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560" yWindow="560" windowWidth="25040" windowHeight="16140" tabRatio="599" firstSheet="15" activeTab="20"/>
  </bookViews>
  <sheets>
    <sheet name="Data (not updated)" sheetId="1" r:id="rId1"/>
    <sheet name="Set up Supply" sheetId="5" r:id="rId2"/>
    <sheet name="Set up - Demand" sheetId="2" r:id="rId3"/>
    <sheet name="Set up distribution" sheetId="17" r:id="rId4"/>
    <sheet name="Demand Progress - Consolidated" sheetId="6" r:id="rId5"/>
    <sheet name="DACH" sheetId="4" r:id="rId6"/>
    <sheet name="IB HUB" sheetId="10" r:id="rId7"/>
    <sheet name="FR HUB" sheetId="7" r:id="rId8"/>
    <sheet name="IT HUB" sheetId="11" r:id="rId9"/>
    <sheet name="UK HUB" sheetId="8" r:id="rId10"/>
    <sheet name="CE HUB" sheetId="9" r:id="rId11"/>
    <sheet name="M-EAST Hub" sheetId="14" r:id="rId12"/>
    <sheet name="USA" sheetId="12" r:id="rId13"/>
    <sheet name="ASIA" sheetId="13" r:id="rId14"/>
    <sheet name="Others IEC" sheetId="15" r:id="rId15"/>
    <sheet name="N-Africa" sheetId="16" r:id="rId16"/>
    <sheet name="Demand" sheetId="18" r:id="rId17"/>
    <sheet name="plants" sheetId="19" r:id="rId18"/>
    <sheet name="cost" sheetId="20" r:id="rId19"/>
    <sheet name="rate" sheetId="21" r:id="rId20"/>
    <sheet name="efficiency" sheetId="24" r:id="rId21"/>
    <sheet name="availability" sheetId="25" r:id="rId22"/>
    <sheet name="plants_location" sheetId="22" r:id="rId23"/>
    <sheet name="hubs_location" sheetId="23" r:id="rId24"/>
  </sheets>
  <definedNames>
    <definedName name="_xlnm._FilterDatabase" localSheetId="0" hidden="1">'Data (not updated)'!$A$8:$AK$1393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19" l="1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2" i="18"/>
  <c r="F13" i="18"/>
  <c r="F12" i="18"/>
  <c r="F11" i="18"/>
  <c r="F10" i="18"/>
  <c r="F9" i="18"/>
  <c r="F8" i="18"/>
  <c r="F7" i="18"/>
  <c r="F6" i="18"/>
  <c r="F5" i="18"/>
  <c r="F4" i="18"/>
  <c r="F3" i="18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S13" i="5"/>
  <c r="S12" i="5"/>
  <c r="S11" i="5"/>
  <c r="S10" i="5"/>
  <c r="S9" i="5"/>
  <c r="L8" i="5"/>
  <c r="L7" i="5"/>
  <c r="BL5" i="17"/>
  <c r="BN5" i="17"/>
  <c r="BL6" i="17"/>
  <c r="BN6" i="17"/>
  <c r="BL7" i="17"/>
  <c r="BN7" i="17"/>
  <c r="BL8" i="17"/>
  <c r="BN8" i="17"/>
  <c r="BL9" i="17"/>
  <c r="BN9" i="17"/>
  <c r="BL10" i="17"/>
  <c r="BN10" i="17"/>
  <c r="BL11" i="17"/>
  <c r="BN11" i="17"/>
  <c r="BL12" i="17"/>
  <c r="BN12" i="17"/>
  <c r="BL13" i="17"/>
  <c r="BN13" i="17"/>
  <c r="BL14" i="17"/>
  <c r="BN14" i="17"/>
  <c r="BL15" i="17"/>
  <c r="BN15" i="17"/>
  <c r="BL16" i="17"/>
  <c r="BN16" i="17"/>
  <c r="BL17" i="17"/>
  <c r="BN17" i="17"/>
  <c r="BL18" i="17"/>
  <c r="BN18" i="17"/>
  <c r="BL19" i="17"/>
  <c r="BN19" i="17"/>
  <c r="BL20" i="17"/>
  <c r="BN20" i="17"/>
  <c r="BL21" i="17"/>
  <c r="BN21" i="17"/>
  <c r="BL22" i="17"/>
  <c r="BN22" i="17"/>
  <c r="BL23" i="17"/>
  <c r="BN23" i="17"/>
  <c r="BL24" i="17"/>
  <c r="BN24" i="17"/>
  <c r="BL25" i="17"/>
  <c r="BN25" i="17"/>
  <c r="BL26" i="17"/>
  <c r="BN26" i="17"/>
  <c r="BL27" i="17"/>
  <c r="BN27" i="17"/>
  <c r="BN29" i="17"/>
  <c r="BK5" i="17"/>
  <c r="BM5" i="17"/>
  <c r="BK6" i="17"/>
  <c r="BM6" i="17"/>
  <c r="BK7" i="17"/>
  <c r="BM7" i="17"/>
  <c r="BK8" i="17"/>
  <c r="BM8" i="17"/>
  <c r="BK9" i="17"/>
  <c r="BM9" i="17"/>
  <c r="BK10" i="17"/>
  <c r="BM10" i="17"/>
  <c r="BK11" i="17"/>
  <c r="BM11" i="17"/>
  <c r="BK12" i="17"/>
  <c r="BM12" i="17"/>
  <c r="BK13" i="17"/>
  <c r="BM13" i="17"/>
  <c r="BK14" i="17"/>
  <c r="BM14" i="17"/>
  <c r="BK15" i="17"/>
  <c r="BM15" i="17"/>
  <c r="BK16" i="17"/>
  <c r="BM16" i="17"/>
  <c r="BK17" i="17"/>
  <c r="BM17" i="17"/>
  <c r="BK18" i="17"/>
  <c r="BM18" i="17"/>
  <c r="BK19" i="17"/>
  <c r="BM19" i="17"/>
  <c r="BK20" i="17"/>
  <c r="BM20" i="17"/>
  <c r="BK21" i="17"/>
  <c r="BM21" i="17"/>
  <c r="BK22" i="17"/>
  <c r="BM22" i="17"/>
  <c r="BK23" i="17"/>
  <c r="BM23" i="17"/>
  <c r="BK24" i="17"/>
  <c r="BM24" i="17"/>
  <c r="BK25" i="17"/>
  <c r="BM25" i="17"/>
  <c r="BK26" i="17"/>
  <c r="BM26" i="17"/>
  <c r="BK27" i="17"/>
  <c r="BM27" i="17"/>
  <c r="BM29" i="17"/>
  <c r="BG5" i="17"/>
  <c r="BI5" i="17"/>
  <c r="BG6" i="17"/>
  <c r="BI6" i="17"/>
  <c r="BG7" i="17"/>
  <c r="BI7" i="17"/>
  <c r="BG8" i="17"/>
  <c r="BI8" i="17"/>
  <c r="BG9" i="17"/>
  <c r="BI9" i="17"/>
  <c r="BG10" i="17"/>
  <c r="BI10" i="17"/>
  <c r="BG11" i="17"/>
  <c r="BI11" i="17"/>
  <c r="BG12" i="17"/>
  <c r="BI12" i="17"/>
  <c r="BG13" i="17"/>
  <c r="BI13" i="17"/>
  <c r="BG14" i="17"/>
  <c r="BI14" i="17"/>
  <c r="BG15" i="17"/>
  <c r="BI15" i="17"/>
  <c r="BG16" i="17"/>
  <c r="BI16" i="17"/>
  <c r="BG17" i="17"/>
  <c r="BI17" i="17"/>
  <c r="BG18" i="17"/>
  <c r="BI18" i="17"/>
  <c r="BG19" i="17"/>
  <c r="BI19" i="17"/>
  <c r="BG20" i="17"/>
  <c r="BI20" i="17"/>
  <c r="BG21" i="17"/>
  <c r="BI21" i="17"/>
  <c r="BG22" i="17"/>
  <c r="BI22" i="17"/>
  <c r="BG23" i="17"/>
  <c r="BI23" i="17"/>
  <c r="BG24" i="17"/>
  <c r="BI24" i="17"/>
  <c r="BG25" i="17"/>
  <c r="BI25" i="17"/>
  <c r="BG26" i="17"/>
  <c r="BI26" i="17"/>
  <c r="BG27" i="17"/>
  <c r="BI27" i="17"/>
  <c r="BI29" i="17"/>
  <c r="BF5" i="17"/>
  <c r="BH5" i="17"/>
  <c r="BF6" i="17"/>
  <c r="BH6" i="17"/>
  <c r="BF7" i="17"/>
  <c r="BH7" i="17"/>
  <c r="BF8" i="17"/>
  <c r="BH8" i="17"/>
  <c r="BF9" i="17"/>
  <c r="BH9" i="17"/>
  <c r="BF10" i="17"/>
  <c r="BH10" i="17"/>
  <c r="BF11" i="17"/>
  <c r="BH11" i="17"/>
  <c r="BF12" i="17"/>
  <c r="BH12" i="17"/>
  <c r="BF13" i="17"/>
  <c r="BH13" i="17"/>
  <c r="BF14" i="17"/>
  <c r="BH14" i="17"/>
  <c r="BF15" i="17"/>
  <c r="BH15" i="17"/>
  <c r="BF16" i="17"/>
  <c r="BH16" i="17"/>
  <c r="BF17" i="17"/>
  <c r="BH17" i="17"/>
  <c r="BF18" i="17"/>
  <c r="BH18" i="17"/>
  <c r="BF19" i="17"/>
  <c r="BH19" i="17"/>
  <c r="BF20" i="17"/>
  <c r="BH20" i="17"/>
  <c r="BF21" i="17"/>
  <c r="BH21" i="17"/>
  <c r="BF22" i="17"/>
  <c r="BH22" i="17"/>
  <c r="BF23" i="17"/>
  <c r="BH23" i="17"/>
  <c r="BF24" i="17"/>
  <c r="BH24" i="17"/>
  <c r="BF25" i="17"/>
  <c r="BH25" i="17"/>
  <c r="BF26" i="17"/>
  <c r="BH26" i="17"/>
  <c r="BF27" i="17"/>
  <c r="BH27" i="17"/>
  <c r="BH29" i="17"/>
  <c r="BB5" i="17"/>
  <c r="BD5" i="17"/>
  <c r="BB6" i="17"/>
  <c r="BD6" i="17"/>
  <c r="BB7" i="17"/>
  <c r="BD7" i="17"/>
  <c r="BB8" i="17"/>
  <c r="BD8" i="17"/>
  <c r="BB9" i="17"/>
  <c r="BD9" i="17"/>
  <c r="BB10" i="17"/>
  <c r="BD10" i="17"/>
  <c r="BB11" i="17"/>
  <c r="BD11" i="17"/>
  <c r="BB12" i="17"/>
  <c r="BD12" i="17"/>
  <c r="BB13" i="17"/>
  <c r="BD13" i="17"/>
  <c r="BB14" i="17"/>
  <c r="BD14" i="17"/>
  <c r="BB15" i="17"/>
  <c r="BD15" i="17"/>
  <c r="BB16" i="17"/>
  <c r="BD16" i="17"/>
  <c r="BB17" i="17"/>
  <c r="BD17" i="17"/>
  <c r="BB18" i="17"/>
  <c r="BD18" i="17"/>
  <c r="BB19" i="17"/>
  <c r="BD19" i="17"/>
  <c r="BB20" i="17"/>
  <c r="BD20" i="17"/>
  <c r="BB21" i="17"/>
  <c r="BD21" i="17"/>
  <c r="BB22" i="17"/>
  <c r="BD22" i="17"/>
  <c r="BB23" i="17"/>
  <c r="BD23" i="17"/>
  <c r="BB24" i="17"/>
  <c r="BD24" i="17"/>
  <c r="BB25" i="17"/>
  <c r="BD25" i="17"/>
  <c r="BB26" i="17"/>
  <c r="BD26" i="17"/>
  <c r="BB27" i="17"/>
  <c r="BD27" i="17"/>
  <c r="BD29" i="17"/>
  <c r="BA5" i="17"/>
  <c r="BC5" i="17"/>
  <c r="BA6" i="17"/>
  <c r="BC6" i="17"/>
  <c r="BA7" i="17"/>
  <c r="BC7" i="17"/>
  <c r="BA8" i="17"/>
  <c r="BC8" i="17"/>
  <c r="BA9" i="17"/>
  <c r="BC9" i="17"/>
  <c r="BA10" i="17"/>
  <c r="BC10" i="17"/>
  <c r="BA11" i="17"/>
  <c r="BC11" i="17"/>
  <c r="BA12" i="17"/>
  <c r="BC12" i="17"/>
  <c r="BA13" i="17"/>
  <c r="BC13" i="17"/>
  <c r="BA14" i="17"/>
  <c r="BC14" i="17"/>
  <c r="BA15" i="17"/>
  <c r="BC15" i="17"/>
  <c r="BA16" i="17"/>
  <c r="BC16" i="17"/>
  <c r="BA17" i="17"/>
  <c r="BC17" i="17"/>
  <c r="BA18" i="17"/>
  <c r="BC18" i="17"/>
  <c r="BA19" i="17"/>
  <c r="BC19" i="17"/>
  <c r="BA20" i="17"/>
  <c r="BC20" i="17"/>
  <c r="BA21" i="17"/>
  <c r="BC21" i="17"/>
  <c r="BA22" i="17"/>
  <c r="BC22" i="17"/>
  <c r="BA23" i="17"/>
  <c r="BC23" i="17"/>
  <c r="BA24" i="17"/>
  <c r="BC24" i="17"/>
  <c r="BA25" i="17"/>
  <c r="BC25" i="17"/>
  <c r="BA26" i="17"/>
  <c r="BC26" i="17"/>
  <c r="BA27" i="17"/>
  <c r="BC27" i="17"/>
  <c r="BC29" i="17"/>
  <c r="AW5" i="17"/>
  <c r="AY5" i="17"/>
  <c r="AW6" i="17"/>
  <c r="AY6" i="17"/>
  <c r="AW7" i="17"/>
  <c r="AY7" i="17"/>
  <c r="AW8" i="17"/>
  <c r="AY8" i="17"/>
  <c r="AW9" i="17"/>
  <c r="AY9" i="17"/>
  <c r="AW10" i="17"/>
  <c r="AY10" i="17"/>
  <c r="AW11" i="17"/>
  <c r="AY11" i="17"/>
  <c r="AW12" i="17"/>
  <c r="AY12" i="17"/>
  <c r="AW13" i="17"/>
  <c r="AY13" i="17"/>
  <c r="AW14" i="17"/>
  <c r="AY14" i="17"/>
  <c r="AW15" i="17"/>
  <c r="AY15" i="17"/>
  <c r="AW16" i="17"/>
  <c r="AY16" i="17"/>
  <c r="AW17" i="17"/>
  <c r="AY17" i="17"/>
  <c r="AW18" i="17"/>
  <c r="AY18" i="17"/>
  <c r="AW19" i="17"/>
  <c r="AY19" i="17"/>
  <c r="AW20" i="17"/>
  <c r="AY20" i="17"/>
  <c r="AW21" i="17"/>
  <c r="AY21" i="17"/>
  <c r="AW22" i="17"/>
  <c r="AY22" i="17"/>
  <c r="AW23" i="17"/>
  <c r="AY23" i="17"/>
  <c r="AW24" i="17"/>
  <c r="AY24" i="17"/>
  <c r="AW25" i="17"/>
  <c r="AY25" i="17"/>
  <c r="AW26" i="17"/>
  <c r="AY26" i="17"/>
  <c r="AW27" i="17"/>
  <c r="AY27" i="17"/>
  <c r="AY29" i="17"/>
  <c r="AV5" i="17"/>
  <c r="AX5" i="17"/>
  <c r="AV6" i="17"/>
  <c r="AX6" i="17"/>
  <c r="AV7" i="17"/>
  <c r="AX7" i="17"/>
  <c r="AV8" i="17"/>
  <c r="AX8" i="17"/>
  <c r="AV9" i="17"/>
  <c r="AX9" i="17"/>
  <c r="AV10" i="17"/>
  <c r="AX10" i="17"/>
  <c r="AV11" i="17"/>
  <c r="AX11" i="17"/>
  <c r="AV12" i="17"/>
  <c r="AX12" i="17"/>
  <c r="AV13" i="17"/>
  <c r="AX13" i="17"/>
  <c r="AV14" i="17"/>
  <c r="AX14" i="17"/>
  <c r="AV15" i="17"/>
  <c r="AX15" i="17"/>
  <c r="AV16" i="17"/>
  <c r="AX16" i="17"/>
  <c r="AV17" i="17"/>
  <c r="AX17" i="17"/>
  <c r="AV18" i="17"/>
  <c r="AX18" i="17"/>
  <c r="AV19" i="17"/>
  <c r="AX19" i="17"/>
  <c r="AV20" i="17"/>
  <c r="AX20" i="17"/>
  <c r="AV21" i="17"/>
  <c r="AX21" i="17"/>
  <c r="AV22" i="17"/>
  <c r="AX22" i="17"/>
  <c r="AV23" i="17"/>
  <c r="AX23" i="17"/>
  <c r="AV24" i="17"/>
  <c r="AX24" i="17"/>
  <c r="AV25" i="17"/>
  <c r="AX25" i="17"/>
  <c r="AV26" i="17"/>
  <c r="AX26" i="17"/>
  <c r="AV27" i="17"/>
  <c r="AX27" i="17"/>
  <c r="AX29" i="17"/>
  <c r="AR5" i="17"/>
  <c r="AT5" i="17"/>
  <c r="AR6" i="17"/>
  <c r="AT6" i="17"/>
  <c r="AR7" i="17"/>
  <c r="AT7" i="17"/>
  <c r="AR8" i="17"/>
  <c r="AT8" i="17"/>
  <c r="AR9" i="17"/>
  <c r="AT9" i="17"/>
  <c r="AR10" i="17"/>
  <c r="AT10" i="17"/>
  <c r="AR11" i="17"/>
  <c r="AT11" i="17"/>
  <c r="AR12" i="17"/>
  <c r="AT12" i="17"/>
  <c r="AR13" i="17"/>
  <c r="AT13" i="17"/>
  <c r="AR14" i="17"/>
  <c r="AT14" i="17"/>
  <c r="AR15" i="17"/>
  <c r="AT15" i="17"/>
  <c r="AR16" i="17"/>
  <c r="AT16" i="17"/>
  <c r="AR17" i="17"/>
  <c r="AT17" i="17"/>
  <c r="AR18" i="17"/>
  <c r="AT18" i="17"/>
  <c r="AR19" i="17"/>
  <c r="AT19" i="17"/>
  <c r="AR20" i="17"/>
  <c r="AT20" i="17"/>
  <c r="AR21" i="17"/>
  <c r="AT21" i="17"/>
  <c r="AR22" i="17"/>
  <c r="AT22" i="17"/>
  <c r="AR23" i="17"/>
  <c r="AT23" i="17"/>
  <c r="AR24" i="17"/>
  <c r="AT24" i="17"/>
  <c r="AR25" i="17"/>
  <c r="AT25" i="17"/>
  <c r="AR26" i="17"/>
  <c r="AT26" i="17"/>
  <c r="AR27" i="17"/>
  <c r="AT27" i="17"/>
  <c r="AT29" i="17"/>
  <c r="AQ5" i="17"/>
  <c r="AS5" i="17"/>
  <c r="AQ6" i="17"/>
  <c r="AS6" i="17"/>
  <c r="AQ7" i="17"/>
  <c r="AS7" i="17"/>
  <c r="AQ8" i="17"/>
  <c r="AS8" i="17"/>
  <c r="AQ9" i="17"/>
  <c r="AS9" i="17"/>
  <c r="AQ10" i="17"/>
  <c r="AS10" i="17"/>
  <c r="AQ11" i="17"/>
  <c r="AS11" i="17"/>
  <c r="AQ12" i="17"/>
  <c r="AS12" i="17"/>
  <c r="AQ13" i="17"/>
  <c r="AS13" i="17"/>
  <c r="AQ14" i="17"/>
  <c r="AS14" i="17"/>
  <c r="AQ15" i="17"/>
  <c r="AS15" i="17"/>
  <c r="AQ16" i="17"/>
  <c r="AS16" i="17"/>
  <c r="AQ17" i="17"/>
  <c r="AS17" i="17"/>
  <c r="AQ18" i="17"/>
  <c r="AS18" i="17"/>
  <c r="AQ19" i="17"/>
  <c r="AS19" i="17"/>
  <c r="AQ20" i="17"/>
  <c r="AS20" i="17"/>
  <c r="AQ21" i="17"/>
  <c r="AS21" i="17"/>
  <c r="AQ22" i="17"/>
  <c r="AS22" i="17"/>
  <c r="AQ23" i="17"/>
  <c r="AS23" i="17"/>
  <c r="AQ24" i="17"/>
  <c r="AS24" i="17"/>
  <c r="AQ25" i="17"/>
  <c r="AS25" i="17"/>
  <c r="AQ26" i="17"/>
  <c r="AS26" i="17"/>
  <c r="AQ27" i="17"/>
  <c r="AS27" i="17"/>
  <c r="AS29" i="17"/>
  <c r="AK6" i="17"/>
  <c r="AL6" i="17"/>
  <c r="AK7" i="17"/>
  <c r="AL7" i="17"/>
  <c r="AK8" i="17"/>
  <c r="AL8" i="17"/>
  <c r="AK9" i="17"/>
  <c r="AL9" i="17"/>
  <c r="AK10" i="17"/>
  <c r="AL10" i="17"/>
  <c r="AK11" i="17"/>
  <c r="AL11" i="17"/>
  <c r="AK12" i="17"/>
  <c r="AL12" i="17"/>
  <c r="AK13" i="17"/>
  <c r="AL13" i="17"/>
  <c r="AK14" i="17"/>
  <c r="AL14" i="17"/>
  <c r="AK15" i="17"/>
  <c r="AL15" i="17"/>
  <c r="AK16" i="17"/>
  <c r="AL16" i="17"/>
  <c r="AK17" i="17"/>
  <c r="AL17" i="17"/>
  <c r="AK18" i="17"/>
  <c r="AL18" i="17"/>
  <c r="AK19" i="17"/>
  <c r="AL19" i="17"/>
  <c r="AK20" i="17"/>
  <c r="AL20" i="17"/>
  <c r="AK21" i="17"/>
  <c r="AL21" i="17"/>
  <c r="AK22" i="17"/>
  <c r="AL22" i="17"/>
  <c r="AK23" i="17"/>
  <c r="AL23" i="17"/>
  <c r="AK24" i="17"/>
  <c r="AL24" i="17"/>
  <c r="AK25" i="17"/>
  <c r="AL25" i="17"/>
  <c r="AK26" i="17"/>
  <c r="AL26" i="17"/>
  <c r="AK27" i="17"/>
  <c r="AL27" i="17"/>
  <c r="AL5" i="17"/>
  <c r="AK5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9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M21" i="17"/>
  <c r="AM22" i="17"/>
  <c r="AM23" i="17"/>
  <c r="AM24" i="17"/>
  <c r="AM25" i="17"/>
  <c r="AM26" i="17"/>
  <c r="AM27" i="17"/>
  <c r="AM29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5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12" i="17"/>
  <c r="D6" i="17"/>
  <c r="D5" i="17"/>
  <c r="AE6" i="17"/>
  <c r="AF6" i="17"/>
  <c r="AE7" i="17"/>
  <c r="AF7" i="17"/>
  <c r="AE8" i="17"/>
  <c r="AF8" i="17"/>
  <c r="AE9" i="17"/>
  <c r="AF9" i="17"/>
  <c r="AE10" i="17"/>
  <c r="AF10" i="17"/>
  <c r="AE11" i="17"/>
  <c r="AF11" i="17"/>
  <c r="AE12" i="17"/>
  <c r="AF12" i="17"/>
  <c r="AE13" i="17"/>
  <c r="AF13" i="17"/>
  <c r="AE14" i="17"/>
  <c r="AF14" i="17"/>
  <c r="AE15" i="17"/>
  <c r="AF15" i="17"/>
  <c r="AE16" i="17"/>
  <c r="AF16" i="17"/>
  <c r="AE17" i="17"/>
  <c r="AF17" i="17"/>
  <c r="AE18" i="17"/>
  <c r="AF18" i="17"/>
  <c r="AE19" i="17"/>
  <c r="AF19" i="17"/>
  <c r="AE20" i="17"/>
  <c r="AF20" i="17"/>
  <c r="AE21" i="17"/>
  <c r="AF21" i="17"/>
  <c r="AE22" i="17"/>
  <c r="AF22" i="17"/>
  <c r="AE23" i="17"/>
  <c r="AF23" i="17"/>
  <c r="AE24" i="17"/>
  <c r="AF24" i="17"/>
  <c r="AE25" i="17"/>
  <c r="AF25" i="17"/>
  <c r="AE26" i="17"/>
  <c r="AF26" i="17"/>
  <c r="AE27" i="17"/>
  <c r="AF27" i="17"/>
  <c r="AF5" i="17"/>
  <c r="AE5" i="17"/>
  <c r="Y6" i="17"/>
  <c r="Z6" i="17"/>
  <c r="Y7" i="17"/>
  <c r="Z7" i="17"/>
  <c r="Y8" i="17"/>
  <c r="Z8" i="17"/>
  <c r="Y9" i="17"/>
  <c r="Z9" i="17"/>
  <c r="Y10" i="17"/>
  <c r="Z10" i="17"/>
  <c r="Y11" i="17"/>
  <c r="Z11" i="17"/>
  <c r="Y12" i="17"/>
  <c r="Z12" i="17"/>
  <c r="Y13" i="17"/>
  <c r="Z13" i="17"/>
  <c r="Y14" i="17"/>
  <c r="Z14" i="17"/>
  <c r="Y15" i="17"/>
  <c r="Z15" i="17"/>
  <c r="Y16" i="17"/>
  <c r="Z16" i="17"/>
  <c r="Y17" i="17"/>
  <c r="Z17" i="17"/>
  <c r="Y18" i="17"/>
  <c r="Z18" i="17"/>
  <c r="Y19" i="17"/>
  <c r="Z19" i="17"/>
  <c r="Y20" i="17"/>
  <c r="Z20" i="17"/>
  <c r="Y21" i="17"/>
  <c r="Z21" i="17"/>
  <c r="Y22" i="17"/>
  <c r="Z22" i="17"/>
  <c r="Y23" i="17"/>
  <c r="Z23" i="17"/>
  <c r="Y24" i="17"/>
  <c r="Z24" i="17"/>
  <c r="Y25" i="17"/>
  <c r="Z25" i="17"/>
  <c r="Y26" i="17"/>
  <c r="Z26" i="17"/>
  <c r="Y27" i="17"/>
  <c r="Z27" i="17"/>
  <c r="Z5" i="17"/>
  <c r="Y5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9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9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9" i="17"/>
  <c r="S6" i="17"/>
  <c r="T6" i="17"/>
  <c r="S7" i="17"/>
  <c r="T7" i="17"/>
  <c r="S8" i="17"/>
  <c r="T8" i="17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19" i="17"/>
  <c r="T19" i="17"/>
  <c r="S20" i="17"/>
  <c r="T20" i="17"/>
  <c r="S21" i="17"/>
  <c r="T21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T5" i="17"/>
  <c r="S5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9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9" i="17"/>
  <c r="N5" i="17"/>
  <c r="P5" i="17"/>
  <c r="N6" i="17"/>
  <c r="P6" i="17"/>
  <c r="N7" i="17"/>
  <c r="P7" i="17"/>
  <c r="N8" i="17"/>
  <c r="P8" i="17"/>
  <c r="N9" i="17"/>
  <c r="P9" i="17"/>
  <c r="N10" i="17"/>
  <c r="P10" i="17"/>
  <c r="N11" i="17"/>
  <c r="P11" i="17"/>
  <c r="N12" i="17"/>
  <c r="P12" i="17"/>
  <c r="N13" i="17"/>
  <c r="P13" i="17"/>
  <c r="N14" i="17"/>
  <c r="P14" i="17"/>
  <c r="N15" i="17"/>
  <c r="P15" i="17"/>
  <c r="N16" i="17"/>
  <c r="P16" i="17"/>
  <c r="N17" i="17"/>
  <c r="P17" i="17"/>
  <c r="N18" i="17"/>
  <c r="P18" i="17"/>
  <c r="N19" i="17"/>
  <c r="P19" i="17"/>
  <c r="N20" i="17"/>
  <c r="P20" i="17"/>
  <c r="N21" i="17"/>
  <c r="P21" i="17"/>
  <c r="N22" i="17"/>
  <c r="P22" i="17"/>
  <c r="N23" i="17"/>
  <c r="P23" i="17"/>
  <c r="N24" i="17"/>
  <c r="P24" i="17"/>
  <c r="N25" i="17"/>
  <c r="P25" i="17"/>
  <c r="N26" i="17"/>
  <c r="P26" i="17"/>
  <c r="N27" i="17"/>
  <c r="P27" i="17"/>
  <c r="P29" i="17"/>
  <c r="M5" i="17"/>
  <c r="O5" i="17"/>
  <c r="M6" i="17"/>
  <c r="O6" i="17"/>
  <c r="M7" i="17"/>
  <c r="O7" i="17"/>
  <c r="M8" i="17"/>
  <c r="O8" i="17"/>
  <c r="M9" i="17"/>
  <c r="O9" i="17"/>
  <c r="M10" i="17"/>
  <c r="O10" i="17"/>
  <c r="M11" i="17"/>
  <c r="O11" i="17"/>
  <c r="M12" i="17"/>
  <c r="O12" i="17"/>
  <c r="M13" i="17"/>
  <c r="O13" i="17"/>
  <c r="M14" i="17"/>
  <c r="O14" i="17"/>
  <c r="M15" i="17"/>
  <c r="O15" i="17"/>
  <c r="M16" i="17"/>
  <c r="O16" i="17"/>
  <c r="M17" i="17"/>
  <c r="O17" i="17"/>
  <c r="M18" i="17"/>
  <c r="O18" i="17"/>
  <c r="M19" i="17"/>
  <c r="O19" i="17"/>
  <c r="M20" i="17"/>
  <c r="O20" i="17"/>
  <c r="M21" i="17"/>
  <c r="O21" i="17"/>
  <c r="M22" i="17"/>
  <c r="O22" i="17"/>
  <c r="M23" i="17"/>
  <c r="O23" i="17"/>
  <c r="M24" i="17"/>
  <c r="O24" i="17"/>
  <c r="M25" i="17"/>
  <c r="O25" i="17"/>
  <c r="M26" i="17"/>
  <c r="O26" i="17"/>
  <c r="M27" i="17"/>
  <c r="O27" i="17"/>
  <c r="O29" i="17"/>
  <c r="H5" i="17"/>
  <c r="J5" i="17"/>
  <c r="H6" i="17"/>
  <c r="J6" i="17"/>
  <c r="H7" i="17"/>
  <c r="J7" i="17"/>
  <c r="H8" i="17"/>
  <c r="J8" i="17"/>
  <c r="H9" i="17"/>
  <c r="J9" i="17"/>
  <c r="H10" i="17"/>
  <c r="J10" i="17"/>
  <c r="H11" i="17"/>
  <c r="J11" i="17"/>
  <c r="H12" i="17"/>
  <c r="J12" i="17"/>
  <c r="H13" i="17"/>
  <c r="J13" i="17"/>
  <c r="H14" i="17"/>
  <c r="J14" i="17"/>
  <c r="H15" i="17"/>
  <c r="J15" i="17"/>
  <c r="H16" i="17"/>
  <c r="J16" i="17"/>
  <c r="H17" i="17"/>
  <c r="J17" i="17"/>
  <c r="H18" i="17"/>
  <c r="J18" i="17"/>
  <c r="H19" i="17"/>
  <c r="J19" i="17"/>
  <c r="H20" i="17"/>
  <c r="J20" i="17"/>
  <c r="H21" i="17"/>
  <c r="J21" i="17"/>
  <c r="H22" i="17"/>
  <c r="J22" i="17"/>
  <c r="H23" i="17"/>
  <c r="J23" i="17"/>
  <c r="H24" i="17"/>
  <c r="J24" i="17"/>
  <c r="H25" i="17"/>
  <c r="J25" i="17"/>
  <c r="H26" i="17"/>
  <c r="J26" i="17"/>
  <c r="H27" i="17"/>
  <c r="J27" i="17"/>
  <c r="J29" i="17"/>
  <c r="G5" i="17"/>
  <c r="I5" i="17"/>
  <c r="G6" i="17"/>
  <c r="I6" i="17"/>
  <c r="G7" i="17"/>
  <c r="I7" i="17"/>
  <c r="G8" i="17"/>
  <c r="I8" i="17"/>
  <c r="G9" i="17"/>
  <c r="I9" i="17"/>
  <c r="G10" i="17"/>
  <c r="I10" i="17"/>
  <c r="G11" i="17"/>
  <c r="I11" i="17"/>
  <c r="G12" i="17"/>
  <c r="I12" i="17"/>
  <c r="G13" i="17"/>
  <c r="I13" i="17"/>
  <c r="G14" i="17"/>
  <c r="I14" i="17"/>
  <c r="G15" i="17"/>
  <c r="I15" i="17"/>
  <c r="G16" i="17"/>
  <c r="I16" i="17"/>
  <c r="G17" i="17"/>
  <c r="I17" i="17"/>
  <c r="G18" i="17"/>
  <c r="I18" i="17"/>
  <c r="G19" i="17"/>
  <c r="I19" i="17"/>
  <c r="G20" i="17"/>
  <c r="I20" i="17"/>
  <c r="G21" i="17"/>
  <c r="I21" i="17"/>
  <c r="G22" i="17"/>
  <c r="I22" i="17"/>
  <c r="G23" i="17"/>
  <c r="I23" i="17"/>
  <c r="G24" i="17"/>
  <c r="I24" i="17"/>
  <c r="G25" i="17"/>
  <c r="I25" i="17"/>
  <c r="G26" i="17"/>
  <c r="I26" i="17"/>
  <c r="G27" i="17"/>
  <c r="I27" i="17"/>
  <c r="I29" i="17"/>
  <c r="B38" i="6"/>
  <c r="B39" i="6"/>
  <c r="B40" i="6"/>
  <c r="B41" i="6"/>
  <c r="B42" i="6"/>
  <c r="B43" i="6"/>
  <c r="B44" i="6"/>
  <c r="B45" i="6"/>
  <c r="B46" i="6"/>
  <c r="B47" i="6"/>
  <c r="B48" i="6"/>
  <c r="B50" i="6"/>
  <c r="B55" i="6"/>
  <c r="B56" i="6"/>
  <c r="B57" i="6"/>
  <c r="B58" i="6"/>
  <c r="B59" i="6"/>
  <c r="B60" i="6"/>
  <c r="B61" i="6"/>
  <c r="B62" i="6"/>
  <c r="B63" i="6"/>
  <c r="B64" i="6"/>
  <c r="B65" i="6"/>
  <c r="B67" i="6"/>
  <c r="B72" i="6"/>
  <c r="B73" i="6"/>
  <c r="B74" i="6"/>
  <c r="B75" i="6"/>
  <c r="B76" i="6"/>
  <c r="B77" i="6"/>
  <c r="B78" i="6"/>
  <c r="B79" i="6"/>
  <c r="B80" i="6"/>
  <c r="B81" i="6"/>
  <c r="B82" i="6"/>
  <c r="B84" i="6"/>
  <c r="B89" i="6"/>
  <c r="B90" i="6"/>
  <c r="B91" i="6"/>
  <c r="B92" i="6"/>
  <c r="B93" i="6"/>
  <c r="B94" i="6"/>
  <c r="B95" i="6"/>
  <c r="B96" i="6"/>
  <c r="B97" i="6"/>
  <c r="B98" i="6"/>
  <c r="B99" i="6"/>
  <c r="B101" i="6"/>
  <c r="B106" i="6"/>
  <c r="B107" i="6"/>
  <c r="B108" i="6"/>
  <c r="B109" i="6"/>
  <c r="B110" i="6"/>
  <c r="B111" i="6"/>
  <c r="B112" i="6"/>
  <c r="B113" i="6"/>
  <c r="B114" i="6"/>
  <c r="B115" i="6"/>
  <c r="B116" i="6"/>
  <c r="B118" i="6"/>
  <c r="B395" i="6"/>
  <c r="D39" i="5"/>
  <c r="C38" i="6"/>
  <c r="C39" i="6"/>
  <c r="C40" i="6"/>
  <c r="C41" i="6"/>
  <c r="C42" i="6"/>
  <c r="C43" i="6"/>
  <c r="C44" i="6"/>
  <c r="C45" i="6"/>
  <c r="C46" i="6"/>
  <c r="C47" i="6"/>
  <c r="C48" i="6"/>
  <c r="C50" i="6"/>
  <c r="C55" i="6"/>
  <c r="C56" i="6"/>
  <c r="C57" i="6"/>
  <c r="C58" i="6"/>
  <c r="C59" i="6"/>
  <c r="C60" i="6"/>
  <c r="C61" i="6"/>
  <c r="C62" i="6"/>
  <c r="C63" i="6"/>
  <c r="C64" i="6"/>
  <c r="C65" i="6"/>
  <c r="C67" i="6"/>
  <c r="C72" i="6"/>
  <c r="C73" i="6"/>
  <c r="C74" i="6"/>
  <c r="C75" i="6"/>
  <c r="C76" i="6"/>
  <c r="C77" i="6"/>
  <c r="C78" i="6"/>
  <c r="C79" i="6"/>
  <c r="C80" i="6"/>
  <c r="C81" i="6"/>
  <c r="C82" i="6"/>
  <c r="C84" i="6"/>
  <c r="C89" i="6"/>
  <c r="C90" i="6"/>
  <c r="C91" i="6"/>
  <c r="C92" i="6"/>
  <c r="C93" i="6"/>
  <c r="C94" i="6"/>
  <c r="C95" i="6"/>
  <c r="C96" i="6"/>
  <c r="C97" i="6"/>
  <c r="C98" i="6"/>
  <c r="C99" i="6"/>
  <c r="C101" i="6"/>
  <c r="C106" i="6"/>
  <c r="C107" i="6"/>
  <c r="C108" i="6"/>
  <c r="C109" i="6"/>
  <c r="C110" i="6"/>
  <c r="C111" i="6"/>
  <c r="C112" i="6"/>
  <c r="C113" i="6"/>
  <c r="C114" i="6"/>
  <c r="C115" i="6"/>
  <c r="C116" i="6"/>
  <c r="C118" i="6"/>
  <c r="C395" i="6"/>
  <c r="E39" i="5"/>
  <c r="D38" i="6"/>
  <c r="D39" i="6"/>
  <c r="D40" i="6"/>
  <c r="D41" i="6"/>
  <c r="D42" i="6"/>
  <c r="D43" i="6"/>
  <c r="D44" i="6"/>
  <c r="D45" i="6"/>
  <c r="D46" i="6"/>
  <c r="D47" i="6"/>
  <c r="D48" i="6"/>
  <c r="D50" i="6"/>
  <c r="D55" i="6"/>
  <c r="D56" i="6"/>
  <c r="D57" i="6"/>
  <c r="D58" i="6"/>
  <c r="D59" i="6"/>
  <c r="D60" i="6"/>
  <c r="D61" i="6"/>
  <c r="D62" i="6"/>
  <c r="D63" i="6"/>
  <c r="D64" i="6"/>
  <c r="D65" i="6"/>
  <c r="D67" i="6"/>
  <c r="D72" i="6"/>
  <c r="D73" i="6"/>
  <c r="D74" i="6"/>
  <c r="D75" i="6"/>
  <c r="D76" i="6"/>
  <c r="D77" i="6"/>
  <c r="D78" i="6"/>
  <c r="D79" i="6"/>
  <c r="D80" i="6"/>
  <c r="D81" i="6"/>
  <c r="D82" i="6"/>
  <c r="D84" i="6"/>
  <c r="D89" i="6"/>
  <c r="D90" i="6"/>
  <c r="D91" i="6"/>
  <c r="D92" i="6"/>
  <c r="D93" i="6"/>
  <c r="D94" i="6"/>
  <c r="D95" i="6"/>
  <c r="D96" i="6"/>
  <c r="D97" i="6"/>
  <c r="D98" i="6"/>
  <c r="D99" i="6"/>
  <c r="D101" i="6"/>
  <c r="D106" i="6"/>
  <c r="D107" i="6"/>
  <c r="D108" i="6"/>
  <c r="D109" i="6"/>
  <c r="D110" i="6"/>
  <c r="D111" i="6"/>
  <c r="D112" i="6"/>
  <c r="D113" i="6"/>
  <c r="D114" i="6"/>
  <c r="D115" i="6"/>
  <c r="D116" i="6"/>
  <c r="D118" i="6"/>
  <c r="D395" i="6"/>
  <c r="F39" i="5"/>
  <c r="E38" i="6"/>
  <c r="E39" i="6"/>
  <c r="E40" i="6"/>
  <c r="E41" i="6"/>
  <c r="E42" i="6"/>
  <c r="E43" i="6"/>
  <c r="E44" i="6"/>
  <c r="E45" i="6"/>
  <c r="E46" i="6"/>
  <c r="E47" i="6"/>
  <c r="E48" i="6"/>
  <c r="E50" i="6"/>
  <c r="E55" i="6"/>
  <c r="E56" i="6"/>
  <c r="E57" i="6"/>
  <c r="E58" i="6"/>
  <c r="E59" i="6"/>
  <c r="E60" i="6"/>
  <c r="E61" i="6"/>
  <c r="E62" i="6"/>
  <c r="E63" i="6"/>
  <c r="E64" i="6"/>
  <c r="E65" i="6"/>
  <c r="E67" i="6"/>
  <c r="E72" i="6"/>
  <c r="E73" i="6"/>
  <c r="E74" i="6"/>
  <c r="E75" i="6"/>
  <c r="E76" i="6"/>
  <c r="E77" i="6"/>
  <c r="E78" i="6"/>
  <c r="E79" i="6"/>
  <c r="E80" i="6"/>
  <c r="E81" i="6"/>
  <c r="E82" i="6"/>
  <c r="E84" i="6"/>
  <c r="E89" i="6"/>
  <c r="E90" i="6"/>
  <c r="E91" i="6"/>
  <c r="E92" i="6"/>
  <c r="E93" i="6"/>
  <c r="E94" i="6"/>
  <c r="E95" i="6"/>
  <c r="E96" i="6"/>
  <c r="E97" i="6"/>
  <c r="E98" i="6"/>
  <c r="E99" i="6"/>
  <c r="E101" i="6"/>
  <c r="E106" i="6"/>
  <c r="E107" i="6"/>
  <c r="E108" i="6"/>
  <c r="E109" i="6"/>
  <c r="E110" i="6"/>
  <c r="E111" i="6"/>
  <c r="E112" i="6"/>
  <c r="E113" i="6"/>
  <c r="E114" i="6"/>
  <c r="E115" i="6"/>
  <c r="E116" i="6"/>
  <c r="E118" i="6"/>
  <c r="E395" i="6"/>
  <c r="G39" i="5"/>
  <c r="F38" i="6"/>
  <c r="F39" i="6"/>
  <c r="F40" i="6"/>
  <c r="F41" i="6"/>
  <c r="F42" i="6"/>
  <c r="F43" i="6"/>
  <c r="F44" i="6"/>
  <c r="F45" i="6"/>
  <c r="F46" i="6"/>
  <c r="F47" i="6"/>
  <c r="F48" i="6"/>
  <c r="F50" i="6"/>
  <c r="F55" i="6"/>
  <c r="F56" i="6"/>
  <c r="F57" i="6"/>
  <c r="F58" i="6"/>
  <c r="F59" i="6"/>
  <c r="F60" i="6"/>
  <c r="F61" i="6"/>
  <c r="F62" i="6"/>
  <c r="F63" i="6"/>
  <c r="F64" i="6"/>
  <c r="F65" i="6"/>
  <c r="F67" i="6"/>
  <c r="F72" i="6"/>
  <c r="F73" i="6"/>
  <c r="F74" i="6"/>
  <c r="F75" i="6"/>
  <c r="F76" i="6"/>
  <c r="F77" i="6"/>
  <c r="F78" i="6"/>
  <c r="F79" i="6"/>
  <c r="F80" i="6"/>
  <c r="F81" i="6"/>
  <c r="F82" i="6"/>
  <c r="F84" i="6"/>
  <c r="F89" i="6"/>
  <c r="F90" i="6"/>
  <c r="F91" i="6"/>
  <c r="F92" i="6"/>
  <c r="F93" i="6"/>
  <c r="F94" i="6"/>
  <c r="F95" i="6"/>
  <c r="F96" i="6"/>
  <c r="F97" i="6"/>
  <c r="F98" i="6"/>
  <c r="F99" i="6"/>
  <c r="F101" i="6"/>
  <c r="F106" i="6"/>
  <c r="F107" i="6"/>
  <c r="F108" i="6"/>
  <c r="F109" i="6"/>
  <c r="F110" i="6"/>
  <c r="F111" i="6"/>
  <c r="F112" i="6"/>
  <c r="F113" i="6"/>
  <c r="F114" i="6"/>
  <c r="F115" i="6"/>
  <c r="F116" i="6"/>
  <c r="F118" i="6"/>
  <c r="F395" i="6"/>
  <c r="H39" i="5"/>
  <c r="G38" i="6"/>
  <c r="G39" i="6"/>
  <c r="G40" i="6"/>
  <c r="G41" i="6"/>
  <c r="G42" i="6"/>
  <c r="G43" i="6"/>
  <c r="G44" i="6"/>
  <c r="G45" i="6"/>
  <c r="G46" i="6"/>
  <c r="G47" i="6"/>
  <c r="G48" i="6"/>
  <c r="G50" i="6"/>
  <c r="G55" i="6"/>
  <c r="G56" i="6"/>
  <c r="G57" i="6"/>
  <c r="G58" i="6"/>
  <c r="G59" i="6"/>
  <c r="G60" i="6"/>
  <c r="G61" i="6"/>
  <c r="G62" i="6"/>
  <c r="G63" i="6"/>
  <c r="G64" i="6"/>
  <c r="G65" i="6"/>
  <c r="G67" i="6"/>
  <c r="G72" i="6"/>
  <c r="G73" i="6"/>
  <c r="G74" i="6"/>
  <c r="G75" i="6"/>
  <c r="G76" i="6"/>
  <c r="G77" i="6"/>
  <c r="G78" i="6"/>
  <c r="G79" i="6"/>
  <c r="G80" i="6"/>
  <c r="G81" i="6"/>
  <c r="G82" i="6"/>
  <c r="G84" i="6"/>
  <c r="G89" i="6"/>
  <c r="G90" i="6"/>
  <c r="G91" i="6"/>
  <c r="G92" i="6"/>
  <c r="G93" i="6"/>
  <c r="G94" i="6"/>
  <c r="G95" i="6"/>
  <c r="G96" i="6"/>
  <c r="G97" i="6"/>
  <c r="G98" i="6"/>
  <c r="G99" i="6"/>
  <c r="G101" i="6"/>
  <c r="G106" i="6"/>
  <c r="G107" i="6"/>
  <c r="G108" i="6"/>
  <c r="G109" i="6"/>
  <c r="G110" i="6"/>
  <c r="G111" i="6"/>
  <c r="G112" i="6"/>
  <c r="G113" i="6"/>
  <c r="G114" i="6"/>
  <c r="G115" i="6"/>
  <c r="G116" i="6"/>
  <c r="G118" i="6"/>
  <c r="G395" i="6"/>
  <c r="I39" i="5"/>
  <c r="H38" i="6"/>
  <c r="H39" i="6"/>
  <c r="H40" i="6"/>
  <c r="H41" i="6"/>
  <c r="H42" i="6"/>
  <c r="H43" i="6"/>
  <c r="H44" i="6"/>
  <c r="H45" i="6"/>
  <c r="H46" i="6"/>
  <c r="H47" i="6"/>
  <c r="H48" i="6"/>
  <c r="H50" i="6"/>
  <c r="H55" i="6"/>
  <c r="H56" i="6"/>
  <c r="H57" i="6"/>
  <c r="H58" i="6"/>
  <c r="H59" i="6"/>
  <c r="H60" i="6"/>
  <c r="H61" i="6"/>
  <c r="H62" i="6"/>
  <c r="H63" i="6"/>
  <c r="H64" i="6"/>
  <c r="H65" i="6"/>
  <c r="H67" i="6"/>
  <c r="H72" i="6"/>
  <c r="H73" i="6"/>
  <c r="H74" i="6"/>
  <c r="H75" i="6"/>
  <c r="H76" i="6"/>
  <c r="H77" i="6"/>
  <c r="H78" i="6"/>
  <c r="H79" i="6"/>
  <c r="H80" i="6"/>
  <c r="H81" i="6"/>
  <c r="H82" i="6"/>
  <c r="H84" i="6"/>
  <c r="H89" i="6"/>
  <c r="H90" i="6"/>
  <c r="H91" i="6"/>
  <c r="H92" i="6"/>
  <c r="H93" i="6"/>
  <c r="H94" i="6"/>
  <c r="H95" i="6"/>
  <c r="H96" i="6"/>
  <c r="H97" i="6"/>
  <c r="H98" i="6"/>
  <c r="H99" i="6"/>
  <c r="H101" i="6"/>
  <c r="H106" i="6"/>
  <c r="H107" i="6"/>
  <c r="H108" i="6"/>
  <c r="H109" i="6"/>
  <c r="H110" i="6"/>
  <c r="H111" i="6"/>
  <c r="H112" i="6"/>
  <c r="H113" i="6"/>
  <c r="H114" i="6"/>
  <c r="H115" i="6"/>
  <c r="H116" i="6"/>
  <c r="H118" i="6"/>
  <c r="H395" i="6"/>
  <c r="J39" i="5"/>
  <c r="I38" i="6"/>
  <c r="I39" i="6"/>
  <c r="I40" i="6"/>
  <c r="I41" i="6"/>
  <c r="I42" i="6"/>
  <c r="I43" i="6"/>
  <c r="I44" i="6"/>
  <c r="I45" i="6"/>
  <c r="I46" i="6"/>
  <c r="I47" i="6"/>
  <c r="I48" i="6"/>
  <c r="I50" i="6"/>
  <c r="I55" i="6"/>
  <c r="I56" i="6"/>
  <c r="I57" i="6"/>
  <c r="I58" i="6"/>
  <c r="I59" i="6"/>
  <c r="I60" i="6"/>
  <c r="I61" i="6"/>
  <c r="I62" i="6"/>
  <c r="I63" i="6"/>
  <c r="I64" i="6"/>
  <c r="I65" i="6"/>
  <c r="I67" i="6"/>
  <c r="I72" i="6"/>
  <c r="I73" i="6"/>
  <c r="I74" i="6"/>
  <c r="I75" i="6"/>
  <c r="I76" i="6"/>
  <c r="I77" i="6"/>
  <c r="I78" i="6"/>
  <c r="I79" i="6"/>
  <c r="I80" i="6"/>
  <c r="I81" i="6"/>
  <c r="I82" i="6"/>
  <c r="I84" i="6"/>
  <c r="I89" i="6"/>
  <c r="I90" i="6"/>
  <c r="I91" i="6"/>
  <c r="I92" i="6"/>
  <c r="I93" i="6"/>
  <c r="I94" i="6"/>
  <c r="I95" i="6"/>
  <c r="I96" i="6"/>
  <c r="I97" i="6"/>
  <c r="I98" i="6"/>
  <c r="I99" i="6"/>
  <c r="I101" i="6"/>
  <c r="I106" i="6"/>
  <c r="I107" i="6"/>
  <c r="I108" i="6"/>
  <c r="I109" i="6"/>
  <c r="I110" i="6"/>
  <c r="I111" i="6"/>
  <c r="I112" i="6"/>
  <c r="I113" i="6"/>
  <c r="I114" i="6"/>
  <c r="I115" i="6"/>
  <c r="I116" i="6"/>
  <c r="I118" i="6"/>
  <c r="I395" i="6"/>
  <c r="K39" i="5"/>
  <c r="J38" i="6"/>
  <c r="J39" i="6"/>
  <c r="J40" i="6"/>
  <c r="J41" i="6"/>
  <c r="J42" i="6"/>
  <c r="J43" i="6"/>
  <c r="J44" i="6"/>
  <c r="J45" i="6"/>
  <c r="J46" i="6"/>
  <c r="J47" i="6"/>
  <c r="J48" i="6"/>
  <c r="J50" i="6"/>
  <c r="J55" i="6"/>
  <c r="J56" i="6"/>
  <c r="J57" i="6"/>
  <c r="J58" i="6"/>
  <c r="J59" i="6"/>
  <c r="J60" i="6"/>
  <c r="J61" i="6"/>
  <c r="J62" i="6"/>
  <c r="J63" i="6"/>
  <c r="J64" i="6"/>
  <c r="J65" i="6"/>
  <c r="J67" i="6"/>
  <c r="J72" i="6"/>
  <c r="J73" i="6"/>
  <c r="J74" i="6"/>
  <c r="J75" i="6"/>
  <c r="J76" i="6"/>
  <c r="J77" i="6"/>
  <c r="J78" i="6"/>
  <c r="J79" i="6"/>
  <c r="J80" i="6"/>
  <c r="J81" i="6"/>
  <c r="J82" i="6"/>
  <c r="J84" i="6"/>
  <c r="J89" i="6"/>
  <c r="J90" i="6"/>
  <c r="J91" i="6"/>
  <c r="J92" i="6"/>
  <c r="J93" i="6"/>
  <c r="J94" i="6"/>
  <c r="J95" i="6"/>
  <c r="J96" i="6"/>
  <c r="J97" i="6"/>
  <c r="J98" i="6"/>
  <c r="J99" i="6"/>
  <c r="J101" i="6"/>
  <c r="J106" i="6"/>
  <c r="J107" i="6"/>
  <c r="J108" i="6"/>
  <c r="J109" i="6"/>
  <c r="J110" i="6"/>
  <c r="J111" i="6"/>
  <c r="J112" i="6"/>
  <c r="J113" i="6"/>
  <c r="J114" i="6"/>
  <c r="J115" i="6"/>
  <c r="J116" i="6"/>
  <c r="J118" i="6"/>
  <c r="J395" i="6"/>
  <c r="L39" i="5"/>
  <c r="K38" i="6"/>
  <c r="K39" i="6"/>
  <c r="K40" i="6"/>
  <c r="K41" i="6"/>
  <c r="K42" i="6"/>
  <c r="K43" i="6"/>
  <c r="K44" i="6"/>
  <c r="K45" i="6"/>
  <c r="K46" i="6"/>
  <c r="K47" i="6"/>
  <c r="K48" i="6"/>
  <c r="K50" i="6"/>
  <c r="K55" i="6"/>
  <c r="K56" i="6"/>
  <c r="K57" i="6"/>
  <c r="K58" i="6"/>
  <c r="K59" i="6"/>
  <c r="K60" i="6"/>
  <c r="K61" i="6"/>
  <c r="K62" i="6"/>
  <c r="K63" i="6"/>
  <c r="K64" i="6"/>
  <c r="K65" i="6"/>
  <c r="K67" i="6"/>
  <c r="K72" i="6"/>
  <c r="K73" i="6"/>
  <c r="K74" i="6"/>
  <c r="K75" i="6"/>
  <c r="K76" i="6"/>
  <c r="K77" i="6"/>
  <c r="K78" i="6"/>
  <c r="K79" i="6"/>
  <c r="K80" i="6"/>
  <c r="K81" i="6"/>
  <c r="K82" i="6"/>
  <c r="K84" i="6"/>
  <c r="K89" i="6"/>
  <c r="K90" i="6"/>
  <c r="K91" i="6"/>
  <c r="K92" i="6"/>
  <c r="K93" i="6"/>
  <c r="K94" i="6"/>
  <c r="K95" i="6"/>
  <c r="K96" i="6"/>
  <c r="K97" i="6"/>
  <c r="K98" i="6"/>
  <c r="K99" i="6"/>
  <c r="K101" i="6"/>
  <c r="K106" i="6"/>
  <c r="K107" i="6"/>
  <c r="K108" i="6"/>
  <c r="K109" i="6"/>
  <c r="K110" i="6"/>
  <c r="K111" i="6"/>
  <c r="K112" i="6"/>
  <c r="K113" i="6"/>
  <c r="K114" i="6"/>
  <c r="K115" i="6"/>
  <c r="K116" i="6"/>
  <c r="K118" i="6"/>
  <c r="K395" i="6"/>
  <c r="M39" i="5"/>
  <c r="L38" i="6"/>
  <c r="L39" i="6"/>
  <c r="L40" i="6"/>
  <c r="L41" i="6"/>
  <c r="L42" i="6"/>
  <c r="L43" i="6"/>
  <c r="L44" i="6"/>
  <c r="L45" i="6"/>
  <c r="L46" i="6"/>
  <c r="L47" i="6"/>
  <c r="L48" i="6"/>
  <c r="L50" i="6"/>
  <c r="L55" i="6"/>
  <c r="L56" i="6"/>
  <c r="L57" i="6"/>
  <c r="L58" i="6"/>
  <c r="L59" i="6"/>
  <c r="L60" i="6"/>
  <c r="L61" i="6"/>
  <c r="L62" i="6"/>
  <c r="L63" i="6"/>
  <c r="L64" i="6"/>
  <c r="L65" i="6"/>
  <c r="L67" i="6"/>
  <c r="L72" i="6"/>
  <c r="L73" i="6"/>
  <c r="L74" i="6"/>
  <c r="L75" i="6"/>
  <c r="L76" i="6"/>
  <c r="L77" i="6"/>
  <c r="L78" i="6"/>
  <c r="L79" i="6"/>
  <c r="L80" i="6"/>
  <c r="L81" i="6"/>
  <c r="L82" i="6"/>
  <c r="L84" i="6"/>
  <c r="L89" i="6"/>
  <c r="L90" i="6"/>
  <c r="L91" i="6"/>
  <c r="L92" i="6"/>
  <c r="L93" i="6"/>
  <c r="L94" i="6"/>
  <c r="L95" i="6"/>
  <c r="L96" i="6"/>
  <c r="L97" i="6"/>
  <c r="L98" i="6"/>
  <c r="L99" i="6"/>
  <c r="L101" i="6"/>
  <c r="L106" i="6"/>
  <c r="L107" i="6"/>
  <c r="L108" i="6"/>
  <c r="L109" i="6"/>
  <c r="L110" i="6"/>
  <c r="L111" i="6"/>
  <c r="L112" i="6"/>
  <c r="L113" i="6"/>
  <c r="L114" i="6"/>
  <c r="L115" i="6"/>
  <c r="L116" i="6"/>
  <c r="L118" i="6"/>
  <c r="L395" i="6"/>
  <c r="N39" i="5"/>
  <c r="M38" i="6"/>
  <c r="M39" i="6"/>
  <c r="M40" i="6"/>
  <c r="M41" i="6"/>
  <c r="M42" i="6"/>
  <c r="M43" i="6"/>
  <c r="M44" i="6"/>
  <c r="M45" i="6"/>
  <c r="M46" i="6"/>
  <c r="M47" i="6"/>
  <c r="M48" i="6"/>
  <c r="M50" i="6"/>
  <c r="M55" i="6"/>
  <c r="M56" i="6"/>
  <c r="M57" i="6"/>
  <c r="M58" i="6"/>
  <c r="M59" i="6"/>
  <c r="M60" i="6"/>
  <c r="M61" i="6"/>
  <c r="M62" i="6"/>
  <c r="M63" i="6"/>
  <c r="M64" i="6"/>
  <c r="M65" i="6"/>
  <c r="M67" i="6"/>
  <c r="M72" i="6"/>
  <c r="M73" i="6"/>
  <c r="M74" i="6"/>
  <c r="M75" i="6"/>
  <c r="M76" i="6"/>
  <c r="M77" i="6"/>
  <c r="M78" i="6"/>
  <c r="M79" i="6"/>
  <c r="M80" i="6"/>
  <c r="M81" i="6"/>
  <c r="M82" i="6"/>
  <c r="M84" i="6"/>
  <c r="M89" i="6"/>
  <c r="M90" i="6"/>
  <c r="M91" i="6"/>
  <c r="M92" i="6"/>
  <c r="M93" i="6"/>
  <c r="M94" i="6"/>
  <c r="M95" i="6"/>
  <c r="M96" i="6"/>
  <c r="M97" i="6"/>
  <c r="M98" i="6"/>
  <c r="M99" i="6"/>
  <c r="M101" i="6"/>
  <c r="M106" i="6"/>
  <c r="M107" i="6"/>
  <c r="M108" i="6"/>
  <c r="M109" i="6"/>
  <c r="M110" i="6"/>
  <c r="M111" i="6"/>
  <c r="M112" i="6"/>
  <c r="M113" i="6"/>
  <c r="M114" i="6"/>
  <c r="M115" i="6"/>
  <c r="M116" i="6"/>
  <c r="M118" i="6"/>
  <c r="M395" i="6"/>
  <c r="O39" i="5"/>
  <c r="N38" i="6"/>
  <c r="N39" i="6"/>
  <c r="N40" i="6"/>
  <c r="N41" i="6"/>
  <c r="N42" i="6"/>
  <c r="N43" i="6"/>
  <c r="N44" i="6"/>
  <c r="N45" i="6"/>
  <c r="N46" i="6"/>
  <c r="N47" i="6"/>
  <c r="N48" i="6"/>
  <c r="N50" i="6"/>
  <c r="N55" i="6"/>
  <c r="N56" i="6"/>
  <c r="N57" i="6"/>
  <c r="N58" i="6"/>
  <c r="N59" i="6"/>
  <c r="N60" i="6"/>
  <c r="N61" i="6"/>
  <c r="N62" i="6"/>
  <c r="N63" i="6"/>
  <c r="N64" i="6"/>
  <c r="N65" i="6"/>
  <c r="N67" i="6"/>
  <c r="N72" i="6"/>
  <c r="N73" i="6"/>
  <c r="N74" i="6"/>
  <c r="N75" i="6"/>
  <c r="N76" i="6"/>
  <c r="N77" i="6"/>
  <c r="N78" i="6"/>
  <c r="N79" i="6"/>
  <c r="N80" i="6"/>
  <c r="N81" i="6"/>
  <c r="N82" i="6"/>
  <c r="N84" i="6"/>
  <c r="N89" i="6"/>
  <c r="N90" i="6"/>
  <c r="N91" i="6"/>
  <c r="N92" i="6"/>
  <c r="N93" i="6"/>
  <c r="N94" i="6"/>
  <c r="N95" i="6"/>
  <c r="N96" i="6"/>
  <c r="N97" i="6"/>
  <c r="N98" i="6"/>
  <c r="N99" i="6"/>
  <c r="N101" i="6"/>
  <c r="N106" i="6"/>
  <c r="N107" i="6"/>
  <c r="N108" i="6"/>
  <c r="N109" i="6"/>
  <c r="N110" i="6"/>
  <c r="N111" i="6"/>
  <c r="N112" i="6"/>
  <c r="N113" i="6"/>
  <c r="N114" i="6"/>
  <c r="N115" i="6"/>
  <c r="N116" i="6"/>
  <c r="N118" i="6"/>
  <c r="N395" i="6"/>
  <c r="P39" i="5"/>
  <c r="O38" i="6"/>
  <c r="O39" i="6"/>
  <c r="O40" i="6"/>
  <c r="O41" i="6"/>
  <c r="O42" i="6"/>
  <c r="O43" i="6"/>
  <c r="O44" i="6"/>
  <c r="O45" i="6"/>
  <c r="O46" i="6"/>
  <c r="O47" i="6"/>
  <c r="O48" i="6"/>
  <c r="O50" i="6"/>
  <c r="O55" i="6"/>
  <c r="O56" i="6"/>
  <c r="O57" i="6"/>
  <c r="O58" i="6"/>
  <c r="O59" i="6"/>
  <c r="O60" i="6"/>
  <c r="O61" i="6"/>
  <c r="O62" i="6"/>
  <c r="O63" i="6"/>
  <c r="O64" i="6"/>
  <c r="O65" i="6"/>
  <c r="O67" i="6"/>
  <c r="O72" i="6"/>
  <c r="O73" i="6"/>
  <c r="O74" i="6"/>
  <c r="O75" i="6"/>
  <c r="O76" i="6"/>
  <c r="O77" i="6"/>
  <c r="O78" i="6"/>
  <c r="O79" i="6"/>
  <c r="O80" i="6"/>
  <c r="O81" i="6"/>
  <c r="O82" i="6"/>
  <c r="O84" i="6"/>
  <c r="O89" i="6"/>
  <c r="O90" i="6"/>
  <c r="O91" i="6"/>
  <c r="O92" i="6"/>
  <c r="O93" i="6"/>
  <c r="O94" i="6"/>
  <c r="O95" i="6"/>
  <c r="O96" i="6"/>
  <c r="O97" i="6"/>
  <c r="O98" i="6"/>
  <c r="O99" i="6"/>
  <c r="O101" i="6"/>
  <c r="O106" i="6"/>
  <c r="O107" i="6"/>
  <c r="O108" i="6"/>
  <c r="O109" i="6"/>
  <c r="O110" i="6"/>
  <c r="O111" i="6"/>
  <c r="O112" i="6"/>
  <c r="O113" i="6"/>
  <c r="O114" i="6"/>
  <c r="O115" i="6"/>
  <c r="O116" i="6"/>
  <c r="O118" i="6"/>
  <c r="O395" i="6"/>
  <c r="Q39" i="5"/>
  <c r="P38" i="6"/>
  <c r="P39" i="6"/>
  <c r="P40" i="6"/>
  <c r="P41" i="6"/>
  <c r="P42" i="6"/>
  <c r="P43" i="6"/>
  <c r="P44" i="6"/>
  <c r="P45" i="6"/>
  <c r="P46" i="6"/>
  <c r="P47" i="6"/>
  <c r="P48" i="6"/>
  <c r="P50" i="6"/>
  <c r="P55" i="6"/>
  <c r="P56" i="6"/>
  <c r="P57" i="6"/>
  <c r="P58" i="6"/>
  <c r="P59" i="6"/>
  <c r="P60" i="6"/>
  <c r="P61" i="6"/>
  <c r="P62" i="6"/>
  <c r="P63" i="6"/>
  <c r="P64" i="6"/>
  <c r="P65" i="6"/>
  <c r="P67" i="6"/>
  <c r="P72" i="6"/>
  <c r="P73" i="6"/>
  <c r="P74" i="6"/>
  <c r="P75" i="6"/>
  <c r="P76" i="6"/>
  <c r="P77" i="6"/>
  <c r="P78" i="6"/>
  <c r="P79" i="6"/>
  <c r="P80" i="6"/>
  <c r="P81" i="6"/>
  <c r="P82" i="6"/>
  <c r="P84" i="6"/>
  <c r="P89" i="6"/>
  <c r="P90" i="6"/>
  <c r="P91" i="6"/>
  <c r="P92" i="6"/>
  <c r="P93" i="6"/>
  <c r="P94" i="6"/>
  <c r="P95" i="6"/>
  <c r="P96" i="6"/>
  <c r="P97" i="6"/>
  <c r="P98" i="6"/>
  <c r="P99" i="6"/>
  <c r="P101" i="6"/>
  <c r="P106" i="6"/>
  <c r="P107" i="6"/>
  <c r="P108" i="6"/>
  <c r="P109" i="6"/>
  <c r="P110" i="6"/>
  <c r="P111" i="6"/>
  <c r="P112" i="6"/>
  <c r="P113" i="6"/>
  <c r="P114" i="6"/>
  <c r="P115" i="6"/>
  <c r="P116" i="6"/>
  <c r="P118" i="6"/>
  <c r="P395" i="6"/>
  <c r="R39" i="5"/>
  <c r="Q38" i="6"/>
  <c r="Q39" i="6"/>
  <c r="Q40" i="6"/>
  <c r="Q41" i="6"/>
  <c r="Q42" i="6"/>
  <c r="Q43" i="6"/>
  <c r="Q44" i="6"/>
  <c r="Q45" i="6"/>
  <c r="Q46" i="6"/>
  <c r="Q47" i="6"/>
  <c r="Q48" i="6"/>
  <c r="Q50" i="6"/>
  <c r="Q55" i="6"/>
  <c r="Q56" i="6"/>
  <c r="Q57" i="6"/>
  <c r="Q58" i="6"/>
  <c r="Q59" i="6"/>
  <c r="Q60" i="6"/>
  <c r="Q61" i="6"/>
  <c r="Q62" i="6"/>
  <c r="Q63" i="6"/>
  <c r="Q64" i="6"/>
  <c r="Q65" i="6"/>
  <c r="Q67" i="6"/>
  <c r="Q72" i="6"/>
  <c r="Q73" i="6"/>
  <c r="Q74" i="6"/>
  <c r="Q75" i="6"/>
  <c r="Q76" i="6"/>
  <c r="Q77" i="6"/>
  <c r="Q78" i="6"/>
  <c r="Q79" i="6"/>
  <c r="Q80" i="6"/>
  <c r="Q81" i="6"/>
  <c r="Q82" i="6"/>
  <c r="Q84" i="6"/>
  <c r="Q89" i="6"/>
  <c r="Q90" i="6"/>
  <c r="Q91" i="6"/>
  <c r="Q92" i="6"/>
  <c r="Q93" i="6"/>
  <c r="Q94" i="6"/>
  <c r="Q95" i="6"/>
  <c r="Q96" i="6"/>
  <c r="Q97" i="6"/>
  <c r="Q98" i="6"/>
  <c r="Q99" i="6"/>
  <c r="Q101" i="6"/>
  <c r="Q106" i="6"/>
  <c r="Q107" i="6"/>
  <c r="Q108" i="6"/>
  <c r="Q109" i="6"/>
  <c r="Q110" i="6"/>
  <c r="Q111" i="6"/>
  <c r="Q112" i="6"/>
  <c r="Q113" i="6"/>
  <c r="Q114" i="6"/>
  <c r="Q115" i="6"/>
  <c r="Q116" i="6"/>
  <c r="Q118" i="6"/>
  <c r="Q395" i="6"/>
  <c r="S39" i="5"/>
  <c r="R38" i="6"/>
  <c r="R39" i="6"/>
  <c r="R40" i="6"/>
  <c r="R41" i="6"/>
  <c r="R42" i="6"/>
  <c r="R43" i="6"/>
  <c r="R44" i="6"/>
  <c r="R45" i="6"/>
  <c r="R46" i="6"/>
  <c r="R47" i="6"/>
  <c r="R48" i="6"/>
  <c r="R50" i="6"/>
  <c r="R55" i="6"/>
  <c r="R56" i="6"/>
  <c r="R57" i="6"/>
  <c r="R58" i="6"/>
  <c r="R59" i="6"/>
  <c r="R60" i="6"/>
  <c r="R61" i="6"/>
  <c r="R62" i="6"/>
  <c r="R63" i="6"/>
  <c r="R64" i="6"/>
  <c r="R65" i="6"/>
  <c r="R67" i="6"/>
  <c r="R72" i="6"/>
  <c r="R73" i="6"/>
  <c r="R74" i="6"/>
  <c r="R75" i="6"/>
  <c r="R76" i="6"/>
  <c r="R77" i="6"/>
  <c r="R78" i="6"/>
  <c r="R79" i="6"/>
  <c r="R80" i="6"/>
  <c r="R81" i="6"/>
  <c r="R82" i="6"/>
  <c r="R84" i="6"/>
  <c r="R89" i="6"/>
  <c r="R90" i="6"/>
  <c r="R91" i="6"/>
  <c r="R92" i="6"/>
  <c r="R93" i="6"/>
  <c r="R94" i="6"/>
  <c r="R95" i="6"/>
  <c r="R96" i="6"/>
  <c r="R97" i="6"/>
  <c r="R98" i="6"/>
  <c r="R99" i="6"/>
  <c r="R101" i="6"/>
  <c r="R106" i="6"/>
  <c r="R107" i="6"/>
  <c r="R108" i="6"/>
  <c r="R109" i="6"/>
  <c r="R110" i="6"/>
  <c r="R111" i="6"/>
  <c r="R112" i="6"/>
  <c r="R113" i="6"/>
  <c r="R114" i="6"/>
  <c r="R115" i="6"/>
  <c r="R116" i="6"/>
  <c r="R118" i="6"/>
  <c r="R395" i="6"/>
  <c r="T39" i="5"/>
  <c r="S38" i="6"/>
  <c r="S39" i="6"/>
  <c r="S40" i="6"/>
  <c r="S41" i="6"/>
  <c r="S42" i="6"/>
  <c r="S43" i="6"/>
  <c r="S44" i="6"/>
  <c r="S45" i="6"/>
  <c r="S46" i="6"/>
  <c r="S47" i="6"/>
  <c r="S48" i="6"/>
  <c r="S50" i="6"/>
  <c r="S55" i="6"/>
  <c r="S56" i="6"/>
  <c r="S57" i="6"/>
  <c r="S58" i="6"/>
  <c r="S59" i="6"/>
  <c r="S60" i="6"/>
  <c r="S61" i="6"/>
  <c r="S62" i="6"/>
  <c r="S63" i="6"/>
  <c r="S64" i="6"/>
  <c r="S65" i="6"/>
  <c r="S67" i="6"/>
  <c r="S72" i="6"/>
  <c r="S73" i="6"/>
  <c r="S74" i="6"/>
  <c r="S75" i="6"/>
  <c r="S76" i="6"/>
  <c r="S77" i="6"/>
  <c r="S78" i="6"/>
  <c r="S79" i="6"/>
  <c r="S80" i="6"/>
  <c r="S81" i="6"/>
  <c r="S82" i="6"/>
  <c r="S84" i="6"/>
  <c r="S89" i="6"/>
  <c r="S90" i="6"/>
  <c r="S91" i="6"/>
  <c r="S92" i="6"/>
  <c r="S93" i="6"/>
  <c r="S94" i="6"/>
  <c r="S95" i="6"/>
  <c r="S96" i="6"/>
  <c r="S97" i="6"/>
  <c r="S98" i="6"/>
  <c r="S99" i="6"/>
  <c r="S101" i="6"/>
  <c r="S106" i="6"/>
  <c r="S107" i="6"/>
  <c r="S108" i="6"/>
  <c r="S109" i="6"/>
  <c r="S110" i="6"/>
  <c r="S111" i="6"/>
  <c r="S112" i="6"/>
  <c r="S113" i="6"/>
  <c r="S114" i="6"/>
  <c r="S115" i="6"/>
  <c r="S116" i="6"/>
  <c r="S118" i="6"/>
  <c r="S395" i="6"/>
  <c r="U39" i="5"/>
  <c r="T38" i="6"/>
  <c r="T39" i="6"/>
  <c r="T40" i="6"/>
  <c r="T41" i="6"/>
  <c r="T42" i="6"/>
  <c r="T43" i="6"/>
  <c r="T44" i="6"/>
  <c r="T45" i="6"/>
  <c r="T46" i="6"/>
  <c r="T47" i="6"/>
  <c r="T48" i="6"/>
  <c r="T50" i="6"/>
  <c r="T55" i="6"/>
  <c r="T56" i="6"/>
  <c r="T57" i="6"/>
  <c r="T58" i="6"/>
  <c r="T59" i="6"/>
  <c r="T60" i="6"/>
  <c r="T61" i="6"/>
  <c r="T62" i="6"/>
  <c r="T63" i="6"/>
  <c r="T64" i="6"/>
  <c r="T65" i="6"/>
  <c r="T67" i="6"/>
  <c r="T72" i="6"/>
  <c r="T73" i="6"/>
  <c r="T74" i="6"/>
  <c r="T75" i="6"/>
  <c r="T76" i="6"/>
  <c r="T77" i="6"/>
  <c r="T78" i="6"/>
  <c r="T79" i="6"/>
  <c r="T80" i="6"/>
  <c r="T81" i="6"/>
  <c r="T82" i="6"/>
  <c r="T84" i="6"/>
  <c r="T89" i="6"/>
  <c r="T90" i="6"/>
  <c r="T91" i="6"/>
  <c r="T92" i="6"/>
  <c r="T93" i="6"/>
  <c r="T94" i="6"/>
  <c r="T95" i="6"/>
  <c r="T96" i="6"/>
  <c r="T97" i="6"/>
  <c r="T98" i="6"/>
  <c r="T99" i="6"/>
  <c r="T101" i="6"/>
  <c r="T106" i="6"/>
  <c r="T107" i="6"/>
  <c r="T108" i="6"/>
  <c r="T109" i="6"/>
  <c r="T110" i="6"/>
  <c r="T111" i="6"/>
  <c r="T112" i="6"/>
  <c r="T113" i="6"/>
  <c r="T114" i="6"/>
  <c r="T115" i="6"/>
  <c r="T116" i="6"/>
  <c r="T118" i="6"/>
  <c r="T395" i="6"/>
  <c r="V39" i="5"/>
  <c r="U38" i="6"/>
  <c r="U39" i="6"/>
  <c r="U40" i="6"/>
  <c r="U41" i="6"/>
  <c r="U42" i="6"/>
  <c r="U43" i="6"/>
  <c r="U44" i="6"/>
  <c r="U45" i="6"/>
  <c r="U46" i="6"/>
  <c r="U47" i="6"/>
  <c r="U48" i="6"/>
  <c r="U50" i="6"/>
  <c r="U55" i="6"/>
  <c r="U56" i="6"/>
  <c r="U57" i="6"/>
  <c r="U58" i="6"/>
  <c r="U59" i="6"/>
  <c r="U60" i="6"/>
  <c r="U61" i="6"/>
  <c r="U62" i="6"/>
  <c r="U63" i="6"/>
  <c r="U64" i="6"/>
  <c r="U65" i="6"/>
  <c r="U67" i="6"/>
  <c r="U72" i="6"/>
  <c r="U73" i="6"/>
  <c r="U74" i="6"/>
  <c r="U75" i="6"/>
  <c r="U76" i="6"/>
  <c r="U77" i="6"/>
  <c r="U78" i="6"/>
  <c r="U79" i="6"/>
  <c r="U80" i="6"/>
  <c r="U81" i="6"/>
  <c r="U82" i="6"/>
  <c r="U84" i="6"/>
  <c r="U89" i="6"/>
  <c r="U90" i="6"/>
  <c r="U91" i="6"/>
  <c r="U92" i="6"/>
  <c r="U93" i="6"/>
  <c r="U94" i="6"/>
  <c r="U95" i="6"/>
  <c r="U96" i="6"/>
  <c r="U97" i="6"/>
  <c r="U98" i="6"/>
  <c r="U99" i="6"/>
  <c r="U101" i="6"/>
  <c r="U106" i="6"/>
  <c r="U107" i="6"/>
  <c r="U108" i="6"/>
  <c r="U109" i="6"/>
  <c r="U110" i="6"/>
  <c r="U111" i="6"/>
  <c r="U112" i="6"/>
  <c r="U113" i="6"/>
  <c r="U114" i="6"/>
  <c r="U115" i="6"/>
  <c r="U116" i="6"/>
  <c r="U118" i="6"/>
  <c r="U395" i="6"/>
  <c r="W39" i="5"/>
  <c r="V38" i="6"/>
  <c r="V39" i="6"/>
  <c r="V40" i="6"/>
  <c r="V41" i="6"/>
  <c r="V42" i="6"/>
  <c r="V43" i="6"/>
  <c r="V44" i="6"/>
  <c r="V45" i="6"/>
  <c r="V46" i="6"/>
  <c r="V47" i="6"/>
  <c r="V48" i="6"/>
  <c r="V50" i="6"/>
  <c r="V55" i="6"/>
  <c r="V56" i="6"/>
  <c r="V57" i="6"/>
  <c r="V58" i="6"/>
  <c r="V59" i="6"/>
  <c r="V60" i="6"/>
  <c r="V61" i="6"/>
  <c r="V62" i="6"/>
  <c r="V63" i="6"/>
  <c r="V64" i="6"/>
  <c r="V65" i="6"/>
  <c r="V67" i="6"/>
  <c r="V72" i="6"/>
  <c r="V73" i="6"/>
  <c r="V74" i="6"/>
  <c r="V75" i="6"/>
  <c r="V76" i="6"/>
  <c r="V77" i="6"/>
  <c r="V78" i="6"/>
  <c r="V79" i="6"/>
  <c r="V80" i="6"/>
  <c r="V81" i="6"/>
  <c r="V82" i="6"/>
  <c r="V84" i="6"/>
  <c r="V89" i="6"/>
  <c r="V90" i="6"/>
  <c r="V91" i="6"/>
  <c r="V92" i="6"/>
  <c r="V93" i="6"/>
  <c r="V94" i="6"/>
  <c r="V95" i="6"/>
  <c r="V96" i="6"/>
  <c r="V97" i="6"/>
  <c r="V98" i="6"/>
  <c r="V99" i="6"/>
  <c r="V101" i="6"/>
  <c r="V106" i="6"/>
  <c r="V107" i="6"/>
  <c r="V108" i="6"/>
  <c r="V109" i="6"/>
  <c r="V110" i="6"/>
  <c r="V111" i="6"/>
  <c r="V112" i="6"/>
  <c r="V113" i="6"/>
  <c r="V114" i="6"/>
  <c r="V115" i="6"/>
  <c r="V116" i="6"/>
  <c r="V118" i="6"/>
  <c r="V395" i="6"/>
  <c r="X39" i="5"/>
  <c r="W38" i="6"/>
  <c r="W39" i="6"/>
  <c r="W40" i="6"/>
  <c r="W41" i="6"/>
  <c r="W42" i="6"/>
  <c r="W43" i="6"/>
  <c r="W44" i="6"/>
  <c r="W45" i="6"/>
  <c r="W46" i="6"/>
  <c r="W47" i="6"/>
  <c r="W48" i="6"/>
  <c r="W50" i="6"/>
  <c r="W55" i="6"/>
  <c r="W56" i="6"/>
  <c r="W57" i="6"/>
  <c r="W58" i="6"/>
  <c r="W59" i="6"/>
  <c r="W60" i="6"/>
  <c r="W61" i="6"/>
  <c r="W62" i="6"/>
  <c r="W63" i="6"/>
  <c r="W64" i="6"/>
  <c r="W65" i="6"/>
  <c r="W67" i="6"/>
  <c r="W72" i="6"/>
  <c r="W73" i="6"/>
  <c r="W74" i="6"/>
  <c r="W75" i="6"/>
  <c r="W76" i="6"/>
  <c r="W77" i="6"/>
  <c r="W78" i="6"/>
  <c r="W79" i="6"/>
  <c r="W80" i="6"/>
  <c r="W81" i="6"/>
  <c r="W82" i="6"/>
  <c r="W84" i="6"/>
  <c r="W89" i="6"/>
  <c r="W90" i="6"/>
  <c r="W91" i="6"/>
  <c r="W92" i="6"/>
  <c r="W93" i="6"/>
  <c r="W94" i="6"/>
  <c r="W95" i="6"/>
  <c r="W96" i="6"/>
  <c r="W97" i="6"/>
  <c r="W98" i="6"/>
  <c r="W99" i="6"/>
  <c r="W101" i="6"/>
  <c r="W106" i="6"/>
  <c r="W107" i="6"/>
  <c r="W108" i="6"/>
  <c r="W109" i="6"/>
  <c r="W110" i="6"/>
  <c r="W111" i="6"/>
  <c r="W112" i="6"/>
  <c r="W113" i="6"/>
  <c r="W114" i="6"/>
  <c r="W115" i="6"/>
  <c r="W116" i="6"/>
  <c r="W118" i="6"/>
  <c r="W395" i="6"/>
  <c r="Y39" i="5"/>
  <c r="X38" i="6"/>
  <c r="X39" i="6"/>
  <c r="X40" i="6"/>
  <c r="X41" i="6"/>
  <c r="X42" i="6"/>
  <c r="X43" i="6"/>
  <c r="X44" i="6"/>
  <c r="X45" i="6"/>
  <c r="X46" i="6"/>
  <c r="X47" i="6"/>
  <c r="X48" i="6"/>
  <c r="X50" i="6"/>
  <c r="X55" i="6"/>
  <c r="X56" i="6"/>
  <c r="X57" i="6"/>
  <c r="X58" i="6"/>
  <c r="X59" i="6"/>
  <c r="X60" i="6"/>
  <c r="X61" i="6"/>
  <c r="X62" i="6"/>
  <c r="X63" i="6"/>
  <c r="X64" i="6"/>
  <c r="X65" i="6"/>
  <c r="X67" i="6"/>
  <c r="X72" i="6"/>
  <c r="X73" i="6"/>
  <c r="X74" i="6"/>
  <c r="X75" i="6"/>
  <c r="X76" i="6"/>
  <c r="X77" i="6"/>
  <c r="X78" i="6"/>
  <c r="X79" i="6"/>
  <c r="X80" i="6"/>
  <c r="X81" i="6"/>
  <c r="X82" i="6"/>
  <c r="X84" i="6"/>
  <c r="X89" i="6"/>
  <c r="X90" i="6"/>
  <c r="X91" i="6"/>
  <c r="X92" i="6"/>
  <c r="X93" i="6"/>
  <c r="X94" i="6"/>
  <c r="X95" i="6"/>
  <c r="X96" i="6"/>
  <c r="X97" i="6"/>
  <c r="X98" i="6"/>
  <c r="X99" i="6"/>
  <c r="X101" i="6"/>
  <c r="X106" i="6"/>
  <c r="X107" i="6"/>
  <c r="X108" i="6"/>
  <c r="X109" i="6"/>
  <c r="X110" i="6"/>
  <c r="X111" i="6"/>
  <c r="X112" i="6"/>
  <c r="X113" i="6"/>
  <c r="X114" i="6"/>
  <c r="X115" i="6"/>
  <c r="X116" i="6"/>
  <c r="X118" i="6"/>
  <c r="X395" i="6"/>
  <c r="Z39" i="5"/>
  <c r="Y38" i="6"/>
  <c r="Y39" i="6"/>
  <c r="Y40" i="6"/>
  <c r="Y41" i="6"/>
  <c r="Y42" i="6"/>
  <c r="Y43" i="6"/>
  <c r="Y44" i="6"/>
  <c r="Y45" i="6"/>
  <c r="Y46" i="6"/>
  <c r="Y47" i="6"/>
  <c r="Y48" i="6"/>
  <c r="Y50" i="6"/>
  <c r="Y55" i="6"/>
  <c r="Y56" i="6"/>
  <c r="Y57" i="6"/>
  <c r="Y58" i="6"/>
  <c r="Y59" i="6"/>
  <c r="Y60" i="6"/>
  <c r="Y61" i="6"/>
  <c r="Y62" i="6"/>
  <c r="Y63" i="6"/>
  <c r="Y64" i="6"/>
  <c r="Y65" i="6"/>
  <c r="Y67" i="6"/>
  <c r="Y72" i="6"/>
  <c r="Y73" i="6"/>
  <c r="Y74" i="6"/>
  <c r="Y75" i="6"/>
  <c r="Y76" i="6"/>
  <c r="Y77" i="6"/>
  <c r="Y78" i="6"/>
  <c r="Y79" i="6"/>
  <c r="Y80" i="6"/>
  <c r="Y81" i="6"/>
  <c r="Y82" i="6"/>
  <c r="Y84" i="6"/>
  <c r="Y89" i="6"/>
  <c r="Y90" i="6"/>
  <c r="Y91" i="6"/>
  <c r="Y92" i="6"/>
  <c r="Y93" i="6"/>
  <c r="Y94" i="6"/>
  <c r="Y95" i="6"/>
  <c r="Y96" i="6"/>
  <c r="Y97" i="6"/>
  <c r="Y98" i="6"/>
  <c r="Y99" i="6"/>
  <c r="Y101" i="6"/>
  <c r="Y106" i="6"/>
  <c r="Y107" i="6"/>
  <c r="Y108" i="6"/>
  <c r="Y109" i="6"/>
  <c r="Y110" i="6"/>
  <c r="Y111" i="6"/>
  <c r="Y112" i="6"/>
  <c r="Y113" i="6"/>
  <c r="Y114" i="6"/>
  <c r="Y115" i="6"/>
  <c r="Y116" i="6"/>
  <c r="Y118" i="6"/>
  <c r="Y395" i="6"/>
  <c r="AA39" i="5"/>
  <c r="D62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D61" i="5"/>
  <c r="D63" i="5"/>
  <c r="B4" i="6"/>
  <c r="B5" i="6"/>
  <c r="B6" i="6"/>
  <c r="B7" i="6"/>
  <c r="B8" i="6"/>
  <c r="B9" i="6"/>
  <c r="B10" i="6"/>
  <c r="B11" i="6"/>
  <c r="B12" i="6"/>
  <c r="B13" i="6"/>
  <c r="B14" i="6"/>
  <c r="B16" i="6"/>
  <c r="B378" i="6"/>
  <c r="B379" i="6"/>
  <c r="B380" i="6"/>
  <c r="B381" i="6"/>
  <c r="B382" i="6"/>
  <c r="B383" i="6"/>
  <c r="B384" i="6"/>
  <c r="B385" i="6"/>
  <c r="B386" i="6"/>
  <c r="B387" i="6"/>
  <c r="B388" i="6"/>
  <c r="B390" i="6"/>
  <c r="B361" i="6"/>
  <c r="B362" i="6"/>
  <c r="B363" i="6"/>
  <c r="B364" i="6"/>
  <c r="B365" i="6"/>
  <c r="B366" i="6"/>
  <c r="B367" i="6"/>
  <c r="B368" i="6"/>
  <c r="B369" i="6"/>
  <c r="B370" i="6"/>
  <c r="B371" i="6"/>
  <c r="B373" i="6"/>
  <c r="B344" i="6"/>
  <c r="B345" i="6"/>
  <c r="B346" i="6"/>
  <c r="B347" i="6"/>
  <c r="B348" i="6"/>
  <c r="B349" i="6"/>
  <c r="B350" i="6"/>
  <c r="B351" i="6"/>
  <c r="B352" i="6"/>
  <c r="B353" i="6"/>
  <c r="B354" i="6"/>
  <c r="B356" i="6"/>
  <c r="B327" i="6"/>
  <c r="B328" i="6"/>
  <c r="B329" i="6"/>
  <c r="B330" i="6"/>
  <c r="B331" i="6"/>
  <c r="B332" i="6"/>
  <c r="B333" i="6"/>
  <c r="B334" i="6"/>
  <c r="B335" i="6"/>
  <c r="B336" i="6"/>
  <c r="B337" i="6"/>
  <c r="B339" i="6"/>
  <c r="B310" i="6"/>
  <c r="B311" i="6"/>
  <c r="B312" i="6"/>
  <c r="B313" i="6"/>
  <c r="B314" i="6"/>
  <c r="B315" i="6"/>
  <c r="B316" i="6"/>
  <c r="B317" i="6"/>
  <c r="B318" i="6"/>
  <c r="B319" i="6"/>
  <c r="B320" i="6"/>
  <c r="B322" i="6"/>
  <c r="B293" i="6"/>
  <c r="B294" i="6"/>
  <c r="B295" i="6"/>
  <c r="B296" i="6"/>
  <c r="B297" i="6"/>
  <c r="B298" i="6"/>
  <c r="B299" i="6"/>
  <c r="B300" i="6"/>
  <c r="B301" i="6"/>
  <c r="B302" i="6"/>
  <c r="B303" i="6"/>
  <c r="B305" i="6"/>
  <c r="B276" i="6"/>
  <c r="B277" i="6"/>
  <c r="B278" i="6"/>
  <c r="B279" i="6"/>
  <c r="B280" i="6"/>
  <c r="B281" i="6"/>
  <c r="B282" i="6"/>
  <c r="B283" i="6"/>
  <c r="B284" i="6"/>
  <c r="B285" i="6"/>
  <c r="B286" i="6"/>
  <c r="B288" i="6"/>
  <c r="B259" i="6"/>
  <c r="B260" i="6"/>
  <c r="B261" i="6"/>
  <c r="B262" i="6"/>
  <c r="B263" i="6"/>
  <c r="B264" i="6"/>
  <c r="B265" i="6"/>
  <c r="B266" i="6"/>
  <c r="B267" i="6"/>
  <c r="B268" i="6"/>
  <c r="B269" i="6"/>
  <c r="B271" i="6"/>
  <c r="B242" i="6"/>
  <c r="B243" i="6"/>
  <c r="B244" i="6"/>
  <c r="B245" i="6"/>
  <c r="B246" i="6"/>
  <c r="B247" i="6"/>
  <c r="B248" i="6"/>
  <c r="B249" i="6"/>
  <c r="B250" i="6"/>
  <c r="B251" i="6"/>
  <c r="B252" i="6"/>
  <c r="B254" i="6"/>
  <c r="B225" i="6"/>
  <c r="B226" i="6"/>
  <c r="B227" i="6"/>
  <c r="B228" i="6"/>
  <c r="B229" i="6"/>
  <c r="B230" i="6"/>
  <c r="B231" i="6"/>
  <c r="B232" i="6"/>
  <c r="B233" i="6"/>
  <c r="B234" i="6"/>
  <c r="B235" i="6"/>
  <c r="B237" i="6"/>
  <c r="B208" i="6"/>
  <c r="B209" i="6"/>
  <c r="B210" i="6"/>
  <c r="B211" i="6"/>
  <c r="B212" i="6"/>
  <c r="B213" i="6"/>
  <c r="B214" i="6"/>
  <c r="B215" i="6"/>
  <c r="B216" i="6"/>
  <c r="B217" i="6"/>
  <c r="B218" i="6"/>
  <c r="B220" i="6"/>
  <c r="B191" i="6"/>
  <c r="B192" i="6"/>
  <c r="B193" i="6"/>
  <c r="B194" i="6"/>
  <c r="B195" i="6"/>
  <c r="B196" i="6"/>
  <c r="B197" i="6"/>
  <c r="B198" i="6"/>
  <c r="B199" i="6"/>
  <c r="B200" i="6"/>
  <c r="B201" i="6"/>
  <c r="B203" i="6"/>
  <c r="B174" i="6"/>
  <c r="B175" i="6"/>
  <c r="B176" i="6"/>
  <c r="B177" i="6"/>
  <c r="B178" i="6"/>
  <c r="B179" i="6"/>
  <c r="B180" i="6"/>
  <c r="B181" i="6"/>
  <c r="B182" i="6"/>
  <c r="B183" i="6"/>
  <c r="B184" i="6"/>
  <c r="B186" i="6"/>
  <c r="B157" i="6"/>
  <c r="B158" i="6"/>
  <c r="B159" i="6"/>
  <c r="B160" i="6"/>
  <c r="B161" i="6"/>
  <c r="B162" i="6"/>
  <c r="B163" i="6"/>
  <c r="B164" i="6"/>
  <c r="B165" i="6"/>
  <c r="B166" i="6"/>
  <c r="B167" i="6"/>
  <c r="B169" i="6"/>
  <c r="B140" i="6"/>
  <c r="B141" i="6"/>
  <c r="B142" i="6"/>
  <c r="B143" i="6"/>
  <c r="B144" i="6"/>
  <c r="B145" i="6"/>
  <c r="B146" i="6"/>
  <c r="B147" i="6"/>
  <c r="B148" i="6"/>
  <c r="B149" i="6"/>
  <c r="B150" i="6"/>
  <c r="B152" i="6"/>
  <c r="B123" i="6"/>
  <c r="B124" i="6"/>
  <c r="B125" i="6"/>
  <c r="B126" i="6"/>
  <c r="B127" i="6"/>
  <c r="B128" i="6"/>
  <c r="B129" i="6"/>
  <c r="B130" i="6"/>
  <c r="B131" i="6"/>
  <c r="B132" i="6"/>
  <c r="B133" i="6"/>
  <c r="B135" i="6"/>
  <c r="B21" i="6"/>
  <c r="B22" i="6"/>
  <c r="B23" i="6"/>
  <c r="B24" i="6"/>
  <c r="B25" i="6"/>
  <c r="B26" i="6"/>
  <c r="B27" i="6"/>
  <c r="B28" i="6"/>
  <c r="B29" i="6"/>
  <c r="B30" i="6"/>
  <c r="B31" i="6"/>
  <c r="B33" i="6"/>
  <c r="B394" i="6"/>
  <c r="D38" i="5"/>
  <c r="C4" i="6"/>
  <c r="C5" i="6"/>
  <c r="C6" i="6"/>
  <c r="C7" i="6"/>
  <c r="C8" i="6"/>
  <c r="C9" i="6"/>
  <c r="C10" i="6"/>
  <c r="C11" i="6"/>
  <c r="C12" i="6"/>
  <c r="C13" i="6"/>
  <c r="C14" i="6"/>
  <c r="C16" i="6"/>
  <c r="C378" i="6"/>
  <c r="C379" i="6"/>
  <c r="C380" i="6"/>
  <c r="C381" i="6"/>
  <c r="C382" i="6"/>
  <c r="C383" i="6"/>
  <c r="C384" i="6"/>
  <c r="C385" i="6"/>
  <c r="C386" i="6"/>
  <c r="C387" i="6"/>
  <c r="C388" i="6"/>
  <c r="C390" i="6"/>
  <c r="C361" i="6"/>
  <c r="C362" i="6"/>
  <c r="C363" i="6"/>
  <c r="C364" i="6"/>
  <c r="C365" i="6"/>
  <c r="C366" i="6"/>
  <c r="C367" i="6"/>
  <c r="C368" i="6"/>
  <c r="C369" i="6"/>
  <c r="C370" i="6"/>
  <c r="C371" i="6"/>
  <c r="C373" i="6"/>
  <c r="C344" i="6"/>
  <c r="C345" i="6"/>
  <c r="C346" i="6"/>
  <c r="C347" i="6"/>
  <c r="C348" i="6"/>
  <c r="C349" i="6"/>
  <c r="C350" i="6"/>
  <c r="C351" i="6"/>
  <c r="C352" i="6"/>
  <c r="C353" i="6"/>
  <c r="C354" i="6"/>
  <c r="C356" i="6"/>
  <c r="C327" i="6"/>
  <c r="C328" i="6"/>
  <c r="C329" i="6"/>
  <c r="C330" i="6"/>
  <c r="C331" i="6"/>
  <c r="C332" i="6"/>
  <c r="C333" i="6"/>
  <c r="C334" i="6"/>
  <c r="C335" i="6"/>
  <c r="C336" i="6"/>
  <c r="C337" i="6"/>
  <c r="C339" i="6"/>
  <c r="C310" i="6"/>
  <c r="C311" i="6"/>
  <c r="C312" i="6"/>
  <c r="C313" i="6"/>
  <c r="C314" i="6"/>
  <c r="C315" i="6"/>
  <c r="C316" i="6"/>
  <c r="C317" i="6"/>
  <c r="C318" i="6"/>
  <c r="C319" i="6"/>
  <c r="C320" i="6"/>
  <c r="C322" i="6"/>
  <c r="C293" i="6"/>
  <c r="C294" i="6"/>
  <c r="C295" i="6"/>
  <c r="C296" i="6"/>
  <c r="C297" i="6"/>
  <c r="C298" i="6"/>
  <c r="C299" i="6"/>
  <c r="C300" i="6"/>
  <c r="C301" i="6"/>
  <c r="C302" i="6"/>
  <c r="C303" i="6"/>
  <c r="C305" i="6"/>
  <c r="C276" i="6"/>
  <c r="C277" i="6"/>
  <c r="C278" i="6"/>
  <c r="C279" i="6"/>
  <c r="C280" i="6"/>
  <c r="C281" i="6"/>
  <c r="C282" i="6"/>
  <c r="C283" i="6"/>
  <c r="C284" i="6"/>
  <c r="C285" i="6"/>
  <c r="C286" i="6"/>
  <c r="C288" i="6"/>
  <c r="C259" i="6"/>
  <c r="C260" i="6"/>
  <c r="C261" i="6"/>
  <c r="C262" i="6"/>
  <c r="C263" i="6"/>
  <c r="C264" i="6"/>
  <c r="C265" i="6"/>
  <c r="C266" i="6"/>
  <c r="C267" i="6"/>
  <c r="C268" i="6"/>
  <c r="C269" i="6"/>
  <c r="C271" i="6"/>
  <c r="C242" i="6"/>
  <c r="C243" i="6"/>
  <c r="C244" i="6"/>
  <c r="C245" i="6"/>
  <c r="C246" i="6"/>
  <c r="C247" i="6"/>
  <c r="C248" i="6"/>
  <c r="C249" i="6"/>
  <c r="C250" i="6"/>
  <c r="C251" i="6"/>
  <c r="C252" i="6"/>
  <c r="C254" i="6"/>
  <c r="C225" i="6"/>
  <c r="C226" i="6"/>
  <c r="C227" i="6"/>
  <c r="C228" i="6"/>
  <c r="C229" i="6"/>
  <c r="C230" i="6"/>
  <c r="C231" i="6"/>
  <c r="C232" i="6"/>
  <c r="C233" i="6"/>
  <c r="C234" i="6"/>
  <c r="C235" i="6"/>
  <c r="C237" i="6"/>
  <c r="C208" i="6"/>
  <c r="C209" i="6"/>
  <c r="C210" i="6"/>
  <c r="C211" i="6"/>
  <c r="C212" i="6"/>
  <c r="C213" i="6"/>
  <c r="C214" i="6"/>
  <c r="C215" i="6"/>
  <c r="C216" i="6"/>
  <c r="C217" i="6"/>
  <c r="C218" i="6"/>
  <c r="C220" i="6"/>
  <c r="C191" i="6"/>
  <c r="C192" i="6"/>
  <c r="C193" i="6"/>
  <c r="C194" i="6"/>
  <c r="C195" i="6"/>
  <c r="C196" i="6"/>
  <c r="C197" i="6"/>
  <c r="C198" i="6"/>
  <c r="C199" i="6"/>
  <c r="C200" i="6"/>
  <c r="C201" i="6"/>
  <c r="C203" i="6"/>
  <c r="C174" i="6"/>
  <c r="C175" i="6"/>
  <c r="C176" i="6"/>
  <c r="C177" i="6"/>
  <c r="C178" i="6"/>
  <c r="C179" i="6"/>
  <c r="C180" i="6"/>
  <c r="C181" i="6"/>
  <c r="C182" i="6"/>
  <c r="C183" i="6"/>
  <c r="C184" i="6"/>
  <c r="C186" i="6"/>
  <c r="C157" i="6"/>
  <c r="C158" i="6"/>
  <c r="C159" i="6"/>
  <c r="C160" i="6"/>
  <c r="C161" i="6"/>
  <c r="C162" i="6"/>
  <c r="C163" i="6"/>
  <c r="C164" i="6"/>
  <c r="C165" i="6"/>
  <c r="C166" i="6"/>
  <c r="C167" i="6"/>
  <c r="C169" i="6"/>
  <c r="C140" i="6"/>
  <c r="C141" i="6"/>
  <c r="C142" i="6"/>
  <c r="C143" i="6"/>
  <c r="C144" i="6"/>
  <c r="C145" i="6"/>
  <c r="C146" i="6"/>
  <c r="C147" i="6"/>
  <c r="C148" i="6"/>
  <c r="C149" i="6"/>
  <c r="C150" i="6"/>
  <c r="C152" i="6"/>
  <c r="C123" i="6"/>
  <c r="C124" i="6"/>
  <c r="C125" i="6"/>
  <c r="C126" i="6"/>
  <c r="C127" i="6"/>
  <c r="C128" i="6"/>
  <c r="C129" i="6"/>
  <c r="C130" i="6"/>
  <c r="C131" i="6"/>
  <c r="C132" i="6"/>
  <c r="C133" i="6"/>
  <c r="C135" i="6"/>
  <c r="C21" i="6"/>
  <c r="C22" i="6"/>
  <c r="C23" i="6"/>
  <c r="C24" i="6"/>
  <c r="C25" i="6"/>
  <c r="C26" i="6"/>
  <c r="C27" i="6"/>
  <c r="C28" i="6"/>
  <c r="C29" i="6"/>
  <c r="C30" i="6"/>
  <c r="C31" i="6"/>
  <c r="C33" i="6"/>
  <c r="C394" i="6"/>
  <c r="E38" i="5"/>
  <c r="D4" i="6"/>
  <c r="D5" i="6"/>
  <c r="D6" i="6"/>
  <c r="D7" i="6"/>
  <c r="D8" i="6"/>
  <c r="D9" i="6"/>
  <c r="D10" i="6"/>
  <c r="D11" i="6"/>
  <c r="D12" i="6"/>
  <c r="D13" i="6"/>
  <c r="D14" i="6"/>
  <c r="D16" i="6"/>
  <c r="D378" i="6"/>
  <c r="D379" i="6"/>
  <c r="D380" i="6"/>
  <c r="D381" i="6"/>
  <c r="D382" i="6"/>
  <c r="D383" i="6"/>
  <c r="D384" i="6"/>
  <c r="D385" i="6"/>
  <c r="D386" i="6"/>
  <c r="D387" i="6"/>
  <c r="D388" i="6"/>
  <c r="D390" i="6"/>
  <c r="D361" i="6"/>
  <c r="D362" i="6"/>
  <c r="D363" i="6"/>
  <c r="D364" i="6"/>
  <c r="D365" i="6"/>
  <c r="D366" i="6"/>
  <c r="D367" i="6"/>
  <c r="D368" i="6"/>
  <c r="D369" i="6"/>
  <c r="D370" i="6"/>
  <c r="D371" i="6"/>
  <c r="D373" i="6"/>
  <c r="D344" i="6"/>
  <c r="D345" i="6"/>
  <c r="D346" i="6"/>
  <c r="D347" i="6"/>
  <c r="D348" i="6"/>
  <c r="D349" i="6"/>
  <c r="D350" i="6"/>
  <c r="D351" i="6"/>
  <c r="D352" i="6"/>
  <c r="D353" i="6"/>
  <c r="D354" i="6"/>
  <c r="D356" i="6"/>
  <c r="D327" i="6"/>
  <c r="D328" i="6"/>
  <c r="D329" i="6"/>
  <c r="D330" i="6"/>
  <c r="D331" i="6"/>
  <c r="D332" i="6"/>
  <c r="D333" i="6"/>
  <c r="D334" i="6"/>
  <c r="D335" i="6"/>
  <c r="D336" i="6"/>
  <c r="D337" i="6"/>
  <c r="D339" i="6"/>
  <c r="D310" i="6"/>
  <c r="D311" i="6"/>
  <c r="D312" i="6"/>
  <c r="D313" i="6"/>
  <c r="D314" i="6"/>
  <c r="D315" i="6"/>
  <c r="D316" i="6"/>
  <c r="D317" i="6"/>
  <c r="D318" i="6"/>
  <c r="D319" i="6"/>
  <c r="D320" i="6"/>
  <c r="D322" i="6"/>
  <c r="D293" i="6"/>
  <c r="D294" i="6"/>
  <c r="D295" i="6"/>
  <c r="D296" i="6"/>
  <c r="D297" i="6"/>
  <c r="D298" i="6"/>
  <c r="D299" i="6"/>
  <c r="D300" i="6"/>
  <c r="D301" i="6"/>
  <c r="D302" i="6"/>
  <c r="D303" i="6"/>
  <c r="D305" i="6"/>
  <c r="D276" i="6"/>
  <c r="D277" i="6"/>
  <c r="D278" i="6"/>
  <c r="D279" i="6"/>
  <c r="D280" i="6"/>
  <c r="D281" i="6"/>
  <c r="D282" i="6"/>
  <c r="D283" i="6"/>
  <c r="D284" i="6"/>
  <c r="D285" i="6"/>
  <c r="D286" i="6"/>
  <c r="D288" i="6"/>
  <c r="D259" i="6"/>
  <c r="D260" i="6"/>
  <c r="D261" i="6"/>
  <c r="D262" i="6"/>
  <c r="D263" i="6"/>
  <c r="D264" i="6"/>
  <c r="D265" i="6"/>
  <c r="D266" i="6"/>
  <c r="D267" i="6"/>
  <c r="D268" i="6"/>
  <c r="D269" i="6"/>
  <c r="D271" i="6"/>
  <c r="D242" i="6"/>
  <c r="D243" i="6"/>
  <c r="D244" i="6"/>
  <c r="D245" i="6"/>
  <c r="D246" i="6"/>
  <c r="D247" i="6"/>
  <c r="D248" i="6"/>
  <c r="D249" i="6"/>
  <c r="D250" i="6"/>
  <c r="D251" i="6"/>
  <c r="D252" i="6"/>
  <c r="D254" i="6"/>
  <c r="D225" i="6"/>
  <c r="D226" i="6"/>
  <c r="D227" i="6"/>
  <c r="D228" i="6"/>
  <c r="D229" i="6"/>
  <c r="D230" i="6"/>
  <c r="D231" i="6"/>
  <c r="D232" i="6"/>
  <c r="D233" i="6"/>
  <c r="D234" i="6"/>
  <c r="D235" i="6"/>
  <c r="D237" i="6"/>
  <c r="D208" i="6"/>
  <c r="D209" i="6"/>
  <c r="D210" i="6"/>
  <c r="D211" i="6"/>
  <c r="D212" i="6"/>
  <c r="D213" i="6"/>
  <c r="D214" i="6"/>
  <c r="D215" i="6"/>
  <c r="D216" i="6"/>
  <c r="D217" i="6"/>
  <c r="D218" i="6"/>
  <c r="D220" i="6"/>
  <c r="D191" i="6"/>
  <c r="D192" i="6"/>
  <c r="D193" i="6"/>
  <c r="D194" i="6"/>
  <c r="D195" i="6"/>
  <c r="D196" i="6"/>
  <c r="D197" i="6"/>
  <c r="D198" i="6"/>
  <c r="D199" i="6"/>
  <c r="D200" i="6"/>
  <c r="D201" i="6"/>
  <c r="D203" i="6"/>
  <c r="D174" i="6"/>
  <c r="D175" i="6"/>
  <c r="D176" i="6"/>
  <c r="D177" i="6"/>
  <c r="D178" i="6"/>
  <c r="D179" i="6"/>
  <c r="D180" i="6"/>
  <c r="D181" i="6"/>
  <c r="D182" i="6"/>
  <c r="D183" i="6"/>
  <c r="D184" i="6"/>
  <c r="D186" i="6"/>
  <c r="D157" i="6"/>
  <c r="D158" i="6"/>
  <c r="D159" i="6"/>
  <c r="D160" i="6"/>
  <c r="D161" i="6"/>
  <c r="D162" i="6"/>
  <c r="D163" i="6"/>
  <c r="D164" i="6"/>
  <c r="D165" i="6"/>
  <c r="D166" i="6"/>
  <c r="D167" i="6"/>
  <c r="D169" i="6"/>
  <c r="D140" i="6"/>
  <c r="D141" i="6"/>
  <c r="D142" i="6"/>
  <c r="D143" i="6"/>
  <c r="D144" i="6"/>
  <c r="D145" i="6"/>
  <c r="D146" i="6"/>
  <c r="D147" i="6"/>
  <c r="D148" i="6"/>
  <c r="D149" i="6"/>
  <c r="D150" i="6"/>
  <c r="D152" i="6"/>
  <c r="D123" i="6"/>
  <c r="D124" i="6"/>
  <c r="D125" i="6"/>
  <c r="D126" i="6"/>
  <c r="D127" i="6"/>
  <c r="D128" i="6"/>
  <c r="D129" i="6"/>
  <c r="D130" i="6"/>
  <c r="D131" i="6"/>
  <c r="D132" i="6"/>
  <c r="D133" i="6"/>
  <c r="D135" i="6"/>
  <c r="D21" i="6"/>
  <c r="D22" i="6"/>
  <c r="D23" i="6"/>
  <c r="D24" i="6"/>
  <c r="D25" i="6"/>
  <c r="D26" i="6"/>
  <c r="D27" i="6"/>
  <c r="D28" i="6"/>
  <c r="D29" i="6"/>
  <c r="D30" i="6"/>
  <c r="D31" i="6"/>
  <c r="D33" i="6"/>
  <c r="D394" i="6"/>
  <c r="F38" i="5"/>
  <c r="E4" i="6"/>
  <c r="E5" i="6"/>
  <c r="E6" i="6"/>
  <c r="E7" i="6"/>
  <c r="E8" i="6"/>
  <c r="E9" i="6"/>
  <c r="E10" i="6"/>
  <c r="E11" i="6"/>
  <c r="E12" i="6"/>
  <c r="E13" i="6"/>
  <c r="E14" i="6"/>
  <c r="E16" i="6"/>
  <c r="E378" i="6"/>
  <c r="E379" i="6"/>
  <c r="E380" i="6"/>
  <c r="E381" i="6"/>
  <c r="E382" i="6"/>
  <c r="E383" i="6"/>
  <c r="E384" i="6"/>
  <c r="E385" i="6"/>
  <c r="E386" i="6"/>
  <c r="E387" i="6"/>
  <c r="E388" i="6"/>
  <c r="E390" i="6"/>
  <c r="E361" i="6"/>
  <c r="E362" i="6"/>
  <c r="E363" i="6"/>
  <c r="E364" i="6"/>
  <c r="E365" i="6"/>
  <c r="E366" i="6"/>
  <c r="E367" i="6"/>
  <c r="E368" i="6"/>
  <c r="E369" i="6"/>
  <c r="E370" i="6"/>
  <c r="E371" i="6"/>
  <c r="E373" i="6"/>
  <c r="E344" i="6"/>
  <c r="E345" i="6"/>
  <c r="E346" i="6"/>
  <c r="E347" i="6"/>
  <c r="E348" i="6"/>
  <c r="E349" i="6"/>
  <c r="E350" i="6"/>
  <c r="E351" i="6"/>
  <c r="E352" i="6"/>
  <c r="E353" i="6"/>
  <c r="E354" i="6"/>
  <c r="E356" i="6"/>
  <c r="E327" i="6"/>
  <c r="E328" i="6"/>
  <c r="E329" i="6"/>
  <c r="E330" i="6"/>
  <c r="E331" i="6"/>
  <c r="E332" i="6"/>
  <c r="E333" i="6"/>
  <c r="E334" i="6"/>
  <c r="E335" i="6"/>
  <c r="E336" i="6"/>
  <c r="E337" i="6"/>
  <c r="E339" i="6"/>
  <c r="E310" i="6"/>
  <c r="E311" i="6"/>
  <c r="E312" i="6"/>
  <c r="E313" i="6"/>
  <c r="E314" i="6"/>
  <c r="E315" i="6"/>
  <c r="E316" i="6"/>
  <c r="E317" i="6"/>
  <c r="E318" i="6"/>
  <c r="E319" i="6"/>
  <c r="E320" i="6"/>
  <c r="E322" i="6"/>
  <c r="E293" i="6"/>
  <c r="E294" i="6"/>
  <c r="E295" i="6"/>
  <c r="E296" i="6"/>
  <c r="E297" i="6"/>
  <c r="E298" i="6"/>
  <c r="E299" i="6"/>
  <c r="E300" i="6"/>
  <c r="E301" i="6"/>
  <c r="E302" i="6"/>
  <c r="E303" i="6"/>
  <c r="E305" i="6"/>
  <c r="E276" i="6"/>
  <c r="E277" i="6"/>
  <c r="E278" i="6"/>
  <c r="E279" i="6"/>
  <c r="E280" i="6"/>
  <c r="E281" i="6"/>
  <c r="E282" i="6"/>
  <c r="E283" i="6"/>
  <c r="E284" i="6"/>
  <c r="E285" i="6"/>
  <c r="E286" i="6"/>
  <c r="E288" i="6"/>
  <c r="E259" i="6"/>
  <c r="E260" i="6"/>
  <c r="E261" i="6"/>
  <c r="E262" i="6"/>
  <c r="E263" i="6"/>
  <c r="E264" i="6"/>
  <c r="E265" i="6"/>
  <c r="E266" i="6"/>
  <c r="E267" i="6"/>
  <c r="E268" i="6"/>
  <c r="E269" i="6"/>
  <c r="E271" i="6"/>
  <c r="E242" i="6"/>
  <c r="E243" i="6"/>
  <c r="E244" i="6"/>
  <c r="E245" i="6"/>
  <c r="E246" i="6"/>
  <c r="E247" i="6"/>
  <c r="E248" i="6"/>
  <c r="E249" i="6"/>
  <c r="E250" i="6"/>
  <c r="E251" i="6"/>
  <c r="E252" i="6"/>
  <c r="E254" i="6"/>
  <c r="E225" i="6"/>
  <c r="E226" i="6"/>
  <c r="E227" i="6"/>
  <c r="E228" i="6"/>
  <c r="E229" i="6"/>
  <c r="E230" i="6"/>
  <c r="E231" i="6"/>
  <c r="E232" i="6"/>
  <c r="E233" i="6"/>
  <c r="E234" i="6"/>
  <c r="E235" i="6"/>
  <c r="E237" i="6"/>
  <c r="E208" i="6"/>
  <c r="E209" i="6"/>
  <c r="E210" i="6"/>
  <c r="E211" i="6"/>
  <c r="E212" i="6"/>
  <c r="E213" i="6"/>
  <c r="E214" i="6"/>
  <c r="E215" i="6"/>
  <c r="E216" i="6"/>
  <c r="E217" i="6"/>
  <c r="E218" i="6"/>
  <c r="E220" i="6"/>
  <c r="E191" i="6"/>
  <c r="E192" i="6"/>
  <c r="E193" i="6"/>
  <c r="E194" i="6"/>
  <c r="E195" i="6"/>
  <c r="E196" i="6"/>
  <c r="E197" i="6"/>
  <c r="E198" i="6"/>
  <c r="E199" i="6"/>
  <c r="E200" i="6"/>
  <c r="E201" i="6"/>
  <c r="E203" i="6"/>
  <c r="E174" i="6"/>
  <c r="E175" i="6"/>
  <c r="E176" i="6"/>
  <c r="E177" i="6"/>
  <c r="E178" i="6"/>
  <c r="E179" i="6"/>
  <c r="E180" i="6"/>
  <c r="E181" i="6"/>
  <c r="E182" i="6"/>
  <c r="E183" i="6"/>
  <c r="E184" i="6"/>
  <c r="E186" i="6"/>
  <c r="E157" i="6"/>
  <c r="E158" i="6"/>
  <c r="E159" i="6"/>
  <c r="E160" i="6"/>
  <c r="E161" i="6"/>
  <c r="E162" i="6"/>
  <c r="E163" i="6"/>
  <c r="E164" i="6"/>
  <c r="E165" i="6"/>
  <c r="E166" i="6"/>
  <c r="E167" i="6"/>
  <c r="E169" i="6"/>
  <c r="E140" i="6"/>
  <c r="E141" i="6"/>
  <c r="E142" i="6"/>
  <c r="E143" i="6"/>
  <c r="E144" i="6"/>
  <c r="E145" i="6"/>
  <c r="E146" i="6"/>
  <c r="E147" i="6"/>
  <c r="E148" i="6"/>
  <c r="E149" i="6"/>
  <c r="E150" i="6"/>
  <c r="E152" i="6"/>
  <c r="E123" i="6"/>
  <c r="E124" i="6"/>
  <c r="E125" i="6"/>
  <c r="E126" i="6"/>
  <c r="E127" i="6"/>
  <c r="E128" i="6"/>
  <c r="E129" i="6"/>
  <c r="E130" i="6"/>
  <c r="E131" i="6"/>
  <c r="E132" i="6"/>
  <c r="E133" i="6"/>
  <c r="E135" i="6"/>
  <c r="E21" i="6"/>
  <c r="E22" i="6"/>
  <c r="E23" i="6"/>
  <c r="E24" i="6"/>
  <c r="E25" i="6"/>
  <c r="E26" i="6"/>
  <c r="E27" i="6"/>
  <c r="E28" i="6"/>
  <c r="E29" i="6"/>
  <c r="E30" i="6"/>
  <c r="E31" i="6"/>
  <c r="E33" i="6"/>
  <c r="E394" i="6"/>
  <c r="G38" i="5"/>
  <c r="F4" i="6"/>
  <c r="F5" i="6"/>
  <c r="F6" i="6"/>
  <c r="F7" i="6"/>
  <c r="F8" i="6"/>
  <c r="F9" i="6"/>
  <c r="F10" i="6"/>
  <c r="F11" i="6"/>
  <c r="F12" i="6"/>
  <c r="F13" i="6"/>
  <c r="F14" i="6"/>
  <c r="F16" i="6"/>
  <c r="F378" i="6"/>
  <c r="F379" i="6"/>
  <c r="F380" i="6"/>
  <c r="F381" i="6"/>
  <c r="F382" i="6"/>
  <c r="F383" i="6"/>
  <c r="F384" i="6"/>
  <c r="F385" i="6"/>
  <c r="F386" i="6"/>
  <c r="F387" i="6"/>
  <c r="F388" i="6"/>
  <c r="F390" i="6"/>
  <c r="F361" i="6"/>
  <c r="F362" i="6"/>
  <c r="F363" i="6"/>
  <c r="F364" i="6"/>
  <c r="F365" i="6"/>
  <c r="F366" i="6"/>
  <c r="F367" i="6"/>
  <c r="F368" i="6"/>
  <c r="F369" i="6"/>
  <c r="F370" i="6"/>
  <c r="F371" i="6"/>
  <c r="F373" i="6"/>
  <c r="F344" i="6"/>
  <c r="F345" i="6"/>
  <c r="F346" i="6"/>
  <c r="F347" i="6"/>
  <c r="F348" i="6"/>
  <c r="F349" i="6"/>
  <c r="F350" i="6"/>
  <c r="F351" i="6"/>
  <c r="F352" i="6"/>
  <c r="F353" i="6"/>
  <c r="F354" i="6"/>
  <c r="F356" i="6"/>
  <c r="F327" i="6"/>
  <c r="F328" i="6"/>
  <c r="F329" i="6"/>
  <c r="F330" i="6"/>
  <c r="F331" i="6"/>
  <c r="F332" i="6"/>
  <c r="F333" i="6"/>
  <c r="F334" i="6"/>
  <c r="F335" i="6"/>
  <c r="F336" i="6"/>
  <c r="F337" i="6"/>
  <c r="F339" i="6"/>
  <c r="F310" i="6"/>
  <c r="F311" i="6"/>
  <c r="F312" i="6"/>
  <c r="F313" i="6"/>
  <c r="F314" i="6"/>
  <c r="F315" i="6"/>
  <c r="F316" i="6"/>
  <c r="F317" i="6"/>
  <c r="F318" i="6"/>
  <c r="F319" i="6"/>
  <c r="F320" i="6"/>
  <c r="F322" i="6"/>
  <c r="F293" i="6"/>
  <c r="F294" i="6"/>
  <c r="F295" i="6"/>
  <c r="F296" i="6"/>
  <c r="F297" i="6"/>
  <c r="F298" i="6"/>
  <c r="F299" i="6"/>
  <c r="F300" i="6"/>
  <c r="F301" i="6"/>
  <c r="F302" i="6"/>
  <c r="F303" i="6"/>
  <c r="F305" i="6"/>
  <c r="F276" i="6"/>
  <c r="F277" i="6"/>
  <c r="F278" i="6"/>
  <c r="F279" i="6"/>
  <c r="F280" i="6"/>
  <c r="F281" i="6"/>
  <c r="F282" i="6"/>
  <c r="F283" i="6"/>
  <c r="F284" i="6"/>
  <c r="F285" i="6"/>
  <c r="F286" i="6"/>
  <c r="F288" i="6"/>
  <c r="F259" i="6"/>
  <c r="F260" i="6"/>
  <c r="F261" i="6"/>
  <c r="F262" i="6"/>
  <c r="F263" i="6"/>
  <c r="F264" i="6"/>
  <c r="F265" i="6"/>
  <c r="F266" i="6"/>
  <c r="F267" i="6"/>
  <c r="F268" i="6"/>
  <c r="F269" i="6"/>
  <c r="F271" i="6"/>
  <c r="F242" i="6"/>
  <c r="F243" i="6"/>
  <c r="F244" i="6"/>
  <c r="F245" i="6"/>
  <c r="F246" i="6"/>
  <c r="F247" i="6"/>
  <c r="F248" i="6"/>
  <c r="F249" i="6"/>
  <c r="F250" i="6"/>
  <c r="F251" i="6"/>
  <c r="F252" i="6"/>
  <c r="F254" i="6"/>
  <c r="F225" i="6"/>
  <c r="F226" i="6"/>
  <c r="F227" i="6"/>
  <c r="F228" i="6"/>
  <c r="F229" i="6"/>
  <c r="F230" i="6"/>
  <c r="F231" i="6"/>
  <c r="F232" i="6"/>
  <c r="F233" i="6"/>
  <c r="F234" i="6"/>
  <c r="F235" i="6"/>
  <c r="F237" i="6"/>
  <c r="F208" i="6"/>
  <c r="F209" i="6"/>
  <c r="F210" i="6"/>
  <c r="F211" i="6"/>
  <c r="F212" i="6"/>
  <c r="F213" i="6"/>
  <c r="F214" i="6"/>
  <c r="F215" i="6"/>
  <c r="F216" i="6"/>
  <c r="F217" i="6"/>
  <c r="F218" i="6"/>
  <c r="F220" i="6"/>
  <c r="F191" i="6"/>
  <c r="F192" i="6"/>
  <c r="F193" i="6"/>
  <c r="F194" i="6"/>
  <c r="F195" i="6"/>
  <c r="F196" i="6"/>
  <c r="F197" i="6"/>
  <c r="F198" i="6"/>
  <c r="F199" i="6"/>
  <c r="F200" i="6"/>
  <c r="F201" i="6"/>
  <c r="F203" i="6"/>
  <c r="F174" i="6"/>
  <c r="F175" i="6"/>
  <c r="F176" i="6"/>
  <c r="F177" i="6"/>
  <c r="F178" i="6"/>
  <c r="F179" i="6"/>
  <c r="F180" i="6"/>
  <c r="F181" i="6"/>
  <c r="F182" i="6"/>
  <c r="F183" i="6"/>
  <c r="F184" i="6"/>
  <c r="F186" i="6"/>
  <c r="F157" i="6"/>
  <c r="F158" i="6"/>
  <c r="F159" i="6"/>
  <c r="F160" i="6"/>
  <c r="F161" i="6"/>
  <c r="F162" i="6"/>
  <c r="F163" i="6"/>
  <c r="F164" i="6"/>
  <c r="F165" i="6"/>
  <c r="F166" i="6"/>
  <c r="F167" i="6"/>
  <c r="F169" i="6"/>
  <c r="F140" i="6"/>
  <c r="F141" i="6"/>
  <c r="F142" i="6"/>
  <c r="F143" i="6"/>
  <c r="F144" i="6"/>
  <c r="F145" i="6"/>
  <c r="F146" i="6"/>
  <c r="F147" i="6"/>
  <c r="F148" i="6"/>
  <c r="F149" i="6"/>
  <c r="F150" i="6"/>
  <c r="F152" i="6"/>
  <c r="F123" i="6"/>
  <c r="F124" i="6"/>
  <c r="F125" i="6"/>
  <c r="F126" i="6"/>
  <c r="F127" i="6"/>
  <c r="F128" i="6"/>
  <c r="F129" i="6"/>
  <c r="F130" i="6"/>
  <c r="F131" i="6"/>
  <c r="F132" i="6"/>
  <c r="F133" i="6"/>
  <c r="F135" i="6"/>
  <c r="F21" i="6"/>
  <c r="F22" i="6"/>
  <c r="F23" i="6"/>
  <c r="F24" i="6"/>
  <c r="F25" i="6"/>
  <c r="F26" i="6"/>
  <c r="F27" i="6"/>
  <c r="F28" i="6"/>
  <c r="F29" i="6"/>
  <c r="F30" i="6"/>
  <c r="F31" i="6"/>
  <c r="F33" i="6"/>
  <c r="F394" i="6"/>
  <c r="H38" i="5"/>
  <c r="I4" i="6"/>
  <c r="I5" i="6"/>
  <c r="I6" i="6"/>
  <c r="I7" i="6"/>
  <c r="I8" i="6"/>
  <c r="I9" i="6"/>
  <c r="I10" i="6"/>
  <c r="I11" i="6"/>
  <c r="I12" i="6"/>
  <c r="I13" i="6"/>
  <c r="I14" i="6"/>
  <c r="I16" i="6"/>
  <c r="I378" i="6"/>
  <c r="I379" i="6"/>
  <c r="I380" i="6"/>
  <c r="I381" i="6"/>
  <c r="I382" i="6"/>
  <c r="I383" i="6"/>
  <c r="I384" i="6"/>
  <c r="I385" i="6"/>
  <c r="I386" i="6"/>
  <c r="I387" i="6"/>
  <c r="I388" i="6"/>
  <c r="I390" i="6"/>
  <c r="I361" i="6"/>
  <c r="I362" i="6"/>
  <c r="I363" i="6"/>
  <c r="I364" i="6"/>
  <c r="I365" i="6"/>
  <c r="I366" i="6"/>
  <c r="I367" i="6"/>
  <c r="I368" i="6"/>
  <c r="I369" i="6"/>
  <c r="I370" i="6"/>
  <c r="I371" i="6"/>
  <c r="I373" i="6"/>
  <c r="I344" i="6"/>
  <c r="I345" i="6"/>
  <c r="I346" i="6"/>
  <c r="I347" i="6"/>
  <c r="I348" i="6"/>
  <c r="I349" i="6"/>
  <c r="I350" i="6"/>
  <c r="I351" i="6"/>
  <c r="I352" i="6"/>
  <c r="I353" i="6"/>
  <c r="I354" i="6"/>
  <c r="I356" i="6"/>
  <c r="I327" i="6"/>
  <c r="I328" i="6"/>
  <c r="I329" i="6"/>
  <c r="I330" i="6"/>
  <c r="I331" i="6"/>
  <c r="I332" i="6"/>
  <c r="I333" i="6"/>
  <c r="I334" i="6"/>
  <c r="I335" i="6"/>
  <c r="I336" i="6"/>
  <c r="I337" i="6"/>
  <c r="I339" i="6"/>
  <c r="I310" i="6"/>
  <c r="I311" i="6"/>
  <c r="I312" i="6"/>
  <c r="I313" i="6"/>
  <c r="I314" i="6"/>
  <c r="I315" i="6"/>
  <c r="I316" i="6"/>
  <c r="I317" i="6"/>
  <c r="I318" i="6"/>
  <c r="I319" i="6"/>
  <c r="I320" i="6"/>
  <c r="I322" i="6"/>
  <c r="I293" i="6"/>
  <c r="I294" i="6"/>
  <c r="I295" i="6"/>
  <c r="I296" i="6"/>
  <c r="I297" i="6"/>
  <c r="I298" i="6"/>
  <c r="I299" i="6"/>
  <c r="I300" i="6"/>
  <c r="I301" i="6"/>
  <c r="I302" i="6"/>
  <c r="I303" i="6"/>
  <c r="I305" i="6"/>
  <c r="I276" i="6"/>
  <c r="I277" i="6"/>
  <c r="I278" i="6"/>
  <c r="I279" i="6"/>
  <c r="I280" i="6"/>
  <c r="I281" i="6"/>
  <c r="I282" i="6"/>
  <c r="I283" i="6"/>
  <c r="I284" i="6"/>
  <c r="I285" i="6"/>
  <c r="I286" i="6"/>
  <c r="I288" i="6"/>
  <c r="I259" i="6"/>
  <c r="I260" i="6"/>
  <c r="I261" i="6"/>
  <c r="I262" i="6"/>
  <c r="I263" i="6"/>
  <c r="I264" i="6"/>
  <c r="I265" i="6"/>
  <c r="I266" i="6"/>
  <c r="I267" i="6"/>
  <c r="I268" i="6"/>
  <c r="I269" i="6"/>
  <c r="I271" i="6"/>
  <c r="I242" i="6"/>
  <c r="I243" i="6"/>
  <c r="I244" i="6"/>
  <c r="I245" i="6"/>
  <c r="I246" i="6"/>
  <c r="I247" i="6"/>
  <c r="I248" i="6"/>
  <c r="I249" i="6"/>
  <c r="I250" i="6"/>
  <c r="I251" i="6"/>
  <c r="I252" i="6"/>
  <c r="I254" i="6"/>
  <c r="I225" i="6"/>
  <c r="I226" i="6"/>
  <c r="I227" i="6"/>
  <c r="I228" i="6"/>
  <c r="I229" i="6"/>
  <c r="I230" i="6"/>
  <c r="I231" i="6"/>
  <c r="I232" i="6"/>
  <c r="I233" i="6"/>
  <c r="I234" i="6"/>
  <c r="I235" i="6"/>
  <c r="I237" i="6"/>
  <c r="I208" i="6"/>
  <c r="I209" i="6"/>
  <c r="I210" i="6"/>
  <c r="I211" i="6"/>
  <c r="I212" i="6"/>
  <c r="I213" i="6"/>
  <c r="I214" i="6"/>
  <c r="I215" i="6"/>
  <c r="I216" i="6"/>
  <c r="I217" i="6"/>
  <c r="I218" i="6"/>
  <c r="I220" i="6"/>
  <c r="I191" i="6"/>
  <c r="I192" i="6"/>
  <c r="I193" i="6"/>
  <c r="I194" i="6"/>
  <c r="I195" i="6"/>
  <c r="I196" i="6"/>
  <c r="I197" i="6"/>
  <c r="I198" i="6"/>
  <c r="I199" i="6"/>
  <c r="I200" i="6"/>
  <c r="I201" i="6"/>
  <c r="I203" i="6"/>
  <c r="I174" i="6"/>
  <c r="I175" i="6"/>
  <c r="I176" i="6"/>
  <c r="I177" i="6"/>
  <c r="I178" i="6"/>
  <c r="I179" i="6"/>
  <c r="I180" i="6"/>
  <c r="I181" i="6"/>
  <c r="I182" i="6"/>
  <c r="I183" i="6"/>
  <c r="I184" i="6"/>
  <c r="I186" i="6"/>
  <c r="I157" i="6"/>
  <c r="I158" i="6"/>
  <c r="I159" i="6"/>
  <c r="I160" i="6"/>
  <c r="I161" i="6"/>
  <c r="I162" i="6"/>
  <c r="I163" i="6"/>
  <c r="I164" i="6"/>
  <c r="I165" i="6"/>
  <c r="I166" i="6"/>
  <c r="I167" i="6"/>
  <c r="I169" i="6"/>
  <c r="I140" i="6"/>
  <c r="I141" i="6"/>
  <c r="I142" i="6"/>
  <c r="I143" i="6"/>
  <c r="I144" i="6"/>
  <c r="I145" i="6"/>
  <c r="I146" i="6"/>
  <c r="I147" i="6"/>
  <c r="I148" i="6"/>
  <c r="I149" i="6"/>
  <c r="I150" i="6"/>
  <c r="I152" i="6"/>
  <c r="I123" i="6"/>
  <c r="I124" i="6"/>
  <c r="I125" i="6"/>
  <c r="I126" i="6"/>
  <c r="I127" i="6"/>
  <c r="I128" i="6"/>
  <c r="I129" i="6"/>
  <c r="I130" i="6"/>
  <c r="I131" i="6"/>
  <c r="I132" i="6"/>
  <c r="I133" i="6"/>
  <c r="I135" i="6"/>
  <c r="I21" i="6"/>
  <c r="I22" i="6"/>
  <c r="I23" i="6"/>
  <c r="I24" i="6"/>
  <c r="I25" i="6"/>
  <c r="I26" i="6"/>
  <c r="I27" i="6"/>
  <c r="I28" i="6"/>
  <c r="I29" i="6"/>
  <c r="I30" i="6"/>
  <c r="I31" i="6"/>
  <c r="I33" i="6"/>
  <c r="I394" i="6"/>
  <c r="K38" i="5"/>
  <c r="J4" i="6"/>
  <c r="J5" i="6"/>
  <c r="J6" i="6"/>
  <c r="J7" i="6"/>
  <c r="J8" i="6"/>
  <c r="J9" i="6"/>
  <c r="J10" i="6"/>
  <c r="J11" i="6"/>
  <c r="J12" i="6"/>
  <c r="J13" i="6"/>
  <c r="J14" i="6"/>
  <c r="J16" i="6"/>
  <c r="J378" i="6"/>
  <c r="J379" i="6"/>
  <c r="J380" i="6"/>
  <c r="J381" i="6"/>
  <c r="J382" i="6"/>
  <c r="J383" i="6"/>
  <c r="J384" i="6"/>
  <c r="J385" i="6"/>
  <c r="J386" i="6"/>
  <c r="J387" i="6"/>
  <c r="J388" i="6"/>
  <c r="J390" i="6"/>
  <c r="J361" i="6"/>
  <c r="J362" i="6"/>
  <c r="J363" i="6"/>
  <c r="J364" i="6"/>
  <c r="J365" i="6"/>
  <c r="J366" i="6"/>
  <c r="J367" i="6"/>
  <c r="J368" i="6"/>
  <c r="J369" i="6"/>
  <c r="J370" i="6"/>
  <c r="J371" i="6"/>
  <c r="J373" i="6"/>
  <c r="J344" i="6"/>
  <c r="J345" i="6"/>
  <c r="J346" i="6"/>
  <c r="J347" i="6"/>
  <c r="J348" i="6"/>
  <c r="J349" i="6"/>
  <c r="J350" i="6"/>
  <c r="J351" i="6"/>
  <c r="J352" i="6"/>
  <c r="J353" i="6"/>
  <c r="J354" i="6"/>
  <c r="J356" i="6"/>
  <c r="J327" i="6"/>
  <c r="J328" i="6"/>
  <c r="J329" i="6"/>
  <c r="J330" i="6"/>
  <c r="J331" i="6"/>
  <c r="J332" i="6"/>
  <c r="J333" i="6"/>
  <c r="J334" i="6"/>
  <c r="J335" i="6"/>
  <c r="J336" i="6"/>
  <c r="J337" i="6"/>
  <c r="J339" i="6"/>
  <c r="J310" i="6"/>
  <c r="J311" i="6"/>
  <c r="J312" i="6"/>
  <c r="J313" i="6"/>
  <c r="J314" i="6"/>
  <c r="J315" i="6"/>
  <c r="J316" i="6"/>
  <c r="J317" i="6"/>
  <c r="J318" i="6"/>
  <c r="J319" i="6"/>
  <c r="J320" i="6"/>
  <c r="J322" i="6"/>
  <c r="J293" i="6"/>
  <c r="J294" i="6"/>
  <c r="J295" i="6"/>
  <c r="J296" i="6"/>
  <c r="J297" i="6"/>
  <c r="J298" i="6"/>
  <c r="J299" i="6"/>
  <c r="J300" i="6"/>
  <c r="J301" i="6"/>
  <c r="J302" i="6"/>
  <c r="J303" i="6"/>
  <c r="J305" i="6"/>
  <c r="J276" i="6"/>
  <c r="J277" i="6"/>
  <c r="J278" i="6"/>
  <c r="J279" i="6"/>
  <c r="J280" i="6"/>
  <c r="J281" i="6"/>
  <c r="J282" i="6"/>
  <c r="J283" i="6"/>
  <c r="J284" i="6"/>
  <c r="J285" i="6"/>
  <c r="J286" i="6"/>
  <c r="J288" i="6"/>
  <c r="J259" i="6"/>
  <c r="J260" i="6"/>
  <c r="J261" i="6"/>
  <c r="J262" i="6"/>
  <c r="J263" i="6"/>
  <c r="J264" i="6"/>
  <c r="J265" i="6"/>
  <c r="J266" i="6"/>
  <c r="J267" i="6"/>
  <c r="J268" i="6"/>
  <c r="J269" i="6"/>
  <c r="J271" i="6"/>
  <c r="J242" i="6"/>
  <c r="J243" i="6"/>
  <c r="J244" i="6"/>
  <c r="J245" i="6"/>
  <c r="J246" i="6"/>
  <c r="J247" i="6"/>
  <c r="J248" i="6"/>
  <c r="J249" i="6"/>
  <c r="J250" i="6"/>
  <c r="J251" i="6"/>
  <c r="J252" i="6"/>
  <c r="J254" i="6"/>
  <c r="J225" i="6"/>
  <c r="J226" i="6"/>
  <c r="J227" i="6"/>
  <c r="J228" i="6"/>
  <c r="J229" i="6"/>
  <c r="J230" i="6"/>
  <c r="J231" i="6"/>
  <c r="J232" i="6"/>
  <c r="J233" i="6"/>
  <c r="J234" i="6"/>
  <c r="J235" i="6"/>
  <c r="J237" i="6"/>
  <c r="J208" i="6"/>
  <c r="J209" i="6"/>
  <c r="J210" i="6"/>
  <c r="J211" i="6"/>
  <c r="J212" i="6"/>
  <c r="J213" i="6"/>
  <c r="J214" i="6"/>
  <c r="J215" i="6"/>
  <c r="J216" i="6"/>
  <c r="J217" i="6"/>
  <c r="J218" i="6"/>
  <c r="J220" i="6"/>
  <c r="J191" i="6"/>
  <c r="J192" i="6"/>
  <c r="J193" i="6"/>
  <c r="J194" i="6"/>
  <c r="J195" i="6"/>
  <c r="J196" i="6"/>
  <c r="J197" i="6"/>
  <c r="J198" i="6"/>
  <c r="J199" i="6"/>
  <c r="J200" i="6"/>
  <c r="J201" i="6"/>
  <c r="J203" i="6"/>
  <c r="J174" i="6"/>
  <c r="J175" i="6"/>
  <c r="J176" i="6"/>
  <c r="J177" i="6"/>
  <c r="J178" i="6"/>
  <c r="J179" i="6"/>
  <c r="J180" i="6"/>
  <c r="J181" i="6"/>
  <c r="J182" i="6"/>
  <c r="J183" i="6"/>
  <c r="J184" i="6"/>
  <c r="J186" i="6"/>
  <c r="J157" i="6"/>
  <c r="J158" i="6"/>
  <c r="J159" i="6"/>
  <c r="J160" i="6"/>
  <c r="J161" i="6"/>
  <c r="J162" i="6"/>
  <c r="J163" i="6"/>
  <c r="J164" i="6"/>
  <c r="J165" i="6"/>
  <c r="J166" i="6"/>
  <c r="J167" i="6"/>
  <c r="J169" i="6"/>
  <c r="J140" i="6"/>
  <c r="J141" i="6"/>
  <c r="J142" i="6"/>
  <c r="J143" i="6"/>
  <c r="J144" i="6"/>
  <c r="J145" i="6"/>
  <c r="J146" i="6"/>
  <c r="J147" i="6"/>
  <c r="J148" i="6"/>
  <c r="J149" i="6"/>
  <c r="J150" i="6"/>
  <c r="J152" i="6"/>
  <c r="J123" i="6"/>
  <c r="J124" i="6"/>
  <c r="J125" i="6"/>
  <c r="J126" i="6"/>
  <c r="J127" i="6"/>
  <c r="J128" i="6"/>
  <c r="J129" i="6"/>
  <c r="J130" i="6"/>
  <c r="J131" i="6"/>
  <c r="J132" i="6"/>
  <c r="J133" i="6"/>
  <c r="J135" i="6"/>
  <c r="J21" i="6"/>
  <c r="J22" i="6"/>
  <c r="J23" i="6"/>
  <c r="J24" i="6"/>
  <c r="J25" i="6"/>
  <c r="J26" i="6"/>
  <c r="J27" i="6"/>
  <c r="J28" i="6"/>
  <c r="J29" i="6"/>
  <c r="J30" i="6"/>
  <c r="J31" i="6"/>
  <c r="J33" i="6"/>
  <c r="J394" i="6"/>
  <c r="L38" i="5"/>
  <c r="K4" i="6"/>
  <c r="K5" i="6"/>
  <c r="K6" i="6"/>
  <c r="K7" i="6"/>
  <c r="K8" i="6"/>
  <c r="K9" i="6"/>
  <c r="K10" i="6"/>
  <c r="K11" i="6"/>
  <c r="K12" i="6"/>
  <c r="K13" i="6"/>
  <c r="K14" i="6"/>
  <c r="K16" i="6"/>
  <c r="K378" i="6"/>
  <c r="K379" i="6"/>
  <c r="K380" i="6"/>
  <c r="K381" i="6"/>
  <c r="K382" i="6"/>
  <c r="K383" i="6"/>
  <c r="K384" i="6"/>
  <c r="K385" i="6"/>
  <c r="K386" i="6"/>
  <c r="K387" i="6"/>
  <c r="K388" i="6"/>
  <c r="K390" i="6"/>
  <c r="K361" i="6"/>
  <c r="K362" i="6"/>
  <c r="K363" i="6"/>
  <c r="K364" i="6"/>
  <c r="K365" i="6"/>
  <c r="K366" i="6"/>
  <c r="K367" i="6"/>
  <c r="K368" i="6"/>
  <c r="K369" i="6"/>
  <c r="K370" i="6"/>
  <c r="K371" i="6"/>
  <c r="K373" i="6"/>
  <c r="K344" i="6"/>
  <c r="K345" i="6"/>
  <c r="K346" i="6"/>
  <c r="K347" i="6"/>
  <c r="K348" i="6"/>
  <c r="K349" i="6"/>
  <c r="K350" i="6"/>
  <c r="K351" i="6"/>
  <c r="K352" i="6"/>
  <c r="K353" i="6"/>
  <c r="K354" i="6"/>
  <c r="K356" i="6"/>
  <c r="K327" i="6"/>
  <c r="K328" i="6"/>
  <c r="K329" i="6"/>
  <c r="K330" i="6"/>
  <c r="K331" i="6"/>
  <c r="K332" i="6"/>
  <c r="K333" i="6"/>
  <c r="K334" i="6"/>
  <c r="K335" i="6"/>
  <c r="K336" i="6"/>
  <c r="K337" i="6"/>
  <c r="K339" i="6"/>
  <c r="K310" i="6"/>
  <c r="K311" i="6"/>
  <c r="K312" i="6"/>
  <c r="K313" i="6"/>
  <c r="K314" i="6"/>
  <c r="K315" i="6"/>
  <c r="K316" i="6"/>
  <c r="K317" i="6"/>
  <c r="K318" i="6"/>
  <c r="K319" i="6"/>
  <c r="K320" i="6"/>
  <c r="K322" i="6"/>
  <c r="K293" i="6"/>
  <c r="K294" i="6"/>
  <c r="K295" i="6"/>
  <c r="K296" i="6"/>
  <c r="K297" i="6"/>
  <c r="K298" i="6"/>
  <c r="K299" i="6"/>
  <c r="K300" i="6"/>
  <c r="K301" i="6"/>
  <c r="K302" i="6"/>
  <c r="K303" i="6"/>
  <c r="K305" i="6"/>
  <c r="K276" i="6"/>
  <c r="K277" i="6"/>
  <c r="K278" i="6"/>
  <c r="K279" i="6"/>
  <c r="K280" i="6"/>
  <c r="K281" i="6"/>
  <c r="K282" i="6"/>
  <c r="K283" i="6"/>
  <c r="K284" i="6"/>
  <c r="K285" i="6"/>
  <c r="K286" i="6"/>
  <c r="K288" i="6"/>
  <c r="K259" i="6"/>
  <c r="K260" i="6"/>
  <c r="K261" i="6"/>
  <c r="K262" i="6"/>
  <c r="K263" i="6"/>
  <c r="K264" i="6"/>
  <c r="K265" i="6"/>
  <c r="K266" i="6"/>
  <c r="K267" i="6"/>
  <c r="K268" i="6"/>
  <c r="K269" i="6"/>
  <c r="K271" i="6"/>
  <c r="K242" i="6"/>
  <c r="K243" i="6"/>
  <c r="K244" i="6"/>
  <c r="K245" i="6"/>
  <c r="K246" i="6"/>
  <c r="K247" i="6"/>
  <c r="K248" i="6"/>
  <c r="K249" i="6"/>
  <c r="K250" i="6"/>
  <c r="K251" i="6"/>
  <c r="K252" i="6"/>
  <c r="K254" i="6"/>
  <c r="K225" i="6"/>
  <c r="K226" i="6"/>
  <c r="K227" i="6"/>
  <c r="K228" i="6"/>
  <c r="K229" i="6"/>
  <c r="K230" i="6"/>
  <c r="K231" i="6"/>
  <c r="K232" i="6"/>
  <c r="K233" i="6"/>
  <c r="K234" i="6"/>
  <c r="K235" i="6"/>
  <c r="K237" i="6"/>
  <c r="K208" i="6"/>
  <c r="K209" i="6"/>
  <c r="K210" i="6"/>
  <c r="K211" i="6"/>
  <c r="K212" i="6"/>
  <c r="K213" i="6"/>
  <c r="K214" i="6"/>
  <c r="K215" i="6"/>
  <c r="K216" i="6"/>
  <c r="K217" i="6"/>
  <c r="K218" i="6"/>
  <c r="K220" i="6"/>
  <c r="K191" i="6"/>
  <c r="K192" i="6"/>
  <c r="K193" i="6"/>
  <c r="K194" i="6"/>
  <c r="K195" i="6"/>
  <c r="K196" i="6"/>
  <c r="K197" i="6"/>
  <c r="K198" i="6"/>
  <c r="K199" i="6"/>
  <c r="K200" i="6"/>
  <c r="K201" i="6"/>
  <c r="K203" i="6"/>
  <c r="K174" i="6"/>
  <c r="K175" i="6"/>
  <c r="K176" i="6"/>
  <c r="K177" i="6"/>
  <c r="K178" i="6"/>
  <c r="K179" i="6"/>
  <c r="K180" i="6"/>
  <c r="K181" i="6"/>
  <c r="K182" i="6"/>
  <c r="K183" i="6"/>
  <c r="K184" i="6"/>
  <c r="K186" i="6"/>
  <c r="K157" i="6"/>
  <c r="K158" i="6"/>
  <c r="K159" i="6"/>
  <c r="K160" i="6"/>
  <c r="K161" i="6"/>
  <c r="K162" i="6"/>
  <c r="K163" i="6"/>
  <c r="K164" i="6"/>
  <c r="K165" i="6"/>
  <c r="K166" i="6"/>
  <c r="K167" i="6"/>
  <c r="K169" i="6"/>
  <c r="K140" i="6"/>
  <c r="K141" i="6"/>
  <c r="K142" i="6"/>
  <c r="K143" i="6"/>
  <c r="K144" i="6"/>
  <c r="K145" i="6"/>
  <c r="K146" i="6"/>
  <c r="K147" i="6"/>
  <c r="K148" i="6"/>
  <c r="K149" i="6"/>
  <c r="K150" i="6"/>
  <c r="K152" i="6"/>
  <c r="K123" i="6"/>
  <c r="K124" i="6"/>
  <c r="K125" i="6"/>
  <c r="K126" i="6"/>
  <c r="K127" i="6"/>
  <c r="K128" i="6"/>
  <c r="K129" i="6"/>
  <c r="K130" i="6"/>
  <c r="K131" i="6"/>
  <c r="K132" i="6"/>
  <c r="K133" i="6"/>
  <c r="K135" i="6"/>
  <c r="K21" i="6"/>
  <c r="K22" i="6"/>
  <c r="K23" i="6"/>
  <c r="K24" i="6"/>
  <c r="K25" i="6"/>
  <c r="K26" i="6"/>
  <c r="K27" i="6"/>
  <c r="K28" i="6"/>
  <c r="K29" i="6"/>
  <c r="K30" i="6"/>
  <c r="K31" i="6"/>
  <c r="K33" i="6"/>
  <c r="K394" i="6"/>
  <c r="M38" i="5"/>
  <c r="L4" i="6"/>
  <c r="L5" i="6"/>
  <c r="L6" i="6"/>
  <c r="L7" i="6"/>
  <c r="L8" i="6"/>
  <c r="L9" i="6"/>
  <c r="L10" i="6"/>
  <c r="L11" i="6"/>
  <c r="L12" i="6"/>
  <c r="L13" i="6"/>
  <c r="L14" i="6"/>
  <c r="L16" i="6"/>
  <c r="L378" i="6"/>
  <c r="L379" i="6"/>
  <c r="L380" i="6"/>
  <c r="L381" i="6"/>
  <c r="L382" i="6"/>
  <c r="L383" i="6"/>
  <c r="L384" i="6"/>
  <c r="L385" i="6"/>
  <c r="L386" i="6"/>
  <c r="L387" i="6"/>
  <c r="L388" i="6"/>
  <c r="L390" i="6"/>
  <c r="L361" i="6"/>
  <c r="L362" i="6"/>
  <c r="L363" i="6"/>
  <c r="L364" i="6"/>
  <c r="L365" i="6"/>
  <c r="L366" i="6"/>
  <c r="L367" i="6"/>
  <c r="L368" i="6"/>
  <c r="L369" i="6"/>
  <c r="L370" i="6"/>
  <c r="L371" i="6"/>
  <c r="L373" i="6"/>
  <c r="L344" i="6"/>
  <c r="L345" i="6"/>
  <c r="L346" i="6"/>
  <c r="L347" i="6"/>
  <c r="L348" i="6"/>
  <c r="L349" i="6"/>
  <c r="L350" i="6"/>
  <c r="L351" i="6"/>
  <c r="L352" i="6"/>
  <c r="L353" i="6"/>
  <c r="L354" i="6"/>
  <c r="L356" i="6"/>
  <c r="L327" i="6"/>
  <c r="L328" i="6"/>
  <c r="L329" i="6"/>
  <c r="L330" i="6"/>
  <c r="L331" i="6"/>
  <c r="L332" i="6"/>
  <c r="L333" i="6"/>
  <c r="L334" i="6"/>
  <c r="L335" i="6"/>
  <c r="L336" i="6"/>
  <c r="L337" i="6"/>
  <c r="L339" i="6"/>
  <c r="L310" i="6"/>
  <c r="L311" i="6"/>
  <c r="L312" i="6"/>
  <c r="L313" i="6"/>
  <c r="L314" i="6"/>
  <c r="L315" i="6"/>
  <c r="L316" i="6"/>
  <c r="L317" i="6"/>
  <c r="L318" i="6"/>
  <c r="L319" i="6"/>
  <c r="L320" i="6"/>
  <c r="L322" i="6"/>
  <c r="L293" i="6"/>
  <c r="L294" i="6"/>
  <c r="L295" i="6"/>
  <c r="L296" i="6"/>
  <c r="L297" i="6"/>
  <c r="L298" i="6"/>
  <c r="L299" i="6"/>
  <c r="L300" i="6"/>
  <c r="L301" i="6"/>
  <c r="L302" i="6"/>
  <c r="L303" i="6"/>
  <c r="L305" i="6"/>
  <c r="L276" i="6"/>
  <c r="L277" i="6"/>
  <c r="L278" i="6"/>
  <c r="L279" i="6"/>
  <c r="L280" i="6"/>
  <c r="L281" i="6"/>
  <c r="L282" i="6"/>
  <c r="L283" i="6"/>
  <c r="L284" i="6"/>
  <c r="L285" i="6"/>
  <c r="L286" i="6"/>
  <c r="L288" i="6"/>
  <c r="L259" i="6"/>
  <c r="L260" i="6"/>
  <c r="L261" i="6"/>
  <c r="L262" i="6"/>
  <c r="L263" i="6"/>
  <c r="L264" i="6"/>
  <c r="L265" i="6"/>
  <c r="L266" i="6"/>
  <c r="L267" i="6"/>
  <c r="L268" i="6"/>
  <c r="L269" i="6"/>
  <c r="L271" i="6"/>
  <c r="L242" i="6"/>
  <c r="L243" i="6"/>
  <c r="L244" i="6"/>
  <c r="L245" i="6"/>
  <c r="L246" i="6"/>
  <c r="L247" i="6"/>
  <c r="L248" i="6"/>
  <c r="L249" i="6"/>
  <c r="L250" i="6"/>
  <c r="L251" i="6"/>
  <c r="L252" i="6"/>
  <c r="L254" i="6"/>
  <c r="L225" i="6"/>
  <c r="L226" i="6"/>
  <c r="L227" i="6"/>
  <c r="L228" i="6"/>
  <c r="L229" i="6"/>
  <c r="L230" i="6"/>
  <c r="L231" i="6"/>
  <c r="L232" i="6"/>
  <c r="L233" i="6"/>
  <c r="L234" i="6"/>
  <c r="L235" i="6"/>
  <c r="L237" i="6"/>
  <c r="L208" i="6"/>
  <c r="L209" i="6"/>
  <c r="L210" i="6"/>
  <c r="L211" i="6"/>
  <c r="L212" i="6"/>
  <c r="L213" i="6"/>
  <c r="L214" i="6"/>
  <c r="L215" i="6"/>
  <c r="L216" i="6"/>
  <c r="L217" i="6"/>
  <c r="L218" i="6"/>
  <c r="L220" i="6"/>
  <c r="L191" i="6"/>
  <c r="L192" i="6"/>
  <c r="L193" i="6"/>
  <c r="L194" i="6"/>
  <c r="L195" i="6"/>
  <c r="L196" i="6"/>
  <c r="L197" i="6"/>
  <c r="L198" i="6"/>
  <c r="L199" i="6"/>
  <c r="L200" i="6"/>
  <c r="L201" i="6"/>
  <c r="L203" i="6"/>
  <c r="L174" i="6"/>
  <c r="L175" i="6"/>
  <c r="L176" i="6"/>
  <c r="L177" i="6"/>
  <c r="L178" i="6"/>
  <c r="L179" i="6"/>
  <c r="L180" i="6"/>
  <c r="L181" i="6"/>
  <c r="L182" i="6"/>
  <c r="L183" i="6"/>
  <c r="L184" i="6"/>
  <c r="L186" i="6"/>
  <c r="L157" i="6"/>
  <c r="L158" i="6"/>
  <c r="L159" i="6"/>
  <c r="L160" i="6"/>
  <c r="L161" i="6"/>
  <c r="L162" i="6"/>
  <c r="L163" i="6"/>
  <c r="L164" i="6"/>
  <c r="L165" i="6"/>
  <c r="L166" i="6"/>
  <c r="L167" i="6"/>
  <c r="L169" i="6"/>
  <c r="L140" i="6"/>
  <c r="L141" i="6"/>
  <c r="L142" i="6"/>
  <c r="L143" i="6"/>
  <c r="L144" i="6"/>
  <c r="L145" i="6"/>
  <c r="L146" i="6"/>
  <c r="L147" i="6"/>
  <c r="L148" i="6"/>
  <c r="L149" i="6"/>
  <c r="L150" i="6"/>
  <c r="L152" i="6"/>
  <c r="L123" i="6"/>
  <c r="L124" i="6"/>
  <c r="L125" i="6"/>
  <c r="L126" i="6"/>
  <c r="L127" i="6"/>
  <c r="L128" i="6"/>
  <c r="L129" i="6"/>
  <c r="L130" i="6"/>
  <c r="L131" i="6"/>
  <c r="L132" i="6"/>
  <c r="L133" i="6"/>
  <c r="L135" i="6"/>
  <c r="L21" i="6"/>
  <c r="L22" i="6"/>
  <c r="L23" i="6"/>
  <c r="L24" i="6"/>
  <c r="L25" i="6"/>
  <c r="L26" i="6"/>
  <c r="L27" i="6"/>
  <c r="L28" i="6"/>
  <c r="L29" i="6"/>
  <c r="L30" i="6"/>
  <c r="L31" i="6"/>
  <c r="L33" i="6"/>
  <c r="L394" i="6"/>
  <c r="N38" i="5"/>
  <c r="M4" i="6"/>
  <c r="M5" i="6"/>
  <c r="M6" i="6"/>
  <c r="M7" i="6"/>
  <c r="M8" i="6"/>
  <c r="M9" i="6"/>
  <c r="M10" i="6"/>
  <c r="M11" i="6"/>
  <c r="M12" i="6"/>
  <c r="M13" i="6"/>
  <c r="M14" i="6"/>
  <c r="M16" i="6"/>
  <c r="M378" i="6"/>
  <c r="M379" i="6"/>
  <c r="M380" i="6"/>
  <c r="M381" i="6"/>
  <c r="M382" i="6"/>
  <c r="M383" i="6"/>
  <c r="M384" i="6"/>
  <c r="M385" i="6"/>
  <c r="M386" i="6"/>
  <c r="M387" i="6"/>
  <c r="M388" i="6"/>
  <c r="M390" i="6"/>
  <c r="M361" i="6"/>
  <c r="M362" i="6"/>
  <c r="M363" i="6"/>
  <c r="M364" i="6"/>
  <c r="M365" i="6"/>
  <c r="M366" i="6"/>
  <c r="M367" i="6"/>
  <c r="M368" i="6"/>
  <c r="M369" i="6"/>
  <c r="M370" i="6"/>
  <c r="M371" i="6"/>
  <c r="M373" i="6"/>
  <c r="M344" i="6"/>
  <c r="M345" i="6"/>
  <c r="M346" i="6"/>
  <c r="M347" i="6"/>
  <c r="M348" i="6"/>
  <c r="M349" i="6"/>
  <c r="M350" i="6"/>
  <c r="M351" i="6"/>
  <c r="M352" i="6"/>
  <c r="M353" i="6"/>
  <c r="M354" i="6"/>
  <c r="M356" i="6"/>
  <c r="M327" i="6"/>
  <c r="M328" i="6"/>
  <c r="M329" i="6"/>
  <c r="M330" i="6"/>
  <c r="M331" i="6"/>
  <c r="M332" i="6"/>
  <c r="M333" i="6"/>
  <c r="M334" i="6"/>
  <c r="M335" i="6"/>
  <c r="M336" i="6"/>
  <c r="M337" i="6"/>
  <c r="M339" i="6"/>
  <c r="M310" i="6"/>
  <c r="M311" i="6"/>
  <c r="M312" i="6"/>
  <c r="M313" i="6"/>
  <c r="M314" i="6"/>
  <c r="M315" i="6"/>
  <c r="M316" i="6"/>
  <c r="M317" i="6"/>
  <c r="M318" i="6"/>
  <c r="M319" i="6"/>
  <c r="M320" i="6"/>
  <c r="M322" i="6"/>
  <c r="M293" i="6"/>
  <c r="M294" i="6"/>
  <c r="M295" i="6"/>
  <c r="M296" i="6"/>
  <c r="M297" i="6"/>
  <c r="M298" i="6"/>
  <c r="M299" i="6"/>
  <c r="M300" i="6"/>
  <c r="M301" i="6"/>
  <c r="M302" i="6"/>
  <c r="M303" i="6"/>
  <c r="M305" i="6"/>
  <c r="M276" i="6"/>
  <c r="M277" i="6"/>
  <c r="M278" i="6"/>
  <c r="M279" i="6"/>
  <c r="M280" i="6"/>
  <c r="M281" i="6"/>
  <c r="M282" i="6"/>
  <c r="M283" i="6"/>
  <c r="M284" i="6"/>
  <c r="M285" i="6"/>
  <c r="M286" i="6"/>
  <c r="M288" i="6"/>
  <c r="M259" i="6"/>
  <c r="M260" i="6"/>
  <c r="M261" i="6"/>
  <c r="M262" i="6"/>
  <c r="M263" i="6"/>
  <c r="M264" i="6"/>
  <c r="M265" i="6"/>
  <c r="M266" i="6"/>
  <c r="M267" i="6"/>
  <c r="M268" i="6"/>
  <c r="M269" i="6"/>
  <c r="M271" i="6"/>
  <c r="M242" i="6"/>
  <c r="M243" i="6"/>
  <c r="M244" i="6"/>
  <c r="M245" i="6"/>
  <c r="M246" i="6"/>
  <c r="M247" i="6"/>
  <c r="M248" i="6"/>
  <c r="M249" i="6"/>
  <c r="M250" i="6"/>
  <c r="M251" i="6"/>
  <c r="M252" i="6"/>
  <c r="M254" i="6"/>
  <c r="M225" i="6"/>
  <c r="M226" i="6"/>
  <c r="M227" i="6"/>
  <c r="M228" i="6"/>
  <c r="M229" i="6"/>
  <c r="M230" i="6"/>
  <c r="M231" i="6"/>
  <c r="M232" i="6"/>
  <c r="M233" i="6"/>
  <c r="M234" i="6"/>
  <c r="M235" i="6"/>
  <c r="M237" i="6"/>
  <c r="M208" i="6"/>
  <c r="M209" i="6"/>
  <c r="M210" i="6"/>
  <c r="M211" i="6"/>
  <c r="M212" i="6"/>
  <c r="M213" i="6"/>
  <c r="M214" i="6"/>
  <c r="M215" i="6"/>
  <c r="M216" i="6"/>
  <c r="M217" i="6"/>
  <c r="M218" i="6"/>
  <c r="M220" i="6"/>
  <c r="M191" i="6"/>
  <c r="M192" i="6"/>
  <c r="M193" i="6"/>
  <c r="M194" i="6"/>
  <c r="M195" i="6"/>
  <c r="M196" i="6"/>
  <c r="M197" i="6"/>
  <c r="M198" i="6"/>
  <c r="M199" i="6"/>
  <c r="M200" i="6"/>
  <c r="M201" i="6"/>
  <c r="M203" i="6"/>
  <c r="M174" i="6"/>
  <c r="M175" i="6"/>
  <c r="M176" i="6"/>
  <c r="M177" i="6"/>
  <c r="M178" i="6"/>
  <c r="M179" i="6"/>
  <c r="M180" i="6"/>
  <c r="M181" i="6"/>
  <c r="M182" i="6"/>
  <c r="M183" i="6"/>
  <c r="M184" i="6"/>
  <c r="M186" i="6"/>
  <c r="M157" i="6"/>
  <c r="M158" i="6"/>
  <c r="M159" i="6"/>
  <c r="M160" i="6"/>
  <c r="M161" i="6"/>
  <c r="M162" i="6"/>
  <c r="M163" i="6"/>
  <c r="M164" i="6"/>
  <c r="M165" i="6"/>
  <c r="M166" i="6"/>
  <c r="M167" i="6"/>
  <c r="M169" i="6"/>
  <c r="M140" i="6"/>
  <c r="M141" i="6"/>
  <c r="M142" i="6"/>
  <c r="M143" i="6"/>
  <c r="M144" i="6"/>
  <c r="M145" i="6"/>
  <c r="M146" i="6"/>
  <c r="M147" i="6"/>
  <c r="M148" i="6"/>
  <c r="M149" i="6"/>
  <c r="M150" i="6"/>
  <c r="M152" i="6"/>
  <c r="M123" i="6"/>
  <c r="M124" i="6"/>
  <c r="M125" i="6"/>
  <c r="M126" i="6"/>
  <c r="M127" i="6"/>
  <c r="M128" i="6"/>
  <c r="M129" i="6"/>
  <c r="M130" i="6"/>
  <c r="M131" i="6"/>
  <c r="M132" i="6"/>
  <c r="M133" i="6"/>
  <c r="M135" i="6"/>
  <c r="M21" i="6"/>
  <c r="M22" i="6"/>
  <c r="M23" i="6"/>
  <c r="M24" i="6"/>
  <c r="M25" i="6"/>
  <c r="M26" i="6"/>
  <c r="M27" i="6"/>
  <c r="M28" i="6"/>
  <c r="M29" i="6"/>
  <c r="M30" i="6"/>
  <c r="M31" i="6"/>
  <c r="M33" i="6"/>
  <c r="M394" i="6"/>
  <c r="O38" i="5"/>
  <c r="N4" i="6"/>
  <c r="N5" i="6"/>
  <c r="N6" i="6"/>
  <c r="N7" i="6"/>
  <c r="N8" i="6"/>
  <c r="N9" i="6"/>
  <c r="N10" i="6"/>
  <c r="N11" i="6"/>
  <c r="N12" i="6"/>
  <c r="N13" i="6"/>
  <c r="N14" i="6"/>
  <c r="N16" i="6"/>
  <c r="N378" i="6"/>
  <c r="N379" i="6"/>
  <c r="N380" i="6"/>
  <c r="N381" i="6"/>
  <c r="N382" i="6"/>
  <c r="N383" i="6"/>
  <c r="N384" i="6"/>
  <c r="N385" i="6"/>
  <c r="N386" i="6"/>
  <c r="N387" i="6"/>
  <c r="N388" i="6"/>
  <c r="N390" i="6"/>
  <c r="N361" i="6"/>
  <c r="N362" i="6"/>
  <c r="N363" i="6"/>
  <c r="N364" i="6"/>
  <c r="N365" i="6"/>
  <c r="N366" i="6"/>
  <c r="N367" i="6"/>
  <c r="N368" i="6"/>
  <c r="N369" i="6"/>
  <c r="N370" i="6"/>
  <c r="N371" i="6"/>
  <c r="N373" i="6"/>
  <c r="N344" i="6"/>
  <c r="N345" i="6"/>
  <c r="N346" i="6"/>
  <c r="N347" i="6"/>
  <c r="N348" i="6"/>
  <c r="N349" i="6"/>
  <c r="N350" i="6"/>
  <c r="N351" i="6"/>
  <c r="N352" i="6"/>
  <c r="N353" i="6"/>
  <c r="N354" i="6"/>
  <c r="N356" i="6"/>
  <c r="N327" i="6"/>
  <c r="N328" i="6"/>
  <c r="N329" i="6"/>
  <c r="N330" i="6"/>
  <c r="N331" i="6"/>
  <c r="N332" i="6"/>
  <c r="N333" i="6"/>
  <c r="N334" i="6"/>
  <c r="N335" i="6"/>
  <c r="N336" i="6"/>
  <c r="N337" i="6"/>
  <c r="N339" i="6"/>
  <c r="N310" i="6"/>
  <c r="N311" i="6"/>
  <c r="N312" i="6"/>
  <c r="N313" i="6"/>
  <c r="N314" i="6"/>
  <c r="N315" i="6"/>
  <c r="N316" i="6"/>
  <c r="N317" i="6"/>
  <c r="N318" i="6"/>
  <c r="N319" i="6"/>
  <c r="N320" i="6"/>
  <c r="N322" i="6"/>
  <c r="N293" i="6"/>
  <c r="N294" i="6"/>
  <c r="N295" i="6"/>
  <c r="N296" i="6"/>
  <c r="N297" i="6"/>
  <c r="N298" i="6"/>
  <c r="N299" i="6"/>
  <c r="N300" i="6"/>
  <c r="N301" i="6"/>
  <c r="N302" i="6"/>
  <c r="N303" i="6"/>
  <c r="N305" i="6"/>
  <c r="N276" i="6"/>
  <c r="N277" i="6"/>
  <c r="N278" i="6"/>
  <c r="N279" i="6"/>
  <c r="N280" i="6"/>
  <c r="N281" i="6"/>
  <c r="N282" i="6"/>
  <c r="N283" i="6"/>
  <c r="N284" i="6"/>
  <c r="N285" i="6"/>
  <c r="N286" i="6"/>
  <c r="N288" i="6"/>
  <c r="N259" i="6"/>
  <c r="N260" i="6"/>
  <c r="N261" i="6"/>
  <c r="N262" i="6"/>
  <c r="N263" i="6"/>
  <c r="N264" i="6"/>
  <c r="N265" i="6"/>
  <c r="N266" i="6"/>
  <c r="N267" i="6"/>
  <c r="N268" i="6"/>
  <c r="N269" i="6"/>
  <c r="N271" i="6"/>
  <c r="N242" i="6"/>
  <c r="N243" i="6"/>
  <c r="N244" i="6"/>
  <c r="N245" i="6"/>
  <c r="N246" i="6"/>
  <c r="N247" i="6"/>
  <c r="N248" i="6"/>
  <c r="N249" i="6"/>
  <c r="N250" i="6"/>
  <c r="N251" i="6"/>
  <c r="N252" i="6"/>
  <c r="N254" i="6"/>
  <c r="N225" i="6"/>
  <c r="N226" i="6"/>
  <c r="N227" i="6"/>
  <c r="N228" i="6"/>
  <c r="N229" i="6"/>
  <c r="N230" i="6"/>
  <c r="N231" i="6"/>
  <c r="N232" i="6"/>
  <c r="N233" i="6"/>
  <c r="N234" i="6"/>
  <c r="N235" i="6"/>
  <c r="N237" i="6"/>
  <c r="N208" i="6"/>
  <c r="N209" i="6"/>
  <c r="N210" i="6"/>
  <c r="N211" i="6"/>
  <c r="N212" i="6"/>
  <c r="N213" i="6"/>
  <c r="N214" i="6"/>
  <c r="N215" i="6"/>
  <c r="N216" i="6"/>
  <c r="N217" i="6"/>
  <c r="N218" i="6"/>
  <c r="N220" i="6"/>
  <c r="N191" i="6"/>
  <c r="N192" i="6"/>
  <c r="N193" i="6"/>
  <c r="N194" i="6"/>
  <c r="N195" i="6"/>
  <c r="N196" i="6"/>
  <c r="N197" i="6"/>
  <c r="N198" i="6"/>
  <c r="N199" i="6"/>
  <c r="N200" i="6"/>
  <c r="N201" i="6"/>
  <c r="N203" i="6"/>
  <c r="N174" i="6"/>
  <c r="N175" i="6"/>
  <c r="N176" i="6"/>
  <c r="N177" i="6"/>
  <c r="N178" i="6"/>
  <c r="N179" i="6"/>
  <c r="N180" i="6"/>
  <c r="N181" i="6"/>
  <c r="N182" i="6"/>
  <c r="N183" i="6"/>
  <c r="N184" i="6"/>
  <c r="N186" i="6"/>
  <c r="N157" i="6"/>
  <c r="N158" i="6"/>
  <c r="N159" i="6"/>
  <c r="N160" i="6"/>
  <c r="N161" i="6"/>
  <c r="N162" i="6"/>
  <c r="N163" i="6"/>
  <c r="N164" i="6"/>
  <c r="N165" i="6"/>
  <c r="N166" i="6"/>
  <c r="N167" i="6"/>
  <c r="N169" i="6"/>
  <c r="N140" i="6"/>
  <c r="N141" i="6"/>
  <c r="N142" i="6"/>
  <c r="N143" i="6"/>
  <c r="N144" i="6"/>
  <c r="N145" i="6"/>
  <c r="N146" i="6"/>
  <c r="N147" i="6"/>
  <c r="N148" i="6"/>
  <c r="N149" i="6"/>
  <c r="N150" i="6"/>
  <c r="N152" i="6"/>
  <c r="N123" i="6"/>
  <c r="N124" i="6"/>
  <c r="N125" i="6"/>
  <c r="N126" i="6"/>
  <c r="N127" i="6"/>
  <c r="N128" i="6"/>
  <c r="N129" i="6"/>
  <c r="N130" i="6"/>
  <c r="N131" i="6"/>
  <c r="N132" i="6"/>
  <c r="N133" i="6"/>
  <c r="N135" i="6"/>
  <c r="N21" i="6"/>
  <c r="N22" i="6"/>
  <c r="N23" i="6"/>
  <c r="N24" i="6"/>
  <c r="N25" i="6"/>
  <c r="N26" i="6"/>
  <c r="N27" i="6"/>
  <c r="N28" i="6"/>
  <c r="N29" i="6"/>
  <c r="N30" i="6"/>
  <c r="N31" i="6"/>
  <c r="N33" i="6"/>
  <c r="N394" i="6"/>
  <c r="P38" i="5"/>
  <c r="O4" i="6"/>
  <c r="O5" i="6"/>
  <c r="O6" i="6"/>
  <c r="O7" i="6"/>
  <c r="O8" i="6"/>
  <c r="O9" i="6"/>
  <c r="O10" i="6"/>
  <c r="O11" i="6"/>
  <c r="O12" i="6"/>
  <c r="O13" i="6"/>
  <c r="O14" i="6"/>
  <c r="O16" i="6"/>
  <c r="O378" i="6"/>
  <c r="O379" i="6"/>
  <c r="O380" i="6"/>
  <c r="O381" i="6"/>
  <c r="O382" i="6"/>
  <c r="O383" i="6"/>
  <c r="O384" i="6"/>
  <c r="O385" i="6"/>
  <c r="O386" i="6"/>
  <c r="O387" i="6"/>
  <c r="O388" i="6"/>
  <c r="O390" i="6"/>
  <c r="O361" i="6"/>
  <c r="O362" i="6"/>
  <c r="O363" i="6"/>
  <c r="O364" i="6"/>
  <c r="O365" i="6"/>
  <c r="O366" i="6"/>
  <c r="O367" i="6"/>
  <c r="O368" i="6"/>
  <c r="O369" i="6"/>
  <c r="O370" i="6"/>
  <c r="O371" i="6"/>
  <c r="O373" i="6"/>
  <c r="O344" i="6"/>
  <c r="O345" i="6"/>
  <c r="O346" i="6"/>
  <c r="O347" i="6"/>
  <c r="O348" i="6"/>
  <c r="O349" i="6"/>
  <c r="O350" i="6"/>
  <c r="O351" i="6"/>
  <c r="O352" i="6"/>
  <c r="O353" i="6"/>
  <c r="O354" i="6"/>
  <c r="O356" i="6"/>
  <c r="O327" i="6"/>
  <c r="O328" i="6"/>
  <c r="O329" i="6"/>
  <c r="O330" i="6"/>
  <c r="O331" i="6"/>
  <c r="O332" i="6"/>
  <c r="O333" i="6"/>
  <c r="O334" i="6"/>
  <c r="O335" i="6"/>
  <c r="O336" i="6"/>
  <c r="O337" i="6"/>
  <c r="O339" i="6"/>
  <c r="O310" i="6"/>
  <c r="O311" i="6"/>
  <c r="O312" i="6"/>
  <c r="O313" i="6"/>
  <c r="O314" i="6"/>
  <c r="O315" i="6"/>
  <c r="O316" i="6"/>
  <c r="O317" i="6"/>
  <c r="O318" i="6"/>
  <c r="O319" i="6"/>
  <c r="O320" i="6"/>
  <c r="O322" i="6"/>
  <c r="O293" i="6"/>
  <c r="O294" i="6"/>
  <c r="O295" i="6"/>
  <c r="O296" i="6"/>
  <c r="O297" i="6"/>
  <c r="O298" i="6"/>
  <c r="O299" i="6"/>
  <c r="O300" i="6"/>
  <c r="O301" i="6"/>
  <c r="O302" i="6"/>
  <c r="O303" i="6"/>
  <c r="O305" i="6"/>
  <c r="O276" i="6"/>
  <c r="O277" i="6"/>
  <c r="O278" i="6"/>
  <c r="O279" i="6"/>
  <c r="O280" i="6"/>
  <c r="O281" i="6"/>
  <c r="O282" i="6"/>
  <c r="O283" i="6"/>
  <c r="O284" i="6"/>
  <c r="O285" i="6"/>
  <c r="O286" i="6"/>
  <c r="O288" i="6"/>
  <c r="O259" i="6"/>
  <c r="O260" i="6"/>
  <c r="O261" i="6"/>
  <c r="O262" i="6"/>
  <c r="O263" i="6"/>
  <c r="O264" i="6"/>
  <c r="O265" i="6"/>
  <c r="O266" i="6"/>
  <c r="O267" i="6"/>
  <c r="O268" i="6"/>
  <c r="O269" i="6"/>
  <c r="O271" i="6"/>
  <c r="O242" i="6"/>
  <c r="O243" i="6"/>
  <c r="O244" i="6"/>
  <c r="O245" i="6"/>
  <c r="O246" i="6"/>
  <c r="O247" i="6"/>
  <c r="O248" i="6"/>
  <c r="O249" i="6"/>
  <c r="O250" i="6"/>
  <c r="O251" i="6"/>
  <c r="O252" i="6"/>
  <c r="O254" i="6"/>
  <c r="O225" i="6"/>
  <c r="O226" i="6"/>
  <c r="O227" i="6"/>
  <c r="O228" i="6"/>
  <c r="O229" i="6"/>
  <c r="O230" i="6"/>
  <c r="O231" i="6"/>
  <c r="O232" i="6"/>
  <c r="O233" i="6"/>
  <c r="O234" i="6"/>
  <c r="O235" i="6"/>
  <c r="O237" i="6"/>
  <c r="O208" i="6"/>
  <c r="O209" i="6"/>
  <c r="O210" i="6"/>
  <c r="O211" i="6"/>
  <c r="O212" i="6"/>
  <c r="O213" i="6"/>
  <c r="O214" i="6"/>
  <c r="O215" i="6"/>
  <c r="O216" i="6"/>
  <c r="O217" i="6"/>
  <c r="O218" i="6"/>
  <c r="O220" i="6"/>
  <c r="O191" i="6"/>
  <c r="O192" i="6"/>
  <c r="O193" i="6"/>
  <c r="O194" i="6"/>
  <c r="O195" i="6"/>
  <c r="O196" i="6"/>
  <c r="O197" i="6"/>
  <c r="O198" i="6"/>
  <c r="O199" i="6"/>
  <c r="O200" i="6"/>
  <c r="O201" i="6"/>
  <c r="O203" i="6"/>
  <c r="O174" i="6"/>
  <c r="O175" i="6"/>
  <c r="O176" i="6"/>
  <c r="O177" i="6"/>
  <c r="O178" i="6"/>
  <c r="O179" i="6"/>
  <c r="O180" i="6"/>
  <c r="O181" i="6"/>
  <c r="O182" i="6"/>
  <c r="O183" i="6"/>
  <c r="O184" i="6"/>
  <c r="O186" i="6"/>
  <c r="O157" i="6"/>
  <c r="O158" i="6"/>
  <c r="O159" i="6"/>
  <c r="O160" i="6"/>
  <c r="O161" i="6"/>
  <c r="O162" i="6"/>
  <c r="O163" i="6"/>
  <c r="O164" i="6"/>
  <c r="O165" i="6"/>
  <c r="O166" i="6"/>
  <c r="O167" i="6"/>
  <c r="O169" i="6"/>
  <c r="O140" i="6"/>
  <c r="O141" i="6"/>
  <c r="O142" i="6"/>
  <c r="O143" i="6"/>
  <c r="O144" i="6"/>
  <c r="O145" i="6"/>
  <c r="O146" i="6"/>
  <c r="O147" i="6"/>
  <c r="O148" i="6"/>
  <c r="O149" i="6"/>
  <c r="O150" i="6"/>
  <c r="O152" i="6"/>
  <c r="O123" i="6"/>
  <c r="O124" i="6"/>
  <c r="O125" i="6"/>
  <c r="O126" i="6"/>
  <c r="O127" i="6"/>
  <c r="O128" i="6"/>
  <c r="O129" i="6"/>
  <c r="O130" i="6"/>
  <c r="O131" i="6"/>
  <c r="O132" i="6"/>
  <c r="O133" i="6"/>
  <c r="O135" i="6"/>
  <c r="O21" i="6"/>
  <c r="O22" i="6"/>
  <c r="O23" i="6"/>
  <c r="O24" i="6"/>
  <c r="O25" i="6"/>
  <c r="O26" i="6"/>
  <c r="O27" i="6"/>
  <c r="O28" i="6"/>
  <c r="O29" i="6"/>
  <c r="O30" i="6"/>
  <c r="O31" i="6"/>
  <c r="O33" i="6"/>
  <c r="O394" i="6"/>
  <c r="Q38" i="5"/>
  <c r="Q4" i="6"/>
  <c r="Q5" i="6"/>
  <c r="Q6" i="6"/>
  <c r="Q7" i="6"/>
  <c r="Q8" i="6"/>
  <c r="Q9" i="6"/>
  <c r="Q10" i="6"/>
  <c r="Q11" i="6"/>
  <c r="Q12" i="6"/>
  <c r="Q13" i="6"/>
  <c r="Q14" i="6"/>
  <c r="Q16" i="6"/>
  <c r="Q378" i="6"/>
  <c r="Q379" i="6"/>
  <c r="Q380" i="6"/>
  <c r="Q381" i="6"/>
  <c r="Q382" i="6"/>
  <c r="Q383" i="6"/>
  <c r="Q384" i="6"/>
  <c r="Q385" i="6"/>
  <c r="Q386" i="6"/>
  <c r="Q387" i="6"/>
  <c r="Q388" i="6"/>
  <c r="Q390" i="6"/>
  <c r="Q361" i="6"/>
  <c r="Q362" i="6"/>
  <c r="Q363" i="6"/>
  <c r="Q364" i="6"/>
  <c r="Q365" i="6"/>
  <c r="Q366" i="6"/>
  <c r="Q367" i="6"/>
  <c r="Q368" i="6"/>
  <c r="Q369" i="6"/>
  <c r="Q370" i="6"/>
  <c r="Q371" i="6"/>
  <c r="Q373" i="6"/>
  <c r="Q344" i="6"/>
  <c r="Q345" i="6"/>
  <c r="Q346" i="6"/>
  <c r="Q347" i="6"/>
  <c r="Q348" i="6"/>
  <c r="Q349" i="6"/>
  <c r="Q350" i="6"/>
  <c r="Q351" i="6"/>
  <c r="Q352" i="6"/>
  <c r="Q353" i="6"/>
  <c r="Q354" i="6"/>
  <c r="Q356" i="6"/>
  <c r="Q327" i="6"/>
  <c r="Q328" i="6"/>
  <c r="Q329" i="6"/>
  <c r="Q330" i="6"/>
  <c r="Q331" i="6"/>
  <c r="Q332" i="6"/>
  <c r="Q333" i="6"/>
  <c r="Q334" i="6"/>
  <c r="Q335" i="6"/>
  <c r="Q336" i="6"/>
  <c r="Q337" i="6"/>
  <c r="Q339" i="6"/>
  <c r="Q310" i="6"/>
  <c r="Q311" i="6"/>
  <c r="Q312" i="6"/>
  <c r="Q313" i="6"/>
  <c r="Q314" i="6"/>
  <c r="Q315" i="6"/>
  <c r="Q316" i="6"/>
  <c r="Q317" i="6"/>
  <c r="Q318" i="6"/>
  <c r="Q319" i="6"/>
  <c r="Q320" i="6"/>
  <c r="Q322" i="6"/>
  <c r="Q293" i="6"/>
  <c r="Q294" i="6"/>
  <c r="Q295" i="6"/>
  <c r="Q296" i="6"/>
  <c r="Q297" i="6"/>
  <c r="Q298" i="6"/>
  <c r="Q299" i="6"/>
  <c r="Q300" i="6"/>
  <c r="Q301" i="6"/>
  <c r="Q302" i="6"/>
  <c r="Q303" i="6"/>
  <c r="Q305" i="6"/>
  <c r="Q276" i="6"/>
  <c r="Q277" i="6"/>
  <c r="Q278" i="6"/>
  <c r="Q279" i="6"/>
  <c r="Q280" i="6"/>
  <c r="Q281" i="6"/>
  <c r="Q282" i="6"/>
  <c r="Q283" i="6"/>
  <c r="Q284" i="6"/>
  <c r="Q285" i="6"/>
  <c r="Q286" i="6"/>
  <c r="Q288" i="6"/>
  <c r="Q259" i="6"/>
  <c r="Q260" i="6"/>
  <c r="Q261" i="6"/>
  <c r="Q262" i="6"/>
  <c r="Q263" i="6"/>
  <c r="Q264" i="6"/>
  <c r="Q265" i="6"/>
  <c r="Q266" i="6"/>
  <c r="Q267" i="6"/>
  <c r="Q268" i="6"/>
  <c r="Q269" i="6"/>
  <c r="Q271" i="6"/>
  <c r="Q242" i="6"/>
  <c r="Q243" i="6"/>
  <c r="Q244" i="6"/>
  <c r="Q245" i="6"/>
  <c r="Q246" i="6"/>
  <c r="Q247" i="6"/>
  <c r="Q248" i="6"/>
  <c r="Q249" i="6"/>
  <c r="Q250" i="6"/>
  <c r="Q251" i="6"/>
  <c r="Q252" i="6"/>
  <c r="Q254" i="6"/>
  <c r="Q225" i="6"/>
  <c r="Q226" i="6"/>
  <c r="Q227" i="6"/>
  <c r="Q228" i="6"/>
  <c r="Q229" i="6"/>
  <c r="Q230" i="6"/>
  <c r="Q231" i="6"/>
  <c r="Q232" i="6"/>
  <c r="Q233" i="6"/>
  <c r="Q234" i="6"/>
  <c r="Q235" i="6"/>
  <c r="Q237" i="6"/>
  <c r="Q208" i="6"/>
  <c r="Q209" i="6"/>
  <c r="Q210" i="6"/>
  <c r="Q211" i="6"/>
  <c r="Q212" i="6"/>
  <c r="Q213" i="6"/>
  <c r="Q214" i="6"/>
  <c r="Q215" i="6"/>
  <c r="Q216" i="6"/>
  <c r="Q217" i="6"/>
  <c r="Q218" i="6"/>
  <c r="Q220" i="6"/>
  <c r="Q191" i="6"/>
  <c r="Q192" i="6"/>
  <c r="Q193" i="6"/>
  <c r="Q194" i="6"/>
  <c r="Q195" i="6"/>
  <c r="Q196" i="6"/>
  <c r="Q197" i="6"/>
  <c r="Q198" i="6"/>
  <c r="Q199" i="6"/>
  <c r="Q200" i="6"/>
  <c r="Q201" i="6"/>
  <c r="Q203" i="6"/>
  <c r="Q174" i="6"/>
  <c r="Q175" i="6"/>
  <c r="Q176" i="6"/>
  <c r="Q177" i="6"/>
  <c r="Q178" i="6"/>
  <c r="Q179" i="6"/>
  <c r="Q180" i="6"/>
  <c r="Q181" i="6"/>
  <c r="Q182" i="6"/>
  <c r="Q183" i="6"/>
  <c r="Q184" i="6"/>
  <c r="Q186" i="6"/>
  <c r="Q157" i="6"/>
  <c r="Q158" i="6"/>
  <c r="Q159" i="6"/>
  <c r="Q160" i="6"/>
  <c r="Q161" i="6"/>
  <c r="Q162" i="6"/>
  <c r="Q163" i="6"/>
  <c r="Q164" i="6"/>
  <c r="Q165" i="6"/>
  <c r="Q166" i="6"/>
  <c r="Q167" i="6"/>
  <c r="Q169" i="6"/>
  <c r="Q140" i="6"/>
  <c r="Q141" i="6"/>
  <c r="Q142" i="6"/>
  <c r="Q143" i="6"/>
  <c r="Q144" i="6"/>
  <c r="Q145" i="6"/>
  <c r="Q146" i="6"/>
  <c r="Q147" i="6"/>
  <c r="Q148" i="6"/>
  <c r="Q149" i="6"/>
  <c r="Q150" i="6"/>
  <c r="Q152" i="6"/>
  <c r="Q123" i="6"/>
  <c r="Q124" i="6"/>
  <c r="Q125" i="6"/>
  <c r="Q126" i="6"/>
  <c r="Q127" i="6"/>
  <c r="Q128" i="6"/>
  <c r="Q129" i="6"/>
  <c r="Q130" i="6"/>
  <c r="Q131" i="6"/>
  <c r="Q132" i="6"/>
  <c r="Q133" i="6"/>
  <c r="Q135" i="6"/>
  <c r="Q21" i="6"/>
  <c r="Q22" i="6"/>
  <c r="Q23" i="6"/>
  <c r="Q24" i="6"/>
  <c r="Q25" i="6"/>
  <c r="Q26" i="6"/>
  <c r="Q27" i="6"/>
  <c r="Q28" i="6"/>
  <c r="Q29" i="6"/>
  <c r="Q30" i="6"/>
  <c r="Q31" i="6"/>
  <c r="Q33" i="6"/>
  <c r="Q394" i="6"/>
  <c r="S38" i="5"/>
  <c r="R4" i="6"/>
  <c r="R5" i="6"/>
  <c r="R6" i="6"/>
  <c r="R7" i="6"/>
  <c r="R8" i="6"/>
  <c r="R9" i="6"/>
  <c r="R10" i="6"/>
  <c r="R11" i="6"/>
  <c r="R12" i="6"/>
  <c r="R13" i="6"/>
  <c r="R14" i="6"/>
  <c r="R16" i="6"/>
  <c r="R378" i="6"/>
  <c r="R379" i="6"/>
  <c r="R380" i="6"/>
  <c r="R381" i="6"/>
  <c r="R382" i="6"/>
  <c r="R383" i="6"/>
  <c r="R384" i="6"/>
  <c r="R385" i="6"/>
  <c r="R386" i="6"/>
  <c r="R387" i="6"/>
  <c r="R388" i="6"/>
  <c r="R390" i="6"/>
  <c r="R361" i="6"/>
  <c r="R362" i="6"/>
  <c r="R363" i="6"/>
  <c r="R364" i="6"/>
  <c r="R365" i="6"/>
  <c r="R366" i="6"/>
  <c r="R367" i="6"/>
  <c r="R368" i="6"/>
  <c r="R369" i="6"/>
  <c r="R370" i="6"/>
  <c r="R371" i="6"/>
  <c r="R373" i="6"/>
  <c r="R344" i="6"/>
  <c r="R345" i="6"/>
  <c r="R346" i="6"/>
  <c r="R347" i="6"/>
  <c r="R348" i="6"/>
  <c r="R349" i="6"/>
  <c r="R350" i="6"/>
  <c r="R351" i="6"/>
  <c r="R352" i="6"/>
  <c r="R353" i="6"/>
  <c r="R354" i="6"/>
  <c r="R356" i="6"/>
  <c r="R327" i="6"/>
  <c r="R328" i="6"/>
  <c r="R329" i="6"/>
  <c r="R330" i="6"/>
  <c r="R331" i="6"/>
  <c r="R332" i="6"/>
  <c r="R333" i="6"/>
  <c r="R334" i="6"/>
  <c r="R335" i="6"/>
  <c r="R336" i="6"/>
  <c r="R337" i="6"/>
  <c r="R339" i="6"/>
  <c r="R310" i="6"/>
  <c r="R311" i="6"/>
  <c r="R312" i="6"/>
  <c r="R313" i="6"/>
  <c r="R314" i="6"/>
  <c r="R315" i="6"/>
  <c r="R316" i="6"/>
  <c r="R317" i="6"/>
  <c r="R318" i="6"/>
  <c r="R319" i="6"/>
  <c r="R320" i="6"/>
  <c r="R322" i="6"/>
  <c r="R293" i="6"/>
  <c r="R294" i="6"/>
  <c r="R295" i="6"/>
  <c r="R296" i="6"/>
  <c r="R297" i="6"/>
  <c r="R298" i="6"/>
  <c r="R299" i="6"/>
  <c r="R300" i="6"/>
  <c r="R301" i="6"/>
  <c r="R302" i="6"/>
  <c r="R303" i="6"/>
  <c r="R305" i="6"/>
  <c r="R276" i="6"/>
  <c r="R277" i="6"/>
  <c r="R278" i="6"/>
  <c r="R279" i="6"/>
  <c r="R280" i="6"/>
  <c r="R281" i="6"/>
  <c r="R282" i="6"/>
  <c r="R283" i="6"/>
  <c r="R284" i="6"/>
  <c r="R285" i="6"/>
  <c r="R286" i="6"/>
  <c r="R288" i="6"/>
  <c r="R259" i="6"/>
  <c r="R260" i="6"/>
  <c r="R261" i="6"/>
  <c r="R262" i="6"/>
  <c r="R263" i="6"/>
  <c r="R264" i="6"/>
  <c r="R265" i="6"/>
  <c r="R266" i="6"/>
  <c r="R267" i="6"/>
  <c r="R268" i="6"/>
  <c r="R269" i="6"/>
  <c r="R271" i="6"/>
  <c r="R242" i="6"/>
  <c r="R243" i="6"/>
  <c r="R244" i="6"/>
  <c r="R245" i="6"/>
  <c r="R246" i="6"/>
  <c r="R247" i="6"/>
  <c r="R248" i="6"/>
  <c r="R249" i="6"/>
  <c r="R250" i="6"/>
  <c r="R251" i="6"/>
  <c r="R252" i="6"/>
  <c r="R254" i="6"/>
  <c r="R225" i="6"/>
  <c r="R226" i="6"/>
  <c r="R227" i="6"/>
  <c r="R228" i="6"/>
  <c r="R229" i="6"/>
  <c r="R230" i="6"/>
  <c r="R231" i="6"/>
  <c r="R232" i="6"/>
  <c r="R233" i="6"/>
  <c r="R234" i="6"/>
  <c r="R235" i="6"/>
  <c r="R237" i="6"/>
  <c r="R208" i="6"/>
  <c r="R209" i="6"/>
  <c r="R210" i="6"/>
  <c r="R211" i="6"/>
  <c r="R212" i="6"/>
  <c r="R213" i="6"/>
  <c r="R214" i="6"/>
  <c r="R215" i="6"/>
  <c r="R216" i="6"/>
  <c r="R217" i="6"/>
  <c r="R218" i="6"/>
  <c r="R220" i="6"/>
  <c r="R191" i="6"/>
  <c r="R192" i="6"/>
  <c r="R193" i="6"/>
  <c r="R194" i="6"/>
  <c r="R195" i="6"/>
  <c r="R196" i="6"/>
  <c r="R197" i="6"/>
  <c r="R198" i="6"/>
  <c r="R199" i="6"/>
  <c r="R200" i="6"/>
  <c r="R201" i="6"/>
  <c r="R203" i="6"/>
  <c r="R174" i="6"/>
  <c r="R175" i="6"/>
  <c r="R176" i="6"/>
  <c r="R177" i="6"/>
  <c r="R178" i="6"/>
  <c r="R179" i="6"/>
  <c r="R180" i="6"/>
  <c r="R181" i="6"/>
  <c r="R182" i="6"/>
  <c r="R183" i="6"/>
  <c r="R184" i="6"/>
  <c r="R186" i="6"/>
  <c r="R157" i="6"/>
  <c r="R158" i="6"/>
  <c r="R159" i="6"/>
  <c r="R160" i="6"/>
  <c r="R161" i="6"/>
  <c r="R162" i="6"/>
  <c r="R163" i="6"/>
  <c r="R164" i="6"/>
  <c r="R165" i="6"/>
  <c r="R166" i="6"/>
  <c r="R167" i="6"/>
  <c r="R169" i="6"/>
  <c r="R140" i="6"/>
  <c r="R141" i="6"/>
  <c r="R142" i="6"/>
  <c r="R143" i="6"/>
  <c r="R144" i="6"/>
  <c r="R145" i="6"/>
  <c r="R146" i="6"/>
  <c r="R147" i="6"/>
  <c r="R148" i="6"/>
  <c r="R149" i="6"/>
  <c r="R150" i="6"/>
  <c r="R152" i="6"/>
  <c r="R123" i="6"/>
  <c r="R124" i="6"/>
  <c r="R125" i="6"/>
  <c r="R126" i="6"/>
  <c r="R127" i="6"/>
  <c r="R128" i="6"/>
  <c r="R129" i="6"/>
  <c r="R130" i="6"/>
  <c r="R131" i="6"/>
  <c r="R132" i="6"/>
  <c r="R133" i="6"/>
  <c r="R135" i="6"/>
  <c r="R21" i="6"/>
  <c r="R22" i="6"/>
  <c r="R23" i="6"/>
  <c r="R24" i="6"/>
  <c r="R25" i="6"/>
  <c r="R26" i="6"/>
  <c r="R27" i="6"/>
  <c r="R28" i="6"/>
  <c r="R29" i="6"/>
  <c r="R30" i="6"/>
  <c r="R31" i="6"/>
  <c r="R33" i="6"/>
  <c r="R394" i="6"/>
  <c r="T38" i="5"/>
  <c r="U4" i="6"/>
  <c r="U5" i="6"/>
  <c r="U6" i="6"/>
  <c r="U7" i="6"/>
  <c r="U8" i="6"/>
  <c r="U9" i="6"/>
  <c r="U10" i="6"/>
  <c r="U11" i="6"/>
  <c r="U12" i="6"/>
  <c r="U13" i="6"/>
  <c r="U14" i="6"/>
  <c r="U16" i="6"/>
  <c r="U378" i="6"/>
  <c r="U379" i="6"/>
  <c r="U380" i="6"/>
  <c r="U381" i="6"/>
  <c r="U382" i="6"/>
  <c r="U383" i="6"/>
  <c r="U384" i="6"/>
  <c r="U385" i="6"/>
  <c r="U386" i="6"/>
  <c r="U387" i="6"/>
  <c r="U388" i="6"/>
  <c r="U390" i="6"/>
  <c r="U361" i="6"/>
  <c r="U362" i="6"/>
  <c r="U363" i="6"/>
  <c r="U364" i="6"/>
  <c r="U365" i="6"/>
  <c r="U366" i="6"/>
  <c r="U367" i="6"/>
  <c r="U368" i="6"/>
  <c r="U369" i="6"/>
  <c r="U370" i="6"/>
  <c r="U371" i="6"/>
  <c r="U373" i="6"/>
  <c r="U344" i="6"/>
  <c r="U345" i="6"/>
  <c r="U346" i="6"/>
  <c r="U347" i="6"/>
  <c r="U348" i="6"/>
  <c r="U349" i="6"/>
  <c r="U350" i="6"/>
  <c r="U351" i="6"/>
  <c r="U352" i="6"/>
  <c r="U353" i="6"/>
  <c r="U354" i="6"/>
  <c r="U356" i="6"/>
  <c r="U327" i="6"/>
  <c r="U328" i="6"/>
  <c r="U329" i="6"/>
  <c r="U330" i="6"/>
  <c r="U331" i="6"/>
  <c r="U332" i="6"/>
  <c r="U333" i="6"/>
  <c r="U334" i="6"/>
  <c r="U335" i="6"/>
  <c r="U336" i="6"/>
  <c r="U337" i="6"/>
  <c r="U339" i="6"/>
  <c r="U310" i="6"/>
  <c r="U311" i="6"/>
  <c r="U312" i="6"/>
  <c r="U313" i="6"/>
  <c r="U314" i="6"/>
  <c r="U315" i="6"/>
  <c r="U316" i="6"/>
  <c r="U317" i="6"/>
  <c r="U318" i="6"/>
  <c r="U319" i="6"/>
  <c r="U320" i="6"/>
  <c r="U322" i="6"/>
  <c r="U293" i="6"/>
  <c r="U294" i="6"/>
  <c r="U295" i="6"/>
  <c r="U296" i="6"/>
  <c r="U297" i="6"/>
  <c r="U298" i="6"/>
  <c r="U299" i="6"/>
  <c r="U300" i="6"/>
  <c r="U301" i="6"/>
  <c r="U302" i="6"/>
  <c r="U303" i="6"/>
  <c r="U305" i="6"/>
  <c r="U276" i="6"/>
  <c r="U277" i="6"/>
  <c r="U278" i="6"/>
  <c r="U279" i="6"/>
  <c r="U280" i="6"/>
  <c r="U281" i="6"/>
  <c r="U282" i="6"/>
  <c r="U283" i="6"/>
  <c r="U284" i="6"/>
  <c r="U285" i="6"/>
  <c r="U286" i="6"/>
  <c r="U288" i="6"/>
  <c r="U259" i="6"/>
  <c r="U260" i="6"/>
  <c r="U261" i="6"/>
  <c r="U262" i="6"/>
  <c r="U263" i="6"/>
  <c r="U264" i="6"/>
  <c r="U265" i="6"/>
  <c r="U266" i="6"/>
  <c r="U267" i="6"/>
  <c r="U268" i="6"/>
  <c r="U269" i="6"/>
  <c r="U271" i="6"/>
  <c r="U242" i="6"/>
  <c r="U243" i="6"/>
  <c r="U244" i="6"/>
  <c r="U245" i="6"/>
  <c r="U246" i="6"/>
  <c r="U247" i="6"/>
  <c r="U248" i="6"/>
  <c r="U249" i="6"/>
  <c r="U250" i="6"/>
  <c r="U251" i="6"/>
  <c r="U252" i="6"/>
  <c r="U254" i="6"/>
  <c r="U225" i="6"/>
  <c r="U226" i="6"/>
  <c r="U227" i="6"/>
  <c r="U228" i="6"/>
  <c r="U229" i="6"/>
  <c r="U230" i="6"/>
  <c r="U231" i="6"/>
  <c r="U232" i="6"/>
  <c r="U233" i="6"/>
  <c r="U234" i="6"/>
  <c r="U235" i="6"/>
  <c r="U237" i="6"/>
  <c r="U208" i="6"/>
  <c r="U209" i="6"/>
  <c r="U210" i="6"/>
  <c r="U211" i="6"/>
  <c r="U212" i="6"/>
  <c r="U213" i="6"/>
  <c r="U214" i="6"/>
  <c r="U215" i="6"/>
  <c r="U216" i="6"/>
  <c r="U217" i="6"/>
  <c r="U218" i="6"/>
  <c r="U220" i="6"/>
  <c r="U191" i="6"/>
  <c r="U192" i="6"/>
  <c r="U193" i="6"/>
  <c r="U194" i="6"/>
  <c r="U195" i="6"/>
  <c r="U196" i="6"/>
  <c r="U197" i="6"/>
  <c r="U198" i="6"/>
  <c r="U199" i="6"/>
  <c r="U200" i="6"/>
  <c r="U201" i="6"/>
  <c r="U203" i="6"/>
  <c r="U174" i="6"/>
  <c r="U175" i="6"/>
  <c r="U176" i="6"/>
  <c r="U177" i="6"/>
  <c r="U178" i="6"/>
  <c r="U179" i="6"/>
  <c r="U180" i="6"/>
  <c r="U181" i="6"/>
  <c r="U182" i="6"/>
  <c r="U183" i="6"/>
  <c r="U184" i="6"/>
  <c r="U186" i="6"/>
  <c r="U157" i="6"/>
  <c r="U158" i="6"/>
  <c r="U159" i="6"/>
  <c r="U160" i="6"/>
  <c r="U161" i="6"/>
  <c r="U162" i="6"/>
  <c r="U163" i="6"/>
  <c r="U164" i="6"/>
  <c r="U165" i="6"/>
  <c r="U166" i="6"/>
  <c r="U167" i="6"/>
  <c r="U169" i="6"/>
  <c r="U140" i="6"/>
  <c r="U141" i="6"/>
  <c r="U142" i="6"/>
  <c r="U143" i="6"/>
  <c r="U144" i="6"/>
  <c r="U145" i="6"/>
  <c r="U146" i="6"/>
  <c r="U147" i="6"/>
  <c r="U148" i="6"/>
  <c r="U149" i="6"/>
  <c r="U150" i="6"/>
  <c r="U152" i="6"/>
  <c r="U123" i="6"/>
  <c r="U124" i="6"/>
  <c r="U125" i="6"/>
  <c r="U126" i="6"/>
  <c r="U127" i="6"/>
  <c r="U128" i="6"/>
  <c r="U129" i="6"/>
  <c r="U130" i="6"/>
  <c r="U131" i="6"/>
  <c r="U132" i="6"/>
  <c r="U133" i="6"/>
  <c r="U135" i="6"/>
  <c r="U21" i="6"/>
  <c r="U22" i="6"/>
  <c r="U23" i="6"/>
  <c r="U24" i="6"/>
  <c r="U25" i="6"/>
  <c r="U26" i="6"/>
  <c r="U27" i="6"/>
  <c r="U28" i="6"/>
  <c r="U29" i="6"/>
  <c r="U30" i="6"/>
  <c r="U31" i="6"/>
  <c r="U33" i="6"/>
  <c r="U394" i="6"/>
  <c r="W38" i="5"/>
  <c r="V4" i="6"/>
  <c r="V5" i="6"/>
  <c r="V6" i="6"/>
  <c r="V7" i="6"/>
  <c r="V8" i="6"/>
  <c r="V9" i="6"/>
  <c r="V10" i="6"/>
  <c r="V11" i="6"/>
  <c r="V12" i="6"/>
  <c r="V13" i="6"/>
  <c r="V14" i="6"/>
  <c r="V16" i="6"/>
  <c r="V378" i="6"/>
  <c r="V379" i="6"/>
  <c r="V380" i="6"/>
  <c r="V381" i="6"/>
  <c r="V382" i="6"/>
  <c r="V383" i="6"/>
  <c r="V384" i="6"/>
  <c r="V385" i="6"/>
  <c r="V386" i="6"/>
  <c r="V387" i="6"/>
  <c r="V388" i="6"/>
  <c r="V390" i="6"/>
  <c r="V361" i="6"/>
  <c r="V362" i="6"/>
  <c r="V363" i="6"/>
  <c r="V364" i="6"/>
  <c r="V365" i="6"/>
  <c r="V366" i="6"/>
  <c r="V367" i="6"/>
  <c r="V368" i="6"/>
  <c r="V369" i="6"/>
  <c r="V370" i="6"/>
  <c r="V371" i="6"/>
  <c r="V373" i="6"/>
  <c r="V344" i="6"/>
  <c r="V345" i="6"/>
  <c r="V346" i="6"/>
  <c r="V347" i="6"/>
  <c r="V348" i="6"/>
  <c r="V349" i="6"/>
  <c r="V350" i="6"/>
  <c r="V351" i="6"/>
  <c r="V352" i="6"/>
  <c r="V353" i="6"/>
  <c r="V354" i="6"/>
  <c r="V356" i="6"/>
  <c r="V327" i="6"/>
  <c r="V328" i="6"/>
  <c r="V329" i="6"/>
  <c r="V330" i="6"/>
  <c r="V331" i="6"/>
  <c r="V332" i="6"/>
  <c r="V333" i="6"/>
  <c r="V334" i="6"/>
  <c r="V335" i="6"/>
  <c r="V336" i="6"/>
  <c r="V337" i="6"/>
  <c r="V339" i="6"/>
  <c r="V310" i="6"/>
  <c r="V311" i="6"/>
  <c r="V312" i="6"/>
  <c r="V313" i="6"/>
  <c r="V314" i="6"/>
  <c r="V315" i="6"/>
  <c r="V316" i="6"/>
  <c r="V317" i="6"/>
  <c r="V318" i="6"/>
  <c r="V319" i="6"/>
  <c r="V320" i="6"/>
  <c r="V322" i="6"/>
  <c r="V293" i="6"/>
  <c r="V294" i="6"/>
  <c r="V295" i="6"/>
  <c r="V296" i="6"/>
  <c r="V297" i="6"/>
  <c r="V298" i="6"/>
  <c r="V299" i="6"/>
  <c r="V300" i="6"/>
  <c r="V301" i="6"/>
  <c r="V302" i="6"/>
  <c r="V303" i="6"/>
  <c r="V305" i="6"/>
  <c r="V276" i="6"/>
  <c r="V277" i="6"/>
  <c r="V278" i="6"/>
  <c r="V279" i="6"/>
  <c r="V280" i="6"/>
  <c r="V281" i="6"/>
  <c r="V282" i="6"/>
  <c r="V283" i="6"/>
  <c r="V284" i="6"/>
  <c r="V285" i="6"/>
  <c r="V286" i="6"/>
  <c r="V288" i="6"/>
  <c r="V259" i="6"/>
  <c r="V260" i="6"/>
  <c r="V261" i="6"/>
  <c r="V262" i="6"/>
  <c r="V263" i="6"/>
  <c r="V264" i="6"/>
  <c r="V265" i="6"/>
  <c r="V266" i="6"/>
  <c r="V267" i="6"/>
  <c r="V268" i="6"/>
  <c r="V269" i="6"/>
  <c r="V271" i="6"/>
  <c r="V242" i="6"/>
  <c r="V243" i="6"/>
  <c r="V244" i="6"/>
  <c r="V245" i="6"/>
  <c r="V246" i="6"/>
  <c r="V247" i="6"/>
  <c r="V248" i="6"/>
  <c r="V249" i="6"/>
  <c r="V250" i="6"/>
  <c r="V251" i="6"/>
  <c r="V252" i="6"/>
  <c r="V254" i="6"/>
  <c r="V225" i="6"/>
  <c r="V226" i="6"/>
  <c r="V227" i="6"/>
  <c r="V228" i="6"/>
  <c r="V229" i="6"/>
  <c r="V230" i="6"/>
  <c r="V231" i="6"/>
  <c r="V232" i="6"/>
  <c r="V233" i="6"/>
  <c r="V234" i="6"/>
  <c r="V235" i="6"/>
  <c r="V237" i="6"/>
  <c r="V208" i="6"/>
  <c r="V209" i="6"/>
  <c r="V210" i="6"/>
  <c r="V211" i="6"/>
  <c r="V212" i="6"/>
  <c r="V213" i="6"/>
  <c r="V214" i="6"/>
  <c r="V215" i="6"/>
  <c r="V216" i="6"/>
  <c r="V217" i="6"/>
  <c r="V218" i="6"/>
  <c r="V220" i="6"/>
  <c r="V191" i="6"/>
  <c r="V192" i="6"/>
  <c r="V193" i="6"/>
  <c r="V194" i="6"/>
  <c r="V195" i="6"/>
  <c r="V196" i="6"/>
  <c r="V197" i="6"/>
  <c r="V198" i="6"/>
  <c r="V199" i="6"/>
  <c r="V200" i="6"/>
  <c r="V201" i="6"/>
  <c r="V203" i="6"/>
  <c r="V174" i="6"/>
  <c r="V175" i="6"/>
  <c r="V176" i="6"/>
  <c r="V177" i="6"/>
  <c r="V178" i="6"/>
  <c r="V179" i="6"/>
  <c r="V180" i="6"/>
  <c r="V181" i="6"/>
  <c r="V182" i="6"/>
  <c r="V183" i="6"/>
  <c r="V184" i="6"/>
  <c r="V186" i="6"/>
  <c r="V157" i="6"/>
  <c r="V158" i="6"/>
  <c r="V159" i="6"/>
  <c r="V160" i="6"/>
  <c r="V161" i="6"/>
  <c r="V162" i="6"/>
  <c r="V163" i="6"/>
  <c r="V164" i="6"/>
  <c r="V165" i="6"/>
  <c r="V166" i="6"/>
  <c r="V167" i="6"/>
  <c r="V169" i="6"/>
  <c r="V140" i="6"/>
  <c r="V141" i="6"/>
  <c r="V142" i="6"/>
  <c r="V143" i="6"/>
  <c r="V144" i="6"/>
  <c r="V145" i="6"/>
  <c r="V146" i="6"/>
  <c r="V147" i="6"/>
  <c r="V148" i="6"/>
  <c r="V149" i="6"/>
  <c r="V150" i="6"/>
  <c r="V152" i="6"/>
  <c r="V123" i="6"/>
  <c r="V124" i="6"/>
  <c r="V125" i="6"/>
  <c r="V126" i="6"/>
  <c r="V127" i="6"/>
  <c r="V128" i="6"/>
  <c r="V129" i="6"/>
  <c r="V130" i="6"/>
  <c r="V131" i="6"/>
  <c r="V132" i="6"/>
  <c r="V133" i="6"/>
  <c r="V135" i="6"/>
  <c r="V21" i="6"/>
  <c r="V22" i="6"/>
  <c r="V23" i="6"/>
  <c r="V24" i="6"/>
  <c r="V25" i="6"/>
  <c r="V26" i="6"/>
  <c r="V27" i="6"/>
  <c r="V28" i="6"/>
  <c r="V29" i="6"/>
  <c r="V30" i="6"/>
  <c r="V31" i="6"/>
  <c r="V33" i="6"/>
  <c r="V394" i="6"/>
  <c r="X38" i="5"/>
  <c r="W4" i="6"/>
  <c r="W5" i="6"/>
  <c r="W6" i="6"/>
  <c r="W7" i="6"/>
  <c r="W8" i="6"/>
  <c r="W9" i="6"/>
  <c r="W10" i="6"/>
  <c r="W11" i="6"/>
  <c r="W12" i="6"/>
  <c r="W13" i="6"/>
  <c r="W14" i="6"/>
  <c r="W16" i="6"/>
  <c r="W378" i="6"/>
  <c r="W379" i="6"/>
  <c r="W380" i="6"/>
  <c r="W381" i="6"/>
  <c r="W382" i="6"/>
  <c r="W383" i="6"/>
  <c r="W384" i="6"/>
  <c r="W385" i="6"/>
  <c r="W386" i="6"/>
  <c r="W387" i="6"/>
  <c r="W388" i="6"/>
  <c r="W390" i="6"/>
  <c r="W361" i="6"/>
  <c r="W362" i="6"/>
  <c r="W363" i="6"/>
  <c r="W364" i="6"/>
  <c r="W365" i="6"/>
  <c r="W366" i="6"/>
  <c r="W367" i="6"/>
  <c r="W368" i="6"/>
  <c r="W369" i="6"/>
  <c r="W370" i="6"/>
  <c r="W371" i="6"/>
  <c r="W373" i="6"/>
  <c r="W344" i="6"/>
  <c r="W345" i="6"/>
  <c r="W346" i="6"/>
  <c r="W347" i="6"/>
  <c r="W348" i="6"/>
  <c r="W349" i="6"/>
  <c r="W350" i="6"/>
  <c r="W351" i="6"/>
  <c r="W352" i="6"/>
  <c r="W353" i="6"/>
  <c r="W354" i="6"/>
  <c r="W356" i="6"/>
  <c r="W327" i="6"/>
  <c r="W328" i="6"/>
  <c r="W329" i="6"/>
  <c r="W330" i="6"/>
  <c r="W331" i="6"/>
  <c r="W332" i="6"/>
  <c r="W333" i="6"/>
  <c r="W334" i="6"/>
  <c r="W335" i="6"/>
  <c r="W336" i="6"/>
  <c r="W337" i="6"/>
  <c r="W339" i="6"/>
  <c r="W310" i="6"/>
  <c r="W311" i="6"/>
  <c r="W312" i="6"/>
  <c r="W313" i="6"/>
  <c r="W314" i="6"/>
  <c r="W315" i="6"/>
  <c r="W316" i="6"/>
  <c r="W317" i="6"/>
  <c r="W318" i="6"/>
  <c r="W319" i="6"/>
  <c r="W320" i="6"/>
  <c r="W322" i="6"/>
  <c r="W293" i="6"/>
  <c r="W294" i="6"/>
  <c r="W295" i="6"/>
  <c r="W296" i="6"/>
  <c r="W297" i="6"/>
  <c r="W298" i="6"/>
  <c r="W299" i="6"/>
  <c r="W300" i="6"/>
  <c r="W301" i="6"/>
  <c r="W302" i="6"/>
  <c r="W303" i="6"/>
  <c r="W305" i="6"/>
  <c r="W276" i="6"/>
  <c r="W277" i="6"/>
  <c r="W278" i="6"/>
  <c r="W279" i="6"/>
  <c r="W280" i="6"/>
  <c r="W281" i="6"/>
  <c r="W282" i="6"/>
  <c r="W283" i="6"/>
  <c r="W284" i="6"/>
  <c r="W285" i="6"/>
  <c r="W286" i="6"/>
  <c r="W288" i="6"/>
  <c r="W259" i="6"/>
  <c r="W260" i="6"/>
  <c r="W261" i="6"/>
  <c r="W262" i="6"/>
  <c r="W263" i="6"/>
  <c r="W264" i="6"/>
  <c r="W265" i="6"/>
  <c r="W266" i="6"/>
  <c r="W267" i="6"/>
  <c r="W268" i="6"/>
  <c r="W269" i="6"/>
  <c r="W271" i="6"/>
  <c r="W242" i="6"/>
  <c r="W243" i="6"/>
  <c r="W244" i="6"/>
  <c r="W245" i="6"/>
  <c r="W246" i="6"/>
  <c r="W247" i="6"/>
  <c r="W248" i="6"/>
  <c r="W249" i="6"/>
  <c r="W250" i="6"/>
  <c r="W251" i="6"/>
  <c r="W252" i="6"/>
  <c r="W254" i="6"/>
  <c r="W225" i="6"/>
  <c r="W226" i="6"/>
  <c r="W227" i="6"/>
  <c r="W228" i="6"/>
  <c r="W229" i="6"/>
  <c r="W230" i="6"/>
  <c r="W231" i="6"/>
  <c r="W232" i="6"/>
  <c r="W233" i="6"/>
  <c r="W234" i="6"/>
  <c r="W235" i="6"/>
  <c r="W237" i="6"/>
  <c r="W208" i="6"/>
  <c r="W209" i="6"/>
  <c r="W210" i="6"/>
  <c r="W211" i="6"/>
  <c r="W212" i="6"/>
  <c r="W213" i="6"/>
  <c r="W214" i="6"/>
  <c r="W215" i="6"/>
  <c r="W216" i="6"/>
  <c r="W217" i="6"/>
  <c r="W218" i="6"/>
  <c r="W220" i="6"/>
  <c r="W191" i="6"/>
  <c r="W192" i="6"/>
  <c r="W193" i="6"/>
  <c r="W194" i="6"/>
  <c r="W195" i="6"/>
  <c r="W196" i="6"/>
  <c r="W197" i="6"/>
  <c r="W198" i="6"/>
  <c r="W199" i="6"/>
  <c r="W200" i="6"/>
  <c r="W201" i="6"/>
  <c r="W203" i="6"/>
  <c r="W174" i="6"/>
  <c r="W175" i="6"/>
  <c r="W176" i="6"/>
  <c r="W177" i="6"/>
  <c r="W178" i="6"/>
  <c r="W179" i="6"/>
  <c r="W180" i="6"/>
  <c r="W181" i="6"/>
  <c r="W182" i="6"/>
  <c r="W183" i="6"/>
  <c r="W184" i="6"/>
  <c r="W186" i="6"/>
  <c r="W157" i="6"/>
  <c r="W158" i="6"/>
  <c r="W159" i="6"/>
  <c r="W160" i="6"/>
  <c r="W161" i="6"/>
  <c r="W162" i="6"/>
  <c r="W163" i="6"/>
  <c r="W164" i="6"/>
  <c r="W165" i="6"/>
  <c r="W166" i="6"/>
  <c r="W167" i="6"/>
  <c r="W169" i="6"/>
  <c r="W140" i="6"/>
  <c r="W141" i="6"/>
  <c r="W142" i="6"/>
  <c r="W143" i="6"/>
  <c r="W144" i="6"/>
  <c r="W145" i="6"/>
  <c r="W146" i="6"/>
  <c r="W147" i="6"/>
  <c r="W148" i="6"/>
  <c r="W149" i="6"/>
  <c r="W150" i="6"/>
  <c r="W152" i="6"/>
  <c r="W123" i="6"/>
  <c r="W124" i="6"/>
  <c r="W125" i="6"/>
  <c r="W126" i="6"/>
  <c r="W127" i="6"/>
  <c r="W128" i="6"/>
  <c r="W129" i="6"/>
  <c r="W130" i="6"/>
  <c r="W131" i="6"/>
  <c r="W132" i="6"/>
  <c r="W133" i="6"/>
  <c r="W135" i="6"/>
  <c r="W21" i="6"/>
  <c r="W22" i="6"/>
  <c r="W23" i="6"/>
  <c r="W24" i="6"/>
  <c r="W25" i="6"/>
  <c r="W26" i="6"/>
  <c r="W27" i="6"/>
  <c r="W28" i="6"/>
  <c r="W29" i="6"/>
  <c r="W30" i="6"/>
  <c r="W31" i="6"/>
  <c r="W33" i="6"/>
  <c r="W394" i="6"/>
  <c r="Y38" i="5"/>
  <c r="X4" i="6"/>
  <c r="X5" i="6"/>
  <c r="X6" i="6"/>
  <c r="X7" i="6"/>
  <c r="X8" i="6"/>
  <c r="X9" i="6"/>
  <c r="X10" i="6"/>
  <c r="X11" i="6"/>
  <c r="X12" i="6"/>
  <c r="X13" i="6"/>
  <c r="X14" i="6"/>
  <c r="X16" i="6"/>
  <c r="X378" i="6"/>
  <c r="X379" i="6"/>
  <c r="X380" i="6"/>
  <c r="X381" i="6"/>
  <c r="X382" i="6"/>
  <c r="X383" i="6"/>
  <c r="X384" i="6"/>
  <c r="X385" i="6"/>
  <c r="X386" i="6"/>
  <c r="X387" i="6"/>
  <c r="X388" i="6"/>
  <c r="X390" i="6"/>
  <c r="X361" i="6"/>
  <c r="X362" i="6"/>
  <c r="X363" i="6"/>
  <c r="X364" i="6"/>
  <c r="X365" i="6"/>
  <c r="X366" i="6"/>
  <c r="X367" i="6"/>
  <c r="X368" i="6"/>
  <c r="X369" i="6"/>
  <c r="X370" i="6"/>
  <c r="X371" i="6"/>
  <c r="X373" i="6"/>
  <c r="X344" i="6"/>
  <c r="X345" i="6"/>
  <c r="X346" i="6"/>
  <c r="X347" i="6"/>
  <c r="X348" i="6"/>
  <c r="X349" i="6"/>
  <c r="X350" i="6"/>
  <c r="X351" i="6"/>
  <c r="X352" i="6"/>
  <c r="X353" i="6"/>
  <c r="X354" i="6"/>
  <c r="X356" i="6"/>
  <c r="X327" i="6"/>
  <c r="X328" i="6"/>
  <c r="X329" i="6"/>
  <c r="X330" i="6"/>
  <c r="X331" i="6"/>
  <c r="X332" i="6"/>
  <c r="X333" i="6"/>
  <c r="X334" i="6"/>
  <c r="X335" i="6"/>
  <c r="X336" i="6"/>
  <c r="X337" i="6"/>
  <c r="X339" i="6"/>
  <c r="X310" i="6"/>
  <c r="X311" i="6"/>
  <c r="X312" i="6"/>
  <c r="X313" i="6"/>
  <c r="X314" i="6"/>
  <c r="X315" i="6"/>
  <c r="X316" i="6"/>
  <c r="X317" i="6"/>
  <c r="X318" i="6"/>
  <c r="X319" i="6"/>
  <c r="X320" i="6"/>
  <c r="X322" i="6"/>
  <c r="X293" i="6"/>
  <c r="X294" i="6"/>
  <c r="X295" i="6"/>
  <c r="X296" i="6"/>
  <c r="X297" i="6"/>
  <c r="X298" i="6"/>
  <c r="X299" i="6"/>
  <c r="X300" i="6"/>
  <c r="X301" i="6"/>
  <c r="X302" i="6"/>
  <c r="X303" i="6"/>
  <c r="X305" i="6"/>
  <c r="X276" i="6"/>
  <c r="X277" i="6"/>
  <c r="X278" i="6"/>
  <c r="X279" i="6"/>
  <c r="X280" i="6"/>
  <c r="X281" i="6"/>
  <c r="X282" i="6"/>
  <c r="X283" i="6"/>
  <c r="X284" i="6"/>
  <c r="X285" i="6"/>
  <c r="X286" i="6"/>
  <c r="X288" i="6"/>
  <c r="X259" i="6"/>
  <c r="X260" i="6"/>
  <c r="X261" i="6"/>
  <c r="X262" i="6"/>
  <c r="X263" i="6"/>
  <c r="X264" i="6"/>
  <c r="X265" i="6"/>
  <c r="X266" i="6"/>
  <c r="X267" i="6"/>
  <c r="X268" i="6"/>
  <c r="X269" i="6"/>
  <c r="X271" i="6"/>
  <c r="X242" i="6"/>
  <c r="X243" i="6"/>
  <c r="X244" i="6"/>
  <c r="X245" i="6"/>
  <c r="X246" i="6"/>
  <c r="X247" i="6"/>
  <c r="X248" i="6"/>
  <c r="X249" i="6"/>
  <c r="X250" i="6"/>
  <c r="X251" i="6"/>
  <c r="X252" i="6"/>
  <c r="X254" i="6"/>
  <c r="X225" i="6"/>
  <c r="X226" i="6"/>
  <c r="X227" i="6"/>
  <c r="X228" i="6"/>
  <c r="X229" i="6"/>
  <c r="X230" i="6"/>
  <c r="X231" i="6"/>
  <c r="X232" i="6"/>
  <c r="X233" i="6"/>
  <c r="X234" i="6"/>
  <c r="X235" i="6"/>
  <c r="X237" i="6"/>
  <c r="X208" i="6"/>
  <c r="X209" i="6"/>
  <c r="X210" i="6"/>
  <c r="X211" i="6"/>
  <c r="X212" i="6"/>
  <c r="X213" i="6"/>
  <c r="X214" i="6"/>
  <c r="X215" i="6"/>
  <c r="X216" i="6"/>
  <c r="X217" i="6"/>
  <c r="X218" i="6"/>
  <c r="X220" i="6"/>
  <c r="X191" i="6"/>
  <c r="X192" i="6"/>
  <c r="X193" i="6"/>
  <c r="X194" i="6"/>
  <c r="X195" i="6"/>
  <c r="X196" i="6"/>
  <c r="X197" i="6"/>
  <c r="X198" i="6"/>
  <c r="X199" i="6"/>
  <c r="X200" i="6"/>
  <c r="X201" i="6"/>
  <c r="X203" i="6"/>
  <c r="X174" i="6"/>
  <c r="X175" i="6"/>
  <c r="X176" i="6"/>
  <c r="X177" i="6"/>
  <c r="X178" i="6"/>
  <c r="X179" i="6"/>
  <c r="X180" i="6"/>
  <c r="X181" i="6"/>
  <c r="X182" i="6"/>
  <c r="X183" i="6"/>
  <c r="X184" i="6"/>
  <c r="X186" i="6"/>
  <c r="X157" i="6"/>
  <c r="X158" i="6"/>
  <c r="X159" i="6"/>
  <c r="X160" i="6"/>
  <c r="X161" i="6"/>
  <c r="X162" i="6"/>
  <c r="X163" i="6"/>
  <c r="X164" i="6"/>
  <c r="X165" i="6"/>
  <c r="X166" i="6"/>
  <c r="X167" i="6"/>
  <c r="X169" i="6"/>
  <c r="X140" i="6"/>
  <c r="X141" i="6"/>
  <c r="X142" i="6"/>
  <c r="X143" i="6"/>
  <c r="X144" i="6"/>
  <c r="X145" i="6"/>
  <c r="X146" i="6"/>
  <c r="X147" i="6"/>
  <c r="X148" i="6"/>
  <c r="X149" i="6"/>
  <c r="X150" i="6"/>
  <c r="X152" i="6"/>
  <c r="X123" i="6"/>
  <c r="X124" i="6"/>
  <c r="X125" i="6"/>
  <c r="X126" i="6"/>
  <c r="X127" i="6"/>
  <c r="X128" i="6"/>
  <c r="X129" i="6"/>
  <c r="X130" i="6"/>
  <c r="X131" i="6"/>
  <c r="X132" i="6"/>
  <c r="X133" i="6"/>
  <c r="X135" i="6"/>
  <c r="X21" i="6"/>
  <c r="X22" i="6"/>
  <c r="X23" i="6"/>
  <c r="X24" i="6"/>
  <c r="X25" i="6"/>
  <c r="X26" i="6"/>
  <c r="X27" i="6"/>
  <c r="X28" i="6"/>
  <c r="X29" i="6"/>
  <c r="X30" i="6"/>
  <c r="X31" i="6"/>
  <c r="X33" i="6"/>
  <c r="X394" i="6"/>
  <c r="Z38" i="5"/>
  <c r="Y4" i="6"/>
  <c r="Y5" i="6"/>
  <c r="Y6" i="6"/>
  <c r="Y7" i="6"/>
  <c r="Y8" i="6"/>
  <c r="Y9" i="6"/>
  <c r="Y10" i="6"/>
  <c r="Y11" i="6"/>
  <c r="Y12" i="6"/>
  <c r="Y13" i="6"/>
  <c r="Y14" i="6"/>
  <c r="Y16" i="6"/>
  <c r="Y378" i="6"/>
  <c r="Y379" i="6"/>
  <c r="Y380" i="6"/>
  <c r="Y381" i="6"/>
  <c r="Y382" i="6"/>
  <c r="Y383" i="6"/>
  <c r="Y384" i="6"/>
  <c r="Y385" i="6"/>
  <c r="Y386" i="6"/>
  <c r="Y387" i="6"/>
  <c r="Y388" i="6"/>
  <c r="Y390" i="6"/>
  <c r="Y361" i="6"/>
  <c r="Y362" i="6"/>
  <c r="Y363" i="6"/>
  <c r="Y364" i="6"/>
  <c r="Y365" i="6"/>
  <c r="Y366" i="6"/>
  <c r="Y367" i="6"/>
  <c r="Y368" i="6"/>
  <c r="Y369" i="6"/>
  <c r="Y370" i="6"/>
  <c r="Y371" i="6"/>
  <c r="Y373" i="6"/>
  <c r="Y344" i="6"/>
  <c r="Y345" i="6"/>
  <c r="Y346" i="6"/>
  <c r="Y347" i="6"/>
  <c r="Y348" i="6"/>
  <c r="Y349" i="6"/>
  <c r="Y350" i="6"/>
  <c r="Y351" i="6"/>
  <c r="Y352" i="6"/>
  <c r="Y353" i="6"/>
  <c r="Y354" i="6"/>
  <c r="Y356" i="6"/>
  <c r="Y327" i="6"/>
  <c r="Y328" i="6"/>
  <c r="Y329" i="6"/>
  <c r="Y330" i="6"/>
  <c r="Y331" i="6"/>
  <c r="Y332" i="6"/>
  <c r="Y333" i="6"/>
  <c r="Y334" i="6"/>
  <c r="Y335" i="6"/>
  <c r="Y336" i="6"/>
  <c r="Y337" i="6"/>
  <c r="Y339" i="6"/>
  <c r="Y310" i="6"/>
  <c r="Y311" i="6"/>
  <c r="Y312" i="6"/>
  <c r="Y313" i="6"/>
  <c r="Y314" i="6"/>
  <c r="Y315" i="6"/>
  <c r="Y316" i="6"/>
  <c r="Y317" i="6"/>
  <c r="Y318" i="6"/>
  <c r="Y319" i="6"/>
  <c r="Y320" i="6"/>
  <c r="Y322" i="6"/>
  <c r="Y293" i="6"/>
  <c r="Y294" i="6"/>
  <c r="Y295" i="6"/>
  <c r="Y296" i="6"/>
  <c r="Y297" i="6"/>
  <c r="Y298" i="6"/>
  <c r="Y299" i="6"/>
  <c r="Y300" i="6"/>
  <c r="Y301" i="6"/>
  <c r="Y302" i="6"/>
  <c r="Y303" i="6"/>
  <c r="Y305" i="6"/>
  <c r="Y276" i="6"/>
  <c r="Y277" i="6"/>
  <c r="Y278" i="6"/>
  <c r="Y279" i="6"/>
  <c r="Y280" i="6"/>
  <c r="Y281" i="6"/>
  <c r="Y282" i="6"/>
  <c r="Y283" i="6"/>
  <c r="Y284" i="6"/>
  <c r="Y285" i="6"/>
  <c r="Y286" i="6"/>
  <c r="Y288" i="6"/>
  <c r="Y259" i="6"/>
  <c r="Y260" i="6"/>
  <c r="Y261" i="6"/>
  <c r="Y262" i="6"/>
  <c r="Y263" i="6"/>
  <c r="Y264" i="6"/>
  <c r="Y265" i="6"/>
  <c r="Y266" i="6"/>
  <c r="Y267" i="6"/>
  <c r="Y268" i="6"/>
  <c r="Y269" i="6"/>
  <c r="Y271" i="6"/>
  <c r="Y242" i="6"/>
  <c r="Y243" i="6"/>
  <c r="Y244" i="6"/>
  <c r="Y245" i="6"/>
  <c r="Y246" i="6"/>
  <c r="Y247" i="6"/>
  <c r="Y248" i="6"/>
  <c r="Y249" i="6"/>
  <c r="Y250" i="6"/>
  <c r="Y251" i="6"/>
  <c r="Y252" i="6"/>
  <c r="Y254" i="6"/>
  <c r="Y225" i="6"/>
  <c r="Y226" i="6"/>
  <c r="Y227" i="6"/>
  <c r="Y228" i="6"/>
  <c r="Y229" i="6"/>
  <c r="Y230" i="6"/>
  <c r="Y231" i="6"/>
  <c r="Y232" i="6"/>
  <c r="Y233" i="6"/>
  <c r="Y234" i="6"/>
  <c r="Y235" i="6"/>
  <c r="Y237" i="6"/>
  <c r="Y208" i="6"/>
  <c r="Y209" i="6"/>
  <c r="Y210" i="6"/>
  <c r="Y211" i="6"/>
  <c r="Y212" i="6"/>
  <c r="Y213" i="6"/>
  <c r="Y214" i="6"/>
  <c r="Y215" i="6"/>
  <c r="Y216" i="6"/>
  <c r="Y217" i="6"/>
  <c r="Y218" i="6"/>
  <c r="Y220" i="6"/>
  <c r="Y191" i="6"/>
  <c r="Y192" i="6"/>
  <c r="Y193" i="6"/>
  <c r="Y194" i="6"/>
  <c r="Y195" i="6"/>
  <c r="Y196" i="6"/>
  <c r="Y197" i="6"/>
  <c r="Y198" i="6"/>
  <c r="Y199" i="6"/>
  <c r="Y200" i="6"/>
  <c r="Y201" i="6"/>
  <c r="Y203" i="6"/>
  <c r="Y174" i="6"/>
  <c r="Y175" i="6"/>
  <c r="Y176" i="6"/>
  <c r="Y177" i="6"/>
  <c r="Y178" i="6"/>
  <c r="Y179" i="6"/>
  <c r="Y180" i="6"/>
  <c r="Y181" i="6"/>
  <c r="Y182" i="6"/>
  <c r="Y183" i="6"/>
  <c r="Y184" i="6"/>
  <c r="Y186" i="6"/>
  <c r="Y157" i="6"/>
  <c r="Y158" i="6"/>
  <c r="Y159" i="6"/>
  <c r="Y160" i="6"/>
  <c r="Y161" i="6"/>
  <c r="Y162" i="6"/>
  <c r="Y163" i="6"/>
  <c r="Y164" i="6"/>
  <c r="Y165" i="6"/>
  <c r="Y166" i="6"/>
  <c r="Y167" i="6"/>
  <c r="Y169" i="6"/>
  <c r="Y140" i="6"/>
  <c r="Y141" i="6"/>
  <c r="Y142" i="6"/>
  <c r="Y143" i="6"/>
  <c r="Y144" i="6"/>
  <c r="Y145" i="6"/>
  <c r="Y146" i="6"/>
  <c r="Y147" i="6"/>
  <c r="Y148" i="6"/>
  <c r="Y149" i="6"/>
  <c r="Y150" i="6"/>
  <c r="Y152" i="6"/>
  <c r="Y123" i="6"/>
  <c r="Y124" i="6"/>
  <c r="Y125" i="6"/>
  <c r="Y126" i="6"/>
  <c r="Y127" i="6"/>
  <c r="Y128" i="6"/>
  <c r="Y129" i="6"/>
  <c r="Y130" i="6"/>
  <c r="Y131" i="6"/>
  <c r="Y132" i="6"/>
  <c r="Y133" i="6"/>
  <c r="Y135" i="6"/>
  <c r="Y21" i="6"/>
  <c r="Y22" i="6"/>
  <c r="Y23" i="6"/>
  <c r="Y24" i="6"/>
  <c r="Y25" i="6"/>
  <c r="Y26" i="6"/>
  <c r="Y27" i="6"/>
  <c r="Y28" i="6"/>
  <c r="Y29" i="6"/>
  <c r="Y30" i="6"/>
  <c r="Y31" i="6"/>
  <c r="Y33" i="6"/>
  <c r="Y394" i="6"/>
  <c r="AA38" i="5"/>
  <c r="G378" i="6"/>
  <c r="G379" i="6"/>
  <c r="G380" i="6"/>
  <c r="G381" i="6"/>
  <c r="G382" i="6"/>
  <c r="G383" i="6"/>
  <c r="G384" i="6"/>
  <c r="G385" i="6"/>
  <c r="G386" i="6"/>
  <c r="G387" i="6"/>
  <c r="G388" i="6"/>
  <c r="G390" i="6"/>
  <c r="G361" i="6"/>
  <c r="G362" i="6"/>
  <c r="G363" i="6"/>
  <c r="G364" i="6"/>
  <c r="G365" i="6"/>
  <c r="G366" i="6"/>
  <c r="G367" i="6"/>
  <c r="G368" i="6"/>
  <c r="G369" i="6"/>
  <c r="G370" i="6"/>
  <c r="G371" i="6"/>
  <c r="G373" i="6"/>
  <c r="G344" i="6"/>
  <c r="G345" i="6"/>
  <c r="G346" i="6"/>
  <c r="G347" i="6"/>
  <c r="G348" i="6"/>
  <c r="G349" i="6"/>
  <c r="G350" i="6"/>
  <c r="G351" i="6"/>
  <c r="G352" i="6"/>
  <c r="G353" i="6"/>
  <c r="G354" i="6"/>
  <c r="G356" i="6"/>
  <c r="G327" i="6"/>
  <c r="G328" i="6"/>
  <c r="G329" i="6"/>
  <c r="G330" i="6"/>
  <c r="G331" i="6"/>
  <c r="G332" i="6"/>
  <c r="G333" i="6"/>
  <c r="G334" i="6"/>
  <c r="G335" i="6"/>
  <c r="G336" i="6"/>
  <c r="G337" i="6"/>
  <c r="G339" i="6"/>
  <c r="G310" i="6"/>
  <c r="G311" i="6"/>
  <c r="G312" i="6"/>
  <c r="G313" i="6"/>
  <c r="G314" i="6"/>
  <c r="G315" i="6"/>
  <c r="G316" i="6"/>
  <c r="G317" i="6"/>
  <c r="G318" i="6"/>
  <c r="G319" i="6"/>
  <c r="G320" i="6"/>
  <c r="G322" i="6"/>
  <c r="G293" i="6"/>
  <c r="G294" i="6"/>
  <c r="G295" i="6"/>
  <c r="G296" i="6"/>
  <c r="G297" i="6"/>
  <c r="G298" i="6"/>
  <c r="G299" i="6"/>
  <c r="G300" i="6"/>
  <c r="G301" i="6"/>
  <c r="G302" i="6"/>
  <c r="G303" i="6"/>
  <c r="G305" i="6"/>
  <c r="G276" i="6"/>
  <c r="G277" i="6"/>
  <c r="G278" i="6"/>
  <c r="G279" i="6"/>
  <c r="G280" i="6"/>
  <c r="G281" i="6"/>
  <c r="G282" i="6"/>
  <c r="G283" i="6"/>
  <c r="G284" i="6"/>
  <c r="G285" i="6"/>
  <c r="G286" i="6"/>
  <c r="G288" i="6"/>
  <c r="G259" i="6"/>
  <c r="G260" i="6"/>
  <c r="G261" i="6"/>
  <c r="G262" i="6"/>
  <c r="G263" i="6"/>
  <c r="G264" i="6"/>
  <c r="G265" i="6"/>
  <c r="G266" i="6"/>
  <c r="G267" i="6"/>
  <c r="G268" i="6"/>
  <c r="G269" i="6"/>
  <c r="G271" i="6"/>
  <c r="G242" i="6"/>
  <c r="G243" i="6"/>
  <c r="G244" i="6"/>
  <c r="G245" i="6"/>
  <c r="G246" i="6"/>
  <c r="G247" i="6"/>
  <c r="G248" i="6"/>
  <c r="G249" i="6"/>
  <c r="G250" i="6"/>
  <c r="G251" i="6"/>
  <c r="G252" i="6"/>
  <c r="G254" i="6"/>
  <c r="G225" i="6"/>
  <c r="G226" i="6"/>
  <c r="G227" i="6"/>
  <c r="G228" i="6"/>
  <c r="G229" i="6"/>
  <c r="G230" i="6"/>
  <c r="G231" i="6"/>
  <c r="G232" i="6"/>
  <c r="G233" i="6"/>
  <c r="G234" i="6"/>
  <c r="G235" i="6"/>
  <c r="G237" i="6"/>
  <c r="G208" i="6"/>
  <c r="G209" i="6"/>
  <c r="G210" i="6"/>
  <c r="G211" i="6"/>
  <c r="G212" i="6"/>
  <c r="G213" i="6"/>
  <c r="G214" i="6"/>
  <c r="G215" i="6"/>
  <c r="G216" i="6"/>
  <c r="G217" i="6"/>
  <c r="G218" i="6"/>
  <c r="G220" i="6"/>
  <c r="G191" i="6"/>
  <c r="G192" i="6"/>
  <c r="G193" i="6"/>
  <c r="G194" i="6"/>
  <c r="G195" i="6"/>
  <c r="G196" i="6"/>
  <c r="G197" i="6"/>
  <c r="G198" i="6"/>
  <c r="G199" i="6"/>
  <c r="G200" i="6"/>
  <c r="G201" i="6"/>
  <c r="G203" i="6"/>
  <c r="G174" i="6"/>
  <c r="G175" i="6"/>
  <c r="G176" i="6"/>
  <c r="G177" i="6"/>
  <c r="G178" i="6"/>
  <c r="G179" i="6"/>
  <c r="G180" i="6"/>
  <c r="G181" i="6"/>
  <c r="G182" i="6"/>
  <c r="G183" i="6"/>
  <c r="G184" i="6"/>
  <c r="G186" i="6"/>
  <c r="G157" i="6"/>
  <c r="G158" i="6"/>
  <c r="G159" i="6"/>
  <c r="G160" i="6"/>
  <c r="G161" i="6"/>
  <c r="G162" i="6"/>
  <c r="G163" i="6"/>
  <c r="G164" i="6"/>
  <c r="G165" i="6"/>
  <c r="G166" i="6"/>
  <c r="G167" i="6"/>
  <c r="G169" i="6"/>
  <c r="G140" i="6"/>
  <c r="G141" i="6"/>
  <c r="G142" i="6"/>
  <c r="G143" i="6"/>
  <c r="G144" i="6"/>
  <c r="G145" i="6"/>
  <c r="G146" i="6"/>
  <c r="G147" i="6"/>
  <c r="G148" i="6"/>
  <c r="G149" i="6"/>
  <c r="G150" i="6"/>
  <c r="G152" i="6"/>
  <c r="G123" i="6"/>
  <c r="G124" i="6"/>
  <c r="G125" i="6"/>
  <c r="G126" i="6"/>
  <c r="G127" i="6"/>
  <c r="G128" i="6"/>
  <c r="G129" i="6"/>
  <c r="G130" i="6"/>
  <c r="G131" i="6"/>
  <c r="G132" i="6"/>
  <c r="G133" i="6"/>
  <c r="G135" i="6"/>
  <c r="G21" i="6"/>
  <c r="G22" i="6"/>
  <c r="G23" i="6"/>
  <c r="G24" i="6"/>
  <c r="G25" i="6"/>
  <c r="G26" i="6"/>
  <c r="G27" i="6"/>
  <c r="G28" i="6"/>
  <c r="G29" i="6"/>
  <c r="G30" i="6"/>
  <c r="G31" i="6"/>
  <c r="G33" i="6"/>
  <c r="G4" i="6"/>
  <c r="G5" i="6"/>
  <c r="G6" i="6"/>
  <c r="G7" i="6"/>
  <c r="G8" i="6"/>
  <c r="G9" i="6"/>
  <c r="G10" i="6"/>
  <c r="G11" i="6"/>
  <c r="G12" i="6"/>
  <c r="G13" i="6"/>
  <c r="G14" i="6"/>
  <c r="G16" i="6"/>
  <c r="G394" i="6"/>
  <c r="I38" i="5"/>
  <c r="H378" i="6"/>
  <c r="H379" i="6"/>
  <c r="H380" i="6"/>
  <c r="H381" i="6"/>
  <c r="H382" i="6"/>
  <c r="H383" i="6"/>
  <c r="H384" i="6"/>
  <c r="H385" i="6"/>
  <c r="H386" i="6"/>
  <c r="H387" i="6"/>
  <c r="H388" i="6"/>
  <c r="H390" i="6"/>
  <c r="H361" i="6"/>
  <c r="H362" i="6"/>
  <c r="H363" i="6"/>
  <c r="H364" i="6"/>
  <c r="H365" i="6"/>
  <c r="H366" i="6"/>
  <c r="H367" i="6"/>
  <c r="H368" i="6"/>
  <c r="H369" i="6"/>
  <c r="H370" i="6"/>
  <c r="H371" i="6"/>
  <c r="H373" i="6"/>
  <c r="H344" i="6"/>
  <c r="H345" i="6"/>
  <c r="H346" i="6"/>
  <c r="H347" i="6"/>
  <c r="H348" i="6"/>
  <c r="H349" i="6"/>
  <c r="H350" i="6"/>
  <c r="H351" i="6"/>
  <c r="H352" i="6"/>
  <c r="H353" i="6"/>
  <c r="H354" i="6"/>
  <c r="H356" i="6"/>
  <c r="H327" i="6"/>
  <c r="H328" i="6"/>
  <c r="H329" i="6"/>
  <c r="H330" i="6"/>
  <c r="H331" i="6"/>
  <c r="H332" i="6"/>
  <c r="H333" i="6"/>
  <c r="H334" i="6"/>
  <c r="H335" i="6"/>
  <c r="H336" i="6"/>
  <c r="H337" i="6"/>
  <c r="H339" i="6"/>
  <c r="H310" i="6"/>
  <c r="H311" i="6"/>
  <c r="H312" i="6"/>
  <c r="H313" i="6"/>
  <c r="H314" i="6"/>
  <c r="H315" i="6"/>
  <c r="H316" i="6"/>
  <c r="H317" i="6"/>
  <c r="H318" i="6"/>
  <c r="H319" i="6"/>
  <c r="H320" i="6"/>
  <c r="H322" i="6"/>
  <c r="H293" i="6"/>
  <c r="H294" i="6"/>
  <c r="H295" i="6"/>
  <c r="H296" i="6"/>
  <c r="H297" i="6"/>
  <c r="H298" i="6"/>
  <c r="H299" i="6"/>
  <c r="H300" i="6"/>
  <c r="H301" i="6"/>
  <c r="H302" i="6"/>
  <c r="H303" i="6"/>
  <c r="H305" i="6"/>
  <c r="H276" i="6"/>
  <c r="H277" i="6"/>
  <c r="H278" i="6"/>
  <c r="H279" i="6"/>
  <c r="H280" i="6"/>
  <c r="H281" i="6"/>
  <c r="H282" i="6"/>
  <c r="H283" i="6"/>
  <c r="H284" i="6"/>
  <c r="H285" i="6"/>
  <c r="H286" i="6"/>
  <c r="H288" i="6"/>
  <c r="H259" i="6"/>
  <c r="H260" i="6"/>
  <c r="H261" i="6"/>
  <c r="H262" i="6"/>
  <c r="H263" i="6"/>
  <c r="H264" i="6"/>
  <c r="H265" i="6"/>
  <c r="H266" i="6"/>
  <c r="H267" i="6"/>
  <c r="H268" i="6"/>
  <c r="H269" i="6"/>
  <c r="H271" i="6"/>
  <c r="H242" i="6"/>
  <c r="H243" i="6"/>
  <c r="H244" i="6"/>
  <c r="H245" i="6"/>
  <c r="H246" i="6"/>
  <c r="H247" i="6"/>
  <c r="H248" i="6"/>
  <c r="H249" i="6"/>
  <c r="H250" i="6"/>
  <c r="H251" i="6"/>
  <c r="H252" i="6"/>
  <c r="H254" i="6"/>
  <c r="H225" i="6"/>
  <c r="H226" i="6"/>
  <c r="H227" i="6"/>
  <c r="H228" i="6"/>
  <c r="H229" i="6"/>
  <c r="H230" i="6"/>
  <c r="H231" i="6"/>
  <c r="H232" i="6"/>
  <c r="H233" i="6"/>
  <c r="H234" i="6"/>
  <c r="H235" i="6"/>
  <c r="H237" i="6"/>
  <c r="H208" i="6"/>
  <c r="H209" i="6"/>
  <c r="H210" i="6"/>
  <c r="H211" i="6"/>
  <c r="H212" i="6"/>
  <c r="H213" i="6"/>
  <c r="H214" i="6"/>
  <c r="H215" i="6"/>
  <c r="H216" i="6"/>
  <c r="H217" i="6"/>
  <c r="H218" i="6"/>
  <c r="H220" i="6"/>
  <c r="H191" i="6"/>
  <c r="H192" i="6"/>
  <c r="H193" i="6"/>
  <c r="H194" i="6"/>
  <c r="H195" i="6"/>
  <c r="H196" i="6"/>
  <c r="H197" i="6"/>
  <c r="H198" i="6"/>
  <c r="H199" i="6"/>
  <c r="H200" i="6"/>
  <c r="H201" i="6"/>
  <c r="H203" i="6"/>
  <c r="H174" i="6"/>
  <c r="H175" i="6"/>
  <c r="H176" i="6"/>
  <c r="H177" i="6"/>
  <c r="H178" i="6"/>
  <c r="H179" i="6"/>
  <c r="H180" i="6"/>
  <c r="H181" i="6"/>
  <c r="H182" i="6"/>
  <c r="H183" i="6"/>
  <c r="H184" i="6"/>
  <c r="H186" i="6"/>
  <c r="H157" i="6"/>
  <c r="H158" i="6"/>
  <c r="H159" i="6"/>
  <c r="H160" i="6"/>
  <c r="H161" i="6"/>
  <c r="H162" i="6"/>
  <c r="H163" i="6"/>
  <c r="H164" i="6"/>
  <c r="H165" i="6"/>
  <c r="H166" i="6"/>
  <c r="H167" i="6"/>
  <c r="H169" i="6"/>
  <c r="H140" i="6"/>
  <c r="H141" i="6"/>
  <c r="H142" i="6"/>
  <c r="H143" i="6"/>
  <c r="H144" i="6"/>
  <c r="H145" i="6"/>
  <c r="H146" i="6"/>
  <c r="H147" i="6"/>
  <c r="H148" i="6"/>
  <c r="H149" i="6"/>
  <c r="H150" i="6"/>
  <c r="H152" i="6"/>
  <c r="H123" i="6"/>
  <c r="H124" i="6"/>
  <c r="H125" i="6"/>
  <c r="H126" i="6"/>
  <c r="H127" i="6"/>
  <c r="H128" i="6"/>
  <c r="H129" i="6"/>
  <c r="H130" i="6"/>
  <c r="H131" i="6"/>
  <c r="H132" i="6"/>
  <c r="H133" i="6"/>
  <c r="H135" i="6"/>
  <c r="H21" i="6"/>
  <c r="H22" i="6"/>
  <c r="H23" i="6"/>
  <c r="H24" i="6"/>
  <c r="H25" i="6"/>
  <c r="H26" i="6"/>
  <c r="H27" i="6"/>
  <c r="H28" i="6"/>
  <c r="H29" i="6"/>
  <c r="H30" i="6"/>
  <c r="H31" i="6"/>
  <c r="H33" i="6"/>
  <c r="H4" i="6"/>
  <c r="H5" i="6"/>
  <c r="H6" i="6"/>
  <c r="H7" i="6"/>
  <c r="H8" i="6"/>
  <c r="H9" i="6"/>
  <c r="H10" i="6"/>
  <c r="H11" i="6"/>
  <c r="H12" i="6"/>
  <c r="H13" i="6"/>
  <c r="H14" i="6"/>
  <c r="H16" i="6"/>
  <c r="H394" i="6"/>
  <c r="J38" i="5"/>
  <c r="P378" i="6"/>
  <c r="P379" i="6"/>
  <c r="P380" i="6"/>
  <c r="P381" i="6"/>
  <c r="P382" i="6"/>
  <c r="P383" i="6"/>
  <c r="P384" i="6"/>
  <c r="P385" i="6"/>
  <c r="P386" i="6"/>
  <c r="P387" i="6"/>
  <c r="P388" i="6"/>
  <c r="P390" i="6"/>
  <c r="P361" i="6"/>
  <c r="P362" i="6"/>
  <c r="P363" i="6"/>
  <c r="P364" i="6"/>
  <c r="P365" i="6"/>
  <c r="P366" i="6"/>
  <c r="P367" i="6"/>
  <c r="P368" i="6"/>
  <c r="P369" i="6"/>
  <c r="P370" i="6"/>
  <c r="P371" i="6"/>
  <c r="P373" i="6"/>
  <c r="P344" i="6"/>
  <c r="P345" i="6"/>
  <c r="P346" i="6"/>
  <c r="P347" i="6"/>
  <c r="P348" i="6"/>
  <c r="P349" i="6"/>
  <c r="P350" i="6"/>
  <c r="P351" i="6"/>
  <c r="P352" i="6"/>
  <c r="P353" i="6"/>
  <c r="P354" i="6"/>
  <c r="P356" i="6"/>
  <c r="P327" i="6"/>
  <c r="P328" i="6"/>
  <c r="P329" i="6"/>
  <c r="P330" i="6"/>
  <c r="P331" i="6"/>
  <c r="P332" i="6"/>
  <c r="P333" i="6"/>
  <c r="P334" i="6"/>
  <c r="P335" i="6"/>
  <c r="P336" i="6"/>
  <c r="P337" i="6"/>
  <c r="P339" i="6"/>
  <c r="P310" i="6"/>
  <c r="P311" i="6"/>
  <c r="P312" i="6"/>
  <c r="P313" i="6"/>
  <c r="P314" i="6"/>
  <c r="P315" i="6"/>
  <c r="P316" i="6"/>
  <c r="P317" i="6"/>
  <c r="P318" i="6"/>
  <c r="P319" i="6"/>
  <c r="P320" i="6"/>
  <c r="P322" i="6"/>
  <c r="P293" i="6"/>
  <c r="P294" i="6"/>
  <c r="P295" i="6"/>
  <c r="P296" i="6"/>
  <c r="P297" i="6"/>
  <c r="P298" i="6"/>
  <c r="P299" i="6"/>
  <c r="P300" i="6"/>
  <c r="P301" i="6"/>
  <c r="P302" i="6"/>
  <c r="P303" i="6"/>
  <c r="P305" i="6"/>
  <c r="P276" i="6"/>
  <c r="P277" i="6"/>
  <c r="P278" i="6"/>
  <c r="P279" i="6"/>
  <c r="P280" i="6"/>
  <c r="P281" i="6"/>
  <c r="P282" i="6"/>
  <c r="P283" i="6"/>
  <c r="P284" i="6"/>
  <c r="P285" i="6"/>
  <c r="P286" i="6"/>
  <c r="P288" i="6"/>
  <c r="P259" i="6"/>
  <c r="P260" i="6"/>
  <c r="P261" i="6"/>
  <c r="P262" i="6"/>
  <c r="P263" i="6"/>
  <c r="P264" i="6"/>
  <c r="P265" i="6"/>
  <c r="P266" i="6"/>
  <c r="P267" i="6"/>
  <c r="P268" i="6"/>
  <c r="P269" i="6"/>
  <c r="P271" i="6"/>
  <c r="P242" i="6"/>
  <c r="P243" i="6"/>
  <c r="P244" i="6"/>
  <c r="P245" i="6"/>
  <c r="P246" i="6"/>
  <c r="P247" i="6"/>
  <c r="P248" i="6"/>
  <c r="P249" i="6"/>
  <c r="P250" i="6"/>
  <c r="P251" i="6"/>
  <c r="P252" i="6"/>
  <c r="P254" i="6"/>
  <c r="P225" i="6"/>
  <c r="P226" i="6"/>
  <c r="P227" i="6"/>
  <c r="P228" i="6"/>
  <c r="P229" i="6"/>
  <c r="P230" i="6"/>
  <c r="P231" i="6"/>
  <c r="P232" i="6"/>
  <c r="P233" i="6"/>
  <c r="P234" i="6"/>
  <c r="P235" i="6"/>
  <c r="P237" i="6"/>
  <c r="P208" i="6"/>
  <c r="P209" i="6"/>
  <c r="P210" i="6"/>
  <c r="P211" i="6"/>
  <c r="P212" i="6"/>
  <c r="P213" i="6"/>
  <c r="P214" i="6"/>
  <c r="P215" i="6"/>
  <c r="P216" i="6"/>
  <c r="P217" i="6"/>
  <c r="P218" i="6"/>
  <c r="P220" i="6"/>
  <c r="P191" i="6"/>
  <c r="P192" i="6"/>
  <c r="P193" i="6"/>
  <c r="P194" i="6"/>
  <c r="P195" i="6"/>
  <c r="P196" i="6"/>
  <c r="P197" i="6"/>
  <c r="P198" i="6"/>
  <c r="P199" i="6"/>
  <c r="P200" i="6"/>
  <c r="P201" i="6"/>
  <c r="P203" i="6"/>
  <c r="P174" i="6"/>
  <c r="P175" i="6"/>
  <c r="P176" i="6"/>
  <c r="P177" i="6"/>
  <c r="P178" i="6"/>
  <c r="P179" i="6"/>
  <c r="P180" i="6"/>
  <c r="P181" i="6"/>
  <c r="P182" i="6"/>
  <c r="P183" i="6"/>
  <c r="P184" i="6"/>
  <c r="P186" i="6"/>
  <c r="P157" i="6"/>
  <c r="P158" i="6"/>
  <c r="P159" i="6"/>
  <c r="P160" i="6"/>
  <c r="P161" i="6"/>
  <c r="P162" i="6"/>
  <c r="P163" i="6"/>
  <c r="P164" i="6"/>
  <c r="P165" i="6"/>
  <c r="P166" i="6"/>
  <c r="P167" i="6"/>
  <c r="P169" i="6"/>
  <c r="P140" i="6"/>
  <c r="P141" i="6"/>
  <c r="P142" i="6"/>
  <c r="P143" i="6"/>
  <c r="P144" i="6"/>
  <c r="P145" i="6"/>
  <c r="P146" i="6"/>
  <c r="P147" i="6"/>
  <c r="P148" i="6"/>
  <c r="P149" i="6"/>
  <c r="P150" i="6"/>
  <c r="P152" i="6"/>
  <c r="P123" i="6"/>
  <c r="P124" i="6"/>
  <c r="P125" i="6"/>
  <c r="P126" i="6"/>
  <c r="P127" i="6"/>
  <c r="P128" i="6"/>
  <c r="P129" i="6"/>
  <c r="P130" i="6"/>
  <c r="P131" i="6"/>
  <c r="P132" i="6"/>
  <c r="P133" i="6"/>
  <c r="P135" i="6"/>
  <c r="P21" i="6"/>
  <c r="P22" i="6"/>
  <c r="P23" i="6"/>
  <c r="P24" i="6"/>
  <c r="P25" i="6"/>
  <c r="P26" i="6"/>
  <c r="P27" i="6"/>
  <c r="P28" i="6"/>
  <c r="P29" i="6"/>
  <c r="P30" i="6"/>
  <c r="P31" i="6"/>
  <c r="P33" i="6"/>
  <c r="P4" i="6"/>
  <c r="P5" i="6"/>
  <c r="P6" i="6"/>
  <c r="P7" i="6"/>
  <c r="P8" i="6"/>
  <c r="P9" i="6"/>
  <c r="P10" i="6"/>
  <c r="P11" i="6"/>
  <c r="P12" i="6"/>
  <c r="P13" i="6"/>
  <c r="P14" i="6"/>
  <c r="P16" i="6"/>
  <c r="P394" i="6"/>
  <c r="R38" i="5"/>
  <c r="S378" i="6"/>
  <c r="S379" i="6"/>
  <c r="S380" i="6"/>
  <c r="S381" i="6"/>
  <c r="S382" i="6"/>
  <c r="S383" i="6"/>
  <c r="S384" i="6"/>
  <c r="S385" i="6"/>
  <c r="S386" i="6"/>
  <c r="S387" i="6"/>
  <c r="S388" i="6"/>
  <c r="S390" i="6"/>
  <c r="S361" i="6"/>
  <c r="S362" i="6"/>
  <c r="S363" i="6"/>
  <c r="S364" i="6"/>
  <c r="S365" i="6"/>
  <c r="S366" i="6"/>
  <c r="S367" i="6"/>
  <c r="S368" i="6"/>
  <c r="S369" i="6"/>
  <c r="S370" i="6"/>
  <c r="S371" i="6"/>
  <c r="S373" i="6"/>
  <c r="S344" i="6"/>
  <c r="S345" i="6"/>
  <c r="S346" i="6"/>
  <c r="S347" i="6"/>
  <c r="S348" i="6"/>
  <c r="S349" i="6"/>
  <c r="S350" i="6"/>
  <c r="S351" i="6"/>
  <c r="S352" i="6"/>
  <c r="S353" i="6"/>
  <c r="S354" i="6"/>
  <c r="S356" i="6"/>
  <c r="S327" i="6"/>
  <c r="S328" i="6"/>
  <c r="S329" i="6"/>
  <c r="S330" i="6"/>
  <c r="S331" i="6"/>
  <c r="S332" i="6"/>
  <c r="S333" i="6"/>
  <c r="S334" i="6"/>
  <c r="S335" i="6"/>
  <c r="S336" i="6"/>
  <c r="S337" i="6"/>
  <c r="S339" i="6"/>
  <c r="S310" i="6"/>
  <c r="S311" i="6"/>
  <c r="S312" i="6"/>
  <c r="S313" i="6"/>
  <c r="S314" i="6"/>
  <c r="S315" i="6"/>
  <c r="S316" i="6"/>
  <c r="S317" i="6"/>
  <c r="S318" i="6"/>
  <c r="S319" i="6"/>
  <c r="S320" i="6"/>
  <c r="S322" i="6"/>
  <c r="S293" i="6"/>
  <c r="S294" i="6"/>
  <c r="S295" i="6"/>
  <c r="S296" i="6"/>
  <c r="S297" i="6"/>
  <c r="S298" i="6"/>
  <c r="S299" i="6"/>
  <c r="S300" i="6"/>
  <c r="S301" i="6"/>
  <c r="S302" i="6"/>
  <c r="S303" i="6"/>
  <c r="S305" i="6"/>
  <c r="S276" i="6"/>
  <c r="S277" i="6"/>
  <c r="S278" i="6"/>
  <c r="S279" i="6"/>
  <c r="S280" i="6"/>
  <c r="S281" i="6"/>
  <c r="S282" i="6"/>
  <c r="S283" i="6"/>
  <c r="S284" i="6"/>
  <c r="S285" i="6"/>
  <c r="S286" i="6"/>
  <c r="S288" i="6"/>
  <c r="S259" i="6"/>
  <c r="S260" i="6"/>
  <c r="S261" i="6"/>
  <c r="S262" i="6"/>
  <c r="S263" i="6"/>
  <c r="S264" i="6"/>
  <c r="S265" i="6"/>
  <c r="S266" i="6"/>
  <c r="S267" i="6"/>
  <c r="S268" i="6"/>
  <c r="S269" i="6"/>
  <c r="S271" i="6"/>
  <c r="S242" i="6"/>
  <c r="S243" i="6"/>
  <c r="S244" i="6"/>
  <c r="S245" i="6"/>
  <c r="S246" i="6"/>
  <c r="S247" i="6"/>
  <c r="S248" i="6"/>
  <c r="S249" i="6"/>
  <c r="S250" i="6"/>
  <c r="S251" i="6"/>
  <c r="S252" i="6"/>
  <c r="S254" i="6"/>
  <c r="S225" i="6"/>
  <c r="S226" i="6"/>
  <c r="S227" i="6"/>
  <c r="S228" i="6"/>
  <c r="S229" i="6"/>
  <c r="S230" i="6"/>
  <c r="S231" i="6"/>
  <c r="S232" i="6"/>
  <c r="S233" i="6"/>
  <c r="S234" i="6"/>
  <c r="S235" i="6"/>
  <c r="S237" i="6"/>
  <c r="S208" i="6"/>
  <c r="S209" i="6"/>
  <c r="S210" i="6"/>
  <c r="S211" i="6"/>
  <c r="S212" i="6"/>
  <c r="S213" i="6"/>
  <c r="S214" i="6"/>
  <c r="S215" i="6"/>
  <c r="S216" i="6"/>
  <c r="S217" i="6"/>
  <c r="S218" i="6"/>
  <c r="S220" i="6"/>
  <c r="S191" i="6"/>
  <c r="S192" i="6"/>
  <c r="S193" i="6"/>
  <c r="S194" i="6"/>
  <c r="S195" i="6"/>
  <c r="S196" i="6"/>
  <c r="S197" i="6"/>
  <c r="S198" i="6"/>
  <c r="S199" i="6"/>
  <c r="S200" i="6"/>
  <c r="S201" i="6"/>
  <c r="S203" i="6"/>
  <c r="S174" i="6"/>
  <c r="S175" i="6"/>
  <c r="S176" i="6"/>
  <c r="S177" i="6"/>
  <c r="S178" i="6"/>
  <c r="S179" i="6"/>
  <c r="S180" i="6"/>
  <c r="S181" i="6"/>
  <c r="S182" i="6"/>
  <c r="S183" i="6"/>
  <c r="S184" i="6"/>
  <c r="S186" i="6"/>
  <c r="S157" i="6"/>
  <c r="S158" i="6"/>
  <c r="S159" i="6"/>
  <c r="S160" i="6"/>
  <c r="S161" i="6"/>
  <c r="S162" i="6"/>
  <c r="S163" i="6"/>
  <c r="S164" i="6"/>
  <c r="S165" i="6"/>
  <c r="S166" i="6"/>
  <c r="S167" i="6"/>
  <c r="S169" i="6"/>
  <c r="S140" i="6"/>
  <c r="S141" i="6"/>
  <c r="S142" i="6"/>
  <c r="S143" i="6"/>
  <c r="S144" i="6"/>
  <c r="S145" i="6"/>
  <c r="S146" i="6"/>
  <c r="S147" i="6"/>
  <c r="S148" i="6"/>
  <c r="S149" i="6"/>
  <c r="S150" i="6"/>
  <c r="S152" i="6"/>
  <c r="S123" i="6"/>
  <c r="S124" i="6"/>
  <c r="S125" i="6"/>
  <c r="S126" i="6"/>
  <c r="S127" i="6"/>
  <c r="S128" i="6"/>
  <c r="S129" i="6"/>
  <c r="S130" i="6"/>
  <c r="S131" i="6"/>
  <c r="S132" i="6"/>
  <c r="S133" i="6"/>
  <c r="S135" i="6"/>
  <c r="S21" i="6"/>
  <c r="S22" i="6"/>
  <c r="S23" i="6"/>
  <c r="S24" i="6"/>
  <c r="S25" i="6"/>
  <c r="S26" i="6"/>
  <c r="S27" i="6"/>
  <c r="S28" i="6"/>
  <c r="S29" i="6"/>
  <c r="S30" i="6"/>
  <c r="S31" i="6"/>
  <c r="S33" i="6"/>
  <c r="S4" i="6"/>
  <c r="S5" i="6"/>
  <c r="S6" i="6"/>
  <c r="S7" i="6"/>
  <c r="S8" i="6"/>
  <c r="S9" i="6"/>
  <c r="S10" i="6"/>
  <c r="S11" i="6"/>
  <c r="S12" i="6"/>
  <c r="S13" i="6"/>
  <c r="S14" i="6"/>
  <c r="S16" i="6"/>
  <c r="S394" i="6"/>
  <c r="U38" i="5"/>
  <c r="T378" i="6"/>
  <c r="T379" i="6"/>
  <c r="T380" i="6"/>
  <c r="T381" i="6"/>
  <c r="T382" i="6"/>
  <c r="T383" i="6"/>
  <c r="T384" i="6"/>
  <c r="T385" i="6"/>
  <c r="T386" i="6"/>
  <c r="T387" i="6"/>
  <c r="T388" i="6"/>
  <c r="T390" i="6"/>
  <c r="T361" i="6"/>
  <c r="T362" i="6"/>
  <c r="T363" i="6"/>
  <c r="T364" i="6"/>
  <c r="T365" i="6"/>
  <c r="T366" i="6"/>
  <c r="T367" i="6"/>
  <c r="T368" i="6"/>
  <c r="T369" i="6"/>
  <c r="T370" i="6"/>
  <c r="T371" i="6"/>
  <c r="T373" i="6"/>
  <c r="T344" i="6"/>
  <c r="T345" i="6"/>
  <c r="T346" i="6"/>
  <c r="T347" i="6"/>
  <c r="T348" i="6"/>
  <c r="T349" i="6"/>
  <c r="T350" i="6"/>
  <c r="T351" i="6"/>
  <c r="T352" i="6"/>
  <c r="T353" i="6"/>
  <c r="T354" i="6"/>
  <c r="T356" i="6"/>
  <c r="T327" i="6"/>
  <c r="T328" i="6"/>
  <c r="T329" i="6"/>
  <c r="T330" i="6"/>
  <c r="T331" i="6"/>
  <c r="T332" i="6"/>
  <c r="T333" i="6"/>
  <c r="T334" i="6"/>
  <c r="T335" i="6"/>
  <c r="T336" i="6"/>
  <c r="T337" i="6"/>
  <c r="T339" i="6"/>
  <c r="T310" i="6"/>
  <c r="T311" i="6"/>
  <c r="T312" i="6"/>
  <c r="T313" i="6"/>
  <c r="T314" i="6"/>
  <c r="T315" i="6"/>
  <c r="T316" i="6"/>
  <c r="T317" i="6"/>
  <c r="T318" i="6"/>
  <c r="T319" i="6"/>
  <c r="T320" i="6"/>
  <c r="T322" i="6"/>
  <c r="T293" i="6"/>
  <c r="T294" i="6"/>
  <c r="T295" i="6"/>
  <c r="T296" i="6"/>
  <c r="T297" i="6"/>
  <c r="T298" i="6"/>
  <c r="T299" i="6"/>
  <c r="T300" i="6"/>
  <c r="T301" i="6"/>
  <c r="T302" i="6"/>
  <c r="T303" i="6"/>
  <c r="T305" i="6"/>
  <c r="T276" i="6"/>
  <c r="T277" i="6"/>
  <c r="T278" i="6"/>
  <c r="T279" i="6"/>
  <c r="T280" i="6"/>
  <c r="T281" i="6"/>
  <c r="T282" i="6"/>
  <c r="T283" i="6"/>
  <c r="T284" i="6"/>
  <c r="T285" i="6"/>
  <c r="T286" i="6"/>
  <c r="T288" i="6"/>
  <c r="T259" i="6"/>
  <c r="T260" i="6"/>
  <c r="T261" i="6"/>
  <c r="T262" i="6"/>
  <c r="T263" i="6"/>
  <c r="T264" i="6"/>
  <c r="T265" i="6"/>
  <c r="T266" i="6"/>
  <c r="T267" i="6"/>
  <c r="T268" i="6"/>
  <c r="T269" i="6"/>
  <c r="T271" i="6"/>
  <c r="T242" i="6"/>
  <c r="T243" i="6"/>
  <c r="T244" i="6"/>
  <c r="T245" i="6"/>
  <c r="T246" i="6"/>
  <c r="T247" i="6"/>
  <c r="T248" i="6"/>
  <c r="T249" i="6"/>
  <c r="T250" i="6"/>
  <c r="T251" i="6"/>
  <c r="T252" i="6"/>
  <c r="T254" i="6"/>
  <c r="T225" i="6"/>
  <c r="T226" i="6"/>
  <c r="T227" i="6"/>
  <c r="T228" i="6"/>
  <c r="T229" i="6"/>
  <c r="T230" i="6"/>
  <c r="T231" i="6"/>
  <c r="T232" i="6"/>
  <c r="T233" i="6"/>
  <c r="T234" i="6"/>
  <c r="T235" i="6"/>
  <c r="T237" i="6"/>
  <c r="T208" i="6"/>
  <c r="T209" i="6"/>
  <c r="T210" i="6"/>
  <c r="T211" i="6"/>
  <c r="T212" i="6"/>
  <c r="T213" i="6"/>
  <c r="T214" i="6"/>
  <c r="T215" i="6"/>
  <c r="T216" i="6"/>
  <c r="T217" i="6"/>
  <c r="T218" i="6"/>
  <c r="T220" i="6"/>
  <c r="T191" i="6"/>
  <c r="T192" i="6"/>
  <c r="T193" i="6"/>
  <c r="T194" i="6"/>
  <c r="T195" i="6"/>
  <c r="T196" i="6"/>
  <c r="T197" i="6"/>
  <c r="T198" i="6"/>
  <c r="T199" i="6"/>
  <c r="T200" i="6"/>
  <c r="T201" i="6"/>
  <c r="T203" i="6"/>
  <c r="T174" i="6"/>
  <c r="T175" i="6"/>
  <c r="T176" i="6"/>
  <c r="T177" i="6"/>
  <c r="T178" i="6"/>
  <c r="T179" i="6"/>
  <c r="T180" i="6"/>
  <c r="T181" i="6"/>
  <c r="T182" i="6"/>
  <c r="T183" i="6"/>
  <c r="T184" i="6"/>
  <c r="T186" i="6"/>
  <c r="T157" i="6"/>
  <c r="T158" i="6"/>
  <c r="T159" i="6"/>
  <c r="T160" i="6"/>
  <c r="T161" i="6"/>
  <c r="T162" i="6"/>
  <c r="T163" i="6"/>
  <c r="T164" i="6"/>
  <c r="T165" i="6"/>
  <c r="T166" i="6"/>
  <c r="T167" i="6"/>
  <c r="T169" i="6"/>
  <c r="T140" i="6"/>
  <c r="T141" i="6"/>
  <c r="T142" i="6"/>
  <c r="T143" i="6"/>
  <c r="T144" i="6"/>
  <c r="T145" i="6"/>
  <c r="T146" i="6"/>
  <c r="T147" i="6"/>
  <c r="T148" i="6"/>
  <c r="T149" i="6"/>
  <c r="T150" i="6"/>
  <c r="T152" i="6"/>
  <c r="T123" i="6"/>
  <c r="T124" i="6"/>
  <c r="T125" i="6"/>
  <c r="T126" i="6"/>
  <c r="T127" i="6"/>
  <c r="T128" i="6"/>
  <c r="T129" i="6"/>
  <c r="T130" i="6"/>
  <c r="T131" i="6"/>
  <c r="T132" i="6"/>
  <c r="T133" i="6"/>
  <c r="T135" i="6"/>
  <c r="T21" i="6"/>
  <c r="T22" i="6"/>
  <c r="T23" i="6"/>
  <c r="T24" i="6"/>
  <c r="T25" i="6"/>
  <c r="T26" i="6"/>
  <c r="T27" i="6"/>
  <c r="T28" i="6"/>
  <c r="T29" i="6"/>
  <c r="T30" i="6"/>
  <c r="T31" i="6"/>
  <c r="T33" i="6"/>
  <c r="T4" i="6"/>
  <c r="T5" i="6"/>
  <c r="T6" i="6"/>
  <c r="T7" i="6"/>
  <c r="T8" i="6"/>
  <c r="T9" i="6"/>
  <c r="T10" i="6"/>
  <c r="T11" i="6"/>
  <c r="T12" i="6"/>
  <c r="T13" i="6"/>
  <c r="T14" i="6"/>
  <c r="T16" i="6"/>
  <c r="T394" i="6"/>
  <c r="V38" i="5"/>
  <c r="D57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D56" i="5"/>
  <c r="D58" i="5"/>
  <c r="AA34" i="5"/>
  <c r="AA35" i="5"/>
  <c r="W34" i="5"/>
  <c r="X34" i="5"/>
  <c r="Y34" i="5"/>
  <c r="Z34" i="5"/>
  <c r="W35" i="5"/>
  <c r="X35" i="5"/>
  <c r="Y35" i="5"/>
  <c r="Z35" i="5"/>
  <c r="P34" i="5"/>
  <c r="Q34" i="5"/>
  <c r="R34" i="5"/>
  <c r="S34" i="5"/>
  <c r="T34" i="5"/>
  <c r="U34" i="5"/>
  <c r="V34" i="5"/>
  <c r="P35" i="5"/>
  <c r="Q35" i="5"/>
  <c r="R35" i="5"/>
  <c r="S35" i="5"/>
  <c r="T35" i="5"/>
  <c r="U35" i="5"/>
  <c r="V35" i="5"/>
  <c r="E34" i="5"/>
  <c r="F34" i="5"/>
  <c r="G34" i="5"/>
  <c r="H34" i="5"/>
  <c r="I34" i="5"/>
  <c r="J34" i="5"/>
  <c r="K34" i="5"/>
  <c r="L34" i="5"/>
  <c r="M34" i="5"/>
  <c r="N34" i="5"/>
  <c r="O34" i="5"/>
  <c r="E35" i="5"/>
  <c r="F35" i="5"/>
  <c r="G35" i="5"/>
  <c r="H35" i="5"/>
  <c r="I35" i="5"/>
  <c r="J35" i="5"/>
  <c r="K35" i="5"/>
  <c r="L35" i="5"/>
  <c r="M35" i="5"/>
  <c r="N35" i="5"/>
  <c r="O35" i="5"/>
  <c r="D35" i="5"/>
  <c r="D34" i="5"/>
  <c r="C39" i="5"/>
  <c r="C38" i="5"/>
  <c r="O397" i="6"/>
  <c r="P397" i="6"/>
  <c r="Q397" i="6"/>
  <c r="R397" i="6"/>
  <c r="S397" i="6"/>
  <c r="T397" i="6"/>
  <c r="U397" i="6"/>
  <c r="V397" i="6"/>
  <c r="W397" i="6"/>
  <c r="X397" i="6"/>
  <c r="Y397" i="6"/>
  <c r="O398" i="6"/>
  <c r="P398" i="6"/>
  <c r="Q398" i="6"/>
  <c r="R398" i="6"/>
  <c r="S398" i="6"/>
  <c r="T398" i="6"/>
  <c r="U398" i="6"/>
  <c r="V398" i="6"/>
  <c r="W398" i="6"/>
  <c r="X398" i="6"/>
  <c r="Y398" i="6"/>
  <c r="N398" i="6"/>
  <c r="N397" i="6"/>
  <c r="D397" i="6"/>
  <c r="E397" i="6"/>
  <c r="F397" i="6"/>
  <c r="G397" i="6"/>
  <c r="H397" i="6"/>
  <c r="I397" i="6"/>
  <c r="J397" i="6"/>
  <c r="K397" i="6"/>
  <c r="L397" i="6"/>
  <c r="M397" i="6"/>
  <c r="D398" i="6"/>
  <c r="E398" i="6"/>
  <c r="F398" i="6"/>
  <c r="G398" i="6"/>
  <c r="H398" i="6"/>
  <c r="I398" i="6"/>
  <c r="J398" i="6"/>
  <c r="K398" i="6"/>
  <c r="L398" i="6"/>
  <c r="M398" i="6"/>
  <c r="C398" i="6"/>
  <c r="C397" i="6"/>
  <c r="B398" i="6"/>
  <c r="B397" i="6"/>
  <c r="J26" i="4"/>
  <c r="E26" i="4"/>
  <c r="L26" i="4"/>
  <c r="I26" i="4"/>
  <c r="D26" i="4"/>
  <c r="K26" i="4"/>
  <c r="J25" i="4"/>
  <c r="E25" i="4"/>
  <c r="L25" i="4"/>
  <c r="I25" i="4"/>
  <c r="D25" i="4"/>
  <c r="K25" i="4"/>
  <c r="J24" i="4"/>
  <c r="E24" i="4"/>
  <c r="L24" i="4"/>
  <c r="I24" i="4"/>
  <c r="D24" i="4"/>
  <c r="K24" i="4"/>
  <c r="J23" i="4"/>
  <c r="E23" i="4"/>
  <c r="L23" i="4"/>
  <c r="I23" i="4"/>
  <c r="D23" i="4"/>
  <c r="K23" i="4"/>
  <c r="J22" i="4"/>
  <c r="E22" i="4"/>
  <c r="L22" i="4"/>
  <c r="I22" i="4"/>
  <c r="D22" i="4"/>
  <c r="K22" i="4"/>
  <c r="J21" i="4"/>
  <c r="E21" i="4"/>
  <c r="L21" i="4"/>
  <c r="I21" i="4"/>
  <c r="D21" i="4"/>
  <c r="K21" i="4"/>
  <c r="J20" i="4"/>
  <c r="E20" i="4"/>
  <c r="L20" i="4"/>
  <c r="I20" i="4"/>
  <c r="D20" i="4"/>
  <c r="K20" i="4"/>
  <c r="J19" i="4"/>
  <c r="E19" i="4"/>
  <c r="L19" i="4"/>
  <c r="I19" i="4"/>
  <c r="D19" i="4"/>
  <c r="K19" i="4"/>
  <c r="J18" i="4"/>
  <c r="E18" i="4"/>
  <c r="L18" i="4"/>
  <c r="I18" i="4"/>
  <c r="D18" i="4"/>
  <c r="K18" i="4"/>
  <c r="J17" i="4"/>
  <c r="E17" i="4"/>
  <c r="L17" i="4"/>
  <c r="I17" i="4"/>
  <c r="D17" i="4"/>
  <c r="K17" i="4"/>
  <c r="J16" i="4"/>
  <c r="E16" i="4"/>
  <c r="L16" i="4"/>
  <c r="I16" i="4"/>
  <c r="D16" i="4"/>
  <c r="K16" i="4"/>
  <c r="J15" i="4"/>
  <c r="E15" i="4"/>
  <c r="L15" i="4"/>
  <c r="I15" i="4"/>
  <c r="D15" i="4"/>
  <c r="K15" i="4"/>
  <c r="J14" i="4"/>
  <c r="E14" i="4"/>
  <c r="L14" i="4"/>
  <c r="I14" i="4"/>
  <c r="D14" i="4"/>
  <c r="K14" i="4"/>
  <c r="J13" i="4"/>
  <c r="E13" i="4"/>
  <c r="L13" i="4"/>
  <c r="I13" i="4"/>
  <c r="D13" i="4"/>
  <c r="K13" i="4"/>
  <c r="J12" i="4"/>
  <c r="E12" i="4"/>
  <c r="L12" i="4"/>
  <c r="I12" i="4"/>
  <c r="D12" i="4"/>
  <c r="K12" i="4"/>
  <c r="J11" i="4"/>
  <c r="E11" i="4"/>
  <c r="L11" i="4"/>
  <c r="I11" i="4"/>
  <c r="D11" i="4"/>
  <c r="K11" i="4"/>
  <c r="J10" i="4"/>
  <c r="E10" i="4"/>
  <c r="L10" i="4"/>
  <c r="I10" i="4"/>
  <c r="D10" i="4"/>
  <c r="K10" i="4"/>
  <c r="J9" i="4"/>
  <c r="E9" i="4"/>
  <c r="L9" i="4"/>
  <c r="I9" i="4"/>
  <c r="D9" i="4"/>
  <c r="K9" i="4"/>
  <c r="J8" i="4"/>
  <c r="E8" i="4"/>
  <c r="L8" i="4"/>
  <c r="I8" i="4"/>
  <c r="D8" i="4"/>
  <c r="K8" i="4"/>
  <c r="J7" i="4"/>
  <c r="E7" i="4"/>
  <c r="L7" i="4"/>
  <c r="I7" i="4"/>
  <c r="D7" i="4"/>
  <c r="K7" i="4"/>
  <c r="J6" i="4"/>
  <c r="E6" i="4"/>
  <c r="L6" i="4"/>
  <c r="I6" i="4"/>
  <c r="D6" i="4"/>
  <c r="K6" i="4"/>
  <c r="J5" i="4"/>
  <c r="E5" i="4"/>
  <c r="L5" i="4"/>
  <c r="I5" i="4"/>
  <c r="D5" i="4"/>
  <c r="K5" i="4"/>
  <c r="I4" i="4"/>
  <c r="D4" i="4"/>
  <c r="K4" i="4"/>
  <c r="J4" i="4"/>
  <c r="E4" i="4"/>
  <c r="L4" i="4"/>
  <c r="I5" i="16"/>
  <c r="J5" i="16"/>
  <c r="I6" i="16"/>
  <c r="J6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I19" i="16"/>
  <c r="J19" i="16"/>
  <c r="I20" i="16"/>
  <c r="J20" i="16"/>
  <c r="I21" i="16"/>
  <c r="J21" i="16"/>
  <c r="I22" i="16"/>
  <c r="J22" i="16"/>
  <c r="I23" i="16"/>
  <c r="J23" i="16"/>
  <c r="I24" i="16"/>
  <c r="J24" i="16"/>
  <c r="I25" i="16"/>
  <c r="J25" i="16"/>
  <c r="I26" i="16"/>
  <c r="J26" i="16"/>
  <c r="J4" i="16"/>
  <c r="I4" i="16"/>
  <c r="I5" i="15"/>
  <c r="J5" i="15"/>
  <c r="I6" i="15"/>
  <c r="J6" i="15"/>
  <c r="I7" i="15"/>
  <c r="J7" i="15"/>
  <c r="I8" i="15"/>
  <c r="J8" i="15"/>
  <c r="I9" i="15"/>
  <c r="J9" i="15"/>
  <c r="I10" i="15"/>
  <c r="J10" i="15"/>
  <c r="I11" i="15"/>
  <c r="J11" i="15"/>
  <c r="I12" i="15"/>
  <c r="J12" i="15"/>
  <c r="I13" i="15"/>
  <c r="J13" i="15"/>
  <c r="I14" i="15"/>
  <c r="J14" i="15"/>
  <c r="I15" i="15"/>
  <c r="J15" i="15"/>
  <c r="I16" i="15"/>
  <c r="J16" i="15"/>
  <c r="I17" i="15"/>
  <c r="J17" i="15"/>
  <c r="I18" i="15"/>
  <c r="J18" i="15"/>
  <c r="I19" i="15"/>
  <c r="J19" i="15"/>
  <c r="I20" i="15"/>
  <c r="J20" i="15"/>
  <c r="I21" i="15"/>
  <c r="J21" i="15"/>
  <c r="I22" i="15"/>
  <c r="J22" i="15"/>
  <c r="I23" i="15"/>
  <c r="J23" i="15"/>
  <c r="I24" i="15"/>
  <c r="J24" i="15"/>
  <c r="I25" i="15"/>
  <c r="J25" i="15"/>
  <c r="I26" i="15"/>
  <c r="J26" i="15"/>
  <c r="J4" i="15"/>
  <c r="I4" i="15"/>
  <c r="I5" i="13"/>
  <c r="J5" i="13"/>
  <c r="I6" i="13"/>
  <c r="J6" i="13"/>
  <c r="I7" i="13"/>
  <c r="J7" i="13"/>
  <c r="I8" i="13"/>
  <c r="J8" i="13"/>
  <c r="I9" i="13"/>
  <c r="J9" i="13"/>
  <c r="I10" i="13"/>
  <c r="J10" i="13"/>
  <c r="I11" i="13"/>
  <c r="J11" i="13"/>
  <c r="I12" i="13"/>
  <c r="J12" i="13"/>
  <c r="I13" i="13"/>
  <c r="J13" i="13"/>
  <c r="I14" i="13"/>
  <c r="J14" i="13"/>
  <c r="I15" i="13"/>
  <c r="J15" i="13"/>
  <c r="I16" i="13"/>
  <c r="J16" i="13"/>
  <c r="I17" i="13"/>
  <c r="J17" i="13"/>
  <c r="I18" i="13"/>
  <c r="J18" i="13"/>
  <c r="I19" i="13"/>
  <c r="J19" i="13"/>
  <c r="I20" i="13"/>
  <c r="J20" i="13"/>
  <c r="I21" i="13"/>
  <c r="J21" i="13"/>
  <c r="I22" i="13"/>
  <c r="J22" i="13"/>
  <c r="I23" i="13"/>
  <c r="J23" i="13"/>
  <c r="I24" i="13"/>
  <c r="J24" i="13"/>
  <c r="I25" i="13"/>
  <c r="J25" i="13"/>
  <c r="I26" i="13"/>
  <c r="J26" i="13"/>
  <c r="J4" i="13"/>
  <c r="I4" i="13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I22" i="12"/>
  <c r="J22" i="12"/>
  <c r="I23" i="12"/>
  <c r="J23" i="12"/>
  <c r="I24" i="12"/>
  <c r="J24" i="12"/>
  <c r="I25" i="12"/>
  <c r="J25" i="12"/>
  <c r="I26" i="12"/>
  <c r="J26" i="12"/>
  <c r="J4" i="12"/>
  <c r="I4" i="12"/>
  <c r="I5" i="14"/>
  <c r="J5" i="14"/>
  <c r="I6" i="14"/>
  <c r="J6" i="14"/>
  <c r="I7" i="14"/>
  <c r="J7" i="14"/>
  <c r="I8" i="14"/>
  <c r="J8" i="14"/>
  <c r="I9" i="14"/>
  <c r="J9" i="14"/>
  <c r="I10" i="14"/>
  <c r="J10" i="14"/>
  <c r="I11" i="14"/>
  <c r="J11" i="14"/>
  <c r="I12" i="14"/>
  <c r="J12" i="14"/>
  <c r="I13" i="14"/>
  <c r="J13" i="14"/>
  <c r="I14" i="14"/>
  <c r="J14" i="14"/>
  <c r="I15" i="14"/>
  <c r="J15" i="14"/>
  <c r="I16" i="14"/>
  <c r="J16" i="14"/>
  <c r="I17" i="14"/>
  <c r="J17" i="14"/>
  <c r="I18" i="14"/>
  <c r="J18" i="14"/>
  <c r="I19" i="14"/>
  <c r="J19" i="14"/>
  <c r="I20" i="14"/>
  <c r="J20" i="14"/>
  <c r="I21" i="14"/>
  <c r="J21" i="14"/>
  <c r="I22" i="14"/>
  <c r="J22" i="14"/>
  <c r="I23" i="14"/>
  <c r="J23" i="14"/>
  <c r="I24" i="14"/>
  <c r="J24" i="14"/>
  <c r="I25" i="14"/>
  <c r="J25" i="14"/>
  <c r="I26" i="14"/>
  <c r="J26" i="14"/>
  <c r="J4" i="14"/>
  <c r="I4" i="14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J4" i="9"/>
  <c r="I4" i="9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J4" i="8"/>
  <c r="I4" i="8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J4" i="11"/>
  <c r="I4" i="11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5" i="7"/>
  <c r="J5" i="7"/>
  <c r="I6" i="7"/>
  <c r="J6" i="7"/>
  <c r="J4" i="7"/>
  <c r="I4" i="7"/>
  <c r="E10" i="16"/>
  <c r="L10" i="16"/>
  <c r="D10" i="16"/>
  <c r="K10" i="16"/>
  <c r="E9" i="16"/>
  <c r="L9" i="16"/>
  <c r="D9" i="16"/>
  <c r="K9" i="16"/>
  <c r="E8" i="16"/>
  <c r="L8" i="16"/>
  <c r="D8" i="16"/>
  <c r="K8" i="16"/>
  <c r="E7" i="16"/>
  <c r="L7" i="16"/>
  <c r="D7" i="16"/>
  <c r="K7" i="16"/>
  <c r="E6" i="16"/>
  <c r="L6" i="16"/>
  <c r="D6" i="16"/>
  <c r="K6" i="16"/>
  <c r="E5" i="16"/>
  <c r="L5" i="16"/>
  <c r="D5" i="16"/>
  <c r="K5" i="16"/>
  <c r="E4" i="16"/>
  <c r="L4" i="16"/>
  <c r="D4" i="16"/>
  <c r="K4" i="16"/>
  <c r="E10" i="15"/>
  <c r="L10" i="15"/>
  <c r="D10" i="15"/>
  <c r="K10" i="15"/>
  <c r="E9" i="15"/>
  <c r="L9" i="15"/>
  <c r="D9" i="15"/>
  <c r="K9" i="15"/>
  <c r="E8" i="15"/>
  <c r="L8" i="15"/>
  <c r="D8" i="15"/>
  <c r="K8" i="15"/>
  <c r="E7" i="15"/>
  <c r="L7" i="15"/>
  <c r="D7" i="15"/>
  <c r="K7" i="15"/>
  <c r="E6" i="15"/>
  <c r="L6" i="15"/>
  <c r="D6" i="15"/>
  <c r="K6" i="15"/>
  <c r="E5" i="15"/>
  <c r="L5" i="15"/>
  <c r="D5" i="15"/>
  <c r="K5" i="15"/>
  <c r="E4" i="15"/>
  <c r="L4" i="15"/>
  <c r="D4" i="15"/>
  <c r="K4" i="15"/>
  <c r="E10" i="13"/>
  <c r="L10" i="13"/>
  <c r="D10" i="13"/>
  <c r="K10" i="13"/>
  <c r="E9" i="13"/>
  <c r="L9" i="13"/>
  <c r="D9" i="13"/>
  <c r="K9" i="13"/>
  <c r="E8" i="13"/>
  <c r="L8" i="13"/>
  <c r="D8" i="13"/>
  <c r="K8" i="13"/>
  <c r="E7" i="13"/>
  <c r="L7" i="13"/>
  <c r="D7" i="13"/>
  <c r="K7" i="13"/>
  <c r="E6" i="13"/>
  <c r="L6" i="13"/>
  <c r="D6" i="13"/>
  <c r="K6" i="13"/>
  <c r="E5" i="13"/>
  <c r="L5" i="13"/>
  <c r="D5" i="13"/>
  <c r="K5" i="13"/>
  <c r="E4" i="13"/>
  <c r="L4" i="13"/>
  <c r="D4" i="13"/>
  <c r="K4" i="13"/>
  <c r="E10" i="12"/>
  <c r="L10" i="12"/>
  <c r="D10" i="12"/>
  <c r="K10" i="12"/>
  <c r="E9" i="12"/>
  <c r="L9" i="12"/>
  <c r="D9" i="12"/>
  <c r="K9" i="12"/>
  <c r="E8" i="12"/>
  <c r="L8" i="12"/>
  <c r="D8" i="12"/>
  <c r="K8" i="12"/>
  <c r="E7" i="12"/>
  <c r="L7" i="12"/>
  <c r="D7" i="12"/>
  <c r="K7" i="12"/>
  <c r="E6" i="12"/>
  <c r="L6" i="12"/>
  <c r="D6" i="12"/>
  <c r="K6" i="12"/>
  <c r="E5" i="12"/>
  <c r="L5" i="12"/>
  <c r="D5" i="12"/>
  <c r="K5" i="12"/>
  <c r="E4" i="12"/>
  <c r="L4" i="12"/>
  <c r="D4" i="12"/>
  <c r="K4" i="12"/>
  <c r="E10" i="14"/>
  <c r="L10" i="14"/>
  <c r="D10" i="14"/>
  <c r="K10" i="14"/>
  <c r="E9" i="14"/>
  <c r="L9" i="14"/>
  <c r="D9" i="14"/>
  <c r="K9" i="14"/>
  <c r="E8" i="14"/>
  <c r="L8" i="14"/>
  <c r="D8" i="14"/>
  <c r="K8" i="14"/>
  <c r="E7" i="14"/>
  <c r="L7" i="14"/>
  <c r="D7" i="14"/>
  <c r="K7" i="14"/>
  <c r="E6" i="14"/>
  <c r="L6" i="14"/>
  <c r="D6" i="14"/>
  <c r="K6" i="14"/>
  <c r="E5" i="14"/>
  <c r="L5" i="14"/>
  <c r="D5" i="14"/>
  <c r="K5" i="14"/>
  <c r="E4" i="14"/>
  <c r="L4" i="14"/>
  <c r="D4" i="14"/>
  <c r="K4" i="14"/>
  <c r="E10" i="9"/>
  <c r="L10" i="9"/>
  <c r="D10" i="9"/>
  <c r="K10" i="9"/>
  <c r="E9" i="9"/>
  <c r="L9" i="9"/>
  <c r="D9" i="9"/>
  <c r="K9" i="9"/>
  <c r="E8" i="9"/>
  <c r="L8" i="9"/>
  <c r="D8" i="9"/>
  <c r="K8" i="9"/>
  <c r="E7" i="9"/>
  <c r="L7" i="9"/>
  <c r="D7" i="9"/>
  <c r="K7" i="9"/>
  <c r="E6" i="9"/>
  <c r="L6" i="9"/>
  <c r="D6" i="9"/>
  <c r="K6" i="9"/>
  <c r="E5" i="9"/>
  <c r="L5" i="9"/>
  <c r="D5" i="9"/>
  <c r="K5" i="9"/>
  <c r="E4" i="9"/>
  <c r="L4" i="9"/>
  <c r="D4" i="9"/>
  <c r="K4" i="9"/>
  <c r="E10" i="8"/>
  <c r="L10" i="8"/>
  <c r="D10" i="8"/>
  <c r="K10" i="8"/>
  <c r="E9" i="8"/>
  <c r="L9" i="8"/>
  <c r="D9" i="8"/>
  <c r="K9" i="8"/>
  <c r="E8" i="8"/>
  <c r="L8" i="8"/>
  <c r="D8" i="8"/>
  <c r="K8" i="8"/>
  <c r="E7" i="8"/>
  <c r="L7" i="8"/>
  <c r="D7" i="8"/>
  <c r="K7" i="8"/>
  <c r="E6" i="8"/>
  <c r="L6" i="8"/>
  <c r="D6" i="8"/>
  <c r="K6" i="8"/>
  <c r="E5" i="8"/>
  <c r="L5" i="8"/>
  <c r="D5" i="8"/>
  <c r="K5" i="8"/>
  <c r="E4" i="8"/>
  <c r="L4" i="8"/>
  <c r="D4" i="8"/>
  <c r="K4" i="8"/>
  <c r="E4" i="11"/>
  <c r="L4" i="11"/>
  <c r="D4" i="11"/>
  <c r="K4" i="11"/>
  <c r="D5" i="11"/>
  <c r="K5" i="11"/>
  <c r="D6" i="11"/>
  <c r="K6" i="11"/>
  <c r="D7" i="11"/>
  <c r="K7" i="11"/>
  <c r="D8" i="11"/>
  <c r="K8" i="11"/>
  <c r="D9" i="11"/>
  <c r="K9" i="11"/>
  <c r="D10" i="11"/>
  <c r="K10" i="11"/>
  <c r="D5" i="7"/>
  <c r="K5" i="7"/>
  <c r="D4" i="7"/>
  <c r="K4" i="7"/>
  <c r="E10" i="7"/>
  <c r="L10" i="7"/>
  <c r="D10" i="7"/>
  <c r="K10" i="7"/>
  <c r="E9" i="7"/>
  <c r="L9" i="7"/>
  <c r="D9" i="7"/>
  <c r="K9" i="7"/>
  <c r="E8" i="7"/>
  <c r="L8" i="7"/>
  <c r="D8" i="7"/>
  <c r="K8" i="7"/>
  <c r="E7" i="7"/>
  <c r="L7" i="7"/>
  <c r="D7" i="7"/>
  <c r="K7" i="7"/>
  <c r="E6" i="7"/>
  <c r="L6" i="7"/>
  <c r="D6" i="7"/>
  <c r="K6" i="7"/>
  <c r="E5" i="7"/>
  <c r="L5" i="7"/>
  <c r="E4" i="7"/>
  <c r="L4" i="7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J4" i="10"/>
  <c r="I4" i="10"/>
  <c r="E26" i="16"/>
  <c r="L26" i="16"/>
  <c r="D26" i="16"/>
  <c r="K26" i="16"/>
  <c r="Y26" i="16"/>
  <c r="H26" i="16"/>
  <c r="E25" i="16"/>
  <c r="L25" i="16"/>
  <c r="D25" i="16"/>
  <c r="K25" i="16"/>
  <c r="Y25" i="16"/>
  <c r="H25" i="16"/>
  <c r="E24" i="16"/>
  <c r="L24" i="16"/>
  <c r="D24" i="16"/>
  <c r="K24" i="16"/>
  <c r="Y24" i="16"/>
  <c r="H24" i="16"/>
  <c r="E23" i="16"/>
  <c r="L23" i="16"/>
  <c r="D23" i="16"/>
  <c r="K23" i="16"/>
  <c r="Y23" i="16"/>
  <c r="H23" i="16"/>
  <c r="E22" i="16"/>
  <c r="L22" i="16"/>
  <c r="D22" i="16"/>
  <c r="K22" i="16"/>
  <c r="Y22" i="16"/>
  <c r="H22" i="16"/>
  <c r="E21" i="16"/>
  <c r="L21" i="16"/>
  <c r="D21" i="16"/>
  <c r="K21" i="16"/>
  <c r="Y21" i="16"/>
  <c r="H21" i="16"/>
  <c r="E20" i="16"/>
  <c r="L20" i="16"/>
  <c r="D20" i="16"/>
  <c r="K20" i="16"/>
  <c r="Y20" i="16"/>
  <c r="H20" i="16"/>
  <c r="E19" i="16"/>
  <c r="L19" i="16"/>
  <c r="D19" i="16"/>
  <c r="K19" i="16"/>
  <c r="Y19" i="16"/>
  <c r="H19" i="16"/>
  <c r="E18" i="16"/>
  <c r="L18" i="16"/>
  <c r="D18" i="16"/>
  <c r="K18" i="16"/>
  <c r="Y18" i="16"/>
  <c r="H18" i="16"/>
  <c r="E17" i="16"/>
  <c r="L17" i="16"/>
  <c r="D17" i="16"/>
  <c r="K17" i="16"/>
  <c r="Y17" i="16"/>
  <c r="H17" i="16"/>
  <c r="E16" i="16"/>
  <c r="L16" i="16"/>
  <c r="D16" i="16"/>
  <c r="K16" i="16"/>
  <c r="Y16" i="16"/>
  <c r="H16" i="16"/>
  <c r="E15" i="16"/>
  <c r="L15" i="16"/>
  <c r="D15" i="16"/>
  <c r="K15" i="16"/>
  <c r="Y15" i="16"/>
  <c r="H15" i="16"/>
  <c r="E14" i="16"/>
  <c r="L14" i="16"/>
  <c r="D14" i="16"/>
  <c r="K14" i="16"/>
  <c r="Y14" i="16"/>
  <c r="H14" i="16"/>
  <c r="E13" i="16"/>
  <c r="L13" i="16"/>
  <c r="D13" i="16"/>
  <c r="K13" i="16"/>
  <c r="Y13" i="16"/>
  <c r="H13" i="16"/>
  <c r="E12" i="16"/>
  <c r="L12" i="16"/>
  <c r="D12" i="16"/>
  <c r="K12" i="16"/>
  <c r="Y12" i="16"/>
  <c r="H12" i="16"/>
  <c r="E11" i="16"/>
  <c r="L11" i="16"/>
  <c r="D11" i="16"/>
  <c r="K11" i="16"/>
  <c r="Y11" i="16"/>
  <c r="H11" i="16"/>
  <c r="Y10" i="16"/>
  <c r="H10" i="16"/>
  <c r="Y9" i="16"/>
  <c r="H9" i="16"/>
  <c r="Y8" i="16"/>
  <c r="H8" i="16"/>
  <c r="Y7" i="16"/>
  <c r="H7" i="16"/>
  <c r="Y6" i="16"/>
  <c r="H6" i="16"/>
  <c r="Y5" i="16"/>
  <c r="H5" i="16"/>
  <c r="Y4" i="16"/>
  <c r="H4" i="16"/>
  <c r="E26" i="15"/>
  <c r="L26" i="15"/>
  <c r="D26" i="15"/>
  <c r="K26" i="15"/>
  <c r="Y26" i="15"/>
  <c r="H26" i="15"/>
  <c r="E25" i="15"/>
  <c r="L25" i="15"/>
  <c r="D25" i="15"/>
  <c r="K25" i="15"/>
  <c r="Y25" i="15"/>
  <c r="H25" i="15"/>
  <c r="E24" i="15"/>
  <c r="L24" i="15"/>
  <c r="D24" i="15"/>
  <c r="K24" i="15"/>
  <c r="Y24" i="15"/>
  <c r="H24" i="15"/>
  <c r="E23" i="15"/>
  <c r="L23" i="15"/>
  <c r="D23" i="15"/>
  <c r="K23" i="15"/>
  <c r="Y23" i="15"/>
  <c r="H23" i="15"/>
  <c r="E22" i="15"/>
  <c r="L22" i="15"/>
  <c r="D22" i="15"/>
  <c r="K22" i="15"/>
  <c r="Y22" i="15"/>
  <c r="H22" i="15"/>
  <c r="E21" i="15"/>
  <c r="L21" i="15"/>
  <c r="D21" i="15"/>
  <c r="K21" i="15"/>
  <c r="Y21" i="15"/>
  <c r="H21" i="15"/>
  <c r="E20" i="15"/>
  <c r="L20" i="15"/>
  <c r="D20" i="15"/>
  <c r="K20" i="15"/>
  <c r="Y20" i="15"/>
  <c r="H20" i="15"/>
  <c r="E19" i="15"/>
  <c r="L19" i="15"/>
  <c r="D19" i="15"/>
  <c r="K19" i="15"/>
  <c r="Y19" i="15"/>
  <c r="H19" i="15"/>
  <c r="E18" i="15"/>
  <c r="L18" i="15"/>
  <c r="D18" i="15"/>
  <c r="K18" i="15"/>
  <c r="Y18" i="15"/>
  <c r="H18" i="15"/>
  <c r="E17" i="15"/>
  <c r="L17" i="15"/>
  <c r="D17" i="15"/>
  <c r="K17" i="15"/>
  <c r="Y17" i="15"/>
  <c r="H17" i="15"/>
  <c r="E16" i="15"/>
  <c r="L16" i="15"/>
  <c r="D16" i="15"/>
  <c r="K16" i="15"/>
  <c r="Y16" i="15"/>
  <c r="H16" i="15"/>
  <c r="E15" i="15"/>
  <c r="L15" i="15"/>
  <c r="D15" i="15"/>
  <c r="K15" i="15"/>
  <c r="Y15" i="15"/>
  <c r="H15" i="15"/>
  <c r="E14" i="15"/>
  <c r="L14" i="15"/>
  <c r="D14" i="15"/>
  <c r="K14" i="15"/>
  <c r="Y14" i="15"/>
  <c r="H14" i="15"/>
  <c r="E13" i="15"/>
  <c r="L13" i="15"/>
  <c r="D13" i="15"/>
  <c r="K13" i="15"/>
  <c r="Y13" i="15"/>
  <c r="H13" i="15"/>
  <c r="E12" i="15"/>
  <c r="L12" i="15"/>
  <c r="D12" i="15"/>
  <c r="K12" i="15"/>
  <c r="Y12" i="15"/>
  <c r="H12" i="15"/>
  <c r="E11" i="15"/>
  <c r="L11" i="15"/>
  <c r="D11" i="15"/>
  <c r="K11" i="15"/>
  <c r="Y11" i="15"/>
  <c r="H11" i="15"/>
  <c r="Y10" i="15"/>
  <c r="H10" i="15"/>
  <c r="Y9" i="15"/>
  <c r="H9" i="15"/>
  <c r="Y8" i="15"/>
  <c r="H8" i="15"/>
  <c r="Y7" i="15"/>
  <c r="H7" i="15"/>
  <c r="Y6" i="15"/>
  <c r="H6" i="15"/>
  <c r="Y5" i="15"/>
  <c r="H5" i="15"/>
  <c r="Y4" i="15"/>
  <c r="H4" i="15"/>
  <c r="E26" i="13"/>
  <c r="L26" i="13"/>
  <c r="D26" i="13"/>
  <c r="K26" i="13"/>
  <c r="Y26" i="13"/>
  <c r="H26" i="13"/>
  <c r="E25" i="13"/>
  <c r="L25" i="13"/>
  <c r="D25" i="13"/>
  <c r="K25" i="13"/>
  <c r="Y25" i="13"/>
  <c r="H25" i="13"/>
  <c r="E24" i="13"/>
  <c r="L24" i="13"/>
  <c r="D24" i="13"/>
  <c r="K24" i="13"/>
  <c r="Y24" i="13"/>
  <c r="H24" i="13"/>
  <c r="E23" i="13"/>
  <c r="L23" i="13"/>
  <c r="D23" i="13"/>
  <c r="K23" i="13"/>
  <c r="Y23" i="13"/>
  <c r="H23" i="13"/>
  <c r="E22" i="13"/>
  <c r="L22" i="13"/>
  <c r="D22" i="13"/>
  <c r="K22" i="13"/>
  <c r="Y22" i="13"/>
  <c r="H22" i="13"/>
  <c r="E21" i="13"/>
  <c r="L21" i="13"/>
  <c r="D21" i="13"/>
  <c r="K21" i="13"/>
  <c r="Y21" i="13"/>
  <c r="H21" i="13"/>
  <c r="E20" i="13"/>
  <c r="L20" i="13"/>
  <c r="D20" i="13"/>
  <c r="K20" i="13"/>
  <c r="Y20" i="13"/>
  <c r="H20" i="13"/>
  <c r="E19" i="13"/>
  <c r="L19" i="13"/>
  <c r="D19" i="13"/>
  <c r="K19" i="13"/>
  <c r="Y19" i="13"/>
  <c r="H19" i="13"/>
  <c r="E18" i="13"/>
  <c r="L18" i="13"/>
  <c r="D18" i="13"/>
  <c r="K18" i="13"/>
  <c r="Y18" i="13"/>
  <c r="H18" i="13"/>
  <c r="E17" i="13"/>
  <c r="L17" i="13"/>
  <c r="D17" i="13"/>
  <c r="K17" i="13"/>
  <c r="Y17" i="13"/>
  <c r="H17" i="13"/>
  <c r="E16" i="13"/>
  <c r="L16" i="13"/>
  <c r="D16" i="13"/>
  <c r="K16" i="13"/>
  <c r="Y16" i="13"/>
  <c r="H16" i="13"/>
  <c r="E15" i="13"/>
  <c r="L15" i="13"/>
  <c r="D15" i="13"/>
  <c r="K15" i="13"/>
  <c r="Y15" i="13"/>
  <c r="H15" i="13"/>
  <c r="E14" i="13"/>
  <c r="L14" i="13"/>
  <c r="D14" i="13"/>
  <c r="K14" i="13"/>
  <c r="Y14" i="13"/>
  <c r="H14" i="13"/>
  <c r="E13" i="13"/>
  <c r="L13" i="13"/>
  <c r="D13" i="13"/>
  <c r="K13" i="13"/>
  <c r="Y13" i="13"/>
  <c r="H13" i="13"/>
  <c r="E12" i="13"/>
  <c r="L12" i="13"/>
  <c r="D12" i="13"/>
  <c r="K12" i="13"/>
  <c r="Y12" i="13"/>
  <c r="H12" i="13"/>
  <c r="E11" i="13"/>
  <c r="L11" i="13"/>
  <c r="D11" i="13"/>
  <c r="K11" i="13"/>
  <c r="Y11" i="13"/>
  <c r="H11" i="13"/>
  <c r="Y10" i="13"/>
  <c r="H10" i="13"/>
  <c r="Y9" i="13"/>
  <c r="H9" i="13"/>
  <c r="Y8" i="13"/>
  <c r="H8" i="13"/>
  <c r="Y7" i="13"/>
  <c r="H7" i="13"/>
  <c r="Y6" i="13"/>
  <c r="H6" i="13"/>
  <c r="Y5" i="13"/>
  <c r="H5" i="13"/>
  <c r="Y4" i="13"/>
  <c r="H4" i="13"/>
  <c r="E26" i="12"/>
  <c r="L26" i="12"/>
  <c r="D26" i="12"/>
  <c r="K26" i="12"/>
  <c r="Y26" i="12"/>
  <c r="H26" i="12"/>
  <c r="E25" i="12"/>
  <c r="L25" i="12"/>
  <c r="D25" i="12"/>
  <c r="K25" i="12"/>
  <c r="Y25" i="12"/>
  <c r="H25" i="12"/>
  <c r="E24" i="12"/>
  <c r="L24" i="12"/>
  <c r="D24" i="12"/>
  <c r="K24" i="12"/>
  <c r="Y24" i="12"/>
  <c r="H24" i="12"/>
  <c r="E23" i="12"/>
  <c r="L23" i="12"/>
  <c r="D23" i="12"/>
  <c r="K23" i="12"/>
  <c r="Y23" i="12"/>
  <c r="H23" i="12"/>
  <c r="E22" i="12"/>
  <c r="L22" i="12"/>
  <c r="D22" i="12"/>
  <c r="K22" i="12"/>
  <c r="Y22" i="12"/>
  <c r="H22" i="12"/>
  <c r="E21" i="12"/>
  <c r="L21" i="12"/>
  <c r="D21" i="12"/>
  <c r="K21" i="12"/>
  <c r="Y21" i="12"/>
  <c r="H21" i="12"/>
  <c r="E20" i="12"/>
  <c r="L20" i="12"/>
  <c r="D20" i="12"/>
  <c r="K20" i="12"/>
  <c r="Y20" i="12"/>
  <c r="H20" i="12"/>
  <c r="E19" i="12"/>
  <c r="L19" i="12"/>
  <c r="D19" i="12"/>
  <c r="K19" i="12"/>
  <c r="Y19" i="12"/>
  <c r="H19" i="12"/>
  <c r="E18" i="12"/>
  <c r="L18" i="12"/>
  <c r="D18" i="12"/>
  <c r="K18" i="12"/>
  <c r="Y18" i="12"/>
  <c r="H18" i="12"/>
  <c r="E17" i="12"/>
  <c r="L17" i="12"/>
  <c r="D17" i="12"/>
  <c r="K17" i="12"/>
  <c r="Y17" i="12"/>
  <c r="H17" i="12"/>
  <c r="E16" i="12"/>
  <c r="L16" i="12"/>
  <c r="D16" i="12"/>
  <c r="K16" i="12"/>
  <c r="Y16" i="12"/>
  <c r="H16" i="12"/>
  <c r="E15" i="12"/>
  <c r="L15" i="12"/>
  <c r="D15" i="12"/>
  <c r="K15" i="12"/>
  <c r="Y15" i="12"/>
  <c r="H15" i="12"/>
  <c r="E14" i="12"/>
  <c r="L14" i="12"/>
  <c r="D14" i="12"/>
  <c r="K14" i="12"/>
  <c r="Y14" i="12"/>
  <c r="H14" i="12"/>
  <c r="E13" i="12"/>
  <c r="L13" i="12"/>
  <c r="D13" i="12"/>
  <c r="K13" i="12"/>
  <c r="Y13" i="12"/>
  <c r="H13" i="12"/>
  <c r="E12" i="12"/>
  <c r="L12" i="12"/>
  <c r="D12" i="12"/>
  <c r="K12" i="12"/>
  <c r="Y12" i="12"/>
  <c r="H12" i="12"/>
  <c r="E11" i="12"/>
  <c r="L11" i="12"/>
  <c r="D11" i="12"/>
  <c r="K11" i="12"/>
  <c r="Y11" i="12"/>
  <c r="H11" i="12"/>
  <c r="Y10" i="12"/>
  <c r="H10" i="12"/>
  <c r="Y9" i="12"/>
  <c r="H9" i="12"/>
  <c r="Y8" i="12"/>
  <c r="H8" i="12"/>
  <c r="Y7" i="12"/>
  <c r="H7" i="12"/>
  <c r="Y6" i="12"/>
  <c r="H6" i="12"/>
  <c r="Y5" i="12"/>
  <c r="H5" i="12"/>
  <c r="Y4" i="12"/>
  <c r="H4" i="12"/>
  <c r="E26" i="14"/>
  <c r="L26" i="14"/>
  <c r="D26" i="14"/>
  <c r="K26" i="14"/>
  <c r="Y26" i="14"/>
  <c r="H26" i="14"/>
  <c r="E25" i="14"/>
  <c r="L25" i="14"/>
  <c r="D25" i="14"/>
  <c r="K25" i="14"/>
  <c r="Y25" i="14"/>
  <c r="H25" i="14"/>
  <c r="E24" i="14"/>
  <c r="L24" i="14"/>
  <c r="D24" i="14"/>
  <c r="K24" i="14"/>
  <c r="Y24" i="14"/>
  <c r="H24" i="14"/>
  <c r="E23" i="14"/>
  <c r="L23" i="14"/>
  <c r="D23" i="14"/>
  <c r="K23" i="14"/>
  <c r="Y23" i="14"/>
  <c r="H23" i="14"/>
  <c r="E22" i="14"/>
  <c r="L22" i="14"/>
  <c r="D22" i="14"/>
  <c r="K22" i="14"/>
  <c r="Y22" i="14"/>
  <c r="H22" i="14"/>
  <c r="E21" i="14"/>
  <c r="L21" i="14"/>
  <c r="D21" i="14"/>
  <c r="K21" i="14"/>
  <c r="Y21" i="14"/>
  <c r="H21" i="14"/>
  <c r="E20" i="14"/>
  <c r="L20" i="14"/>
  <c r="D20" i="14"/>
  <c r="K20" i="14"/>
  <c r="Y20" i="14"/>
  <c r="H20" i="14"/>
  <c r="E19" i="14"/>
  <c r="L19" i="14"/>
  <c r="D19" i="14"/>
  <c r="K19" i="14"/>
  <c r="Y19" i="14"/>
  <c r="H19" i="14"/>
  <c r="E18" i="14"/>
  <c r="L18" i="14"/>
  <c r="D18" i="14"/>
  <c r="K18" i="14"/>
  <c r="Y18" i="14"/>
  <c r="H18" i="14"/>
  <c r="E17" i="14"/>
  <c r="L17" i="14"/>
  <c r="D17" i="14"/>
  <c r="K17" i="14"/>
  <c r="Y17" i="14"/>
  <c r="H17" i="14"/>
  <c r="E16" i="14"/>
  <c r="L16" i="14"/>
  <c r="D16" i="14"/>
  <c r="K16" i="14"/>
  <c r="Y16" i="14"/>
  <c r="H16" i="14"/>
  <c r="E15" i="14"/>
  <c r="L15" i="14"/>
  <c r="D15" i="14"/>
  <c r="K15" i="14"/>
  <c r="Y15" i="14"/>
  <c r="H15" i="14"/>
  <c r="E14" i="14"/>
  <c r="L14" i="14"/>
  <c r="D14" i="14"/>
  <c r="K14" i="14"/>
  <c r="Y14" i="14"/>
  <c r="H14" i="14"/>
  <c r="E13" i="14"/>
  <c r="L13" i="14"/>
  <c r="D13" i="14"/>
  <c r="K13" i="14"/>
  <c r="Y13" i="14"/>
  <c r="H13" i="14"/>
  <c r="E12" i="14"/>
  <c r="L12" i="14"/>
  <c r="D12" i="14"/>
  <c r="K12" i="14"/>
  <c r="Y12" i="14"/>
  <c r="H12" i="14"/>
  <c r="E11" i="14"/>
  <c r="L11" i="14"/>
  <c r="D11" i="14"/>
  <c r="K11" i="14"/>
  <c r="Y11" i="14"/>
  <c r="H11" i="14"/>
  <c r="Y10" i="14"/>
  <c r="H10" i="14"/>
  <c r="Y9" i="14"/>
  <c r="H9" i="14"/>
  <c r="Y8" i="14"/>
  <c r="H8" i="14"/>
  <c r="Y7" i="14"/>
  <c r="H7" i="14"/>
  <c r="Y6" i="14"/>
  <c r="H6" i="14"/>
  <c r="Y5" i="14"/>
  <c r="H5" i="14"/>
  <c r="Y4" i="14"/>
  <c r="H4" i="14"/>
  <c r="E26" i="9"/>
  <c r="L26" i="9"/>
  <c r="D26" i="9"/>
  <c r="K26" i="9"/>
  <c r="Y26" i="9"/>
  <c r="H26" i="9"/>
  <c r="E25" i="9"/>
  <c r="L25" i="9"/>
  <c r="D25" i="9"/>
  <c r="K25" i="9"/>
  <c r="Y25" i="9"/>
  <c r="H25" i="9"/>
  <c r="E24" i="9"/>
  <c r="L24" i="9"/>
  <c r="D24" i="9"/>
  <c r="K24" i="9"/>
  <c r="Y24" i="9"/>
  <c r="H24" i="9"/>
  <c r="E23" i="9"/>
  <c r="L23" i="9"/>
  <c r="D23" i="9"/>
  <c r="K23" i="9"/>
  <c r="Y23" i="9"/>
  <c r="H23" i="9"/>
  <c r="E22" i="9"/>
  <c r="L22" i="9"/>
  <c r="D22" i="9"/>
  <c r="K22" i="9"/>
  <c r="Y22" i="9"/>
  <c r="H22" i="9"/>
  <c r="E21" i="9"/>
  <c r="L21" i="9"/>
  <c r="D21" i="9"/>
  <c r="K21" i="9"/>
  <c r="Y21" i="9"/>
  <c r="H21" i="9"/>
  <c r="E20" i="9"/>
  <c r="L20" i="9"/>
  <c r="D20" i="9"/>
  <c r="K20" i="9"/>
  <c r="Y20" i="9"/>
  <c r="H20" i="9"/>
  <c r="E19" i="9"/>
  <c r="L19" i="9"/>
  <c r="D19" i="9"/>
  <c r="K19" i="9"/>
  <c r="Y19" i="9"/>
  <c r="H19" i="9"/>
  <c r="E18" i="9"/>
  <c r="L18" i="9"/>
  <c r="D18" i="9"/>
  <c r="K18" i="9"/>
  <c r="Y18" i="9"/>
  <c r="H18" i="9"/>
  <c r="E17" i="9"/>
  <c r="L17" i="9"/>
  <c r="D17" i="9"/>
  <c r="K17" i="9"/>
  <c r="Y17" i="9"/>
  <c r="H17" i="9"/>
  <c r="E16" i="9"/>
  <c r="L16" i="9"/>
  <c r="D16" i="9"/>
  <c r="K16" i="9"/>
  <c r="Y16" i="9"/>
  <c r="H16" i="9"/>
  <c r="E15" i="9"/>
  <c r="L15" i="9"/>
  <c r="D15" i="9"/>
  <c r="K15" i="9"/>
  <c r="Y15" i="9"/>
  <c r="H15" i="9"/>
  <c r="E14" i="9"/>
  <c r="L14" i="9"/>
  <c r="D14" i="9"/>
  <c r="K14" i="9"/>
  <c r="Y14" i="9"/>
  <c r="H14" i="9"/>
  <c r="E13" i="9"/>
  <c r="L13" i="9"/>
  <c r="D13" i="9"/>
  <c r="K13" i="9"/>
  <c r="Y13" i="9"/>
  <c r="H13" i="9"/>
  <c r="E12" i="9"/>
  <c r="L12" i="9"/>
  <c r="D12" i="9"/>
  <c r="K12" i="9"/>
  <c r="Y12" i="9"/>
  <c r="H12" i="9"/>
  <c r="E11" i="9"/>
  <c r="L11" i="9"/>
  <c r="D11" i="9"/>
  <c r="K11" i="9"/>
  <c r="Y11" i="9"/>
  <c r="H11" i="9"/>
  <c r="Y10" i="9"/>
  <c r="H10" i="9"/>
  <c r="Y9" i="9"/>
  <c r="H9" i="9"/>
  <c r="Y8" i="9"/>
  <c r="H8" i="9"/>
  <c r="Y7" i="9"/>
  <c r="H7" i="9"/>
  <c r="Y6" i="9"/>
  <c r="H6" i="9"/>
  <c r="Y5" i="9"/>
  <c r="H5" i="9"/>
  <c r="Y4" i="9"/>
  <c r="H4" i="9"/>
  <c r="E26" i="8"/>
  <c r="L26" i="8"/>
  <c r="D26" i="8"/>
  <c r="K26" i="8"/>
  <c r="Y26" i="8"/>
  <c r="H26" i="8"/>
  <c r="E25" i="8"/>
  <c r="L25" i="8"/>
  <c r="D25" i="8"/>
  <c r="K25" i="8"/>
  <c r="Y25" i="8"/>
  <c r="H25" i="8"/>
  <c r="E24" i="8"/>
  <c r="L24" i="8"/>
  <c r="D24" i="8"/>
  <c r="K24" i="8"/>
  <c r="Y24" i="8"/>
  <c r="H24" i="8"/>
  <c r="E23" i="8"/>
  <c r="L23" i="8"/>
  <c r="D23" i="8"/>
  <c r="K23" i="8"/>
  <c r="Y23" i="8"/>
  <c r="H23" i="8"/>
  <c r="E22" i="8"/>
  <c r="L22" i="8"/>
  <c r="D22" i="8"/>
  <c r="K22" i="8"/>
  <c r="Y22" i="8"/>
  <c r="H22" i="8"/>
  <c r="E21" i="8"/>
  <c r="L21" i="8"/>
  <c r="D21" i="8"/>
  <c r="K21" i="8"/>
  <c r="Y21" i="8"/>
  <c r="H21" i="8"/>
  <c r="E20" i="8"/>
  <c r="L20" i="8"/>
  <c r="D20" i="8"/>
  <c r="K20" i="8"/>
  <c r="Y20" i="8"/>
  <c r="H20" i="8"/>
  <c r="E19" i="8"/>
  <c r="L19" i="8"/>
  <c r="D19" i="8"/>
  <c r="K19" i="8"/>
  <c r="Y19" i="8"/>
  <c r="H19" i="8"/>
  <c r="E18" i="8"/>
  <c r="L18" i="8"/>
  <c r="D18" i="8"/>
  <c r="K18" i="8"/>
  <c r="Y18" i="8"/>
  <c r="H18" i="8"/>
  <c r="E17" i="8"/>
  <c r="L17" i="8"/>
  <c r="D17" i="8"/>
  <c r="K17" i="8"/>
  <c r="Y17" i="8"/>
  <c r="H17" i="8"/>
  <c r="E16" i="8"/>
  <c r="L16" i="8"/>
  <c r="D16" i="8"/>
  <c r="K16" i="8"/>
  <c r="Y16" i="8"/>
  <c r="H16" i="8"/>
  <c r="E15" i="8"/>
  <c r="L15" i="8"/>
  <c r="D15" i="8"/>
  <c r="K15" i="8"/>
  <c r="Y15" i="8"/>
  <c r="H15" i="8"/>
  <c r="E14" i="8"/>
  <c r="L14" i="8"/>
  <c r="D14" i="8"/>
  <c r="K14" i="8"/>
  <c r="Y14" i="8"/>
  <c r="H14" i="8"/>
  <c r="E13" i="8"/>
  <c r="L13" i="8"/>
  <c r="D13" i="8"/>
  <c r="K13" i="8"/>
  <c r="Y13" i="8"/>
  <c r="H13" i="8"/>
  <c r="E12" i="8"/>
  <c r="L12" i="8"/>
  <c r="D12" i="8"/>
  <c r="K12" i="8"/>
  <c r="Y12" i="8"/>
  <c r="H12" i="8"/>
  <c r="E11" i="8"/>
  <c r="L11" i="8"/>
  <c r="D11" i="8"/>
  <c r="K11" i="8"/>
  <c r="Y11" i="8"/>
  <c r="H11" i="8"/>
  <c r="Y10" i="8"/>
  <c r="H10" i="8"/>
  <c r="Y9" i="8"/>
  <c r="H9" i="8"/>
  <c r="Y8" i="8"/>
  <c r="H8" i="8"/>
  <c r="Y7" i="8"/>
  <c r="H7" i="8"/>
  <c r="Y6" i="8"/>
  <c r="H6" i="8"/>
  <c r="Y5" i="8"/>
  <c r="H5" i="8"/>
  <c r="Y4" i="8"/>
  <c r="H4" i="8"/>
  <c r="E26" i="11"/>
  <c r="L26" i="11"/>
  <c r="D26" i="11"/>
  <c r="K26" i="11"/>
  <c r="Y26" i="11"/>
  <c r="H26" i="11"/>
  <c r="E25" i="11"/>
  <c r="L25" i="11"/>
  <c r="D25" i="11"/>
  <c r="K25" i="11"/>
  <c r="Y25" i="11"/>
  <c r="H25" i="11"/>
  <c r="E24" i="11"/>
  <c r="L24" i="11"/>
  <c r="D24" i="11"/>
  <c r="K24" i="11"/>
  <c r="Y24" i="11"/>
  <c r="H24" i="11"/>
  <c r="E23" i="11"/>
  <c r="L23" i="11"/>
  <c r="D23" i="11"/>
  <c r="K23" i="11"/>
  <c r="Y23" i="11"/>
  <c r="H23" i="11"/>
  <c r="E22" i="11"/>
  <c r="L22" i="11"/>
  <c r="D22" i="11"/>
  <c r="K22" i="11"/>
  <c r="Y22" i="11"/>
  <c r="H22" i="11"/>
  <c r="E21" i="11"/>
  <c r="L21" i="11"/>
  <c r="D21" i="11"/>
  <c r="K21" i="11"/>
  <c r="Y21" i="11"/>
  <c r="H21" i="11"/>
  <c r="E20" i="11"/>
  <c r="L20" i="11"/>
  <c r="D20" i="11"/>
  <c r="K20" i="11"/>
  <c r="Y20" i="11"/>
  <c r="H20" i="11"/>
  <c r="E19" i="11"/>
  <c r="L19" i="11"/>
  <c r="D19" i="11"/>
  <c r="K19" i="11"/>
  <c r="Y19" i="11"/>
  <c r="H19" i="11"/>
  <c r="E18" i="11"/>
  <c r="L18" i="11"/>
  <c r="D18" i="11"/>
  <c r="K18" i="11"/>
  <c r="Y18" i="11"/>
  <c r="H18" i="11"/>
  <c r="E17" i="11"/>
  <c r="L17" i="11"/>
  <c r="D17" i="11"/>
  <c r="K17" i="11"/>
  <c r="Y17" i="11"/>
  <c r="H17" i="11"/>
  <c r="E16" i="11"/>
  <c r="L16" i="11"/>
  <c r="D16" i="11"/>
  <c r="K16" i="11"/>
  <c r="Y16" i="11"/>
  <c r="H16" i="11"/>
  <c r="E15" i="11"/>
  <c r="L15" i="11"/>
  <c r="D15" i="11"/>
  <c r="K15" i="11"/>
  <c r="Y15" i="11"/>
  <c r="H15" i="11"/>
  <c r="E14" i="11"/>
  <c r="L14" i="11"/>
  <c r="D14" i="11"/>
  <c r="K14" i="11"/>
  <c r="Y14" i="11"/>
  <c r="H14" i="11"/>
  <c r="E13" i="11"/>
  <c r="L13" i="11"/>
  <c r="D13" i="11"/>
  <c r="K13" i="11"/>
  <c r="Y13" i="11"/>
  <c r="H13" i="11"/>
  <c r="E12" i="11"/>
  <c r="L12" i="11"/>
  <c r="D12" i="11"/>
  <c r="K12" i="11"/>
  <c r="Y12" i="11"/>
  <c r="H12" i="11"/>
  <c r="E11" i="11"/>
  <c r="L11" i="11"/>
  <c r="D11" i="11"/>
  <c r="K11" i="11"/>
  <c r="Y11" i="11"/>
  <c r="H11" i="11"/>
  <c r="E10" i="11"/>
  <c r="L10" i="11"/>
  <c r="Y10" i="11"/>
  <c r="H10" i="11"/>
  <c r="E9" i="11"/>
  <c r="L9" i="11"/>
  <c r="Y9" i="11"/>
  <c r="H9" i="11"/>
  <c r="E8" i="11"/>
  <c r="L8" i="11"/>
  <c r="Y8" i="11"/>
  <c r="H8" i="11"/>
  <c r="E7" i="11"/>
  <c r="L7" i="11"/>
  <c r="Y7" i="11"/>
  <c r="H7" i="11"/>
  <c r="E6" i="11"/>
  <c r="L6" i="11"/>
  <c r="Y6" i="11"/>
  <c r="H6" i="11"/>
  <c r="E5" i="11"/>
  <c r="L5" i="11"/>
  <c r="Y5" i="11"/>
  <c r="H5" i="11"/>
  <c r="Y4" i="11"/>
  <c r="H4" i="11"/>
  <c r="E26" i="7"/>
  <c r="L26" i="7"/>
  <c r="D26" i="7"/>
  <c r="K26" i="7"/>
  <c r="Y26" i="7"/>
  <c r="H26" i="7"/>
  <c r="E25" i="7"/>
  <c r="L25" i="7"/>
  <c r="D25" i="7"/>
  <c r="K25" i="7"/>
  <c r="Y25" i="7"/>
  <c r="H25" i="7"/>
  <c r="E24" i="7"/>
  <c r="L24" i="7"/>
  <c r="D24" i="7"/>
  <c r="K24" i="7"/>
  <c r="Y24" i="7"/>
  <c r="H24" i="7"/>
  <c r="E23" i="7"/>
  <c r="L23" i="7"/>
  <c r="D23" i="7"/>
  <c r="K23" i="7"/>
  <c r="Y23" i="7"/>
  <c r="H23" i="7"/>
  <c r="E22" i="7"/>
  <c r="L22" i="7"/>
  <c r="D22" i="7"/>
  <c r="K22" i="7"/>
  <c r="Y22" i="7"/>
  <c r="H22" i="7"/>
  <c r="E21" i="7"/>
  <c r="L21" i="7"/>
  <c r="D21" i="7"/>
  <c r="K21" i="7"/>
  <c r="Y21" i="7"/>
  <c r="H21" i="7"/>
  <c r="E20" i="7"/>
  <c r="L20" i="7"/>
  <c r="D20" i="7"/>
  <c r="K20" i="7"/>
  <c r="Y20" i="7"/>
  <c r="H20" i="7"/>
  <c r="E19" i="7"/>
  <c r="L19" i="7"/>
  <c r="D19" i="7"/>
  <c r="K19" i="7"/>
  <c r="Y19" i="7"/>
  <c r="H19" i="7"/>
  <c r="E18" i="7"/>
  <c r="L18" i="7"/>
  <c r="D18" i="7"/>
  <c r="K18" i="7"/>
  <c r="Y18" i="7"/>
  <c r="H18" i="7"/>
  <c r="E17" i="7"/>
  <c r="L17" i="7"/>
  <c r="D17" i="7"/>
  <c r="K17" i="7"/>
  <c r="Y17" i="7"/>
  <c r="H17" i="7"/>
  <c r="E16" i="7"/>
  <c r="L16" i="7"/>
  <c r="D16" i="7"/>
  <c r="K16" i="7"/>
  <c r="Y16" i="7"/>
  <c r="H16" i="7"/>
  <c r="E15" i="7"/>
  <c r="L15" i="7"/>
  <c r="D15" i="7"/>
  <c r="K15" i="7"/>
  <c r="Y15" i="7"/>
  <c r="H15" i="7"/>
  <c r="E14" i="7"/>
  <c r="L14" i="7"/>
  <c r="D14" i="7"/>
  <c r="K14" i="7"/>
  <c r="Y14" i="7"/>
  <c r="H14" i="7"/>
  <c r="E13" i="7"/>
  <c r="L13" i="7"/>
  <c r="D13" i="7"/>
  <c r="K13" i="7"/>
  <c r="Y13" i="7"/>
  <c r="H13" i="7"/>
  <c r="E12" i="7"/>
  <c r="L12" i="7"/>
  <c r="D12" i="7"/>
  <c r="K12" i="7"/>
  <c r="Y12" i="7"/>
  <c r="H12" i="7"/>
  <c r="E11" i="7"/>
  <c r="L11" i="7"/>
  <c r="D11" i="7"/>
  <c r="K11" i="7"/>
  <c r="Y11" i="7"/>
  <c r="H11" i="7"/>
  <c r="Y10" i="7"/>
  <c r="H10" i="7"/>
  <c r="Y9" i="7"/>
  <c r="H9" i="7"/>
  <c r="Y8" i="7"/>
  <c r="H8" i="7"/>
  <c r="Y7" i="7"/>
  <c r="H7" i="7"/>
  <c r="Y6" i="7"/>
  <c r="H6" i="7"/>
  <c r="Y5" i="7"/>
  <c r="H5" i="7"/>
  <c r="Y4" i="7"/>
  <c r="H4" i="7"/>
  <c r="E26" i="10"/>
  <c r="L26" i="10"/>
  <c r="D26" i="10"/>
  <c r="K26" i="10"/>
  <c r="Y26" i="10"/>
  <c r="H26" i="10"/>
  <c r="E25" i="10"/>
  <c r="L25" i="10"/>
  <c r="D25" i="10"/>
  <c r="K25" i="10"/>
  <c r="Y25" i="10"/>
  <c r="H25" i="10"/>
  <c r="E24" i="10"/>
  <c r="L24" i="10"/>
  <c r="D24" i="10"/>
  <c r="K24" i="10"/>
  <c r="Y24" i="10"/>
  <c r="H24" i="10"/>
  <c r="E23" i="10"/>
  <c r="L23" i="10"/>
  <c r="D23" i="10"/>
  <c r="K23" i="10"/>
  <c r="Y23" i="10"/>
  <c r="H23" i="10"/>
  <c r="E22" i="10"/>
  <c r="L22" i="10"/>
  <c r="D22" i="10"/>
  <c r="K22" i="10"/>
  <c r="Y22" i="10"/>
  <c r="H22" i="10"/>
  <c r="E21" i="10"/>
  <c r="L21" i="10"/>
  <c r="D21" i="10"/>
  <c r="K21" i="10"/>
  <c r="Y21" i="10"/>
  <c r="H21" i="10"/>
  <c r="E20" i="10"/>
  <c r="L20" i="10"/>
  <c r="D20" i="10"/>
  <c r="K20" i="10"/>
  <c r="Y20" i="10"/>
  <c r="H20" i="10"/>
  <c r="E19" i="10"/>
  <c r="L19" i="10"/>
  <c r="D19" i="10"/>
  <c r="K19" i="10"/>
  <c r="Y19" i="10"/>
  <c r="H19" i="10"/>
  <c r="E18" i="10"/>
  <c r="L18" i="10"/>
  <c r="D18" i="10"/>
  <c r="K18" i="10"/>
  <c r="Y18" i="10"/>
  <c r="H18" i="10"/>
  <c r="E17" i="10"/>
  <c r="L17" i="10"/>
  <c r="D17" i="10"/>
  <c r="K17" i="10"/>
  <c r="Y17" i="10"/>
  <c r="H17" i="10"/>
  <c r="E16" i="10"/>
  <c r="L16" i="10"/>
  <c r="D16" i="10"/>
  <c r="K16" i="10"/>
  <c r="Y16" i="10"/>
  <c r="H16" i="10"/>
  <c r="E15" i="10"/>
  <c r="L15" i="10"/>
  <c r="D15" i="10"/>
  <c r="K15" i="10"/>
  <c r="Y15" i="10"/>
  <c r="H15" i="10"/>
  <c r="E14" i="10"/>
  <c r="L14" i="10"/>
  <c r="D14" i="10"/>
  <c r="K14" i="10"/>
  <c r="Y14" i="10"/>
  <c r="H14" i="10"/>
  <c r="E13" i="10"/>
  <c r="L13" i="10"/>
  <c r="D13" i="10"/>
  <c r="K13" i="10"/>
  <c r="Y13" i="10"/>
  <c r="H13" i="10"/>
  <c r="E12" i="10"/>
  <c r="L12" i="10"/>
  <c r="D12" i="10"/>
  <c r="K12" i="10"/>
  <c r="Y12" i="10"/>
  <c r="H12" i="10"/>
  <c r="E11" i="10"/>
  <c r="L11" i="10"/>
  <c r="D11" i="10"/>
  <c r="K11" i="10"/>
  <c r="Y11" i="10"/>
  <c r="H11" i="10"/>
  <c r="E10" i="10"/>
  <c r="L10" i="10"/>
  <c r="D10" i="10"/>
  <c r="K10" i="10"/>
  <c r="Y10" i="10"/>
  <c r="H10" i="10"/>
  <c r="E9" i="10"/>
  <c r="L9" i="10"/>
  <c r="D9" i="10"/>
  <c r="K9" i="10"/>
  <c r="Y9" i="10"/>
  <c r="H9" i="10"/>
  <c r="E8" i="10"/>
  <c r="L8" i="10"/>
  <c r="D8" i="10"/>
  <c r="K8" i="10"/>
  <c r="Y8" i="10"/>
  <c r="H8" i="10"/>
  <c r="E7" i="10"/>
  <c r="L7" i="10"/>
  <c r="D7" i="10"/>
  <c r="K7" i="10"/>
  <c r="Y7" i="10"/>
  <c r="H7" i="10"/>
  <c r="E6" i="10"/>
  <c r="L6" i="10"/>
  <c r="D6" i="10"/>
  <c r="K6" i="10"/>
  <c r="Y6" i="10"/>
  <c r="H6" i="10"/>
  <c r="E5" i="10"/>
  <c r="L5" i="10"/>
  <c r="D5" i="10"/>
  <c r="K5" i="10"/>
  <c r="Y5" i="10"/>
  <c r="H5" i="10"/>
  <c r="E4" i="10"/>
  <c r="L4" i="10"/>
  <c r="D4" i="10"/>
  <c r="K4" i="10"/>
  <c r="Y4" i="10"/>
  <c r="H4" i="10"/>
  <c r="P9" i="5"/>
  <c r="P10" i="5"/>
  <c r="P11" i="5"/>
  <c r="P12" i="5"/>
  <c r="P13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8" i="5"/>
  <c r="P7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14" i="5"/>
  <c r="I8" i="5"/>
  <c r="I7" i="5"/>
  <c r="V4" i="5"/>
  <c r="W14" i="5"/>
  <c r="U14" i="5"/>
  <c r="W9" i="5"/>
  <c r="U9" i="5"/>
  <c r="W7" i="5"/>
  <c r="U7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4" i="4"/>
  <c r="H1" i="2"/>
  <c r="I11" i="2"/>
  <c r="I6" i="2"/>
  <c r="I4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4" i="2"/>
  <c r="G11" i="2"/>
  <c r="G6" i="2"/>
  <c r="G4" i="2"/>
</calcChain>
</file>

<file path=xl/sharedStrings.xml><?xml version="1.0" encoding="utf-8"?>
<sst xmlns="http://schemas.openxmlformats.org/spreadsheetml/2006/main" count="5508" uniqueCount="292">
  <si>
    <t>Database:</t>
  </si>
  <si>
    <t>Conaprole</t>
  </si>
  <si>
    <t>Cube:</t>
  </si>
  <si>
    <t>Production Planning</t>
  </si>
  <si>
    <t>State</t>
  </si>
  <si>
    <t>Page:</t>
  </si>
  <si>
    <t>Version</t>
  </si>
  <si>
    <t>1:Dry</t>
  </si>
  <si>
    <t>Key Figures</t>
  </si>
  <si>
    <t>2:Liquid</t>
  </si>
  <si>
    <t>Month</t>
  </si>
  <si>
    <t>Code</t>
  </si>
  <si>
    <t>SKU</t>
  </si>
  <si>
    <t>Priority</t>
  </si>
  <si>
    <t>Inventory</t>
  </si>
  <si>
    <t>Target Inventory</t>
  </si>
  <si>
    <t>Demand</t>
  </si>
  <si>
    <t>SubDemand</t>
  </si>
  <si>
    <t>Real Demand</t>
  </si>
  <si>
    <t>Purchase Orders</t>
  </si>
  <si>
    <t>Sales Orders</t>
  </si>
  <si>
    <t>Batches</t>
  </si>
  <si>
    <t>Production Requested</t>
  </si>
  <si>
    <t>Pre Production SO</t>
  </si>
  <si>
    <t>Pre Production BO</t>
  </si>
  <si>
    <t>Production Planned</t>
  </si>
  <si>
    <t>Production Plan Adjustment</t>
  </si>
  <si>
    <t>Purchase Plan</t>
  </si>
  <si>
    <t>Purchase Plan Adj</t>
  </si>
  <si>
    <t>Production Attained</t>
  </si>
  <si>
    <t>BackOrder</t>
  </si>
  <si>
    <t>Stockout</t>
  </si>
  <si>
    <t>MAPE Min</t>
  </si>
  <si>
    <t>MAPE Mod</t>
  </si>
  <si>
    <t>MAPE Max</t>
  </si>
  <si>
    <t>Unit Price (for SO)</t>
  </si>
  <si>
    <t>Unit Convertion</t>
  </si>
  <si>
    <t>Units by Pallet</t>
  </si>
  <si>
    <t>Month Cost by Pallet</t>
  </si>
  <si>
    <t>Unit Cost (for INV)</t>
  </si>
  <si>
    <t>DFC</t>
  </si>
  <si>
    <t>Type</t>
  </si>
  <si>
    <t>Lead time</t>
  </si>
  <si>
    <t>Bulk</t>
  </si>
  <si>
    <t>Forecast</t>
  </si>
  <si>
    <t>Prod. Plant</t>
  </si>
  <si>
    <t>BR_AR_CUPPER_OXIDE</t>
  </si>
  <si>
    <t>ARGENTINA</t>
  </si>
  <si>
    <t>BR</t>
  </si>
  <si>
    <t>BR_AR_RECOP_0.25</t>
  </si>
  <si>
    <t>BR_BR_Cobre_Atar_18X1_KG</t>
  </si>
  <si>
    <t>BRAZIL</t>
  </si>
  <si>
    <t>BR_BR_Cobre_Atar_25_KG</t>
  </si>
  <si>
    <t>BR_BR_Green_Shield_-0.1</t>
  </si>
  <si>
    <t>BR_BR_Oxicloreto_Técnico_0.57_BR_400_KG</t>
  </si>
  <si>
    <t>BR_BR_Recop_15X1_KG</t>
  </si>
  <si>
    <t>BR_BR_Recop_25_KG</t>
  </si>
  <si>
    <t>EUROPE</t>
  </si>
  <si>
    <t>BR_EU_COC_57</t>
  </si>
  <si>
    <t>BR_ME_COC_TECH</t>
  </si>
  <si>
    <t>MEXICO</t>
  </si>
  <si>
    <t>BR_ME_COH_TECH</t>
  </si>
  <si>
    <t>BR_US_Copper_Hydroxide_MUP_0.6</t>
  </si>
  <si>
    <t>USA</t>
  </si>
  <si>
    <t>MX_BA_COH_0.5_DF</t>
  </si>
  <si>
    <t>BAYER AUSTRALIA</t>
  </si>
  <si>
    <t>MX</t>
  </si>
  <si>
    <t>MX_EU_COC_25_WG_Blue_bulk</t>
  </si>
  <si>
    <t>MX_EU_COC_25_WG_bulk</t>
  </si>
  <si>
    <t>MX_EU_COC_30_WG_bulk</t>
  </si>
  <si>
    <t>MX_EU_COC_35_WG_Blue_Bulk</t>
  </si>
  <si>
    <t>MX_EU_COC_35_WG_Bulk</t>
  </si>
  <si>
    <t>MX_EU_COC_50_WP_Blue</t>
  </si>
  <si>
    <t>MX_EU_COC_57</t>
  </si>
  <si>
    <t>MX_EU_COH_20_WG_bulk</t>
  </si>
  <si>
    <t>MX_EU_COH_22_WG</t>
  </si>
  <si>
    <t>MX_EU_COH_22_WG_Bulk</t>
  </si>
  <si>
    <t>MX_EU_COH_25_WG</t>
  </si>
  <si>
    <t>MX_EU_COH_25_WG_bulk</t>
  </si>
  <si>
    <t>MX_EU_COH_35_WG</t>
  </si>
  <si>
    <t>MX_EU_COH_50_WG</t>
  </si>
  <si>
    <t>MX_EU_COH_50_WP</t>
  </si>
  <si>
    <t>MX_EU_COH_60</t>
  </si>
  <si>
    <t>MX_EU_TBCS_30_WG</t>
  </si>
  <si>
    <t>MX_EU_TBCS_30_WG_bulk</t>
  </si>
  <si>
    <t>MX_EU_TBCS_53</t>
  </si>
  <si>
    <t>MX_EZ_COH_0.5_WP</t>
  </si>
  <si>
    <t>EZZOHOUR MARRUECOS</t>
  </si>
  <si>
    <t>MX_FR_COC_0.5_DF</t>
  </si>
  <si>
    <t>FRUITFED NZLND</t>
  </si>
  <si>
    <t>MX_FR_COH_0.5_DF</t>
  </si>
  <si>
    <t>MX_GU_COC_0.25_DF</t>
  </si>
  <si>
    <t>GUATEMALA</t>
  </si>
  <si>
    <t>MX_GU_COH_0.2_DF</t>
  </si>
  <si>
    <t>MX_MA_COC_0.51_DF</t>
  </si>
  <si>
    <t>MARUBENI JAPON</t>
  </si>
  <si>
    <t>MX_ME_ COH_0.2_DF</t>
  </si>
  <si>
    <t>MX_ME_Caldocu_PH</t>
  </si>
  <si>
    <t>MX_ME_COC_0.5_WP</t>
  </si>
  <si>
    <t>MX_ME_COC_LIQUID</t>
  </si>
  <si>
    <t>MX_ME_COC25%_DF_HB</t>
  </si>
  <si>
    <t>MX_ME_COH_0.2_DF_HB</t>
  </si>
  <si>
    <t>MX_ME_COH_0.5_DF</t>
  </si>
  <si>
    <t>MX_ME_COH_0.5_WP</t>
  </si>
  <si>
    <t>MX_ME_COH_50%WP</t>
  </si>
  <si>
    <t>MX_ME_COH_LIQUID</t>
  </si>
  <si>
    <t>MX_ME_Mosquetero_DF</t>
  </si>
  <si>
    <t>MX_ME_TRIBACU_PH</t>
  </si>
  <si>
    <t>MX_NI_COC_0.25_DF</t>
  </si>
  <si>
    <t>NICARAGUA</t>
  </si>
  <si>
    <t>MX_NI_COH_0.2_DF</t>
  </si>
  <si>
    <t>MX_PA_COC_0.25_DF</t>
  </si>
  <si>
    <t>PANAMA</t>
  </si>
  <si>
    <t>MX_PA_COH_0.2_DF</t>
  </si>
  <si>
    <t>MX_PE_COH_0.4_DF</t>
  </si>
  <si>
    <t>PENANG, MALAYASIA</t>
  </si>
  <si>
    <t>MX_SA_COC_0.25_DF</t>
  </si>
  <si>
    <t>SAN SALVADOR</t>
  </si>
  <si>
    <t>MX_SA_COH_0.2_DF</t>
  </si>
  <si>
    <t>MX_ST_COH_0.35_DF</t>
  </si>
  <si>
    <t>STRONWILL CHINA</t>
  </si>
  <si>
    <t>MX_ST_COH_0.5_DF</t>
  </si>
  <si>
    <t>MX_ST_COH_0.5_WP</t>
  </si>
  <si>
    <t>MX_US_Basic_Copper_53</t>
  </si>
  <si>
    <t>MX_US_COC_50_WP</t>
  </si>
  <si>
    <t>MX_US_COC_50DF</t>
  </si>
  <si>
    <t>MX_US_COCS_WDG</t>
  </si>
  <si>
    <t>MX_US_COP-O-ZINC_</t>
  </si>
  <si>
    <t>MX_US_Copper_Hydroxide_MUP_0.58</t>
  </si>
  <si>
    <t>MX_US_Copper_Hydroxide_MUP_0.6</t>
  </si>
  <si>
    <t>MX_US_Copper_Oxychloride_Tech</t>
  </si>
  <si>
    <t>MX_US_Copper_Spray</t>
  </si>
  <si>
    <t>MX_US_Nucop_30_HB</t>
  </si>
  <si>
    <t>MX_US_Nucop_3L</t>
  </si>
  <si>
    <t>MX_US_Nucop_50DF</t>
  </si>
  <si>
    <t>MX_US_Nucop_50DF_HB</t>
  </si>
  <si>
    <t>MX_US_Nucop_WP</t>
  </si>
  <si>
    <t>MX_US_Nucop_XLR</t>
  </si>
  <si>
    <t>Skus</t>
  </si>
  <si>
    <t>Subfamily</t>
  </si>
  <si>
    <t>Technology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</si>
  <si>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</si>
  <si>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</si>
  <si>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</si>
  <si>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</si>
  <si>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</si>
  <si>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</si>
  <si>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</si>
  <si>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</si>
  <si>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</si>
  <si>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</si>
  <si>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</si>
  <si>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</si>
  <si>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</si>
  <si>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</si>
  <si>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</si>
  <si>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% subfamily</t>
  </si>
  <si>
    <t>P</t>
  </si>
  <si>
    <t>Q</t>
  </si>
  <si>
    <t>R</t>
  </si>
  <si>
    <t>S</t>
  </si>
  <si>
    <t>T</t>
  </si>
  <si>
    <t>U</t>
  </si>
  <si>
    <t>V</t>
  </si>
  <si>
    <t>W</t>
  </si>
  <si>
    <t>UK Hub</t>
  </si>
  <si>
    <t>CE Hub</t>
  </si>
  <si>
    <t>DACH</t>
  </si>
  <si>
    <t>Iberia</t>
  </si>
  <si>
    <t>FR Hub</t>
  </si>
  <si>
    <t>IT Hub</t>
  </si>
  <si>
    <t>Asia</t>
  </si>
  <si>
    <t>M-East</t>
  </si>
  <si>
    <t>Others (Dist IEC)</t>
  </si>
  <si>
    <t>N-Africa (Dist)</t>
  </si>
  <si>
    <t>Distribution - Priority</t>
  </si>
  <si>
    <t>Annual Demand % - Year 1</t>
  </si>
  <si>
    <t>Annual Demand % - Year 2</t>
  </si>
  <si>
    <t>Tot %</t>
  </si>
  <si>
    <t>Demand Y1</t>
  </si>
  <si>
    <t>Demand Y2</t>
  </si>
  <si>
    <t>BLUE</t>
  </si>
  <si>
    <t>RED</t>
  </si>
  <si>
    <t>% Demand Y1</t>
  </si>
  <si>
    <t>% Demand Y2</t>
  </si>
  <si>
    <t>Total Cy</t>
  </si>
  <si>
    <t>Demand Months - Y1</t>
  </si>
  <si>
    <t>Demand Months - Y2</t>
  </si>
  <si>
    <t>Seasonality - Months</t>
  </si>
  <si>
    <t>Total - 120</t>
  </si>
  <si>
    <t>Starting inventory (units)</t>
  </si>
  <si>
    <t>Target Inventory (Days)</t>
  </si>
  <si>
    <t>MAPE</t>
  </si>
  <si>
    <t>Cases/ Pallet</t>
  </si>
  <si>
    <t>Unit / Case</t>
  </si>
  <si>
    <t>Prod Batch</t>
  </si>
  <si>
    <t>Cost / Unit  - Conversion</t>
  </si>
  <si>
    <t>Units / Pallet</t>
  </si>
  <si>
    <t>This plant is specialized on blue tech: high volume / low cost</t>
  </si>
  <si>
    <t>But: each month is either Blue or Red, we cannot mix</t>
  </si>
  <si>
    <t>WH pallet spaces limitation: 2 months production</t>
  </si>
  <si>
    <t>LT (Days)</t>
  </si>
  <si>
    <t>No warehouse capability - Product shipped immediately</t>
  </si>
  <si>
    <t>Year</t>
  </si>
  <si>
    <t>IBERIA</t>
  </si>
  <si>
    <t>FR HUB</t>
  </si>
  <si>
    <t>IT</t>
  </si>
  <si>
    <t>UK</t>
  </si>
  <si>
    <t>CE</t>
  </si>
  <si>
    <t>ASIA</t>
  </si>
  <si>
    <t>OTHERS IEC</t>
  </si>
  <si>
    <t>IB</t>
  </si>
  <si>
    <t>FR</t>
  </si>
  <si>
    <t>M-EAST</t>
  </si>
  <si>
    <t>IEC</t>
  </si>
  <si>
    <t>N-AFRICA</t>
  </si>
  <si>
    <t>TOTAL</t>
  </si>
  <si>
    <t>TOTAL BLUE</t>
  </si>
  <si>
    <t>TOTAL RED</t>
  </si>
  <si>
    <t>% BLUE</t>
  </si>
  <si>
    <t>% RED</t>
  </si>
  <si>
    <t>Demand - 2 years</t>
  </si>
  <si>
    <t>Plant 1</t>
  </si>
  <si>
    <t>Plant 2</t>
  </si>
  <si>
    <t>Capacity BLUE</t>
  </si>
  <si>
    <t>Capacity RED</t>
  </si>
  <si>
    <t>% OEE</t>
  </si>
  <si>
    <t>% Available</t>
  </si>
  <si>
    <t>Capacity - 2 years</t>
  </si>
  <si>
    <t>Calendar</t>
  </si>
  <si>
    <t>RCC - Check</t>
  </si>
  <si>
    <t>Capacity 2 y</t>
  </si>
  <si>
    <t>Demand 2 y</t>
  </si>
  <si>
    <t>Occupation</t>
  </si>
  <si>
    <t>Capacity : 62000 per month</t>
  </si>
  <si>
    <t>Units / pallet</t>
  </si>
  <si>
    <t>Av. Monthly Dmd Y1</t>
  </si>
  <si>
    <t>Av. Monthly Dmd Y2</t>
  </si>
  <si>
    <t>Av. Pallets Y1</t>
  </si>
  <si>
    <t>Av. Pallets Y2</t>
  </si>
  <si>
    <t>Total</t>
  </si>
  <si>
    <t>Std Cost per Unit (Inv.)</t>
  </si>
  <si>
    <t>DACH - Cologne</t>
  </si>
  <si>
    <t>Capacity (pallets)</t>
  </si>
  <si>
    <t>Iberia - Madrid</t>
  </si>
  <si>
    <t>FR Hub - Paris</t>
  </si>
  <si>
    <t>( 3 months)</t>
  </si>
  <si>
    <t>( 6 months)</t>
  </si>
  <si>
    <t>( 1 year)</t>
  </si>
  <si>
    <t>IT Hub - Milan</t>
  </si>
  <si>
    <t>UK Hub - Manchester</t>
  </si>
  <si>
    <t>CE Hub - Warsaw</t>
  </si>
  <si>
    <t>M-East - Dubai</t>
  </si>
  <si>
    <t>USA - Philadelphia</t>
  </si>
  <si>
    <t>Asia - Singapore</t>
  </si>
  <si>
    <t>Others (Dist IEC) - Moscow</t>
  </si>
  <si>
    <t>N-Africa (Dist) - Casablanca</t>
  </si>
  <si>
    <t>Plant 1 - Hungary - Godoloo</t>
  </si>
  <si>
    <t>Plant 2 - Germany - Essen</t>
  </si>
  <si>
    <t>% Subfamily</t>
  </si>
  <si>
    <t>Distribution strategy</t>
  </si>
  <si>
    <t>Starting Inventory (Plant 1)</t>
  </si>
  <si>
    <t>Starting Inventory (Plant 2)</t>
  </si>
  <si>
    <t>Plant</t>
  </si>
  <si>
    <t>sku</t>
  </si>
  <si>
    <t>plants_location</t>
  </si>
  <si>
    <t>Godoloo,Hungary</t>
  </si>
  <si>
    <t>code</t>
  </si>
  <si>
    <t>Essen,Germany</t>
  </si>
  <si>
    <t>Cologne,Germany</t>
  </si>
  <si>
    <t>Madrid,Spain</t>
  </si>
  <si>
    <t>FRENCH</t>
  </si>
  <si>
    <t>Paris,France</t>
  </si>
  <si>
    <t>ITALIAN</t>
  </si>
  <si>
    <t>Milan,Italy</t>
  </si>
  <si>
    <t>Manchester,UK</t>
  </si>
  <si>
    <t>CENTRAL</t>
  </si>
  <si>
    <t>Warsaw,Poland</t>
  </si>
  <si>
    <t>MIDDLE EAST</t>
  </si>
  <si>
    <t>Dubai,United Emirates</t>
  </si>
  <si>
    <t>name</t>
  </si>
  <si>
    <t>location</t>
  </si>
  <si>
    <t>capacity</t>
  </si>
  <si>
    <t>Philadelphia,PA,USA</t>
  </si>
  <si>
    <t>Singapore,SG</t>
  </si>
  <si>
    <t>OTHERS</t>
  </si>
  <si>
    <t>Moscow,Rusia</t>
  </si>
  <si>
    <t>North AFRICA</t>
  </si>
  <si>
    <t>Casablanca, Morocco</t>
  </si>
  <si>
    <t>month</t>
  </si>
  <si>
    <t>plant1</t>
  </si>
  <si>
    <t>plant2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</si>
</sst>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* #,##0_ ;_ * \-#,##0_ ;_ * &quot;-&quot;??_ ;_ @_ "/>
    <numFmt numFmtId="166" formatCode="#,##0.0"/>
  </numFmts>
  <fonts count="14" x14ac:knownFonts="1">
    <font>
      <sz val="12"/>
      <color theme="1"/>
      <name val="Calibri"/>
      <family val="2"/>
      <scheme val="minor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</font>
    <font>
      <sz val="12"/>
      <color rgb="FF000000"/>
      <name val="Calibri"/>
      <family val="2"/>
      <scheme val="minor"/>
    </font>
    <font>
      <sz val="11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EAF1F6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210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20" fontId="1" fillId="0" borderId="0" xfId="0" applyNumberFormat="1" applyFont="1"/>
    <xf numFmtId="0" fontId="4" fillId="0" borderId="1" xfId="1" applyFont="1" applyFill="1" applyBorder="1" applyAlignment="1">
      <alignment vertical="center"/>
    </xf>
    <xf numFmtId="1" fontId="1" fillId="2" borderId="0" xfId="0" applyNumberFormat="1" applyFont="1" applyFill="1"/>
    <xf numFmtId="1" fontId="2" fillId="2" borderId="0" xfId="0" applyNumberFormat="1" applyFont="1" applyFill="1"/>
    <xf numFmtId="2" fontId="1" fillId="2" borderId="0" xfId="0" applyNumberFormat="1" applyFont="1" applyFill="1"/>
    <xf numFmtId="0" fontId="1" fillId="2" borderId="0" xfId="0" applyFont="1" applyFill="1"/>
    <xf numFmtId="0" fontId="5" fillId="0" borderId="0" xfId="0" applyFont="1" applyAlignment="1">
      <alignment horizontal="left" vertical="center" wrapText="1"/>
    </xf>
    <xf numFmtId="1" fontId="1" fillId="0" borderId="0" xfId="0" applyNumberFormat="1" applyFont="1" applyFill="1"/>
    <xf numFmtId="1" fontId="2" fillId="0" borderId="0" xfId="0" applyNumberFormat="1" applyFont="1" applyFill="1"/>
    <xf numFmtId="0" fontId="0" fillId="0" borderId="0" xfId="0" applyFill="1"/>
    <xf numFmtId="3" fontId="0" fillId="0" borderId="0" xfId="0" applyNumberFormat="1"/>
    <xf numFmtId="9" fontId="0" fillId="0" borderId="0" xfId="15" applyFont="1"/>
    <xf numFmtId="3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9" fontId="0" fillId="0" borderId="0" xfId="15" applyFon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0" fillId="0" borderId="0" xfId="15" applyNumberFormat="1" applyFont="1" applyAlignment="1">
      <alignment horizontal="center" vertical="center"/>
    </xf>
    <xf numFmtId="3" fontId="0" fillId="0" borderId="0" xfId="15" applyNumberFormat="1" applyFont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165" fontId="0" fillId="0" borderId="0" xfId="14" applyNumberFormat="1" applyFont="1" applyAlignment="1">
      <alignment horizontal="center" vertical="center"/>
    </xf>
    <xf numFmtId="166" fontId="0" fillId="0" borderId="0" xfId="0" applyNumberFormat="1"/>
    <xf numFmtId="4" fontId="0" fillId="0" borderId="0" xfId="0" applyNumberFormat="1"/>
    <xf numFmtId="3" fontId="9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center"/>
    </xf>
    <xf numFmtId="165" fontId="0" fillId="0" borderId="0" xfId="14" applyNumberFormat="1" applyFont="1" applyAlignment="1">
      <alignment horizontal="center"/>
    </xf>
    <xf numFmtId="9" fontId="0" fillId="0" borderId="0" xfId="15" applyFont="1" applyAlignment="1">
      <alignment horizontal="center"/>
    </xf>
    <xf numFmtId="1" fontId="0" fillId="0" borderId="0" xfId="0" applyNumberFormat="1"/>
    <xf numFmtId="165" fontId="0" fillId="0" borderId="0" xfId="14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3" fontId="9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/>
    </xf>
    <xf numFmtId="9" fontId="12" fillId="0" borderId="0" xfId="0" applyNumberFormat="1" applyFont="1" applyAlignment="1">
      <alignment horizontal="center"/>
    </xf>
    <xf numFmtId="164" fontId="5" fillId="0" borderId="0" xfId="14" applyFont="1" applyAlignment="1">
      <alignment horizontal="left" vertical="center" wrapText="1"/>
    </xf>
    <xf numFmtId="164" fontId="0" fillId="0" borderId="0" xfId="14" applyFont="1"/>
    <xf numFmtId="0" fontId="13" fillId="0" borderId="0" xfId="0" applyFont="1"/>
    <xf numFmtId="0" fontId="13" fillId="0" borderId="0" xfId="0" applyFont="1" applyAlignment="1">
      <alignment horizontal="left" vertical="center" indent="4"/>
    </xf>
    <xf numFmtId="0" fontId="13" fillId="0" borderId="0" xfId="0" applyFont="1" applyAlignment="1">
      <alignment vertical="center"/>
    </xf>
    <xf numFmtId="3" fontId="0" fillId="0" borderId="0" xfId="0" applyNumberFormat="1" applyFont="1"/>
  </cellXfs>
  <cellStyles count="210">
    <cellStyle name="Comma" xfId="1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Normal 3" xfId="1"/>
    <cellStyle name="Percent" xfId="1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93"/>
  <sheetViews>
    <sheetView zoomScale="125" zoomScaleNormal="125" zoomScalePageLayoutView="125" workbookViewId="0">
      <selection activeCell="A8" sqref="A8:XFD8"/>
    </sheetView>
  </sheetViews>
  <sheetFormatPr baseColWidth="10" defaultColWidth="10.6640625" defaultRowHeight="15" x14ac:dyDescent="0"/>
  <cols>
    <col min="1" max="1" width="17.6640625" customWidth="1"/>
    <col min="7" max="7" width="12" customWidth="1" collapsed="1"/>
  </cols>
  <sheetData>
    <row r="1" spans="1:36" s="2" customFormat="1" ht="12.7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/>
      <c r="AF1"/>
      <c r="AG1" s="1"/>
      <c r="AH1" s="1"/>
      <c r="AI1" s="1"/>
      <c r="AJ1" s="1"/>
    </row>
    <row r="2" spans="1:36" s="2" customFormat="1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/>
      <c r="AF2"/>
      <c r="AG2" s="1"/>
      <c r="AH2" s="1"/>
      <c r="AI2" s="1" t="s">
        <v>4</v>
      </c>
      <c r="AJ2" s="1"/>
    </row>
    <row r="3" spans="1:36" s="2" customFormat="1">
      <c r="A3" s="1" t="s">
        <v>5</v>
      </c>
      <c r="B3" s="1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/>
      <c r="AF3"/>
      <c r="AG3" s="1"/>
      <c r="AH3" s="1"/>
      <c r="AI3" s="3" t="s">
        <v>7</v>
      </c>
      <c r="AJ3" s="1"/>
    </row>
    <row r="4" spans="1:36" s="2" customFormat="1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/>
      <c r="AF4"/>
      <c r="AG4" s="1"/>
      <c r="AH4" s="1"/>
      <c r="AI4" s="3" t="s">
        <v>9</v>
      </c>
      <c r="AJ4" s="1"/>
    </row>
    <row r="5" spans="1:36" s="2" customFormat="1" ht="10.5">
      <c r="A5" s="1"/>
      <c r="B5" s="1" t="s">
        <v>10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D5" s="1"/>
      <c r="AE5" s="1"/>
      <c r="AF5" s="1"/>
      <c r="AG5" s="1"/>
      <c r="AH5" s="1"/>
      <c r="AI5" s="1"/>
      <c r="AJ5" s="1"/>
    </row>
    <row r="6" spans="1:36" s="2" customFormat="1">
      <c r="A6" s="1"/>
      <c r="B6" s="1" t="s">
        <v>11</v>
      </c>
      <c r="C6" s="1"/>
      <c r="D6" s="1"/>
      <c r="E6" s="1"/>
      <c r="F6" s="1"/>
      <c r="G6" s="1"/>
      <c r="H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D6" s="1"/>
      <c r="AE6" s="1"/>
      <c r="AF6" s="1"/>
      <c r="AG6" s="1"/>
      <c r="AH6" s="1"/>
      <c r="AI6" s="1"/>
      <c r="AJ6" s="1"/>
    </row>
    <row r="7" spans="1:36" s="2" customFormat="1" ht="10.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  <c r="V7" s="1">
        <v>22</v>
      </c>
      <c r="W7" s="1">
        <v>23</v>
      </c>
      <c r="X7" s="1">
        <v>24</v>
      </c>
      <c r="Y7" s="1">
        <v>25</v>
      </c>
      <c r="Z7" s="1">
        <v>26</v>
      </c>
      <c r="AA7" s="1">
        <v>27</v>
      </c>
      <c r="AB7" s="1">
        <v>28</v>
      </c>
      <c r="AC7" s="1">
        <v>29</v>
      </c>
      <c r="AD7" s="1">
        <v>30</v>
      </c>
      <c r="AE7" s="1">
        <v>31</v>
      </c>
      <c r="AF7" s="1">
        <v>32</v>
      </c>
      <c r="AG7" s="1">
        <v>33</v>
      </c>
      <c r="AH7" s="1">
        <v>34</v>
      </c>
      <c r="AI7" s="1">
        <v>35</v>
      </c>
      <c r="AJ7" s="1">
        <v>36</v>
      </c>
    </row>
    <row r="8" spans="1:36" s="9" customFormat="1" ht="60">
      <c r="A8" s="9" t="s">
        <v>12</v>
      </c>
      <c r="B8" s="9" t="s">
        <v>10</v>
      </c>
      <c r="C8" s="9" t="s">
        <v>13</v>
      </c>
      <c r="D8" s="9" t="s">
        <v>14</v>
      </c>
      <c r="E8" s="9" t="s">
        <v>15</v>
      </c>
      <c r="F8" s="9" t="s">
        <v>16</v>
      </c>
      <c r="G8" s="9" t="s">
        <v>17</v>
      </c>
      <c r="H8" s="9" t="s">
        <v>18</v>
      </c>
      <c r="I8" s="9" t="s">
        <v>19</v>
      </c>
      <c r="J8" s="9" t="s">
        <v>20</v>
      </c>
      <c r="K8" s="9" t="s">
        <v>21</v>
      </c>
      <c r="L8" s="9" t="s">
        <v>22</v>
      </c>
      <c r="M8" s="9" t="s">
        <v>23</v>
      </c>
      <c r="N8" s="9" t="s">
        <v>24</v>
      </c>
      <c r="O8" s="9" t="s">
        <v>25</v>
      </c>
      <c r="P8" s="9" t="s">
        <v>26</v>
      </c>
      <c r="Q8" s="9" t="s">
        <v>27</v>
      </c>
      <c r="R8" s="9" t="s">
        <v>28</v>
      </c>
      <c r="S8" s="9" t="s">
        <v>29</v>
      </c>
      <c r="T8" s="9" t="s">
        <v>30</v>
      </c>
      <c r="U8" s="9" t="s">
        <v>31</v>
      </c>
      <c r="V8" s="9" t="s">
        <v>32</v>
      </c>
      <c r="W8" s="9" t="s">
        <v>33</v>
      </c>
      <c r="X8" s="9" t="s">
        <v>34</v>
      </c>
      <c r="Y8" s="9" t="s">
        <v>35</v>
      </c>
      <c r="Z8" s="9" t="s">
        <v>36</v>
      </c>
      <c r="AA8" s="9" t="s">
        <v>37</v>
      </c>
      <c r="AB8" s="9" t="s">
        <v>38</v>
      </c>
      <c r="AC8" s="9" t="s">
        <v>39</v>
      </c>
      <c r="AD8" s="9" t="s">
        <v>40</v>
      </c>
      <c r="AE8" s="9" t="s">
        <v>41</v>
      </c>
      <c r="AF8" s="9" t="s">
        <v>42</v>
      </c>
      <c r="AG8" s="9" t="s">
        <v>43</v>
      </c>
      <c r="AH8" s="9" t="s">
        <v>44</v>
      </c>
      <c r="AI8" s="9" t="s">
        <v>4</v>
      </c>
      <c r="AJ8" s="9" t="s">
        <v>45</v>
      </c>
    </row>
    <row r="9" spans="1:36" s="2" customFormat="1" ht="14.5">
      <c r="A9" s="4" t="s">
        <v>46</v>
      </c>
      <c r="B9" s="5">
        <v>1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6">
        <v>0</v>
      </c>
      <c r="AE9" s="5">
        <v>1</v>
      </c>
      <c r="AF9" s="7">
        <v>0</v>
      </c>
      <c r="AG9" s="8">
        <v>0</v>
      </c>
      <c r="AH9" s="8" t="s">
        <v>47</v>
      </c>
      <c r="AI9" s="2">
        <v>1</v>
      </c>
      <c r="AJ9" s="2" t="s">
        <v>48</v>
      </c>
    </row>
    <row r="10" spans="1:36" s="2" customFormat="1" ht="14.5">
      <c r="A10" s="4" t="s">
        <v>46</v>
      </c>
      <c r="B10" s="5">
        <v>2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6">
        <v>0</v>
      </c>
      <c r="AE10" s="5">
        <v>1</v>
      </c>
      <c r="AF10" s="7">
        <v>0</v>
      </c>
      <c r="AG10" s="8">
        <v>0</v>
      </c>
      <c r="AH10" s="8" t="s">
        <v>47</v>
      </c>
      <c r="AI10" s="2">
        <v>1</v>
      </c>
      <c r="AJ10" s="2" t="s">
        <v>48</v>
      </c>
    </row>
    <row r="11" spans="1:36" s="2" customFormat="1" ht="14.5">
      <c r="A11" s="4" t="s">
        <v>46</v>
      </c>
      <c r="B11" s="5">
        <v>3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6">
        <v>0</v>
      </c>
      <c r="AE11" s="5">
        <v>1</v>
      </c>
      <c r="AF11" s="7">
        <v>0</v>
      </c>
      <c r="AG11" s="8">
        <v>0</v>
      </c>
      <c r="AH11" s="8" t="s">
        <v>47</v>
      </c>
      <c r="AI11" s="2">
        <v>1</v>
      </c>
      <c r="AJ11" s="2" t="s">
        <v>48</v>
      </c>
    </row>
    <row r="12" spans="1:36" s="2" customFormat="1" ht="14.5">
      <c r="A12" s="4" t="s">
        <v>46</v>
      </c>
      <c r="B12" s="5">
        <v>4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6">
        <v>0</v>
      </c>
      <c r="AE12" s="5">
        <v>1</v>
      </c>
      <c r="AF12" s="7">
        <v>0</v>
      </c>
      <c r="AG12" s="8">
        <v>0</v>
      </c>
      <c r="AH12" s="8" t="s">
        <v>47</v>
      </c>
      <c r="AI12" s="2">
        <v>1</v>
      </c>
      <c r="AJ12" s="2" t="s">
        <v>48</v>
      </c>
    </row>
    <row r="13" spans="1:36" s="2" customFormat="1" ht="14.5">
      <c r="A13" s="4" t="s">
        <v>46</v>
      </c>
      <c r="B13" s="5">
        <v>5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6">
        <v>0</v>
      </c>
      <c r="AE13" s="5">
        <v>1</v>
      </c>
      <c r="AF13" s="7">
        <v>0</v>
      </c>
      <c r="AG13" s="8">
        <v>0</v>
      </c>
      <c r="AH13" s="8" t="s">
        <v>47</v>
      </c>
      <c r="AI13" s="2">
        <v>1</v>
      </c>
      <c r="AJ13" s="2" t="s">
        <v>48</v>
      </c>
    </row>
    <row r="14" spans="1:36" s="2" customFormat="1" ht="14.5">
      <c r="A14" s="4" t="s">
        <v>46</v>
      </c>
      <c r="B14" s="5">
        <v>6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6">
        <v>0</v>
      </c>
      <c r="AE14" s="5">
        <v>1</v>
      </c>
      <c r="AF14" s="7">
        <v>0</v>
      </c>
      <c r="AG14" s="8">
        <v>0</v>
      </c>
      <c r="AH14" s="8" t="s">
        <v>47</v>
      </c>
      <c r="AI14" s="2">
        <v>1</v>
      </c>
      <c r="AJ14" s="2" t="s">
        <v>48</v>
      </c>
    </row>
    <row r="15" spans="1:36" s="2" customFormat="1" ht="14.5">
      <c r="A15" s="4" t="s">
        <v>46</v>
      </c>
      <c r="B15" s="5">
        <v>7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6">
        <v>0</v>
      </c>
      <c r="AE15" s="5">
        <v>1</v>
      </c>
      <c r="AF15" s="7">
        <v>0</v>
      </c>
      <c r="AG15" s="8">
        <v>0</v>
      </c>
      <c r="AH15" s="8" t="s">
        <v>47</v>
      </c>
      <c r="AI15" s="2">
        <v>1</v>
      </c>
      <c r="AJ15" s="2" t="s">
        <v>48</v>
      </c>
    </row>
    <row r="16" spans="1:36" s="2" customFormat="1" ht="14.5">
      <c r="A16" s="4" t="s">
        <v>46</v>
      </c>
      <c r="B16" s="5">
        <v>8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1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6">
        <v>0</v>
      </c>
      <c r="AE16" s="5">
        <v>1</v>
      </c>
      <c r="AF16" s="7">
        <v>0</v>
      </c>
      <c r="AG16" s="8">
        <v>0</v>
      </c>
      <c r="AH16" s="8" t="s">
        <v>47</v>
      </c>
      <c r="AI16" s="2">
        <v>1</v>
      </c>
      <c r="AJ16" s="2" t="s">
        <v>48</v>
      </c>
    </row>
    <row r="17" spans="1:36" s="2" customFormat="1" ht="14.5">
      <c r="A17" s="4" t="s">
        <v>46</v>
      </c>
      <c r="B17" s="5">
        <v>9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6">
        <v>0</v>
      </c>
      <c r="AE17" s="5">
        <v>1</v>
      </c>
      <c r="AF17" s="7">
        <v>0</v>
      </c>
      <c r="AG17" s="8">
        <v>0</v>
      </c>
      <c r="AH17" s="8" t="s">
        <v>47</v>
      </c>
      <c r="AI17" s="2">
        <v>1</v>
      </c>
      <c r="AJ17" s="2" t="s">
        <v>48</v>
      </c>
    </row>
    <row r="18" spans="1:36" s="2" customFormat="1" ht="14.5">
      <c r="A18" s="4" t="s">
        <v>46</v>
      </c>
      <c r="B18" s="5">
        <v>10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6">
        <v>0</v>
      </c>
      <c r="AE18" s="5">
        <v>1</v>
      </c>
      <c r="AF18" s="7">
        <v>0</v>
      </c>
      <c r="AG18" s="8">
        <v>0</v>
      </c>
      <c r="AH18" s="8" t="s">
        <v>47</v>
      </c>
      <c r="AI18" s="2">
        <v>1</v>
      </c>
      <c r="AJ18" s="2" t="s">
        <v>48</v>
      </c>
    </row>
    <row r="19" spans="1:36" s="2" customFormat="1" ht="14.5">
      <c r="A19" s="4" t="s">
        <v>46</v>
      </c>
      <c r="B19" s="5">
        <v>11</v>
      </c>
      <c r="C19" s="5">
        <v>1</v>
      </c>
      <c r="D19" s="5">
        <v>0</v>
      </c>
      <c r="E19" s="5">
        <v>0</v>
      </c>
      <c r="F19" s="5">
        <v>200000</v>
      </c>
      <c r="G19" s="5">
        <v>0</v>
      </c>
      <c r="H19" s="5">
        <v>195935</v>
      </c>
      <c r="I19" s="5">
        <v>0</v>
      </c>
      <c r="J19" s="5">
        <v>0</v>
      </c>
      <c r="K19" s="5">
        <v>1</v>
      </c>
      <c r="L19" s="5">
        <v>195935</v>
      </c>
      <c r="M19" s="5">
        <v>0</v>
      </c>
      <c r="N19" s="5">
        <v>0</v>
      </c>
      <c r="O19" s="5">
        <v>195935</v>
      </c>
      <c r="P19" s="5">
        <v>0</v>
      </c>
      <c r="Q19" s="5">
        <v>0</v>
      </c>
      <c r="R19" s="5">
        <v>0</v>
      </c>
      <c r="S19" s="5">
        <v>103943</v>
      </c>
      <c r="T19" s="5">
        <v>91991</v>
      </c>
      <c r="U19" s="5">
        <v>-91991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6">
        <v>0</v>
      </c>
      <c r="AE19" s="5">
        <v>1</v>
      </c>
      <c r="AF19" s="7">
        <v>0</v>
      </c>
      <c r="AG19" s="8">
        <v>0</v>
      </c>
      <c r="AH19" s="8" t="s">
        <v>47</v>
      </c>
      <c r="AI19" s="2">
        <v>1</v>
      </c>
      <c r="AJ19" s="2" t="s">
        <v>48</v>
      </c>
    </row>
    <row r="20" spans="1:36" s="2" customFormat="1" ht="14.5">
      <c r="A20" s="4" t="s">
        <v>46</v>
      </c>
      <c r="B20" s="5">
        <v>12</v>
      </c>
      <c r="C20" s="5">
        <v>1</v>
      </c>
      <c r="D20" s="5">
        <v>0</v>
      </c>
      <c r="E20" s="5">
        <v>0</v>
      </c>
      <c r="F20" s="5">
        <v>200000</v>
      </c>
      <c r="G20" s="5">
        <v>0</v>
      </c>
      <c r="H20" s="5">
        <v>200954</v>
      </c>
      <c r="I20" s="5">
        <v>0</v>
      </c>
      <c r="J20" s="5">
        <v>0</v>
      </c>
      <c r="K20" s="5">
        <v>1</v>
      </c>
      <c r="L20" s="5">
        <v>200954</v>
      </c>
      <c r="M20" s="5">
        <v>0</v>
      </c>
      <c r="N20" s="5">
        <v>0</v>
      </c>
      <c r="O20" s="5">
        <v>200954</v>
      </c>
      <c r="P20" s="5">
        <v>0</v>
      </c>
      <c r="Q20" s="5">
        <v>0</v>
      </c>
      <c r="R20" s="5">
        <v>0</v>
      </c>
      <c r="S20" s="5">
        <v>28125</v>
      </c>
      <c r="T20" s="5">
        <v>172828</v>
      </c>
      <c r="U20" s="5">
        <v>-200954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6">
        <v>0</v>
      </c>
      <c r="AE20" s="5">
        <v>1</v>
      </c>
      <c r="AF20" s="7">
        <v>0</v>
      </c>
      <c r="AG20" s="8">
        <v>0</v>
      </c>
      <c r="AH20" s="8" t="s">
        <v>47</v>
      </c>
      <c r="AI20" s="2">
        <v>1</v>
      </c>
      <c r="AJ20" s="2" t="s">
        <v>48</v>
      </c>
    </row>
    <row r="21" spans="1:36" s="2" customFormat="1" ht="14.5">
      <c r="A21" s="4" t="s">
        <v>49</v>
      </c>
      <c r="B21" s="5">
        <v>1</v>
      </c>
      <c r="C21" s="5">
        <v>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6">
        <v>0</v>
      </c>
      <c r="AE21" s="5">
        <v>1</v>
      </c>
      <c r="AF21" s="7">
        <v>0</v>
      </c>
      <c r="AG21" s="8">
        <v>0</v>
      </c>
      <c r="AH21" s="8" t="s">
        <v>47</v>
      </c>
      <c r="AI21" s="2">
        <v>1</v>
      </c>
      <c r="AJ21" s="2" t="s">
        <v>48</v>
      </c>
    </row>
    <row r="22" spans="1:36" s="2" customFormat="1" ht="14.5">
      <c r="A22" s="4" t="s">
        <v>49</v>
      </c>
      <c r="B22" s="5">
        <v>2</v>
      </c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6">
        <v>0</v>
      </c>
      <c r="AE22" s="5">
        <v>1</v>
      </c>
      <c r="AF22" s="7">
        <v>0</v>
      </c>
      <c r="AG22" s="8">
        <v>0</v>
      </c>
      <c r="AH22" s="8" t="s">
        <v>47</v>
      </c>
      <c r="AI22" s="2">
        <v>1</v>
      </c>
      <c r="AJ22" s="2" t="s">
        <v>48</v>
      </c>
    </row>
    <row r="23" spans="1:36" s="2" customFormat="1" ht="14.5">
      <c r="A23" s="4" t="s">
        <v>49</v>
      </c>
      <c r="B23" s="5">
        <v>3</v>
      </c>
      <c r="C23" s="5">
        <v>1</v>
      </c>
      <c r="D23" s="5">
        <v>0</v>
      </c>
      <c r="E23" s="5">
        <v>0</v>
      </c>
      <c r="F23" s="5">
        <v>80000</v>
      </c>
      <c r="G23" s="5">
        <v>0</v>
      </c>
      <c r="H23" s="5">
        <v>78365</v>
      </c>
      <c r="I23" s="5">
        <v>0</v>
      </c>
      <c r="J23" s="5">
        <v>0</v>
      </c>
      <c r="K23" s="5">
        <v>1</v>
      </c>
      <c r="L23" s="5">
        <v>78365</v>
      </c>
      <c r="M23" s="5">
        <v>0</v>
      </c>
      <c r="N23" s="5">
        <v>0</v>
      </c>
      <c r="O23" s="5">
        <v>78365</v>
      </c>
      <c r="P23" s="5">
        <v>0</v>
      </c>
      <c r="Q23" s="5">
        <v>0</v>
      </c>
      <c r="R23" s="5">
        <v>0</v>
      </c>
      <c r="S23" s="5">
        <v>74998</v>
      </c>
      <c r="T23" s="5">
        <v>3366</v>
      </c>
      <c r="U23" s="5">
        <v>-3366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6">
        <v>0</v>
      </c>
      <c r="AE23" s="5">
        <v>1</v>
      </c>
      <c r="AF23" s="7">
        <v>0</v>
      </c>
      <c r="AG23" s="8">
        <v>0</v>
      </c>
      <c r="AH23" s="8" t="s">
        <v>47</v>
      </c>
      <c r="AI23" s="2">
        <v>1</v>
      </c>
      <c r="AJ23" s="2" t="s">
        <v>48</v>
      </c>
    </row>
    <row r="24" spans="1:36" s="2" customFormat="1" ht="14.5">
      <c r="A24" s="4" t="s">
        <v>49</v>
      </c>
      <c r="B24" s="5">
        <v>4</v>
      </c>
      <c r="C24" s="5">
        <v>1</v>
      </c>
      <c r="D24" s="5">
        <v>0</v>
      </c>
      <c r="E24" s="5">
        <v>0</v>
      </c>
      <c r="F24" s="5">
        <v>80000</v>
      </c>
      <c r="G24" s="5">
        <v>0</v>
      </c>
      <c r="H24" s="5">
        <v>78172</v>
      </c>
      <c r="I24" s="5">
        <v>0</v>
      </c>
      <c r="J24" s="5">
        <v>0</v>
      </c>
      <c r="K24" s="5">
        <v>1</v>
      </c>
      <c r="L24" s="5">
        <v>78172</v>
      </c>
      <c r="M24" s="5">
        <v>0</v>
      </c>
      <c r="N24" s="5">
        <v>0</v>
      </c>
      <c r="O24" s="5">
        <v>78172</v>
      </c>
      <c r="P24" s="5">
        <v>0</v>
      </c>
      <c r="Q24" s="5">
        <v>0</v>
      </c>
      <c r="R24" s="5">
        <v>0</v>
      </c>
      <c r="S24" s="5">
        <v>78172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6">
        <v>0</v>
      </c>
      <c r="AE24" s="5">
        <v>1</v>
      </c>
      <c r="AF24" s="7">
        <v>0</v>
      </c>
      <c r="AG24" s="8">
        <v>0</v>
      </c>
      <c r="AH24" s="8" t="s">
        <v>47</v>
      </c>
      <c r="AI24" s="2">
        <v>1</v>
      </c>
      <c r="AJ24" s="2" t="s">
        <v>48</v>
      </c>
    </row>
    <row r="25" spans="1:36" s="2" customFormat="1" ht="14.5">
      <c r="A25" s="4" t="s">
        <v>49</v>
      </c>
      <c r="B25" s="5">
        <v>5</v>
      </c>
      <c r="C25" s="5">
        <v>1</v>
      </c>
      <c r="D25" s="5">
        <v>0</v>
      </c>
      <c r="E25" s="5">
        <v>0</v>
      </c>
      <c r="F25" s="5">
        <v>80000</v>
      </c>
      <c r="G25" s="5">
        <v>0</v>
      </c>
      <c r="H25" s="5">
        <v>80727</v>
      </c>
      <c r="I25" s="5">
        <v>0</v>
      </c>
      <c r="J25" s="5">
        <v>0</v>
      </c>
      <c r="K25" s="5">
        <v>1</v>
      </c>
      <c r="L25" s="5">
        <v>80727</v>
      </c>
      <c r="M25" s="5">
        <v>0</v>
      </c>
      <c r="N25" s="5">
        <v>0</v>
      </c>
      <c r="O25" s="5">
        <v>80727</v>
      </c>
      <c r="P25" s="5">
        <v>0</v>
      </c>
      <c r="Q25" s="5">
        <v>0</v>
      </c>
      <c r="R25" s="5">
        <v>0</v>
      </c>
      <c r="S25" s="5">
        <v>80726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6">
        <v>0</v>
      </c>
      <c r="AE25" s="5">
        <v>1</v>
      </c>
      <c r="AF25" s="7">
        <v>0</v>
      </c>
      <c r="AG25" s="8">
        <v>0</v>
      </c>
      <c r="AH25" s="8" t="s">
        <v>47</v>
      </c>
      <c r="AI25" s="2">
        <v>1</v>
      </c>
      <c r="AJ25" s="2" t="s">
        <v>48</v>
      </c>
    </row>
    <row r="26" spans="1:36" s="2" customFormat="1" ht="14.5">
      <c r="A26" s="4" t="s">
        <v>49</v>
      </c>
      <c r="B26" s="5">
        <v>6</v>
      </c>
      <c r="C26" s="5">
        <v>1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1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6">
        <v>0</v>
      </c>
      <c r="AE26" s="5">
        <v>1</v>
      </c>
      <c r="AF26" s="7">
        <v>0</v>
      </c>
      <c r="AG26" s="8">
        <v>0</v>
      </c>
      <c r="AH26" s="8" t="s">
        <v>47</v>
      </c>
      <c r="AI26" s="2">
        <v>1</v>
      </c>
      <c r="AJ26" s="2" t="s">
        <v>48</v>
      </c>
    </row>
    <row r="27" spans="1:36" s="2" customFormat="1" ht="14.5">
      <c r="A27" s="4" t="s">
        <v>49</v>
      </c>
      <c r="B27" s="5">
        <v>7</v>
      </c>
      <c r="C27" s="5">
        <v>1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6">
        <v>0</v>
      </c>
      <c r="AE27" s="5">
        <v>1</v>
      </c>
      <c r="AF27" s="7">
        <v>0</v>
      </c>
      <c r="AG27" s="8">
        <v>0</v>
      </c>
      <c r="AH27" s="8" t="s">
        <v>47</v>
      </c>
      <c r="AI27" s="2">
        <v>1</v>
      </c>
      <c r="AJ27" s="2" t="s">
        <v>48</v>
      </c>
    </row>
    <row r="28" spans="1:36" s="2" customFormat="1" ht="14.5">
      <c r="A28" s="4" t="s">
        <v>49</v>
      </c>
      <c r="B28" s="5">
        <v>8</v>
      </c>
      <c r="C28" s="5">
        <v>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6">
        <v>0</v>
      </c>
      <c r="AE28" s="5">
        <v>1</v>
      </c>
      <c r="AF28" s="7">
        <v>0</v>
      </c>
      <c r="AG28" s="8">
        <v>0</v>
      </c>
      <c r="AH28" s="8" t="s">
        <v>47</v>
      </c>
      <c r="AI28" s="2">
        <v>1</v>
      </c>
      <c r="AJ28" s="2" t="s">
        <v>48</v>
      </c>
    </row>
    <row r="29" spans="1:36" s="2" customFormat="1" ht="14.5">
      <c r="A29" s="4" t="s">
        <v>49</v>
      </c>
      <c r="B29" s="5">
        <v>9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6">
        <v>0</v>
      </c>
      <c r="AE29" s="5">
        <v>1</v>
      </c>
      <c r="AF29" s="7">
        <v>0</v>
      </c>
      <c r="AG29" s="8">
        <v>0</v>
      </c>
      <c r="AH29" s="8" t="s">
        <v>47</v>
      </c>
      <c r="AI29" s="2">
        <v>1</v>
      </c>
      <c r="AJ29" s="2" t="s">
        <v>48</v>
      </c>
    </row>
    <row r="30" spans="1:36" s="2" customFormat="1" ht="14.5">
      <c r="A30" s="4" t="s">
        <v>49</v>
      </c>
      <c r="B30" s="5">
        <v>10</v>
      </c>
      <c r="C30" s="5">
        <v>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6">
        <v>0</v>
      </c>
      <c r="AE30" s="5">
        <v>1</v>
      </c>
      <c r="AF30" s="7">
        <v>0</v>
      </c>
      <c r="AG30" s="8">
        <v>0</v>
      </c>
      <c r="AH30" s="8" t="s">
        <v>47</v>
      </c>
      <c r="AI30" s="2">
        <v>1</v>
      </c>
      <c r="AJ30" s="2" t="s">
        <v>48</v>
      </c>
    </row>
    <row r="31" spans="1:36" s="2" customFormat="1" ht="14.5">
      <c r="A31" s="4" t="s">
        <v>49</v>
      </c>
      <c r="B31" s="5">
        <v>11</v>
      </c>
      <c r="C31" s="5">
        <v>1</v>
      </c>
      <c r="D31" s="5">
        <v>0</v>
      </c>
      <c r="E31" s="5">
        <v>0</v>
      </c>
      <c r="F31" s="5">
        <v>200000</v>
      </c>
      <c r="G31" s="5">
        <v>0</v>
      </c>
      <c r="H31" s="5">
        <v>201601</v>
      </c>
      <c r="I31" s="5">
        <v>0</v>
      </c>
      <c r="J31" s="5">
        <v>0</v>
      </c>
      <c r="K31" s="5">
        <v>1</v>
      </c>
      <c r="L31" s="5">
        <v>201601</v>
      </c>
      <c r="M31" s="5">
        <v>0</v>
      </c>
      <c r="N31" s="5">
        <v>0</v>
      </c>
      <c r="O31" s="5">
        <v>201601</v>
      </c>
      <c r="P31" s="5">
        <v>0</v>
      </c>
      <c r="Q31" s="5">
        <v>0</v>
      </c>
      <c r="R31" s="5">
        <v>0</v>
      </c>
      <c r="S31" s="5">
        <v>201601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6">
        <v>0</v>
      </c>
      <c r="AE31" s="5">
        <v>1</v>
      </c>
      <c r="AF31" s="7">
        <v>0</v>
      </c>
      <c r="AG31" s="8">
        <v>0</v>
      </c>
      <c r="AH31" s="8" t="s">
        <v>47</v>
      </c>
      <c r="AI31" s="2">
        <v>1</v>
      </c>
      <c r="AJ31" s="2" t="s">
        <v>48</v>
      </c>
    </row>
    <row r="32" spans="1:36" s="2" customFormat="1" ht="14.5">
      <c r="A32" s="4" t="s">
        <v>49</v>
      </c>
      <c r="B32" s="5">
        <v>12</v>
      </c>
      <c r="C32" s="5">
        <v>1</v>
      </c>
      <c r="D32" s="5">
        <v>0</v>
      </c>
      <c r="E32" s="5">
        <v>0</v>
      </c>
      <c r="F32" s="5">
        <v>200000</v>
      </c>
      <c r="G32" s="5">
        <v>0</v>
      </c>
      <c r="H32" s="5">
        <v>196237</v>
      </c>
      <c r="I32" s="5">
        <v>0</v>
      </c>
      <c r="J32" s="5">
        <v>0</v>
      </c>
      <c r="K32" s="5">
        <v>1</v>
      </c>
      <c r="L32" s="5">
        <v>196237</v>
      </c>
      <c r="M32" s="5">
        <v>0</v>
      </c>
      <c r="N32" s="5">
        <v>0</v>
      </c>
      <c r="O32" s="5">
        <v>196237</v>
      </c>
      <c r="P32" s="5">
        <v>0</v>
      </c>
      <c r="Q32" s="5">
        <v>0</v>
      </c>
      <c r="R32" s="5">
        <v>0</v>
      </c>
      <c r="S32" s="5">
        <v>196237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6">
        <v>0</v>
      </c>
      <c r="AE32" s="5">
        <v>1</v>
      </c>
      <c r="AF32" s="7">
        <v>0</v>
      </c>
      <c r="AG32" s="8">
        <v>0</v>
      </c>
      <c r="AH32" s="8" t="s">
        <v>47</v>
      </c>
      <c r="AI32" s="2">
        <v>1</v>
      </c>
      <c r="AJ32" s="2" t="s">
        <v>48</v>
      </c>
    </row>
    <row r="33" spans="1:36" s="2" customFormat="1" ht="14.5">
      <c r="A33" s="4" t="s">
        <v>50</v>
      </c>
      <c r="B33" s="5">
        <v>1</v>
      </c>
      <c r="C33" s="5">
        <v>1</v>
      </c>
      <c r="D33" s="5">
        <v>0</v>
      </c>
      <c r="E33" s="5">
        <v>0</v>
      </c>
      <c r="F33" s="5">
        <v>5340</v>
      </c>
      <c r="G33" s="5">
        <v>0</v>
      </c>
      <c r="H33" s="5">
        <v>5137</v>
      </c>
      <c r="I33" s="5">
        <v>0</v>
      </c>
      <c r="J33" s="5">
        <v>0</v>
      </c>
      <c r="K33" s="5">
        <v>1</v>
      </c>
      <c r="L33" s="5">
        <v>5137</v>
      </c>
      <c r="M33" s="5">
        <v>0</v>
      </c>
      <c r="N33" s="5">
        <v>0</v>
      </c>
      <c r="O33" s="5">
        <v>5137</v>
      </c>
      <c r="P33" s="5">
        <v>0</v>
      </c>
      <c r="Q33" s="5">
        <v>0</v>
      </c>
      <c r="R33" s="5">
        <v>0</v>
      </c>
      <c r="S33" s="5">
        <v>5136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6">
        <v>0</v>
      </c>
      <c r="AE33" s="5">
        <v>1</v>
      </c>
      <c r="AF33" s="7">
        <v>0</v>
      </c>
      <c r="AG33" s="8">
        <v>0</v>
      </c>
      <c r="AH33" s="8" t="s">
        <v>51</v>
      </c>
      <c r="AI33" s="2">
        <v>1</v>
      </c>
      <c r="AJ33" s="2" t="s">
        <v>48</v>
      </c>
    </row>
    <row r="34" spans="1:36" s="2" customFormat="1" ht="14.5">
      <c r="A34" s="4" t="s">
        <v>50</v>
      </c>
      <c r="B34" s="5">
        <v>2</v>
      </c>
      <c r="C34" s="5">
        <v>1</v>
      </c>
      <c r="D34" s="5">
        <v>0</v>
      </c>
      <c r="E34" s="5">
        <v>0</v>
      </c>
      <c r="F34" s="5">
        <v>6918</v>
      </c>
      <c r="G34" s="5">
        <v>0</v>
      </c>
      <c r="H34" s="5">
        <v>6953</v>
      </c>
      <c r="I34" s="5">
        <v>0</v>
      </c>
      <c r="J34" s="5">
        <v>0</v>
      </c>
      <c r="K34" s="5">
        <v>1</v>
      </c>
      <c r="L34" s="5">
        <v>6953</v>
      </c>
      <c r="M34" s="5">
        <v>0</v>
      </c>
      <c r="N34" s="5">
        <v>0</v>
      </c>
      <c r="O34" s="5">
        <v>6953</v>
      </c>
      <c r="P34" s="5">
        <v>0</v>
      </c>
      <c r="Q34" s="5">
        <v>0</v>
      </c>
      <c r="R34" s="5">
        <v>0</v>
      </c>
      <c r="S34" s="5">
        <v>6952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6">
        <v>0</v>
      </c>
      <c r="AE34" s="5">
        <v>1</v>
      </c>
      <c r="AF34" s="7">
        <v>0</v>
      </c>
      <c r="AG34" s="8">
        <v>0</v>
      </c>
      <c r="AH34" s="8" t="s">
        <v>51</v>
      </c>
      <c r="AI34" s="2">
        <v>1</v>
      </c>
      <c r="AJ34" s="2" t="s">
        <v>48</v>
      </c>
    </row>
    <row r="35" spans="1:36" s="2" customFormat="1" ht="14.5">
      <c r="A35" s="4" t="s">
        <v>50</v>
      </c>
      <c r="B35" s="5">
        <v>3</v>
      </c>
      <c r="C35" s="5">
        <v>1</v>
      </c>
      <c r="D35" s="5">
        <v>0</v>
      </c>
      <c r="E35" s="5">
        <v>0</v>
      </c>
      <c r="F35" s="5">
        <v>6516</v>
      </c>
      <c r="G35" s="5">
        <v>0</v>
      </c>
      <c r="H35" s="5">
        <v>6494</v>
      </c>
      <c r="I35" s="5">
        <v>0</v>
      </c>
      <c r="J35" s="5">
        <v>0</v>
      </c>
      <c r="K35" s="5">
        <v>1</v>
      </c>
      <c r="L35" s="5">
        <v>6494</v>
      </c>
      <c r="M35" s="5">
        <v>0</v>
      </c>
      <c r="N35" s="5">
        <v>0</v>
      </c>
      <c r="O35" s="5">
        <v>6494</v>
      </c>
      <c r="P35" s="5">
        <v>0</v>
      </c>
      <c r="Q35" s="5">
        <v>0</v>
      </c>
      <c r="R35" s="5">
        <v>0</v>
      </c>
      <c r="S35" s="5">
        <v>6493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6">
        <v>0</v>
      </c>
      <c r="AE35" s="5">
        <v>1</v>
      </c>
      <c r="AF35" s="7">
        <v>0</v>
      </c>
      <c r="AG35" s="8">
        <v>0</v>
      </c>
      <c r="AH35" s="8" t="s">
        <v>51</v>
      </c>
      <c r="AI35" s="2">
        <v>1</v>
      </c>
      <c r="AJ35" s="2" t="s">
        <v>48</v>
      </c>
    </row>
    <row r="36" spans="1:36" s="2" customFormat="1" ht="14.5">
      <c r="A36" s="4" t="s">
        <v>50</v>
      </c>
      <c r="B36" s="5">
        <v>4</v>
      </c>
      <c r="C36" s="5">
        <v>1</v>
      </c>
      <c r="D36" s="5">
        <v>0</v>
      </c>
      <c r="E36" s="5">
        <v>0</v>
      </c>
      <c r="F36" s="5">
        <v>13586</v>
      </c>
      <c r="G36" s="5">
        <v>0</v>
      </c>
      <c r="H36" s="5">
        <v>13873</v>
      </c>
      <c r="I36" s="5">
        <v>0</v>
      </c>
      <c r="J36" s="5">
        <v>0</v>
      </c>
      <c r="K36" s="5">
        <v>1</v>
      </c>
      <c r="L36" s="5">
        <v>13873</v>
      </c>
      <c r="M36" s="5">
        <v>0</v>
      </c>
      <c r="N36" s="5">
        <v>0</v>
      </c>
      <c r="O36" s="5">
        <v>13873</v>
      </c>
      <c r="P36" s="5">
        <v>0</v>
      </c>
      <c r="Q36" s="5">
        <v>0</v>
      </c>
      <c r="R36" s="5">
        <v>0</v>
      </c>
      <c r="S36" s="5">
        <v>13872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6">
        <v>0</v>
      </c>
      <c r="AE36" s="5">
        <v>1</v>
      </c>
      <c r="AF36" s="7">
        <v>0</v>
      </c>
      <c r="AG36" s="8">
        <v>0</v>
      </c>
      <c r="AH36" s="8" t="s">
        <v>51</v>
      </c>
      <c r="AI36" s="2">
        <v>1</v>
      </c>
      <c r="AJ36" s="2" t="s">
        <v>48</v>
      </c>
    </row>
    <row r="37" spans="1:36" s="2" customFormat="1" ht="14.5">
      <c r="A37" s="4" t="s">
        <v>50</v>
      </c>
      <c r="B37" s="5">
        <v>5</v>
      </c>
      <c r="C37" s="5">
        <v>1</v>
      </c>
      <c r="D37" s="5">
        <v>0</v>
      </c>
      <c r="E37" s="5">
        <v>0</v>
      </c>
      <c r="F37" s="5">
        <v>9860</v>
      </c>
      <c r="G37" s="5">
        <v>0</v>
      </c>
      <c r="H37" s="5">
        <v>10033</v>
      </c>
      <c r="I37" s="5">
        <v>0</v>
      </c>
      <c r="J37" s="5">
        <v>0</v>
      </c>
      <c r="K37" s="5">
        <v>1</v>
      </c>
      <c r="L37" s="5">
        <v>10033</v>
      </c>
      <c r="M37" s="5">
        <v>0</v>
      </c>
      <c r="N37" s="5">
        <v>0</v>
      </c>
      <c r="O37" s="5">
        <v>10033</v>
      </c>
      <c r="P37" s="5">
        <v>0</v>
      </c>
      <c r="Q37" s="5">
        <v>0</v>
      </c>
      <c r="R37" s="5">
        <v>0</v>
      </c>
      <c r="S37" s="5">
        <v>10033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6">
        <v>0</v>
      </c>
      <c r="AE37" s="5">
        <v>1</v>
      </c>
      <c r="AF37" s="7">
        <v>0</v>
      </c>
      <c r="AG37" s="8">
        <v>0</v>
      </c>
      <c r="AH37" s="8" t="s">
        <v>51</v>
      </c>
      <c r="AI37" s="2">
        <v>1</v>
      </c>
      <c r="AJ37" s="2" t="s">
        <v>48</v>
      </c>
    </row>
    <row r="38" spans="1:36" s="2" customFormat="1" ht="14.5">
      <c r="A38" s="4" t="s">
        <v>50</v>
      </c>
      <c r="B38" s="5">
        <v>6</v>
      </c>
      <c r="C38" s="5">
        <v>1</v>
      </c>
      <c r="D38" s="5">
        <v>0</v>
      </c>
      <c r="E38" s="5">
        <v>0</v>
      </c>
      <c r="F38" s="5">
        <v>12900</v>
      </c>
      <c r="G38" s="5">
        <v>0</v>
      </c>
      <c r="H38" s="5">
        <v>13053</v>
      </c>
      <c r="I38" s="5">
        <v>0</v>
      </c>
      <c r="J38" s="5">
        <v>0</v>
      </c>
      <c r="K38" s="5">
        <v>1</v>
      </c>
      <c r="L38" s="5">
        <v>13053</v>
      </c>
      <c r="M38" s="5">
        <v>0</v>
      </c>
      <c r="N38" s="5">
        <v>0</v>
      </c>
      <c r="O38" s="5">
        <v>13053</v>
      </c>
      <c r="P38" s="5">
        <v>0</v>
      </c>
      <c r="Q38" s="5">
        <v>0</v>
      </c>
      <c r="R38" s="5">
        <v>0</v>
      </c>
      <c r="S38" s="5">
        <v>13053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6">
        <v>0</v>
      </c>
      <c r="AE38" s="5">
        <v>1</v>
      </c>
      <c r="AF38" s="7">
        <v>0</v>
      </c>
      <c r="AG38" s="8">
        <v>0</v>
      </c>
      <c r="AH38" s="8" t="s">
        <v>51</v>
      </c>
      <c r="AI38" s="2">
        <v>1</v>
      </c>
      <c r="AJ38" s="2" t="s">
        <v>48</v>
      </c>
    </row>
    <row r="39" spans="1:36" s="2" customFormat="1" ht="14.5">
      <c r="A39" s="4" t="s">
        <v>50</v>
      </c>
      <c r="B39" s="5">
        <v>7</v>
      </c>
      <c r="C39" s="5">
        <v>1</v>
      </c>
      <c r="D39" s="5">
        <v>0</v>
      </c>
      <c r="E39" s="5">
        <v>0</v>
      </c>
      <c r="F39" s="5">
        <v>6100</v>
      </c>
      <c r="G39" s="5">
        <v>0</v>
      </c>
      <c r="H39" s="5">
        <v>6031</v>
      </c>
      <c r="I39" s="5">
        <v>0</v>
      </c>
      <c r="J39" s="5">
        <v>0</v>
      </c>
      <c r="K39" s="5">
        <v>1</v>
      </c>
      <c r="L39" s="5">
        <v>6031</v>
      </c>
      <c r="M39" s="5">
        <v>0</v>
      </c>
      <c r="N39" s="5">
        <v>0</v>
      </c>
      <c r="O39" s="5">
        <v>6031</v>
      </c>
      <c r="P39" s="5">
        <v>0</v>
      </c>
      <c r="Q39" s="5">
        <v>0</v>
      </c>
      <c r="R39" s="5">
        <v>0</v>
      </c>
      <c r="S39" s="5">
        <v>6031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6">
        <v>0</v>
      </c>
      <c r="AE39" s="5">
        <v>1</v>
      </c>
      <c r="AF39" s="7">
        <v>0</v>
      </c>
      <c r="AG39" s="8">
        <v>0</v>
      </c>
      <c r="AH39" s="8" t="s">
        <v>51</v>
      </c>
      <c r="AI39" s="2">
        <v>1</v>
      </c>
      <c r="AJ39" s="2" t="s">
        <v>48</v>
      </c>
    </row>
    <row r="40" spans="1:36" s="2" customFormat="1" ht="14.5">
      <c r="A40" s="4" t="s">
        <v>50</v>
      </c>
      <c r="B40" s="5">
        <v>8</v>
      </c>
      <c r="C40" s="5">
        <v>1</v>
      </c>
      <c r="D40" s="5">
        <v>0</v>
      </c>
      <c r="E40" s="5">
        <v>0</v>
      </c>
      <c r="F40" s="5">
        <v>4566</v>
      </c>
      <c r="G40" s="5">
        <v>0</v>
      </c>
      <c r="H40" s="5">
        <v>4432</v>
      </c>
      <c r="I40" s="5">
        <v>0</v>
      </c>
      <c r="J40" s="5">
        <v>0</v>
      </c>
      <c r="K40" s="5">
        <v>1</v>
      </c>
      <c r="L40" s="5">
        <v>4432</v>
      </c>
      <c r="M40" s="5">
        <v>0</v>
      </c>
      <c r="N40" s="5">
        <v>0</v>
      </c>
      <c r="O40" s="5">
        <v>4432</v>
      </c>
      <c r="P40" s="5">
        <v>0</v>
      </c>
      <c r="Q40" s="5">
        <v>0</v>
      </c>
      <c r="R40" s="5">
        <v>0</v>
      </c>
      <c r="S40" s="5">
        <v>4432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6">
        <v>0</v>
      </c>
      <c r="AE40" s="5">
        <v>1</v>
      </c>
      <c r="AF40" s="7">
        <v>0</v>
      </c>
      <c r="AG40" s="8">
        <v>0</v>
      </c>
      <c r="AH40" s="8" t="s">
        <v>51</v>
      </c>
      <c r="AI40" s="2">
        <v>1</v>
      </c>
      <c r="AJ40" s="2" t="s">
        <v>48</v>
      </c>
    </row>
    <row r="41" spans="1:36" s="2" customFormat="1" ht="14.5">
      <c r="A41" s="4" t="s">
        <v>50</v>
      </c>
      <c r="B41" s="5">
        <v>9</v>
      </c>
      <c r="C41" s="5">
        <v>1</v>
      </c>
      <c r="D41" s="5">
        <v>0</v>
      </c>
      <c r="E41" s="5">
        <v>0</v>
      </c>
      <c r="F41" s="5">
        <v>73080</v>
      </c>
      <c r="G41" s="5">
        <v>0</v>
      </c>
      <c r="H41" s="5">
        <v>72382</v>
      </c>
      <c r="I41" s="5">
        <v>0</v>
      </c>
      <c r="J41" s="5">
        <v>0</v>
      </c>
      <c r="K41" s="5">
        <v>1</v>
      </c>
      <c r="L41" s="5">
        <v>72382</v>
      </c>
      <c r="M41" s="5">
        <v>0</v>
      </c>
      <c r="N41" s="5">
        <v>0</v>
      </c>
      <c r="O41" s="5">
        <v>72382</v>
      </c>
      <c r="P41" s="5">
        <v>0</v>
      </c>
      <c r="Q41" s="5">
        <v>0</v>
      </c>
      <c r="R41" s="5">
        <v>0</v>
      </c>
      <c r="S41" s="5">
        <v>72381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6">
        <v>0</v>
      </c>
      <c r="AE41" s="5">
        <v>1</v>
      </c>
      <c r="AF41" s="7">
        <v>0</v>
      </c>
      <c r="AG41" s="8">
        <v>0</v>
      </c>
      <c r="AH41" s="8" t="s">
        <v>51</v>
      </c>
      <c r="AI41" s="2">
        <v>1</v>
      </c>
      <c r="AJ41" s="2" t="s">
        <v>48</v>
      </c>
    </row>
    <row r="42" spans="1:36" s="2" customFormat="1" ht="14.5">
      <c r="A42" s="4" t="s">
        <v>50</v>
      </c>
      <c r="B42" s="5">
        <v>10</v>
      </c>
      <c r="C42" s="5">
        <v>1</v>
      </c>
      <c r="D42" s="5">
        <v>0</v>
      </c>
      <c r="E42" s="5">
        <v>0</v>
      </c>
      <c r="F42" s="5">
        <v>146160</v>
      </c>
      <c r="G42" s="5">
        <v>0</v>
      </c>
      <c r="H42" s="5">
        <v>140739</v>
      </c>
      <c r="I42" s="5">
        <v>0</v>
      </c>
      <c r="J42" s="5">
        <v>0</v>
      </c>
      <c r="K42" s="5">
        <v>1</v>
      </c>
      <c r="L42" s="5">
        <v>140739</v>
      </c>
      <c r="M42" s="5">
        <v>0</v>
      </c>
      <c r="N42" s="5">
        <v>0</v>
      </c>
      <c r="O42" s="5">
        <v>140739</v>
      </c>
      <c r="P42" s="5">
        <v>0</v>
      </c>
      <c r="Q42" s="5">
        <v>0</v>
      </c>
      <c r="R42" s="5">
        <v>0</v>
      </c>
      <c r="S42" s="5">
        <v>0</v>
      </c>
      <c r="T42" s="5">
        <v>140739</v>
      </c>
      <c r="U42" s="5">
        <v>-140739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6">
        <v>0</v>
      </c>
      <c r="AE42" s="5">
        <v>1</v>
      </c>
      <c r="AF42" s="7">
        <v>0</v>
      </c>
      <c r="AG42" s="8">
        <v>0</v>
      </c>
      <c r="AH42" s="8" t="s">
        <v>51</v>
      </c>
      <c r="AI42" s="2">
        <v>1</v>
      </c>
      <c r="AJ42" s="2" t="s">
        <v>48</v>
      </c>
    </row>
    <row r="43" spans="1:36" s="2" customFormat="1" ht="14.5">
      <c r="A43" s="4" t="s">
        <v>50</v>
      </c>
      <c r="B43" s="5">
        <v>11</v>
      </c>
      <c r="C43" s="5">
        <v>1</v>
      </c>
      <c r="D43" s="5">
        <v>0</v>
      </c>
      <c r="E43" s="5">
        <v>0</v>
      </c>
      <c r="F43" s="5">
        <v>73080</v>
      </c>
      <c r="G43" s="5">
        <v>0</v>
      </c>
      <c r="H43" s="5">
        <v>72050</v>
      </c>
      <c r="I43" s="5">
        <v>0</v>
      </c>
      <c r="J43" s="5">
        <v>0</v>
      </c>
      <c r="K43" s="5">
        <v>1</v>
      </c>
      <c r="L43" s="5">
        <v>72050</v>
      </c>
      <c r="M43" s="5">
        <v>0</v>
      </c>
      <c r="N43" s="5">
        <v>0</v>
      </c>
      <c r="O43" s="5">
        <v>72050</v>
      </c>
      <c r="P43" s="5">
        <v>0</v>
      </c>
      <c r="Q43" s="5">
        <v>0</v>
      </c>
      <c r="R43" s="5">
        <v>0</v>
      </c>
      <c r="S43" s="5">
        <v>72050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6">
        <v>0</v>
      </c>
      <c r="AE43" s="5">
        <v>1</v>
      </c>
      <c r="AF43" s="7">
        <v>0</v>
      </c>
      <c r="AG43" s="8">
        <v>0</v>
      </c>
      <c r="AH43" s="8" t="s">
        <v>51</v>
      </c>
      <c r="AI43" s="2">
        <v>1</v>
      </c>
      <c r="AJ43" s="2" t="s">
        <v>48</v>
      </c>
    </row>
    <row r="44" spans="1:36" s="2" customFormat="1" ht="14.5">
      <c r="A44" s="4" t="s">
        <v>50</v>
      </c>
      <c r="B44" s="5">
        <v>12</v>
      </c>
      <c r="C44" s="5">
        <v>1</v>
      </c>
      <c r="D44" s="5">
        <v>0</v>
      </c>
      <c r="E44" s="5">
        <v>0</v>
      </c>
      <c r="F44" s="5">
        <v>73080</v>
      </c>
      <c r="G44" s="5">
        <v>0</v>
      </c>
      <c r="H44" s="5">
        <v>72773</v>
      </c>
      <c r="I44" s="5">
        <v>0</v>
      </c>
      <c r="J44" s="5">
        <v>0</v>
      </c>
      <c r="K44" s="5">
        <v>1</v>
      </c>
      <c r="L44" s="5">
        <v>72773</v>
      </c>
      <c r="M44" s="5">
        <v>0</v>
      </c>
      <c r="N44" s="5">
        <v>0</v>
      </c>
      <c r="O44" s="5">
        <v>72773</v>
      </c>
      <c r="P44" s="5">
        <v>0</v>
      </c>
      <c r="Q44" s="5">
        <v>0</v>
      </c>
      <c r="R44" s="5">
        <v>0</v>
      </c>
      <c r="S44" s="5">
        <v>72772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6">
        <v>0</v>
      </c>
      <c r="AE44" s="5">
        <v>1</v>
      </c>
      <c r="AF44" s="7">
        <v>0</v>
      </c>
      <c r="AG44" s="8">
        <v>0</v>
      </c>
      <c r="AH44" s="8" t="s">
        <v>51</v>
      </c>
      <c r="AI44" s="2">
        <v>1</v>
      </c>
      <c r="AJ44" s="2" t="s">
        <v>48</v>
      </c>
    </row>
    <row r="45" spans="1:36" s="2" customFormat="1" ht="14.5">
      <c r="A45" s="4" t="s">
        <v>52</v>
      </c>
      <c r="B45" s="5">
        <v>1</v>
      </c>
      <c r="C45" s="5">
        <v>1</v>
      </c>
      <c r="D45" s="5">
        <v>0</v>
      </c>
      <c r="E45" s="5">
        <v>0</v>
      </c>
      <c r="F45" s="5">
        <v>13500</v>
      </c>
      <c r="G45" s="5">
        <v>0</v>
      </c>
      <c r="H45" s="5">
        <v>13292</v>
      </c>
      <c r="I45" s="5">
        <v>0</v>
      </c>
      <c r="J45" s="5">
        <v>0</v>
      </c>
      <c r="K45" s="5">
        <v>1</v>
      </c>
      <c r="L45" s="5">
        <v>13292</v>
      </c>
      <c r="M45" s="5">
        <v>0</v>
      </c>
      <c r="N45" s="5">
        <v>0</v>
      </c>
      <c r="O45" s="5">
        <v>13292</v>
      </c>
      <c r="P45" s="5">
        <v>0</v>
      </c>
      <c r="Q45" s="5">
        <v>0</v>
      </c>
      <c r="R45" s="5">
        <v>0</v>
      </c>
      <c r="S45" s="5">
        <v>13292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6">
        <v>0</v>
      </c>
      <c r="AE45" s="5">
        <v>1</v>
      </c>
      <c r="AF45" s="7">
        <v>0</v>
      </c>
      <c r="AG45" s="8">
        <v>0</v>
      </c>
      <c r="AH45" s="8" t="s">
        <v>51</v>
      </c>
      <c r="AI45" s="2">
        <v>1</v>
      </c>
      <c r="AJ45" s="2" t="s">
        <v>48</v>
      </c>
    </row>
    <row r="46" spans="1:36" s="2" customFormat="1" ht="14.5">
      <c r="A46" s="4" t="s">
        <v>52</v>
      </c>
      <c r="B46" s="5">
        <v>2</v>
      </c>
      <c r="C46" s="5">
        <v>1</v>
      </c>
      <c r="D46" s="5">
        <v>0</v>
      </c>
      <c r="E46" s="5">
        <v>0</v>
      </c>
      <c r="F46" s="5">
        <v>12000</v>
      </c>
      <c r="G46" s="5">
        <v>0</v>
      </c>
      <c r="H46" s="5">
        <v>11914</v>
      </c>
      <c r="I46" s="5">
        <v>0</v>
      </c>
      <c r="J46" s="5">
        <v>0</v>
      </c>
      <c r="K46" s="5">
        <v>1</v>
      </c>
      <c r="L46" s="5">
        <v>11914</v>
      </c>
      <c r="M46" s="5">
        <v>0</v>
      </c>
      <c r="N46" s="5">
        <v>0</v>
      </c>
      <c r="O46" s="5">
        <v>11914</v>
      </c>
      <c r="P46" s="5">
        <v>0</v>
      </c>
      <c r="Q46" s="5">
        <v>0</v>
      </c>
      <c r="R46" s="5">
        <v>0</v>
      </c>
      <c r="S46" s="5">
        <v>11913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6">
        <v>0</v>
      </c>
      <c r="AE46" s="5">
        <v>1</v>
      </c>
      <c r="AF46" s="7">
        <v>0</v>
      </c>
      <c r="AG46" s="8">
        <v>0</v>
      </c>
      <c r="AH46" s="8" t="s">
        <v>51</v>
      </c>
      <c r="AI46" s="2">
        <v>1</v>
      </c>
      <c r="AJ46" s="2" t="s">
        <v>48</v>
      </c>
    </row>
    <row r="47" spans="1:36" s="2" customFormat="1" ht="14.5">
      <c r="A47" s="4" t="s">
        <v>52</v>
      </c>
      <c r="B47" s="5">
        <v>3</v>
      </c>
      <c r="C47" s="5">
        <v>1</v>
      </c>
      <c r="D47" s="5">
        <v>0</v>
      </c>
      <c r="E47" s="5">
        <v>0</v>
      </c>
      <c r="F47" s="5">
        <v>44750</v>
      </c>
      <c r="G47" s="5">
        <v>0</v>
      </c>
      <c r="H47" s="5">
        <v>46184</v>
      </c>
      <c r="I47" s="5">
        <v>0</v>
      </c>
      <c r="J47" s="5">
        <v>0</v>
      </c>
      <c r="K47" s="5">
        <v>1</v>
      </c>
      <c r="L47" s="5">
        <v>46184</v>
      </c>
      <c r="M47" s="5">
        <v>0</v>
      </c>
      <c r="N47" s="5">
        <v>0</v>
      </c>
      <c r="O47" s="5">
        <v>46184</v>
      </c>
      <c r="P47" s="5">
        <v>0</v>
      </c>
      <c r="Q47" s="5">
        <v>0</v>
      </c>
      <c r="R47" s="5">
        <v>0</v>
      </c>
      <c r="S47" s="5">
        <v>46184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6">
        <v>0</v>
      </c>
      <c r="AE47" s="5">
        <v>1</v>
      </c>
      <c r="AF47" s="7">
        <v>0</v>
      </c>
      <c r="AG47" s="8">
        <v>0</v>
      </c>
      <c r="AH47" s="8" t="s">
        <v>51</v>
      </c>
      <c r="AI47" s="2">
        <v>1</v>
      </c>
      <c r="AJ47" s="2" t="s">
        <v>48</v>
      </c>
    </row>
    <row r="48" spans="1:36" s="2" customFormat="1" ht="14.5">
      <c r="A48" s="4" t="s">
        <v>52</v>
      </c>
      <c r="B48" s="5">
        <v>4</v>
      </c>
      <c r="C48" s="5">
        <v>1</v>
      </c>
      <c r="D48" s="5">
        <v>0</v>
      </c>
      <c r="E48" s="5">
        <v>0</v>
      </c>
      <c r="F48" s="5">
        <v>25900</v>
      </c>
      <c r="G48" s="5">
        <v>0</v>
      </c>
      <c r="H48" s="5">
        <v>25778</v>
      </c>
      <c r="I48" s="5">
        <v>0</v>
      </c>
      <c r="J48" s="5">
        <v>0</v>
      </c>
      <c r="K48" s="5">
        <v>1</v>
      </c>
      <c r="L48" s="5">
        <v>25778</v>
      </c>
      <c r="M48" s="5">
        <v>0</v>
      </c>
      <c r="N48" s="5">
        <v>0</v>
      </c>
      <c r="O48" s="5">
        <v>25778</v>
      </c>
      <c r="P48" s="5">
        <v>0</v>
      </c>
      <c r="Q48" s="5">
        <v>0</v>
      </c>
      <c r="R48" s="5">
        <v>0</v>
      </c>
      <c r="S48" s="5">
        <v>25778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6">
        <v>0</v>
      </c>
      <c r="AE48" s="5">
        <v>1</v>
      </c>
      <c r="AF48" s="7">
        <v>0</v>
      </c>
      <c r="AG48" s="8">
        <v>0</v>
      </c>
      <c r="AH48" s="8" t="s">
        <v>51</v>
      </c>
      <c r="AI48" s="2">
        <v>1</v>
      </c>
      <c r="AJ48" s="2" t="s">
        <v>48</v>
      </c>
    </row>
    <row r="49" spans="1:36" s="2" customFormat="1" ht="14.5">
      <c r="A49" s="4" t="s">
        <v>52</v>
      </c>
      <c r="B49" s="5">
        <v>5</v>
      </c>
      <c r="C49" s="5">
        <v>1</v>
      </c>
      <c r="D49" s="5">
        <v>0</v>
      </c>
      <c r="E49" s="5">
        <v>0</v>
      </c>
      <c r="F49" s="5">
        <v>15100</v>
      </c>
      <c r="G49" s="5">
        <v>0</v>
      </c>
      <c r="H49" s="5">
        <v>14982</v>
      </c>
      <c r="I49" s="5">
        <v>0</v>
      </c>
      <c r="J49" s="5">
        <v>0</v>
      </c>
      <c r="K49" s="5">
        <v>1</v>
      </c>
      <c r="L49" s="5">
        <v>14982</v>
      </c>
      <c r="M49" s="5">
        <v>0</v>
      </c>
      <c r="N49" s="5">
        <v>0</v>
      </c>
      <c r="O49" s="5">
        <v>14982</v>
      </c>
      <c r="P49" s="5">
        <v>0</v>
      </c>
      <c r="Q49" s="5">
        <v>0</v>
      </c>
      <c r="R49" s="5">
        <v>0</v>
      </c>
      <c r="S49" s="5">
        <v>14981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6">
        <v>0</v>
      </c>
      <c r="AE49" s="5">
        <v>1</v>
      </c>
      <c r="AF49" s="7">
        <v>0</v>
      </c>
      <c r="AG49" s="8">
        <v>0</v>
      </c>
      <c r="AH49" s="8" t="s">
        <v>51</v>
      </c>
      <c r="AI49" s="2">
        <v>1</v>
      </c>
      <c r="AJ49" s="2" t="s">
        <v>48</v>
      </c>
    </row>
    <row r="50" spans="1:36" s="2" customFormat="1" ht="14.5">
      <c r="A50" s="4" t="s">
        <v>52</v>
      </c>
      <c r="B50" s="5">
        <v>6</v>
      </c>
      <c r="C50" s="5">
        <v>1</v>
      </c>
      <c r="D50" s="5">
        <v>0</v>
      </c>
      <c r="E50" s="5">
        <v>0</v>
      </c>
      <c r="F50" s="5">
        <v>16800</v>
      </c>
      <c r="G50" s="5">
        <v>0</v>
      </c>
      <c r="H50" s="5">
        <v>16515</v>
      </c>
      <c r="I50" s="5">
        <v>0</v>
      </c>
      <c r="J50" s="5">
        <v>0</v>
      </c>
      <c r="K50" s="5">
        <v>1</v>
      </c>
      <c r="L50" s="5">
        <v>16515</v>
      </c>
      <c r="M50" s="5">
        <v>0</v>
      </c>
      <c r="N50" s="5">
        <v>0</v>
      </c>
      <c r="O50" s="5">
        <v>16515</v>
      </c>
      <c r="P50" s="5">
        <v>0</v>
      </c>
      <c r="Q50" s="5">
        <v>0</v>
      </c>
      <c r="R50" s="5">
        <v>0</v>
      </c>
      <c r="S50" s="5">
        <v>16515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6">
        <v>0</v>
      </c>
      <c r="AE50" s="5">
        <v>1</v>
      </c>
      <c r="AF50" s="7">
        <v>0</v>
      </c>
      <c r="AG50" s="8">
        <v>0</v>
      </c>
      <c r="AH50" s="8" t="s">
        <v>51</v>
      </c>
      <c r="AI50" s="2">
        <v>1</v>
      </c>
      <c r="AJ50" s="2" t="s">
        <v>48</v>
      </c>
    </row>
    <row r="51" spans="1:36" s="2" customFormat="1" ht="14.5">
      <c r="A51" s="4" t="s">
        <v>52</v>
      </c>
      <c r="B51" s="5">
        <v>7</v>
      </c>
      <c r="C51" s="5">
        <v>1</v>
      </c>
      <c r="D51" s="5">
        <v>0</v>
      </c>
      <c r="E51" s="5">
        <v>0</v>
      </c>
      <c r="F51" s="5">
        <v>18500</v>
      </c>
      <c r="G51" s="5">
        <v>0</v>
      </c>
      <c r="H51" s="5">
        <v>18362</v>
      </c>
      <c r="I51" s="5">
        <v>0</v>
      </c>
      <c r="J51" s="5">
        <v>0</v>
      </c>
      <c r="K51" s="5">
        <v>1</v>
      </c>
      <c r="L51" s="5">
        <v>18362</v>
      </c>
      <c r="M51" s="5">
        <v>0</v>
      </c>
      <c r="N51" s="5">
        <v>0</v>
      </c>
      <c r="O51" s="5">
        <v>18362</v>
      </c>
      <c r="P51" s="5">
        <v>0</v>
      </c>
      <c r="Q51" s="5">
        <v>0</v>
      </c>
      <c r="R51" s="5">
        <v>0</v>
      </c>
      <c r="S51" s="5">
        <v>18361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6">
        <v>0</v>
      </c>
      <c r="AE51" s="5">
        <v>1</v>
      </c>
      <c r="AF51" s="7">
        <v>0</v>
      </c>
      <c r="AG51" s="8">
        <v>0</v>
      </c>
      <c r="AH51" s="8" t="s">
        <v>51</v>
      </c>
      <c r="AI51" s="2">
        <v>1</v>
      </c>
      <c r="AJ51" s="2" t="s">
        <v>48</v>
      </c>
    </row>
    <row r="52" spans="1:36" s="2" customFormat="1" ht="14.5">
      <c r="A52" s="4" t="s">
        <v>52</v>
      </c>
      <c r="B52" s="5">
        <v>8</v>
      </c>
      <c r="C52" s="5">
        <v>1</v>
      </c>
      <c r="D52" s="5">
        <v>0</v>
      </c>
      <c r="E52" s="5">
        <v>0</v>
      </c>
      <c r="F52" s="5">
        <v>10658</v>
      </c>
      <c r="G52" s="5">
        <v>0</v>
      </c>
      <c r="H52" s="5">
        <v>10788</v>
      </c>
      <c r="I52" s="5">
        <v>0</v>
      </c>
      <c r="J52" s="5">
        <v>0</v>
      </c>
      <c r="K52" s="5">
        <v>1</v>
      </c>
      <c r="L52" s="5">
        <v>10788</v>
      </c>
      <c r="M52" s="5">
        <v>0</v>
      </c>
      <c r="N52" s="5">
        <v>0</v>
      </c>
      <c r="O52" s="5">
        <v>10788</v>
      </c>
      <c r="P52" s="5">
        <v>0</v>
      </c>
      <c r="Q52" s="5">
        <v>0</v>
      </c>
      <c r="R52" s="5">
        <v>0</v>
      </c>
      <c r="S52" s="5">
        <v>10788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6">
        <v>0</v>
      </c>
      <c r="AE52" s="5">
        <v>1</v>
      </c>
      <c r="AF52" s="7">
        <v>0</v>
      </c>
      <c r="AG52" s="8">
        <v>0</v>
      </c>
      <c r="AH52" s="8" t="s">
        <v>51</v>
      </c>
      <c r="AI52" s="2">
        <v>1</v>
      </c>
      <c r="AJ52" s="2" t="s">
        <v>48</v>
      </c>
    </row>
    <row r="53" spans="1:36" s="2" customFormat="1" ht="14.5">
      <c r="A53" s="4" t="s">
        <v>52</v>
      </c>
      <c r="B53" s="5">
        <v>9</v>
      </c>
      <c r="C53" s="5">
        <v>1</v>
      </c>
      <c r="D53" s="5">
        <v>0</v>
      </c>
      <c r="E53" s="5">
        <v>0</v>
      </c>
      <c r="F53" s="5">
        <v>170510</v>
      </c>
      <c r="G53" s="5">
        <v>0</v>
      </c>
      <c r="H53" s="5">
        <v>171737</v>
      </c>
      <c r="I53" s="5">
        <v>0</v>
      </c>
      <c r="J53" s="5">
        <v>0</v>
      </c>
      <c r="K53" s="5">
        <v>1</v>
      </c>
      <c r="L53" s="5">
        <v>171737</v>
      </c>
      <c r="M53" s="5">
        <v>0</v>
      </c>
      <c r="N53" s="5">
        <v>0</v>
      </c>
      <c r="O53" s="5">
        <v>171737</v>
      </c>
      <c r="P53" s="5">
        <v>0</v>
      </c>
      <c r="Q53" s="5">
        <v>0</v>
      </c>
      <c r="R53" s="5">
        <v>0</v>
      </c>
      <c r="S53" s="5">
        <v>171736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6">
        <v>0</v>
      </c>
      <c r="AE53" s="5">
        <v>1</v>
      </c>
      <c r="AF53" s="7">
        <v>0</v>
      </c>
      <c r="AG53" s="8">
        <v>0</v>
      </c>
      <c r="AH53" s="8" t="s">
        <v>51</v>
      </c>
      <c r="AI53" s="2">
        <v>1</v>
      </c>
      <c r="AJ53" s="2" t="s">
        <v>48</v>
      </c>
    </row>
    <row r="54" spans="1:36" s="2" customFormat="1" ht="14.5">
      <c r="A54" s="4" t="s">
        <v>52</v>
      </c>
      <c r="B54" s="5">
        <v>10</v>
      </c>
      <c r="C54" s="5">
        <v>1</v>
      </c>
      <c r="D54" s="5">
        <v>0</v>
      </c>
      <c r="E54" s="5">
        <v>0</v>
      </c>
      <c r="F54" s="5">
        <v>341030</v>
      </c>
      <c r="G54" s="5">
        <v>0</v>
      </c>
      <c r="H54" s="5">
        <v>337398</v>
      </c>
      <c r="I54" s="5">
        <v>0</v>
      </c>
      <c r="J54" s="5">
        <v>0</v>
      </c>
      <c r="K54" s="5">
        <v>1</v>
      </c>
      <c r="L54" s="5">
        <v>337398</v>
      </c>
      <c r="M54" s="5">
        <v>0</v>
      </c>
      <c r="N54" s="5">
        <v>0</v>
      </c>
      <c r="O54" s="5">
        <v>337398</v>
      </c>
      <c r="P54" s="5">
        <v>0</v>
      </c>
      <c r="Q54" s="5">
        <v>0</v>
      </c>
      <c r="R54" s="5">
        <v>0</v>
      </c>
      <c r="S54" s="5">
        <v>224982</v>
      </c>
      <c r="T54" s="5">
        <v>112415</v>
      </c>
      <c r="U54" s="5">
        <v>-112415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6">
        <v>0</v>
      </c>
      <c r="AE54" s="5">
        <v>1</v>
      </c>
      <c r="AF54" s="7">
        <v>0</v>
      </c>
      <c r="AG54" s="8">
        <v>0</v>
      </c>
      <c r="AH54" s="8" t="s">
        <v>51</v>
      </c>
      <c r="AI54" s="2">
        <v>1</v>
      </c>
      <c r="AJ54" s="2" t="s">
        <v>48</v>
      </c>
    </row>
    <row r="55" spans="1:36" s="2" customFormat="1" ht="14.5">
      <c r="A55" s="4" t="s">
        <v>52</v>
      </c>
      <c r="B55" s="5">
        <v>11</v>
      </c>
      <c r="C55" s="5">
        <v>1</v>
      </c>
      <c r="D55" s="5">
        <v>0</v>
      </c>
      <c r="E55" s="5">
        <v>0</v>
      </c>
      <c r="F55" s="5">
        <v>170510</v>
      </c>
      <c r="G55" s="5">
        <v>0</v>
      </c>
      <c r="H55" s="5">
        <v>167702</v>
      </c>
      <c r="I55" s="5">
        <v>0</v>
      </c>
      <c r="J55" s="5">
        <v>0</v>
      </c>
      <c r="K55" s="5">
        <v>1</v>
      </c>
      <c r="L55" s="5">
        <v>167702</v>
      </c>
      <c r="M55" s="5">
        <v>0</v>
      </c>
      <c r="N55" s="5">
        <v>0</v>
      </c>
      <c r="O55" s="5">
        <v>167702</v>
      </c>
      <c r="P55" s="5">
        <v>0</v>
      </c>
      <c r="Q55" s="5">
        <v>0</v>
      </c>
      <c r="R55" s="5">
        <v>0</v>
      </c>
      <c r="S55" s="5">
        <v>167702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6">
        <v>0</v>
      </c>
      <c r="AE55" s="5">
        <v>1</v>
      </c>
      <c r="AF55" s="7">
        <v>0</v>
      </c>
      <c r="AG55" s="8">
        <v>0</v>
      </c>
      <c r="AH55" s="8" t="s">
        <v>51</v>
      </c>
      <c r="AI55" s="2">
        <v>1</v>
      </c>
      <c r="AJ55" s="2" t="s">
        <v>48</v>
      </c>
    </row>
    <row r="56" spans="1:36" s="2" customFormat="1" ht="14.5">
      <c r="A56" s="4" t="s">
        <v>52</v>
      </c>
      <c r="B56" s="5">
        <v>12</v>
      </c>
      <c r="C56" s="5">
        <v>1</v>
      </c>
      <c r="D56" s="5">
        <v>0</v>
      </c>
      <c r="E56" s="5">
        <v>0</v>
      </c>
      <c r="F56" s="5">
        <v>170510</v>
      </c>
      <c r="G56" s="5">
        <v>0</v>
      </c>
      <c r="H56" s="5">
        <v>162932</v>
      </c>
      <c r="I56" s="5">
        <v>0</v>
      </c>
      <c r="J56" s="5">
        <v>0</v>
      </c>
      <c r="K56" s="5">
        <v>1</v>
      </c>
      <c r="L56" s="5">
        <v>162932</v>
      </c>
      <c r="M56" s="5">
        <v>0</v>
      </c>
      <c r="N56" s="5">
        <v>0</v>
      </c>
      <c r="O56" s="5">
        <v>162932</v>
      </c>
      <c r="P56" s="5">
        <v>0</v>
      </c>
      <c r="Q56" s="5">
        <v>0</v>
      </c>
      <c r="R56" s="5">
        <v>0</v>
      </c>
      <c r="S56" s="5">
        <v>162931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6">
        <v>0</v>
      </c>
      <c r="AE56" s="5">
        <v>1</v>
      </c>
      <c r="AF56" s="7">
        <v>0</v>
      </c>
      <c r="AG56" s="8">
        <v>0</v>
      </c>
      <c r="AH56" s="8" t="s">
        <v>51</v>
      </c>
      <c r="AI56" s="2">
        <v>1</v>
      </c>
      <c r="AJ56" s="2" t="s">
        <v>48</v>
      </c>
    </row>
    <row r="57" spans="1:36" s="2" customFormat="1" ht="14.5">
      <c r="A57" s="4" t="s">
        <v>53</v>
      </c>
      <c r="B57" s="5">
        <v>1</v>
      </c>
      <c r="C57" s="5">
        <v>1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1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6">
        <v>0</v>
      </c>
      <c r="AE57" s="5">
        <v>1</v>
      </c>
      <c r="AF57" s="7">
        <v>0</v>
      </c>
      <c r="AG57" s="8">
        <v>0</v>
      </c>
      <c r="AH57" s="8" t="s">
        <v>51</v>
      </c>
      <c r="AI57" s="2">
        <v>1</v>
      </c>
      <c r="AJ57" s="2" t="s">
        <v>48</v>
      </c>
    </row>
    <row r="58" spans="1:36" s="2" customFormat="1" ht="14.5">
      <c r="A58" s="4" t="s">
        <v>53</v>
      </c>
      <c r="B58" s="5">
        <v>2</v>
      </c>
      <c r="C58" s="5">
        <v>1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1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6">
        <v>0</v>
      </c>
      <c r="AE58" s="5">
        <v>1</v>
      </c>
      <c r="AF58" s="7">
        <v>0</v>
      </c>
      <c r="AG58" s="8">
        <v>0</v>
      </c>
      <c r="AH58" s="8" t="s">
        <v>51</v>
      </c>
      <c r="AI58" s="2">
        <v>1</v>
      </c>
      <c r="AJ58" s="2" t="s">
        <v>48</v>
      </c>
    </row>
    <row r="59" spans="1:36" s="2" customFormat="1" ht="14.5">
      <c r="A59" s="4" t="s">
        <v>53</v>
      </c>
      <c r="B59" s="5">
        <v>3</v>
      </c>
      <c r="C59" s="5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1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6">
        <v>0</v>
      </c>
      <c r="AE59" s="5">
        <v>1</v>
      </c>
      <c r="AF59" s="7">
        <v>0</v>
      </c>
      <c r="AG59" s="8">
        <v>0</v>
      </c>
      <c r="AH59" s="8" t="s">
        <v>51</v>
      </c>
      <c r="AI59" s="2">
        <v>1</v>
      </c>
      <c r="AJ59" s="2" t="s">
        <v>48</v>
      </c>
    </row>
    <row r="60" spans="1:36" s="2" customFormat="1" ht="14.5">
      <c r="A60" s="4" t="s">
        <v>53</v>
      </c>
      <c r="B60" s="5">
        <v>4</v>
      </c>
      <c r="C60" s="5">
        <v>1</v>
      </c>
      <c r="D60" s="5">
        <v>0</v>
      </c>
      <c r="E60" s="5">
        <v>0</v>
      </c>
      <c r="F60" s="5">
        <v>7000</v>
      </c>
      <c r="G60" s="5">
        <v>0</v>
      </c>
      <c r="H60" s="5">
        <v>6815</v>
      </c>
      <c r="I60" s="5">
        <v>0</v>
      </c>
      <c r="J60" s="5">
        <v>0</v>
      </c>
      <c r="K60" s="5">
        <v>1</v>
      </c>
      <c r="L60" s="5">
        <v>6815</v>
      </c>
      <c r="M60" s="5">
        <v>0</v>
      </c>
      <c r="N60" s="5">
        <v>0</v>
      </c>
      <c r="O60" s="5">
        <v>6815</v>
      </c>
      <c r="P60" s="5">
        <v>0</v>
      </c>
      <c r="Q60" s="5">
        <v>0</v>
      </c>
      <c r="R60" s="5">
        <v>0</v>
      </c>
      <c r="S60" s="5">
        <v>6814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6">
        <v>0</v>
      </c>
      <c r="AE60" s="5">
        <v>1</v>
      </c>
      <c r="AF60" s="7">
        <v>0</v>
      </c>
      <c r="AG60" s="8">
        <v>0</v>
      </c>
      <c r="AH60" s="8" t="s">
        <v>51</v>
      </c>
      <c r="AI60" s="2">
        <v>1</v>
      </c>
      <c r="AJ60" s="2" t="s">
        <v>48</v>
      </c>
    </row>
    <row r="61" spans="1:36" s="2" customFormat="1" ht="14.5">
      <c r="A61" s="4" t="s">
        <v>53</v>
      </c>
      <c r="B61" s="5">
        <v>5</v>
      </c>
      <c r="C61" s="5">
        <v>1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1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6">
        <v>0</v>
      </c>
      <c r="AE61" s="5">
        <v>1</v>
      </c>
      <c r="AF61" s="7">
        <v>0</v>
      </c>
      <c r="AG61" s="8">
        <v>0</v>
      </c>
      <c r="AH61" s="8" t="s">
        <v>51</v>
      </c>
      <c r="AI61" s="2">
        <v>1</v>
      </c>
      <c r="AJ61" s="2" t="s">
        <v>48</v>
      </c>
    </row>
    <row r="62" spans="1:36" s="2" customFormat="1" ht="14.5">
      <c r="A62" s="4" t="s">
        <v>53</v>
      </c>
      <c r="B62" s="5">
        <v>6</v>
      </c>
      <c r="C62" s="5">
        <v>1</v>
      </c>
      <c r="D62" s="5">
        <v>0</v>
      </c>
      <c r="E62" s="5">
        <v>0</v>
      </c>
      <c r="F62" s="5">
        <v>2000</v>
      </c>
      <c r="G62" s="5">
        <v>0</v>
      </c>
      <c r="H62" s="5">
        <v>1983</v>
      </c>
      <c r="I62" s="5">
        <v>0</v>
      </c>
      <c r="J62" s="5">
        <v>0</v>
      </c>
      <c r="K62" s="5">
        <v>1</v>
      </c>
      <c r="L62" s="5">
        <v>1983</v>
      </c>
      <c r="M62" s="5">
        <v>0</v>
      </c>
      <c r="N62" s="5">
        <v>0</v>
      </c>
      <c r="O62" s="5">
        <v>1983</v>
      </c>
      <c r="P62" s="5">
        <v>0</v>
      </c>
      <c r="Q62" s="5">
        <v>0</v>
      </c>
      <c r="R62" s="5">
        <v>0</v>
      </c>
      <c r="S62" s="5">
        <v>1982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6">
        <v>0</v>
      </c>
      <c r="AE62" s="5">
        <v>1</v>
      </c>
      <c r="AF62" s="7">
        <v>0</v>
      </c>
      <c r="AG62" s="8">
        <v>0</v>
      </c>
      <c r="AH62" s="8" t="s">
        <v>51</v>
      </c>
      <c r="AI62" s="2">
        <v>1</v>
      </c>
      <c r="AJ62" s="2" t="s">
        <v>48</v>
      </c>
    </row>
    <row r="63" spans="1:36" s="2" customFormat="1" ht="14.5">
      <c r="A63" s="4" t="s">
        <v>53</v>
      </c>
      <c r="B63" s="5">
        <v>7</v>
      </c>
      <c r="C63" s="5">
        <v>1</v>
      </c>
      <c r="D63" s="5">
        <v>0</v>
      </c>
      <c r="E63" s="5">
        <v>0</v>
      </c>
      <c r="F63" s="5">
        <v>10000</v>
      </c>
      <c r="G63" s="5">
        <v>0</v>
      </c>
      <c r="H63" s="5">
        <v>9790</v>
      </c>
      <c r="I63" s="5">
        <v>0</v>
      </c>
      <c r="J63" s="5">
        <v>0</v>
      </c>
      <c r="K63" s="5">
        <v>1</v>
      </c>
      <c r="L63" s="5">
        <v>9790</v>
      </c>
      <c r="M63" s="5">
        <v>0</v>
      </c>
      <c r="N63" s="5">
        <v>0</v>
      </c>
      <c r="O63" s="5">
        <v>9790</v>
      </c>
      <c r="P63" s="5">
        <v>0</v>
      </c>
      <c r="Q63" s="5">
        <v>0</v>
      </c>
      <c r="R63" s="5">
        <v>0</v>
      </c>
      <c r="S63" s="5">
        <v>9790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6">
        <v>0</v>
      </c>
      <c r="AE63" s="5">
        <v>1</v>
      </c>
      <c r="AF63" s="7">
        <v>0</v>
      </c>
      <c r="AG63" s="8">
        <v>0</v>
      </c>
      <c r="AH63" s="8" t="s">
        <v>51</v>
      </c>
      <c r="AI63" s="2">
        <v>1</v>
      </c>
      <c r="AJ63" s="2" t="s">
        <v>48</v>
      </c>
    </row>
    <row r="64" spans="1:36" s="2" customFormat="1" ht="14.5">
      <c r="A64" s="4" t="s">
        <v>53</v>
      </c>
      <c r="B64" s="5">
        <v>8</v>
      </c>
      <c r="C64" s="5">
        <v>1</v>
      </c>
      <c r="D64" s="5">
        <v>0</v>
      </c>
      <c r="E64" s="5">
        <v>0</v>
      </c>
      <c r="F64" s="5">
        <v>17261</v>
      </c>
      <c r="G64" s="5">
        <v>0</v>
      </c>
      <c r="H64" s="5">
        <v>16604</v>
      </c>
      <c r="I64" s="5">
        <v>0</v>
      </c>
      <c r="J64" s="5">
        <v>0</v>
      </c>
      <c r="K64" s="5">
        <v>1</v>
      </c>
      <c r="L64" s="5">
        <v>16604</v>
      </c>
      <c r="M64" s="5">
        <v>0</v>
      </c>
      <c r="N64" s="5">
        <v>0</v>
      </c>
      <c r="O64" s="5">
        <v>16604</v>
      </c>
      <c r="P64" s="5">
        <v>0</v>
      </c>
      <c r="Q64" s="5">
        <v>0</v>
      </c>
      <c r="R64" s="5">
        <v>0</v>
      </c>
      <c r="S64" s="5">
        <v>16604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6">
        <v>0</v>
      </c>
      <c r="AE64" s="5">
        <v>1</v>
      </c>
      <c r="AF64" s="7">
        <v>0</v>
      </c>
      <c r="AG64" s="8">
        <v>0</v>
      </c>
      <c r="AH64" s="8" t="s">
        <v>51</v>
      </c>
      <c r="AI64" s="2">
        <v>1</v>
      </c>
      <c r="AJ64" s="2" t="s">
        <v>48</v>
      </c>
    </row>
    <row r="65" spans="1:36" s="2" customFormat="1" ht="14.5">
      <c r="A65" s="4" t="s">
        <v>53</v>
      </c>
      <c r="B65" s="5">
        <v>9</v>
      </c>
      <c r="C65" s="5">
        <v>1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6">
        <v>0</v>
      </c>
      <c r="AE65" s="5">
        <v>1</v>
      </c>
      <c r="AF65" s="7">
        <v>0</v>
      </c>
      <c r="AG65" s="8">
        <v>0</v>
      </c>
      <c r="AH65" s="8" t="s">
        <v>51</v>
      </c>
      <c r="AI65" s="2">
        <v>1</v>
      </c>
      <c r="AJ65" s="2" t="s">
        <v>48</v>
      </c>
    </row>
    <row r="66" spans="1:36" s="2" customFormat="1" ht="14.5">
      <c r="A66" s="4" t="s">
        <v>53</v>
      </c>
      <c r="B66" s="5">
        <v>10</v>
      </c>
      <c r="C66" s="5">
        <v>1</v>
      </c>
      <c r="D66" s="5">
        <v>0</v>
      </c>
      <c r="E66" s="5">
        <v>0</v>
      </c>
      <c r="F66" s="5">
        <v>89193</v>
      </c>
      <c r="G66" s="5">
        <v>0</v>
      </c>
      <c r="H66" s="5">
        <v>87460</v>
      </c>
      <c r="I66" s="5">
        <v>0</v>
      </c>
      <c r="J66" s="5">
        <v>0</v>
      </c>
      <c r="K66" s="5">
        <v>1</v>
      </c>
      <c r="L66" s="5">
        <v>87460</v>
      </c>
      <c r="M66" s="5">
        <v>0</v>
      </c>
      <c r="N66" s="5">
        <v>0</v>
      </c>
      <c r="O66" s="5">
        <v>87460</v>
      </c>
      <c r="P66" s="5">
        <v>0</v>
      </c>
      <c r="Q66" s="5">
        <v>0</v>
      </c>
      <c r="R66" s="5">
        <v>0</v>
      </c>
      <c r="S66" s="5">
        <v>87459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6">
        <v>0</v>
      </c>
      <c r="AE66" s="5">
        <v>1</v>
      </c>
      <c r="AF66" s="7">
        <v>0</v>
      </c>
      <c r="AG66" s="8">
        <v>0</v>
      </c>
      <c r="AH66" s="8" t="s">
        <v>51</v>
      </c>
      <c r="AI66" s="2">
        <v>1</v>
      </c>
      <c r="AJ66" s="2" t="s">
        <v>48</v>
      </c>
    </row>
    <row r="67" spans="1:36" s="2" customFormat="1" ht="14.5">
      <c r="A67" s="4" t="s">
        <v>53</v>
      </c>
      <c r="B67" s="5">
        <v>11</v>
      </c>
      <c r="C67" s="5">
        <v>1</v>
      </c>
      <c r="D67" s="5">
        <v>0</v>
      </c>
      <c r="E67" s="5">
        <v>0</v>
      </c>
      <c r="F67" s="5">
        <v>54841</v>
      </c>
      <c r="G67" s="5">
        <v>0</v>
      </c>
      <c r="H67" s="5">
        <v>53105</v>
      </c>
      <c r="I67" s="5">
        <v>0</v>
      </c>
      <c r="J67" s="5">
        <v>0</v>
      </c>
      <c r="K67" s="5">
        <v>1</v>
      </c>
      <c r="L67" s="5">
        <v>53105</v>
      </c>
      <c r="M67" s="5">
        <v>0</v>
      </c>
      <c r="N67" s="5">
        <v>0</v>
      </c>
      <c r="O67" s="5">
        <v>53105</v>
      </c>
      <c r="P67" s="5">
        <v>0</v>
      </c>
      <c r="Q67" s="5">
        <v>0</v>
      </c>
      <c r="R67" s="5">
        <v>0</v>
      </c>
      <c r="S67" s="5">
        <v>53105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6">
        <v>0</v>
      </c>
      <c r="AE67" s="5">
        <v>1</v>
      </c>
      <c r="AF67" s="7">
        <v>0</v>
      </c>
      <c r="AG67" s="8">
        <v>0</v>
      </c>
      <c r="AH67" s="8" t="s">
        <v>51</v>
      </c>
      <c r="AI67" s="2">
        <v>1</v>
      </c>
      <c r="AJ67" s="2" t="s">
        <v>48</v>
      </c>
    </row>
    <row r="68" spans="1:36" s="2" customFormat="1" ht="14.5">
      <c r="A68" s="4" t="s">
        <v>53</v>
      </c>
      <c r="B68" s="5">
        <v>12</v>
      </c>
      <c r="C68" s="5">
        <v>1</v>
      </c>
      <c r="D68" s="5">
        <v>0</v>
      </c>
      <c r="E68" s="5">
        <v>0</v>
      </c>
      <c r="F68" s="5">
        <v>219376</v>
      </c>
      <c r="G68" s="5">
        <v>0</v>
      </c>
      <c r="H68" s="5">
        <v>226955</v>
      </c>
      <c r="I68" s="5">
        <v>0</v>
      </c>
      <c r="J68" s="5">
        <v>0</v>
      </c>
      <c r="K68" s="5">
        <v>1</v>
      </c>
      <c r="L68" s="5">
        <v>226955</v>
      </c>
      <c r="M68" s="5">
        <v>0</v>
      </c>
      <c r="N68" s="5">
        <v>0</v>
      </c>
      <c r="O68" s="5">
        <v>226955</v>
      </c>
      <c r="P68" s="5">
        <v>0</v>
      </c>
      <c r="Q68" s="5">
        <v>0</v>
      </c>
      <c r="R68" s="5">
        <v>0</v>
      </c>
      <c r="S68" s="5">
        <v>226954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6">
        <v>0</v>
      </c>
      <c r="AE68" s="5">
        <v>1</v>
      </c>
      <c r="AF68" s="7">
        <v>0</v>
      </c>
      <c r="AG68" s="8">
        <v>0</v>
      </c>
      <c r="AH68" s="8" t="s">
        <v>51</v>
      </c>
      <c r="AI68" s="2">
        <v>1</v>
      </c>
      <c r="AJ68" s="2" t="s">
        <v>48</v>
      </c>
    </row>
    <row r="69" spans="1:36" s="2" customFormat="1" ht="14.5">
      <c r="A69" s="4" t="s">
        <v>54</v>
      </c>
      <c r="B69" s="5">
        <v>1</v>
      </c>
      <c r="C69" s="5">
        <v>1</v>
      </c>
      <c r="D69" s="5">
        <v>0</v>
      </c>
      <c r="E69" s="5">
        <v>0</v>
      </c>
      <c r="F69" s="5">
        <v>47200</v>
      </c>
      <c r="G69" s="5">
        <v>0</v>
      </c>
      <c r="H69" s="5">
        <v>45871</v>
      </c>
      <c r="I69" s="5">
        <v>0</v>
      </c>
      <c r="J69" s="5">
        <v>0</v>
      </c>
      <c r="K69" s="5">
        <v>1</v>
      </c>
      <c r="L69" s="5">
        <v>45871</v>
      </c>
      <c r="M69" s="5">
        <v>0</v>
      </c>
      <c r="N69" s="5">
        <v>0</v>
      </c>
      <c r="O69" s="5">
        <v>45871</v>
      </c>
      <c r="P69" s="5">
        <v>0</v>
      </c>
      <c r="Q69" s="5">
        <v>0</v>
      </c>
      <c r="R69" s="5">
        <v>0</v>
      </c>
      <c r="S69" s="5">
        <v>45870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6">
        <v>0</v>
      </c>
      <c r="AE69" s="5">
        <v>1</v>
      </c>
      <c r="AF69" s="7">
        <v>0</v>
      </c>
      <c r="AG69" s="8">
        <v>0</v>
      </c>
      <c r="AH69" s="8" t="s">
        <v>51</v>
      </c>
      <c r="AI69" s="2">
        <v>1</v>
      </c>
      <c r="AJ69" s="2" t="s">
        <v>48</v>
      </c>
    </row>
    <row r="70" spans="1:36" s="2" customFormat="1" ht="14.5">
      <c r="A70" s="4" t="s">
        <v>54</v>
      </c>
      <c r="B70" s="5">
        <v>2</v>
      </c>
      <c r="C70" s="5">
        <v>1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6">
        <v>0</v>
      </c>
      <c r="AE70" s="5">
        <v>1</v>
      </c>
      <c r="AF70" s="7">
        <v>0</v>
      </c>
      <c r="AG70" s="8">
        <v>0</v>
      </c>
      <c r="AH70" s="8" t="s">
        <v>51</v>
      </c>
      <c r="AI70" s="2">
        <v>1</v>
      </c>
      <c r="AJ70" s="2" t="s">
        <v>48</v>
      </c>
    </row>
    <row r="71" spans="1:36" s="2" customFormat="1" ht="14.5">
      <c r="A71" s="4" t="s">
        <v>54</v>
      </c>
      <c r="B71" s="5">
        <v>3</v>
      </c>
      <c r="C71" s="5">
        <v>1</v>
      </c>
      <c r="D71" s="5">
        <v>0</v>
      </c>
      <c r="E71" s="5">
        <v>0</v>
      </c>
      <c r="F71" s="5">
        <v>111000</v>
      </c>
      <c r="G71" s="5">
        <v>0</v>
      </c>
      <c r="H71" s="5">
        <v>109954</v>
      </c>
      <c r="I71" s="5">
        <v>0</v>
      </c>
      <c r="J71" s="5">
        <v>0</v>
      </c>
      <c r="K71" s="5">
        <v>1</v>
      </c>
      <c r="L71" s="5">
        <v>109954</v>
      </c>
      <c r="M71" s="5">
        <v>0</v>
      </c>
      <c r="N71" s="5">
        <v>0</v>
      </c>
      <c r="O71" s="5">
        <v>109954</v>
      </c>
      <c r="P71" s="5">
        <v>0</v>
      </c>
      <c r="Q71" s="5">
        <v>0</v>
      </c>
      <c r="R71" s="5">
        <v>0</v>
      </c>
      <c r="S71" s="5">
        <v>109954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6">
        <v>0</v>
      </c>
      <c r="AE71" s="5">
        <v>1</v>
      </c>
      <c r="AF71" s="7">
        <v>0</v>
      </c>
      <c r="AG71" s="8">
        <v>0</v>
      </c>
      <c r="AH71" s="8" t="s">
        <v>51</v>
      </c>
      <c r="AI71" s="2">
        <v>1</v>
      </c>
      <c r="AJ71" s="2" t="s">
        <v>48</v>
      </c>
    </row>
    <row r="72" spans="1:36" s="2" customFormat="1" ht="14.5">
      <c r="A72" s="4" t="s">
        <v>54</v>
      </c>
      <c r="B72" s="5">
        <v>4</v>
      </c>
      <c r="C72" s="5">
        <v>1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1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6">
        <v>0</v>
      </c>
      <c r="AE72" s="5">
        <v>1</v>
      </c>
      <c r="AF72" s="7">
        <v>0</v>
      </c>
      <c r="AG72" s="8">
        <v>0</v>
      </c>
      <c r="AH72" s="8" t="s">
        <v>51</v>
      </c>
      <c r="AI72" s="2">
        <v>1</v>
      </c>
      <c r="AJ72" s="2" t="s">
        <v>48</v>
      </c>
    </row>
    <row r="73" spans="1:36" s="2" customFormat="1" ht="14.5">
      <c r="A73" s="4" t="s">
        <v>54</v>
      </c>
      <c r="B73" s="5">
        <v>5</v>
      </c>
      <c r="C73" s="5">
        <v>1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6">
        <v>0</v>
      </c>
      <c r="AE73" s="5">
        <v>1</v>
      </c>
      <c r="AF73" s="7">
        <v>0</v>
      </c>
      <c r="AG73" s="8">
        <v>0</v>
      </c>
      <c r="AH73" s="8" t="s">
        <v>51</v>
      </c>
      <c r="AI73" s="2">
        <v>1</v>
      </c>
      <c r="AJ73" s="2" t="s">
        <v>48</v>
      </c>
    </row>
    <row r="74" spans="1:36" s="2" customFormat="1" ht="14.5">
      <c r="A74" s="4" t="s">
        <v>54</v>
      </c>
      <c r="B74" s="5">
        <v>6</v>
      </c>
      <c r="C74" s="5">
        <v>1</v>
      </c>
      <c r="D74" s="5">
        <v>0</v>
      </c>
      <c r="E74" s="5">
        <v>0</v>
      </c>
      <c r="F74" s="5">
        <v>12000</v>
      </c>
      <c r="G74" s="5">
        <v>0</v>
      </c>
      <c r="H74" s="5">
        <v>11582</v>
      </c>
      <c r="I74" s="5">
        <v>0</v>
      </c>
      <c r="J74" s="5">
        <v>0</v>
      </c>
      <c r="K74" s="5">
        <v>1</v>
      </c>
      <c r="L74" s="5">
        <v>11582</v>
      </c>
      <c r="M74" s="5">
        <v>0</v>
      </c>
      <c r="N74" s="5">
        <v>0</v>
      </c>
      <c r="O74" s="5">
        <v>11582</v>
      </c>
      <c r="P74" s="5">
        <v>0</v>
      </c>
      <c r="Q74" s="5">
        <v>0</v>
      </c>
      <c r="R74" s="5">
        <v>0</v>
      </c>
      <c r="S74" s="5">
        <v>11582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6">
        <v>0</v>
      </c>
      <c r="AE74" s="5">
        <v>1</v>
      </c>
      <c r="AF74" s="7">
        <v>0</v>
      </c>
      <c r="AG74" s="8">
        <v>0</v>
      </c>
      <c r="AH74" s="8" t="s">
        <v>51</v>
      </c>
      <c r="AI74" s="2">
        <v>1</v>
      </c>
      <c r="AJ74" s="2" t="s">
        <v>48</v>
      </c>
    </row>
    <row r="75" spans="1:36" s="2" customFormat="1" ht="14.5">
      <c r="A75" s="4" t="s">
        <v>54</v>
      </c>
      <c r="B75" s="5">
        <v>7</v>
      </c>
      <c r="C75" s="5">
        <v>1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1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6">
        <v>0</v>
      </c>
      <c r="AE75" s="5">
        <v>1</v>
      </c>
      <c r="AF75" s="7">
        <v>0</v>
      </c>
      <c r="AG75" s="8">
        <v>0</v>
      </c>
      <c r="AH75" s="8" t="s">
        <v>51</v>
      </c>
      <c r="AI75" s="2">
        <v>1</v>
      </c>
      <c r="AJ75" s="2" t="s">
        <v>48</v>
      </c>
    </row>
    <row r="76" spans="1:36" s="2" customFormat="1" ht="14.5">
      <c r="A76" s="4" t="s">
        <v>54</v>
      </c>
      <c r="B76" s="5">
        <v>8</v>
      </c>
      <c r="C76" s="5">
        <v>1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6">
        <v>0</v>
      </c>
      <c r="AE76" s="5">
        <v>1</v>
      </c>
      <c r="AF76" s="7">
        <v>0</v>
      </c>
      <c r="AG76" s="8">
        <v>0</v>
      </c>
      <c r="AH76" s="8" t="s">
        <v>51</v>
      </c>
      <c r="AI76" s="2">
        <v>1</v>
      </c>
      <c r="AJ76" s="2" t="s">
        <v>48</v>
      </c>
    </row>
    <row r="77" spans="1:36" s="2" customFormat="1" ht="14.5">
      <c r="A77" s="4" t="s">
        <v>54</v>
      </c>
      <c r="B77" s="5">
        <v>9</v>
      </c>
      <c r="C77" s="5">
        <v>1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1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6">
        <v>0</v>
      </c>
      <c r="AE77" s="5">
        <v>1</v>
      </c>
      <c r="AF77" s="7">
        <v>0</v>
      </c>
      <c r="AG77" s="8">
        <v>0</v>
      </c>
      <c r="AH77" s="8" t="s">
        <v>51</v>
      </c>
      <c r="AI77" s="2">
        <v>1</v>
      </c>
      <c r="AJ77" s="2" t="s">
        <v>48</v>
      </c>
    </row>
    <row r="78" spans="1:36" s="2" customFormat="1" ht="14.5">
      <c r="A78" s="4" t="s">
        <v>54</v>
      </c>
      <c r="B78" s="5">
        <v>10</v>
      </c>
      <c r="C78" s="5">
        <v>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6">
        <v>0</v>
      </c>
      <c r="AE78" s="5">
        <v>1</v>
      </c>
      <c r="AF78" s="7">
        <v>0</v>
      </c>
      <c r="AG78" s="8">
        <v>0</v>
      </c>
      <c r="AH78" s="8" t="s">
        <v>51</v>
      </c>
      <c r="AI78" s="2">
        <v>1</v>
      </c>
      <c r="AJ78" s="2" t="s">
        <v>48</v>
      </c>
    </row>
    <row r="79" spans="1:36" s="2" customFormat="1" ht="14.5">
      <c r="A79" s="4" t="s">
        <v>54</v>
      </c>
      <c r="B79" s="5">
        <v>11</v>
      </c>
      <c r="C79" s="5">
        <v>1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1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6">
        <v>0</v>
      </c>
      <c r="AE79" s="5">
        <v>1</v>
      </c>
      <c r="AF79" s="7">
        <v>0</v>
      </c>
      <c r="AG79" s="8">
        <v>0</v>
      </c>
      <c r="AH79" s="8" t="s">
        <v>51</v>
      </c>
      <c r="AI79" s="2">
        <v>1</v>
      </c>
      <c r="AJ79" s="2" t="s">
        <v>48</v>
      </c>
    </row>
    <row r="80" spans="1:36" s="2" customFormat="1" ht="14.5">
      <c r="A80" s="4" t="s">
        <v>54</v>
      </c>
      <c r="B80" s="5">
        <v>12</v>
      </c>
      <c r="C80" s="5">
        <v>1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1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6">
        <v>0</v>
      </c>
      <c r="AE80" s="5">
        <v>1</v>
      </c>
      <c r="AF80" s="7">
        <v>0</v>
      </c>
      <c r="AG80" s="8">
        <v>0</v>
      </c>
      <c r="AH80" s="8" t="s">
        <v>51</v>
      </c>
      <c r="AI80" s="2">
        <v>1</v>
      </c>
      <c r="AJ80" s="2" t="s">
        <v>48</v>
      </c>
    </row>
    <row r="81" spans="1:36" s="2" customFormat="1" ht="14.5">
      <c r="A81" s="4" t="s">
        <v>55</v>
      </c>
      <c r="B81" s="5">
        <v>1</v>
      </c>
      <c r="C81" s="5">
        <v>1</v>
      </c>
      <c r="D81" s="5">
        <v>0</v>
      </c>
      <c r="E81" s="5">
        <v>0</v>
      </c>
      <c r="F81" s="5">
        <v>24300</v>
      </c>
      <c r="G81" s="5">
        <v>0</v>
      </c>
      <c r="H81" s="5">
        <v>23353</v>
      </c>
      <c r="I81" s="5">
        <v>0</v>
      </c>
      <c r="J81" s="5">
        <v>0</v>
      </c>
      <c r="K81" s="5">
        <v>1</v>
      </c>
      <c r="L81" s="5">
        <v>23353</v>
      </c>
      <c r="M81" s="5">
        <v>0</v>
      </c>
      <c r="N81" s="5">
        <v>0</v>
      </c>
      <c r="O81" s="5">
        <v>23353</v>
      </c>
      <c r="P81" s="5">
        <v>0</v>
      </c>
      <c r="Q81" s="5">
        <v>0</v>
      </c>
      <c r="R81" s="5">
        <v>0</v>
      </c>
      <c r="S81" s="5">
        <v>23353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6">
        <v>0</v>
      </c>
      <c r="AE81" s="5">
        <v>1</v>
      </c>
      <c r="AF81" s="7">
        <v>0</v>
      </c>
      <c r="AG81" s="8">
        <v>0</v>
      </c>
      <c r="AH81" s="8" t="s">
        <v>51</v>
      </c>
      <c r="AI81" s="2">
        <v>1</v>
      </c>
      <c r="AJ81" s="2" t="s">
        <v>48</v>
      </c>
    </row>
    <row r="82" spans="1:36" s="2" customFormat="1" ht="14.5">
      <c r="A82" s="4" t="s">
        <v>55</v>
      </c>
      <c r="B82" s="5">
        <v>2</v>
      </c>
      <c r="C82" s="5">
        <v>1</v>
      </c>
      <c r="D82" s="5">
        <v>0</v>
      </c>
      <c r="E82" s="5">
        <v>0</v>
      </c>
      <c r="F82" s="5">
        <v>17870</v>
      </c>
      <c r="G82" s="5">
        <v>0</v>
      </c>
      <c r="H82" s="5">
        <v>18204</v>
      </c>
      <c r="I82" s="5">
        <v>0</v>
      </c>
      <c r="J82" s="5">
        <v>0</v>
      </c>
      <c r="K82" s="5">
        <v>1</v>
      </c>
      <c r="L82" s="5">
        <v>18204</v>
      </c>
      <c r="M82" s="5">
        <v>0</v>
      </c>
      <c r="N82" s="5">
        <v>0</v>
      </c>
      <c r="O82" s="5">
        <v>18204</v>
      </c>
      <c r="P82" s="5">
        <v>0</v>
      </c>
      <c r="Q82" s="5">
        <v>0</v>
      </c>
      <c r="R82" s="5">
        <v>0</v>
      </c>
      <c r="S82" s="5">
        <v>18204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6">
        <v>0</v>
      </c>
      <c r="AE82" s="5">
        <v>1</v>
      </c>
      <c r="AF82" s="7">
        <v>0</v>
      </c>
      <c r="AG82" s="8">
        <v>0</v>
      </c>
      <c r="AH82" s="8" t="s">
        <v>51</v>
      </c>
      <c r="AI82" s="2">
        <v>1</v>
      </c>
      <c r="AJ82" s="2" t="s">
        <v>48</v>
      </c>
    </row>
    <row r="83" spans="1:36" s="2" customFormat="1" ht="14.5">
      <c r="A83" s="4" t="s">
        <v>55</v>
      </c>
      <c r="B83" s="5">
        <v>3</v>
      </c>
      <c r="C83" s="5">
        <v>1</v>
      </c>
      <c r="D83" s="5">
        <v>0</v>
      </c>
      <c r="E83" s="5">
        <v>0</v>
      </c>
      <c r="F83" s="5">
        <v>47460</v>
      </c>
      <c r="G83" s="5">
        <v>0</v>
      </c>
      <c r="H83" s="5">
        <v>45918</v>
      </c>
      <c r="I83" s="5">
        <v>0</v>
      </c>
      <c r="J83" s="5">
        <v>0</v>
      </c>
      <c r="K83" s="5">
        <v>1</v>
      </c>
      <c r="L83" s="5">
        <v>45918</v>
      </c>
      <c r="M83" s="5">
        <v>0</v>
      </c>
      <c r="N83" s="5">
        <v>0</v>
      </c>
      <c r="O83" s="5">
        <v>45918</v>
      </c>
      <c r="P83" s="5">
        <v>0</v>
      </c>
      <c r="Q83" s="5">
        <v>0</v>
      </c>
      <c r="R83" s="5">
        <v>0</v>
      </c>
      <c r="S83" s="5">
        <v>45918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6">
        <v>0</v>
      </c>
      <c r="AE83" s="5">
        <v>1</v>
      </c>
      <c r="AF83" s="7">
        <v>0</v>
      </c>
      <c r="AG83" s="8">
        <v>0</v>
      </c>
      <c r="AH83" s="8" t="s">
        <v>51</v>
      </c>
      <c r="AI83" s="2">
        <v>1</v>
      </c>
      <c r="AJ83" s="2" t="s">
        <v>48</v>
      </c>
    </row>
    <row r="84" spans="1:36" s="2" customFormat="1" ht="14.5">
      <c r="A84" s="4" t="s">
        <v>55</v>
      </c>
      <c r="B84" s="5">
        <v>4</v>
      </c>
      <c r="C84" s="5">
        <v>1</v>
      </c>
      <c r="D84" s="5">
        <v>0</v>
      </c>
      <c r="E84" s="5">
        <v>0</v>
      </c>
      <c r="F84" s="5">
        <v>24160</v>
      </c>
      <c r="G84" s="5">
        <v>0</v>
      </c>
      <c r="H84" s="5">
        <v>23528</v>
      </c>
      <c r="I84" s="5">
        <v>0</v>
      </c>
      <c r="J84" s="5">
        <v>0</v>
      </c>
      <c r="K84" s="5">
        <v>1</v>
      </c>
      <c r="L84" s="5">
        <v>23528</v>
      </c>
      <c r="M84" s="5">
        <v>0</v>
      </c>
      <c r="N84" s="5">
        <v>0</v>
      </c>
      <c r="O84" s="5">
        <v>23528</v>
      </c>
      <c r="P84" s="5">
        <v>0</v>
      </c>
      <c r="Q84" s="5">
        <v>0</v>
      </c>
      <c r="R84" s="5">
        <v>0</v>
      </c>
      <c r="S84" s="5">
        <v>23528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6">
        <v>0</v>
      </c>
      <c r="AE84" s="5">
        <v>1</v>
      </c>
      <c r="AF84" s="7">
        <v>0</v>
      </c>
      <c r="AG84" s="8">
        <v>0</v>
      </c>
      <c r="AH84" s="8" t="s">
        <v>51</v>
      </c>
      <c r="AI84" s="2">
        <v>1</v>
      </c>
      <c r="AJ84" s="2" t="s">
        <v>48</v>
      </c>
    </row>
    <row r="85" spans="1:36" s="2" customFormat="1" ht="14.5">
      <c r="A85" s="4" t="s">
        <v>55</v>
      </c>
      <c r="B85" s="5">
        <v>5</v>
      </c>
      <c r="C85" s="5">
        <v>1</v>
      </c>
      <c r="D85" s="5">
        <v>0</v>
      </c>
      <c r="E85" s="5">
        <v>0</v>
      </c>
      <c r="F85" s="5">
        <v>33500</v>
      </c>
      <c r="G85" s="5">
        <v>0</v>
      </c>
      <c r="H85" s="5">
        <v>33373</v>
      </c>
      <c r="I85" s="5">
        <v>0</v>
      </c>
      <c r="J85" s="5">
        <v>0</v>
      </c>
      <c r="K85" s="5">
        <v>1</v>
      </c>
      <c r="L85" s="5">
        <v>33373</v>
      </c>
      <c r="M85" s="5">
        <v>0</v>
      </c>
      <c r="N85" s="5">
        <v>0</v>
      </c>
      <c r="O85" s="5">
        <v>33373</v>
      </c>
      <c r="P85" s="5">
        <v>0</v>
      </c>
      <c r="Q85" s="5">
        <v>0</v>
      </c>
      <c r="R85" s="5">
        <v>0</v>
      </c>
      <c r="S85" s="5">
        <v>33373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6">
        <v>0</v>
      </c>
      <c r="AE85" s="5">
        <v>1</v>
      </c>
      <c r="AF85" s="7">
        <v>0</v>
      </c>
      <c r="AG85" s="8">
        <v>0</v>
      </c>
      <c r="AH85" s="8" t="s">
        <v>51</v>
      </c>
      <c r="AI85" s="2">
        <v>1</v>
      </c>
      <c r="AJ85" s="2" t="s">
        <v>48</v>
      </c>
    </row>
    <row r="86" spans="1:36" s="2" customFormat="1" ht="14.5">
      <c r="A86" s="4" t="s">
        <v>55</v>
      </c>
      <c r="B86" s="5">
        <v>6</v>
      </c>
      <c r="C86" s="5">
        <v>1</v>
      </c>
      <c r="D86" s="5">
        <v>0</v>
      </c>
      <c r="E86" s="5">
        <v>0</v>
      </c>
      <c r="F86" s="5">
        <v>37160</v>
      </c>
      <c r="G86" s="5">
        <v>0</v>
      </c>
      <c r="H86" s="5">
        <v>36077</v>
      </c>
      <c r="I86" s="5">
        <v>0</v>
      </c>
      <c r="J86" s="5">
        <v>0</v>
      </c>
      <c r="K86" s="5">
        <v>1</v>
      </c>
      <c r="L86" s="5">
        <v>36077</v>
      </c>
      <c r="M86" s="5">
        <v>0</v>
      </c>
      <c r="N86" s="5">
        <v>0</v>
      </c>
      <c r="O86" s="5">
        <v>36077</v>
      </c>
      <c r="P86" s="5">
        <v>0</v>
      </c>
      <c r="Q86" s="5">
        <v>0</v>
      </c>
      <c r="R86" s="5">
        <v>0</v>
      </c>
      <c r="S86" s="5">
        <v>36076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6">
        <v>0</v>
      </c>
      <c r="AE86" s="5">
        <v>1</v>
      </c>
      <c r="AF86" s="7">
        <v>0</v>
      </c>
      <c r="AG86" s="8">
        <v>0</v>
      </c>
      <c r="AH86" s="8" t="s">
        <v>51</v>
      </c>
      <c r="AI86" s="2">
        <v>1</v>
      </c>
      <c r="AJ86" s="2" t="s">
        <v>48</v>
      </c>
    </row>
    <row r="87" spans="1:36" s="2" customFormat="1" ht="14.5">
      <c r="A87" s="4" t="s">
        <v>55</v>
      </c>
      <c r="B87" s="5">
        <v>7</v>
      </c>
      <c r="C87" s="5">
        <v>1</v>
      </c>
      <c r="D87" s="5">
        <v>0</v>
      </c>
      <c r="E87" s="5">
        <v>0</v>
      </c>
      <c r="F87" s="5">
        <v>24500</v>
      </c>
      <c r="G87" s="5">
        <v>0</v>
      </c>
      <c r="H87" s="5">
        <v>23915</v>
      </c>
      <c r="I87" s="5">
        <v>0</v>
      </c>
      <c r="J87" s="5">
        <v>0</v>
      </c>
      <c r="K87" s="5">
        <v>1</v>
      </c>
      <c r="L87" s="5">
        <v>23915</v>
      </c>
      <c r="M87" s="5">
        <v>0</v>
      </c>
      <c r="N87" s="5">
        <v>0</v>
      </c>
      <c r="O87" s="5">
        <v>23915</v>
      </c>
      <c r="P87" s="5">
        <v>0</v>
      </c>
      <c r="Q87" s="5">
        <v>0</v>
      </c>
      <c r="R87" s="5">
        <v>0</v>
      </c>
      <c r="S87" s="5">
        <v>23915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6">
        <v>0</v>
      </c>
      <c r="AE87" s="5">
        <v>1</v>
      </c>
      <c r="AF87" s="7">
        <v>0</v>
      </c>
      <c r="AG87" s="8">
        <v>0</v>
      </c>
      <c r="AH87" s="8" t="s">
        <v>51</v>
      </c>
      <c r="AI87" s="2">
        <v>1</v>
      </c>
      <c r="AJ87" s="2" t="s">
        <v>48</v>
      </c>
    </row>
    <row r="88" spans="1:36" s="2" customFormat="1" ht="14.5">
      <c r="A88" s="4" t="s">
        <v>55</v>
      </c>
      <c r="B88" s="5">
        <v>8</v>
      </c>
      <c r="C88" s="5">
        <v>1</v>
      </c>
      <c r="D88" s="5">
        <v>0</v>
      </c>
      <c r="E88" s="5">
        <v>0</v>
      </c>
      <c r="F88" s="5">
        <v>22910</v>
      </c>
      <c r="G88" s="5">
        <v>0</v>
      </c>
      <c r="H88" s="5">
        <v>22932</v>
      </c>
      <c r="I88" s="5">
        <v>0</v>
      </c>
      <c r="J88" s="5">
        <v>0</v>
      </c>
      <c r="K88" s="5">
        <v>1</v>
      </c>
      <c r="L88" s="5">
        <v>22932</v>
      </c>
      <c r="M88" s="5">
        <v>0</v>
      </c>
      <c r="N88" s="5">
        <v>0</v>
      </c>
      <c r="O88" s="5">
        <v>22932</v>
      </c>
      <c r="P88" s="5">
        <v>0</v>
      </c>
      <c r="Q88" s="5">
        <v>0</v>
      </c>
      <c r="R88" s="5">
        <v>0</v>
      </c>
      <c r="S88" s="5">
        <v>22932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6">
        <v>0</v>
      </c>
      <c r="AE88" s="5">
        <v>1</v>
      </c>
      <c r="AF88" s="7">
        <v>0</v>
      </c>
      <c r="AG88" s="8">
        <v>0</v>
      </c>
      <c r="AH88" s="8" t="s">
        <v>51</v>
      </c>
      <c r="AI88" s="2">
        <v>1</v>
      </c>
      <c r="AJ88" s="2" t="s">
        <v>48</v>
      </c>
    </row>
    <row r="89" spans="1:36" s="2" customFormat="1" ht="14.5">
      <c r="A89" s="4" t="s">
        <v>55</v>
      </c>
      <c r="B89" s="5">
        <v>9</v>
      </c>
      <c r="C89" s="5">
        <v>1</v>
      </c>
      <c r="D89" s="5">
        <v>0</v>
      </c>
      <c r="E89" s="5">
        <v>0</v>
      </c>
      <c r="F89" s="5">
        <v>36653</v>
      </c>
      <c r="G89" s="5">
        <v>0</v>
      </c>
      <c r="H89" s="5">
        <v>38315</v>
      </c>
      <c r="I89" s="5">
        <v>0</v>
      </c>
      <c r="J89" s="5">
        <v>0</v>
      </c>
      <c r="K89" s="5">
        <v>1</v>
      </c>
      <c r="L89" s="5">
        <v>38315</v>
      </c>
      <c r="M89" s="5">
        <v>0</v>
      </c>
      <c r="N89" s="5">
        <v>0</v>
      </c>
      <c r="O89" s="5">
        <v>38315</v>
      </c>
      <c r="P89" s="5">
        <v>0</v>
      </c>
      <c r="Q89" s="5">
        <v>0</v>
      </c>
      <c r="R89" s="5">
        <v>0</v>
      </c>
      <c r="S89" s="5">
        <v>38315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6">
        <v>0</v>
      </c>
      <c r="AE89" s="5">
        <v>1</v>
      </c>
      <c r="AF89" s="7">
        <v>0</v>
      </c>
      <c r="AG89" s="8">
        <v>0</v>
      </c>
      <c r="AH89" s="8" t="s">
        <v>51</v>
      </c>
      <c r="AI89" s="2">
        <v>1</v>
      </c>
      <c r="AJ89" s="2" t="s">
        <v>48</v>
      </c>
    </row>
    <row r="90" spans="1:36" s="2" customFormat="1" ht="14.5">
      <c r="A90" s="4" t="s">
        <v>55</v>
      </c>
      <c r="B90" s="5">
        <v>10</v>
      </c>
      <c r="C90" s="5">
        <v>1</v>
      </c>
      <c r="D90" s="5">
        <v>0</v>
      </c>
      <c r="E90" s="5">
        <v>0</v>
      </c>
      <c r="F90" s="5">
        <v>73307</v>
      </c>
      <c r="G90" s="5">
        <v>0</v>
      </c>
      <c r="H90" s="5">
        <v>72552</v>
      </c>
      <c r="I90" s="5">
        <v>0</v>
      </c>
      <c r="J90" s="5">
        <v>0</v>
      </c>
      <c r="K90" s="5">
        <v>1</v>
      </c>
      <c r="L90" s="5">
        <v>72552</v>
      </c>
      <c r="M90" s="5">
        <v>0</v>
      </c>
      <c r="N90" s="5">
        <v>0</v>
      </c>
      <c r="O90" s="5">
        <v>72552</v>
      </c>
      <c r="P90" s="5">
        <v>0</v>
      </c>
      <c r="Q90" s="5">
        <v>0</v>
      </c>
      <c r="R90" s="5">
        <v>0</v>
      </c>
      <c r="S90" s="5">
        <v>72552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6">
        <v>0</v>
      </c>
      <c r="AE90" s="5">
        <v>1</v>
      </c>
      <c r="AF90" s="7">
        <v>0</v>
      </c>
      <c r="AG90" s="8">
        <v>0</v>
      </c>
      <c r="AH90" s="8" t="s">
        <v>51</v>
      </c>
      <c r="AI90" s="2">
        <v>1</v>
      </c>
      <c r="AJ90" s="2" t="s">
        <v>48</v>
      </c>
    </row>
    <row r="91" spans="1:36" s="2" customFormat="1" ht="14.5">
      <c r="A91" s="4" t="s">
        <v>55</v>
      </c>
      <c r="B91" s="5">
        <v>11</v>
      </c>
      <c r="C91" s="5">
        <v>1</v>
      </c>
      <c r="D91" s="5">
        <v>0</v>
      </c>
      <c r="E91" s="5">
        <v>0</v>
      </c>
      <c r="F91" s="5">
        <v>36653</v>
      </c>
      <c r="G91" s="5">
        <v>0</v>
      </c>
      <c r="H91" s="5">
        <v>35236</v>
      </c>
      <c r="I91" s="5">
        <v>0</v>
      </c>
      <c r="J91" s="5">
        <v>0</v>
      </c>
      <c r="K91" s="5">
        <v>1</v>
      </c>
      <c r="L91" s="5">
        <v>35236</v>
      </c>
      <c r="M91" s="5">
        <v>0</v>
      </c>
      <c r="N91" s="5">
        <v>0</v>
      </c>
      <c r="O91" s="5">
        <v>35236</v>
      </c>
      <c r="P91" s="5">
        <v>0</v>
      </c>
      <c r="Q91" s="5">
        <v>0</v>
      </c>
      <c r="R91" s="5">
        <v>0</v>
      </c>
      <c r="S91" s="5">
        <v>35235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6">
        <v>0</v>
      </c>
      <c r="AE91" s="5">
        <v>1</v>
      </c>
      <c r="AF91" s="7">
        <v>0</v>
      </c>
      <c r="AG91" s="8">
        <v>0</v>
      </c>
      <c r="AH91" s="8" t="s">
        <v>51</v>
      </c>
      <c r="AI91" s="2">
        <v>1</v>
      </c>
      <c r="AJ91" s="2" t="s">
        <v>48</v>
      </c>
    </row>
    <row r="92" spans="1:36" s="2" customFormat="1" ht="14.5">
      <c r="A92" s="4" t="s">
        <v>55</v>
      </c>
      <c r="B92" s="5">
        <v>12</v>
      </c>
      <c r="C92" s="5">
        <v>1</v>
      </c>
      <c r="D92" s="5">
        <v>0</v>
      </c>
      <c r="E92" s="5">
        <v>0</v>
      </c>
      <c r="F92" s="5">
        <v>36653</v>
      </c>
      <c r="G92" s="5">
        <v>0</v>
      </c>
      <c r="H92" s="5">
        <v>37308</v>
      </c>
      <c r="I92" s="5">
        <v>0</v>
      </c>
      <c r="J92" s="5">
        <v>0</v>
      </c>
      <c r="K92" s="5">
        <v>1</v>
      </c>
      <c r="L92" s="5">
        <v>37308</v>
      </c>
      <c r="M92" s="5">
        <v>0</v>
      </c>
      <c r="N92" s="5">
        <v>0</v>
      </c>
      <c r="O92" s="5">
        <v>37308</v>
      </c>
      <c r="P92" s="5">
        <v>0</v>
      </c>
      <c r="Q92" s="5">
        <v>0</v>
      </c>
      <c r="R92" s="5">
        <v>0</v>
      </c>
      <c r="S92" s="5">
        <v>37308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6">
        <v>0</v>
      </c>
      <c r="AE92" s="5">
        <v>1</v>
      </c>
      <c r="AF92" s="7">
        <v>0</v>
      </c>
      <c r="AG92" s="8">
        <v>0</v>
      </c>
      <c r="AH92" s="8" t="s">
        <v>51</v>
      </c>
      <c r="AI92" s="2">
        <v>1</v>
      </c>
      <c r="AJ92" s="2" t="s">
        <v>48</v>
      </c>
    </row>
    <row r="93" spans="1:36" s="2" customFormat="1" ht="14.5">
      <c r="A93" s="4" t="s">
        <v>56</v>
      </c>
      <c r="B93" s="5">
        <v>1</v>
      </c>
      <c r="C93" s="5">
        <v>1</v>
      </c>
      <c r="D93" s="5">
        <v>0</v>
      </c>
      <c r="E93" s="5">
        <v>0</v>
      </c>
      <c r="F93" s="5">
        <v>319390</v>
      </c>
      <c r="G93" s="5">
        <v>0</v>
      </c>
      <c r="H93" s="5">
        <v>320351</v>
      </c>
      <c r="I93" s="5">
        <v>0</v>
      </c>
      <c r="J93" s="5">
        <v>0</v>
      </c>
      <c r="K93" s="5">
        <v>1</v>
      </c>
      <c r="L93" s="5">
        <v>320351</v>
      </c>
      <c r="M93" s="5">
        <v>0</v>
      </c>
      <c r="N93" s="5">
        <v>0</v>
      </c>
      <c r="O93" s="5">
        <v>320351</v>
      </c>
      <c r="P93" s="5">
        <v>0</v>
      </c>
      <c r="Q93" s="5">
        <v>0</v>
      </c>
      <c r="R93" s="5">
        <v>0</v>
      </c>
      <c r="S93" s="5">
        <v>320351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6">
        <v>0</v>
      </c>
      <c r="AE93" s="5">
        <v>1</v>
      </c>
      <c r="AF93" s="7">
        <v>0</v>
      </c>
      <c r="AG93" s="8">
        <v>0</v>
      </c>
      <c r="AH93" s="8" t="s">
        <v>51</v>
      </c>
      <c r="AI93" s="2">
        <v>1</v>
      </c>
      <c r="AJ93" s="2" t="s">
        <v>48</v>
      </c>
    </row>
    <row r="94" spans="1:36" s="2" customFormat="1" ht="14.5">
      <c r="A94" s="4" t="s">
        <v>56</v>
      </c>
      <c r="B94" s="5">
        <v>2</v>
      </c>
      <c r="C94" s="5">
        <v>1</v>
      </c>
      <c r="D94" s="5">
        <v>0</v>
      </c>
      <c r="E94" s="5">
        <v>0</v>
      </c>
      <c r="F94" s="5">
        <v>184181</v>
      </c>
      <c r="G94" s="5">
        <v>0</v>
      </c>
      <c r="H94" s="5">
        <v>176967</v>
      </c>
      <c r="I94" s="5">
        <v>0</v>
      </c>
      <c r="J94" s="5">
        <v>0</v>
      </c>
      <c r="K94" s="5">
        <v>1</v>
      </c>
      <c r="L94" s="5">
        <v>176967</v>
      </c>
      <c r="M94" s="5">
        <v>0</v>
      </c>
      <c r="N94" s="5">
        <v>0</v>
      </c>
      <c r="O94" s="5">
        <v>176967</v>
      </c>
      <c r="P94" s="5">
        <v>0</v>
      </c>
      <c r="Q94" s="5">
        <v>0</v>
      </c>
      <c r="R94" s="5">
        <v>0</v>
      </c>
      <c r="S94" s="5">
        <v>176966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6">
        <v>0</v>
      </c>
      <c r="AE94" s="5">
        <v>1</v>
      </c>
      <c r="AF94" s="7">
        <v>0</v>
      </c>
      <c r="AG94" s="8">
        <v>0</v>
      </c>
      <c r="AH94" s="8" t="s">
        <v>51</v>
      </c>
      <c r="AI94" s="2">
        <v>1</v>
      </c>
      <c r="AJ94" s="2" t="s">
        <v>48</v>
      </c>
    </row>
    <row r="95" spans="1:36" s="2" customFormat="1" ht="14.5">
      <c r="A95" s="4" t="s">
        <v>56</v>
      </c>
      <c r="B95" s="5">
        <v>3</v>
      </c>
      <c r="C95" s="5">
        <v>1</v>
      </c>
      <c r="D95" s="5">
        <v>0</v>
      </c>
      <c r="E95" s="5">
        <v>0</v>
      </c>
      <c r="F95" s="5">
        <v>572655</v>
      </c>
      <c r="G95" s="5">
        <v>0</v>
      </c>
      <c r="H95" s="5">
        <v>568250</v>
      </c>
      <c r="I95" s="5">
        <v>0</v>
      </c>
      <c r="J95" s="5">
        <v>0</v>
      </c>
      <c r="K95" s="5">
        <v>1</v>
      </c>
      <c r="L95" s="5">
        <v>568250</v>
      </c>
      <c r="M95" s="5">
        <v>0</v>
      </c>
      <c r="N95" s="5">
        <v>0</v>
      </c>
      <c r="O95" s="5">
        <v>568250</v>
      </c>
      <c r="P95" s="5">
        <v>0</v>
      </c>
      <c r="Q95" s="5">
        <v>0</v>
      </c>
      <c r="R95" s="5">
        <v>0</v>
      </c>
      <c r="S95" s="5">
        <v>568250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6">
        <v>0</v>
      </c>
      <c r="AE95" s="5">
        <v>1</v>
      </c>
      <c r="AF95" s="7">
        <v>0</v>
      </c>
      <c r="AG95" s="8">
        <v>0</v>
      </c>
      <c r="AH95" s="8" t="s">
        <v>51</v>
      </c>
      <c r="AI95" s="2">
        <v>1</v>
      </c>
      <c r="AJ95" s="2" t="s">
        <v>48</v>
      </c>
    </row>
    <row r="96" spans="1:36" s="2" customFormat="1" ht="14.5">
      <c r="A96" s="4" t="s">
        <v>56</v>
      </c>
      <c r="B96" s="5">
        <v>4</v>
      </c>
      <c r="C96" s="5">
        <v>1</v>
      </c>
      <c r="D96" s="5">
        <v>0</v>
      </c>
      <c r="E96" s="5">
        <v>0</v>
      </c>
      <c r="F96" s="5">
        <v>404859</v>
      </c>
      <c r="G96" s="5">
        <v>0</v>
      </c>
      <c r="H96" s="5">
        <v>393890</v>
      </c>
      <c r="I96" s="5">
        <v>0</v>
      </c>
      <c r="J96" s="5">
        <v>0</v>
      </c>
      <c r="K96" s="5">
        <v>1</v>
      </c>
      <c r="L96" s="5">
        <v>393890</v>
      </c>
      <c r="M96" s="5">
        <v>0</v>
      </c>
      <c r="N96" s="5">
        <v>0</v>
      </c>
      <c r="O96" s="5">
        <v>393890</v>
      </c>
      <c r="P96" s="5">
        <v>0</v>
      </c>
      <c r="Q96" s="5">
        <v>0</v>
      </c>
      <c r="R96" s="5">
        <v>0</v>
      </c>
      <c r="S96" s="5">
        <v>393889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6">
        <v>0</v>
      </c>
      <c r="AE96" s="5">
        <v>1</v>
      </c>
      <c r="AF96" s="7">
        <v>0</v>
      </c>
      <c r="AG96" s="8">
        <v>0</v>
      </c>
      <c r="AH96" s="8" t="s">
        <v>51</v>
      </c>
      <c r="AI96" s="2">
        <v>1</v>
      </c>
      <c r="AJ96" s="2" t="s">
        <v>48</v>
      </c>
    </row>
    <row r="97" spans="1:36" s="2" customFormat="1" ht="14.5">
      <c r="A97" s="4" t="s">
        <v>56</v>
      </c>
      <c r="B97" s="5">
        <v>5</v>
      </c>
      <c r="C97" s="5">
        <v>1</v>
      </c>
      <c r="D97" s="5">
        <v>0</v>
      </c>
      <c r="E97" s="5">
        <v>0</v>
      </c>
      <c r="F97" s="5">
        <v>528740</v>
      </c>
      <c r="G97" s="5">
        <v>0</v>
      </c>
      <c r="H97" s="5">
        <v>510343</v>
      </c>
      <c r="I97" s="5">
        <v>0</v>
      </c>
      <c r="J97" s="5">
        <v>0</v>
      </c>
      <c r="K97" s="5">
        <v>1</v>
      </c>
      <c r="L97" s="5">
        <v>510343</v>
      </c>
      <c r="M97" s="5">
        <v>0</v>
      </c>
      <c r="N97" s="5">
        <v>0</v>
      </c>
      <c r="O97" s="5">
        <v>510343</v>
      </c>
      <c r="P97" s="5">
        <v>0</v>
      </c>
      <c r="Q97" s="5">
        <v>0</v>
      </c>
      <c r="R97" s="5">
        <v>0</v>
      </c>
      <c r="S97" s="5">
        <v>510343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6">
        <v>0</v>
      </c>
      <c r="AE97" s="5">
        <v>1</v>
      </c>
      <c r="AF97" s="7">
        <v>0</v>
      </c>
      <c r="AG97" s="8">
        <v>0</v>
      </c>
      <c r="AH97" s="8" t="s">
        <v>51</v>
      </c>
      <c r="AI97" s="2">
        <v>1</v>
      </c>
      <c r="AJ97" s="2" t="s">
        <v>48</v>
      </c>
    </row>
    <row r="98" spans="1:36" s="2" customFormat="1" ht="14.5">
      <c r="A98" s="4" t="s">
        <v>56</v>
      </c>
      <c r="B98" s="5">
        <v>6</v>
      </c>
      <c r="C98" s="5">
        <v>1</v>
      </c>
      <c r="D98" s="5">
        <v>0</v>
      </c>
      <c r="E98" s="5">
        <v>0</v>
      </c>
      <c r="F98" s="5">
        <v>558500</v>
      </c>
      <c r="G98" s="5">
        <v>0</v>
      </c>
      <c r="H98" s="5">
        <v>543908</v>
      </c>
      <c r="I98" s="5">
        <v>0</v>
      </c>
      <c r="J98" s="5">
        <v>0</v>
      </c>
      <c r="K98" s="5">
        <v>1</v>
      </c>
      <c r="L98" s="5">
        <v>543908</v>
      </c>
      <c r="M98" s="5">
        <v>0</v>
      </c>
      <c r="N98" s="5">
        <v>0</v>
      </c>
      <c r="O98" s="5">
        <v>543908</v>
      </c>
      <c r="P98" s="5">
        <v>0</v>
      </c>
      <c r="Q98" s="5">
        <v>0</v>
      </c>
      <c r="R98" s="5">
        <v>0</v>
      </c>
      <c r="S98" s="5">
        <v>543908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6">
        <v>0</v>
      </c>
      <c r="AE98" s="5">
        <v>1</v>
      </c>
      <c r="AF98" s="7">
        <v>0</v>
      </c>
      <c r="AG98" s="8">
        <v>0</v>
      </c>
      <c r="AH98" s="8" t="s">
        <v>51</v>
      </c>
      <c r="AI98" s="2">
        <v>1</v>
      </c>
      <c r="AJ98" s="2" t="s">
        <v>48</v>
      </c>
    </row>
    <row r="99" spans="1:36" s="2" customFormat="1" ht="14.5">
      <c r="A99" s="4" t="s">
        <v>56</v>
      </c>
      <c r="B99" s="5">
        <v>7</v>
      </c>
      <c r="C99" s="5">
        <v>1</v>
      </c>
      <c r="D99" s="5">
        <v>0</v>
      </c>
      <c r="E99" s="5">
        <v>0</v>
      </c>
      <c r="F99" s="5">
        <v>355500</v>
      </c>
      <c r="G99" s="5">
        <v>0</v>
      </c>
      <c r="H99" s="5">
        <v>345745</v>
      </c>
      <c r="I99" s="5">
        <v>0</v>
      </c>
      <c r="J99" s="5">
        <v>0</v>
      </c>
      <c r="K99" s="5">
        <v>1</v>
      </c>
      <c r="L99" s="5">
        <v>345745</v>
      </c>
      <c r="M99" s="5">
        <v>0</v>
      </c>
      <c r="N99" s="5">
        <v>0</v>
      </c>
      <c r="O99" s="5">
        <v>345745</v>
      </c>
      <c r="P99" s="5">
        <v>0</v>
      </c>
      <c r="Q99" s="5">
        <v>0</v>
      </c>
      <c r="R99" s="5">
        <v>0</v>
      </c>
      <c r="S99" s="5">
        <v>345744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6">
        <v>0</v>
      </c>
      <c r="AE99" s="5">
        <v>1</v>
      </c>
      <c r="AF99" s="7">
        <v>0</v>
      </c>
      <c r="AG99" s="8">
        <v>0</v>
      </c>
      <c r="AH99" s="8" t="s">
        <v>51</v>
      </c>
      <c r="AI99" s="2">
        <v>1</v>
      </c>
      <c r="AJ99" s="2" t="s">
        <v>48</v>
      </c>
    </row>
    <row r="100" spans="1:36" s="2" customFormat="1" ht="14.5">
      <c r="A100" s="4" t="s">
        <v>56</v>
      </c>
      <c r="B100" s="5">
        <v>8</v>
      </c>
      <c r="C100" s="5">
        <v>1</v>
      </c>
      <c r="D100" s="5">
        <v>0</v>
      </c>
      <c r="E100" s="5">
        <v>0</v>
      </c>
      <c r="F100" s="5">
        <v>227014</v>
      </c>
      <c r="G100" s="5">
        <v>0</v>
      </c>
      <c r="H100" s="5">
        <v>233883</v>
      </c>
      <c r="I100" s="5">
        <v>0</v>
      </c>
      <c r="J100" s="5">
        <v>0</v>
      </c>
      <c r="K100" s="5">
        <v>1</v>
      </c>
      <c r="L100" s="5">
        <v>233883</v>
      </c>
      <c r="M100" s="5">
        <v>0</v>
      </c>
      <c r="N100" s="5">
        <v>0</v>
      </c>
      <c r="O100" s="5">
        <v>233883</v>
      </c>
      <c r="P100" s="5">
        <v>0</v>
      </c>
      <c r="Q100" s="5">
        <v>0</v>
      </c>
      <c r="R100" s="5">
        <v>0</v>
      </c>
      <c r="S100" s="5">
        <v>233882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6">
        <v>0</v>
      </c>
      <c r="AE100" s="5">
        <v>1</v>
      </c>
      <c r="AF100" s="7">
        <v>0</v>
      </c>
      <c r="AG100" s="8">
        <v>0</v>
      </c>
      <c r="AH100" s="8" t="s">
        <v>51</v>
      </c>
      <c r="AI100" s="2">
        <v>1</v>
      </c>
      <c r="AJ100" s="2" t="s">
        <v>48</v>
      </c>
    </row>
    <row r="101" spans="1:36" s="2" customFormat="1" ht="14.5">
      <c r="A101" s="4" t="s">
        <v>56</v>
      </c>
      <c r="B101" s="5">
        <v>9</v>
      </c>
      <c r="C101" s="5">
        <v>1</v>
      </c>
      <c r="D101" s="5">
        <v>0</v>
      </c>
      <c r="E101" s="5">
        <v>0</v>
      </c>
      <c r="F101" s="5">
        <v>330561</v>
      </c>
      <c r="G101" s="5">
        <v>0</v>
      </c>
      <c r="H101" s="5">
        <v>333969</v>
      </c>
      <c r="I101" s="5">
        <v>0</v>
      </c>
      <c r="J101" s="5">
        <v>0</v>
      </c>
      <c r="K101" s="5">
        <v>1</v>
      </c>
      <c r="L101" s="5">
        <v>333969</v>
      </c>
      <c r="M101" s="5">
        <v>0</v>
      </c>
      <c r="N101" s="5">
        <v>0</v>
      </c>
      <c r="O101" s="5">
        <v>333969</v>
      </c>
      <c r="P101" s="5">
        <v>0</v>
      </c>
      <c r="Q101" s="5">
        <v>0</v>
      </c>
      <c r="R101" s="5">
        <v>0</v>
      </c>
      <c r="S101" s="5">
        <v>333968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6">
        <v>0</v>
      </c>
      <c r="AE101" s="5">
        <v>1</v>
      </c>
      <c r="AF101" s="7">
        <v>0</v>
      </c>
      <c r="AG101" s="8">
        <v>0</v>
      </c>
      <c r="AH101" s="8" t="s">
        <v>51</v>
      </c>
      <c r="AI101" s="2">
        <v>1</v>
      </c>
      <c r="AJ101" s="2" t="s">
        <v>48</v>
      </c>
    </row>
    <row r="102" spans="1:36" s="2" customFormat="1" ht="14.5">
      <c r="A102" s="4" t="s">
        <v>56</v>
      </c>
      <c r="B102" s="5">
        <v>10</v>
      </c>
      <c r="C102" s="5">
        <v>1</v>
      </c>
      <c r="D102" s="5">
        <v>0</v>
      </c>
      <c r="E102" s="5">
        <v>0</v>
      </c>
      <c r="F102" s="5">
        <v>701447</v>
      </c>
      <c r="G102" s="5">
        <v>0</v>
      </c>
      <c r="H102" s="5">
        <v>676760</v>
      </c>
      <c r="I102" s="5">
        <v>0</v>
      </c>
      <c r="J102" s="5">
        <v>0</v>
      </c>
      <c r="K102" s="5">
        <v>1</v>
      </c>
      <c r="L102" s="5">
        <v>676760</v>
      </c>
      <c r="M102" s="5">
        <v>0</v>
      </c>
      <c r="N102" s="5">
        <v>0</v>
      </c>
      <c r="O102" s="5">
        <v>676760</v>
      </c>
      <c r="P102" s="5">
        <v>0</v>
      </c>
      <c r="Q102" s="5">
        <v>0</v>
      </c>
      <c r="R102" s="5">
        <v>0</v>
      </c>
      <c r="S102" s="5">
        <v>676760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6">
        <v>0</v>
      </c>
      <c r="AE102" s="5">
        <v>1</v>
      </c>
      <c r="AF102" s="7">
        <v>0</v>
      </c>
      <c r="AG102" s="8">
        <v>0</v>
      </c>
      <c r="AH102" s="8" t="s">
        <v>51</v>
      </c>
      <c r="AI102" s="2">
        <v>1</v>
      </c>
      <c r="AJ102" s="2" t="s">
        <v>48</v>
      </c>
    </row>
    <row r="103" spans="1:36" s="2" customFormat="1" ht="14.5">
      <c r="A103" s="4" t="s">
        <v>56</v>
      </c>
      <c r="B103" s="5">
        <v>11</v>
      </c>
      <c r="C103" s="5">
        <v>1</v>
      </c>
      <c r="D103" s="5">
        <v>0</v>
      </c>
      <c r="E103" s="5">
        <v>0</v>
      </c>
      <c r="F103" s="5">
        <v>350723</v>
      </c>
      <c r="G103" s="5">
        <v>0</v>
      </c>
      <c r="H103" s="5">
        <v>340085</v>
      </c>
      <c r="I103" s="5">
        <v>0</v>
      </c>
      <c r="J103" s="5">
        <v>0</v>
      </c>
      <c r="K103" s="5">
        <v>1</v>
      </c>
      <c r="L103" s="5">
        <v>340085</v>
      </c>
      <c r="M103" s="5">
        <v>0</v>
      </c>
      <c r="N103" s="5">
        <v>0</v>
      </c>
      <c r="O103" s="5">
        <v>340085</v>
      </c>
      <c r="P103" s="5">
        <v>0</v>
      </c>
      <c r="Q103" s="5">
        <v>0</v>
      </c>
      <c r="R103" s="5">
        <v>0</v>
      </c>
      <c r="S103" s="5">
        <v>340084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6">
        <v>0</v>
      </c>
      <c r="AE103" s="5">
        <v>1</v>
      </c>
      <c r="AF103" s="7">
        <v>0</v>
      </c>
      <c r="AG103" s="8">
        <v>0</v>
      </c>
      <c r="AH103" s="8" t="s">
        <v>51</v>
      </c>
      <c r="AI103" s="2">
        <v>1</v>
      </c>
      <c r="AJ103" s="2" t="s">
        <v>48</v>
      </c>
    </row>
    <row r="104" spans="1:36" s="2" customFormat="1" ht="14.5">
      <c r="A104" s="4" t="s">
        <v>56</v>
      </c>
      <c r="B104" s="5">
        <v>12</v>
      </c>
      <c r="C104" s="5">
        <v>1</v>
      </c>
      <c r="D104" s="5">
        <v>0</v>
      </c>
      <c r="E104" s="5">
        <v>0</v>
      </c>
      <c r="F104" s="5">
        <v>350723</v>
      </c>
      <c r="G104" s="5">
        <v>0</v>
      </c>
      <c r="H104" s="5">
        <v>338952</v>
      </c>
      <c r="I104" s="5">
        <v>0</v>
      </c>
      <c r="J104" s="5">
        <v>0</v>
      </c>
      <c r="K104" s="5">
        <v>1</v>
      </c>
      <c r="L104" s="5">
        <v>338952</v>
      </c>
      <c r="M104" s="5">
        <v>0</v>
      </c>
      <c r="N104" s="5">
        <v>0</v>
      </c>
      <c r="O104" s="5">
        <v>338952</v>
      </c>
      <c r="P104" s="5">
        <v>0</v>
      </c>
      <c r="Q104" s="5">
        <v>0</v>
      </c>
      <c r="R104" s="5">
        <v>0</v>
      </c>
      <c r="S104" s="5">
        <v>338952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6">
        <v>0</v>
      </c>
      <c r="AE104" s="5">
        <v>1</v>
      </c>
      <c r="AF104" s="7">
        <v>0</v>
      </c>
      <c r="AG104" s="8">
        <v>0</v>
      </c>
      <c r="AH104" s="8" t="s">
        <v>51</v>
      </c>
      <c r="AI104" s="2">
        <v>1</v>
      </c>
      <c r="AJ104" s="2" t="s">
        <v>48</v>
      </c>
    </row>
    <row r="105" spans="1:36" s="2" customFormat="1" ht="14.5">
      <c r="A105" s="4" t="s">
        <v>58</v>
      </c>
      <c r="B105" s="5">
        <v>1</v>
      </c>
      <c r="C105" s="5">
        <v>1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1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6">
        <v>0</v>
      </c>
      <c r="AE105" s="5">
        <v>1</v>
      </c>
      <c r="AF105" s="7">
        <v>1</v>
      </c>
      <c r="AG105" s="8">
        <v>0</v>
      </c>
      <c r="AH105" s="8" t="s">
        <v>57</v>
      </c>
      <c r="AI105" s="2">
        <v>1</v>
      </c>
      <c r="AJ105" s="2" t="s">
        <v>48</v>
      </c>
    </row>
    <row r="106" spans="1:36" s="2" customFormat="1" ht="14.5">
      <c r="A106" s="4" t="s">
        <v>58</v>
      </c>
      <c r="B106" s="5">
        <v>2</v>
      </c>
      <c r="C106" s="5">
        <v>1</v>
      </c>
      <c r="D106" s="5">
        <v>0</v>
      </c>
      <c r="E106" s="5">
        <v>0</v>
      </c>
      <c r="F106" s="5">
        <v>0</v>
      </c>
      <c r="G106" s="5">
        <v>0</v>
      </c>
      <c r="H106" s="5">
        <v>40198</v>
      </c>
      <c r="I106" s="5">
        <v>0</v>
      </c>
      <c r="J106" s="5">
        <v>0</v>
      </c>
      <c r="K106" s="5">
        <v>1</v>
      </c>
      <c r="L106" s="5">
        <v>40198</v>
      </c>
      <c r="M106" s="5">
        <v>0</v>
      </c>
      <c r="N106" s="5">
        <v>0</v>
      </c>
      <c r="O106" s="5">
        <v>40198</v>
      </c>
      <c r="P106" s="5">
        <v>0</v>
      </c>
      <c r="Q106" s="5">
        <v>0</v>
      </c>
      <c r="R106" s="5">
        <v>0</v>
      </c>
      <c r="S106" s="5">
        <v>40198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6">
        <v>0</v>
      </c>
      <c r="AE106" s="5">
        <v>1</v>
      </c>
      <c r="AF106" s="7">
        <v>1</v>
      </c>
      <c r="AG106" s="8">
        <v>0</v>
      </c>
      <c r="AH106" s="8" t="s">
        <v>57</v>
      </c>
      <c r="AI106" s="2">
        <v>1</v>
      </c>
      <c r="AJ106" s="2" t="s">
        <v>48</v>
      </c>
    </row>
    <row r="107" spans="1:36" s="2" customFormat="1" ht="14.5">
      <c r="A107" s="4" t="s">
        <v>58</v>
      </c>
      <c r="B107" s="5">
        <v>3</v>
      </c>
      <c r="C107" s="5">
        <v>1</v>
      </c>
      <c r="D107" s="5">
        <v>0</v>
      </c>
      <c r="E107" s="5">
        <v>0</v>
      </c>
      <c r="F107" s="5">
        <v>40000</v>
      </c>
      <c r="G107" s="5">
        <v>0</v>
      </c>
      <c r="H107" s="5">
        <v>20666</v>
      </c>
      <c r="I107" s="5">
        <v>0</v>
      </c>
      <c r="J107" s="5">
        <v>0</v>
      </c>
      <c r="K107" s="5">
        <v>1</v>
      </c>
      <c r="L107" s="5">
        <v>20666</v>
      </c>
      <c r="M107" s="5">
        <v>0</v>
      </c>
      <c r="N107" s="5">
        <v>0</v>
      </c>
      <c r="O107" s="5">
        <v>20666</v>
      </c>
      <c r="P107" s="5">
        <v>0</v>
      </c>
      <c r="Q107" s="5">
        <v>0</v>
      </c>
      <c r="R107" s="5">
        <v>0</v>
      </c>
      <c r="S107" s="5">
        <v>20666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6">
        <v>0</v>
      </c>
      <c r="AE107" s="5">
        <v>1</v>
      </c>
      <c r="AF107" s="7">
        <v>1</v>
      </c>
      <c r="AG107" s="8">
        <v>0</v>
      </c>
      <c r="AH107" s="8" t="s">
        <v>57</v>
      </c>
      <c r="AI107" s="2">
        <v>1</v>
      </c>
      <c r="AJ107" s="2" t="s">
        <v>48</v>
      </c>
    </row>
    <row r="108" spans="1:36" s="2" customFormat="1" ht="14.5">
      <c r="A108" s="4" t="s">
        <v>58</v>
      </c>
      <c r="B108" s="5">
        <v>4</v>
      </c>
      <c r="C108" s="5">
        <v>1</v>
      </c>
      <c r="D108" s="5">
        <v>0</v>
      </c>
      <c r="E108" s="5">
        <v>0</v>
      </c>
      <c r="F108" s="5">
        <v>20000</v>
      </c>
      <c r="G108" s="5">
        <v>0</v>
      </c>
      <c r="H108" s="5">
        <v>0</v>
      </c>
      <c r="I108" s="5">
        <v>0</v>
      </c>
      <c r="J108" s="5">
        <v>0</v>
      </c>
      <c r="K108" s="5">
        <v>1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6">
        <v>0</v>
      </c>
      <c r="AE108" s="5">
        <v>1</v>
      </c>
      <c r="AF108" s="7">
        <v>1</v>
      </c>
      <c r="AG108" s="8">
        <v>0</v>
      </c>
      <c r="AH108" s="8" t="s">
        <v>57</v>
      </c>
      <c r="AI108" s="2">
        <v>1</v>
      </c>
      <c r="AJ108" s="2" t="s">
        <v>48</v>
      </c>
    </row>
    <row r="109" spans="1:36" s="2" customFormat="1" ht="14.5">
      <c r="A109" s="4" t="s">
        <v>58</v>
      </c>
      <c r="B109" s="5">
        <v>5</v>
      </c>
      <c r="C109" s="5">
        <v>1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1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6">
        <v>0</v>
      </c>
      <c r="AE109" s="5">
        <v>1</v>
      </c>
      <c r="AF109" s="7">
        <v>1</v>
      </c>
      <c r="AG109" s="8">
        <v>0</v>
      </c>
      <c r="AH109" s="8" t="s">
        <v>57</v>
      </c>
      <c r="AI109" s="2">
        <v>1</v>
      </c>
      <c r="AJ109" s="2" t="s">
        <v>48</v>
      </c>
    </row>
    <row r="110" spans="1:36" s="2" customFormat="1" ht="14.5">
      <c r="A110" s="4" t="s">
        <v>58</v>
      </c>
      <c r="B110" s="5">
        <v>6</v>
      </c>
      <c r="C110" s="5">
        <v>1</v>
      </c>
      <c r="D110" s="5">
        <v>0</v>
      </c>
      <c r="E110" s="5">
        <v>0</v>
      </c>
      <c r="F110" s="5">
        <v>0</v>
      </c>
      <c r="G110" s="5">
        <v>0</v>
      </c>
      <c r="H110" s="5">
        <v>41114</v>
      </c>
      <c r="I110" s="5">
        <v>0</v>
      </c>
      <c r="J110" s="5">
        <v>0</v>
      </c>
      <c r="K110" s="5">
        <v>1</v>
      </c>
      <c r="L110" s="5">
        <v>41114</v>
      </c>
      <c r="M110" s="5">
        <v>0</v>
      </c>
      <c r="N110" s="5">
        <v>0</v>
      </c>
      <c r="O110" s="5">
        <v>41114</v>
      </c>
      <c r="P110" s="5">
        <v>0</v>
      </c>
      <c r="Q110" s="5">
        <v>0</v>
      </c>
      <c r="R110" s="5">
        <v>0</v>
      </c>
      <c r="S110" s="5">
        <v>41114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6">
        <v>0</v>
      </c>
      <c r="AE110" s="5">
        <v>1</v>
      </c>
      <c r="AF110" s="7">
        <v>1</v>
      </c>
      <c r="AG110" s="8">
        <v>0</v>
      </c>
      <c r="AH110" s="8" t="s">
        <v>57</v>
      </c>
      <c r="AI110" s="2">
        <v>1</v>
      </c>
      <c r="AJ110" s="2" t="s">
        <v>48</v>
      </c>
    </row>
    <row r="111" spans="1:36" s="2" customFormat="1" ht="14.5">
      <c r="A111" s="4" t="s">
        <v>58</v>
      </c>
      <c r="B111" s="5">
        <v>7</v>
      </c>
      <c r="C111" s="5">
        <v>1</v>
      </c>
      <c r="D111" s="5">
        <v>0</v>
      </c>
      <c r="E111" s="5">
        <v>0</v>
      </c>
      <c r="F111" s="5">
        <v>40000</v>
      </c>
      <c r="G111" s="5">
        <v>0</v>
      </c>
      <c r="H111" s="5">
        <v>53455</v>
      </c>
      <c r="I111" s="5">
        <v>0</v>
      </c>
      <c r="J111" s="5">
        <v>0</v>
      </c>
      <c r="K111" s="5">
        <v>1</v>
      </c>
      <c r="L111" s="5">
        <v>53455</v>
      </c>
      <c r="M111" s="5">
        <v>0</v>
      </c>
      <c r="N111" s="5">
        <v>0</v>
      </c>
      <c r="O111" s="5">
        <v>53455</v>
      </c>
      <c r="P111" s="5">
        <v>0</v>
      </c>
      <c r="Q111" s="5">
        <v>0</v>
      </c>
      <c r="R111" s="5">
        <v>0</v>
      </c>
      <c r="S111" s="5">
        <v>53454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6">
        <v>0</v>
      </c>
      <c r="AE111" s="5">
        <v>1</v>
      </c>
      <c r="AF111" s="7">
        <v>1</v>
      </c>
      <c r="AG111" s="8">
        <v>0</v>
      </c>
      <c r="AH111" s="8" t="s">
        <v>57</v>
      </c>
      <c r="AI111" s="2">
        <v>1</v>
      </c>
      <c r="AJ111" s="2" t="s">
        <v>48</v>
      </c>
    </row>
    <row r="112" spans="1:36" s="2" customFormat="1" ht="14.5">
      <c r="A112" s="4" t="s">
        <v>58</v>
      </c>
      <c r="B112" s="5">
        <v>8</v>
      </c>
      <c r="C112" s="5">
        <v>1</v>
      </c>
      <c r="D112" s="5">
        <v>0</v>
      </c>
      <c r="E112" s="5">
        <v>0</v>
      </c>
      <c r="F112" s="5">
        <v>55000</v>
      </c>
      <c r="G112" s="5">
        <v>0</v>
      </c>
      <c r="H112" s="5">
        <v>108204</v>
      </c>
      <c r="I112" s="5">
        <v>0</v>
      </c>
      <c r="J112" s="5">
        <v>0</v>
      </c>
      <c r="K112" s="5">
        <v>1</v>
      </c>
      <c r="L112" s="5">
        <v>108204</v>
      </c>
      <c r="M112" s="5">
        <v>0</v>
      </c>
      <c r="N112" s="5">
        <v>0</v>
      </c>
      <c r="O112" s="5">
        <v>108204</v>
      </c>
      <c r="P112" s="5">
        <v>0</v>
      </c>
      <c r="Q112" s="5">
        <v>0</v>
      </c>
      <c r="R112" s="5">
        <v>0</v>
      </c>
      <c r="S112" s="5">
        <v>108204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6">
        <v>0</v>
      </c>
      <c r="AE112" s="5">
        <v>1</v>
      </c>
      <c r="AF112" s="7">
        <v>1</v>
      </c>
      <c r="AG112" s="8">
        <v>0</v>
      </c>
      <c r="AH112" s="8" t="s">
        <v>57</v>
      </c>
      <c r="AI112" s="2">
        <v>1</v>
      </c>
      <c r="AJ112" s="2" t="s">
        <v>48</v>
      </c>
    </row>
    <row r="113" spans="1:36" s="2" customFormat="1" ht="14.5">
      <c r="A113" s="4" t="s">
        <v>58</v>
      </c>
      <c r="B113" s="5">
        <v>9</v>
      </c>
      <c r="C113" s="5">
        <v>1</v>
      </c>
      <c r="D113" s="5">
        <v>0</v>
      </c>
      <c r="E113" s="5">
        <v>0</v>
      </c>
      <c r="F113" s="5">
        <v>108000</v>
      </c>
      <c r="G113" s="5">
        <v>0</v>
      </c>
      <c r="H113" s="5">
        <v>17670</v>
      </c>
      <c r="I113" s="5">
        <v>0</v>
      </c>
      <c r="J113" s="5">
        <v>0</v>
      </c>
      <c r="K113" s="5">
        <v>1</v>
      </c>
      <c r="L113" s="5">
        <v>17670</v>
      </c>
      <c r="M113" s="5">
        <v>0</v>
      </c>
      <c r="N113" s="5">
        <v>0</v>
      </c>
      <c r="O113" s="5">
        <v>17670</v>
      </c>
      <c r="P113" s="5">
        <v>0</v>
      </c>
      <c r="Q113" s="5">
        <v>0</v>
      </c>
      <c r="R113" s="5">
        <v>0</v>
      </c>
      <c r="S113" s="5">
        <v>17669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6">
        <v>0</v>
      </c>
      <c r="AE113" s="5">
        <v>1</v>
      </c>
      <c r="AF113" s="7">
        <v>1</v>
      </c>
      <c r="AG113" s="8">
        <v>0</v>
      </c>
      <c r="AH113" s="8" t="s">
        <v>57</v>
      </c>
      <c r="AI113" s="2">
        <v>1</v>
      </c>
      <c r="AJ113" s="2" t="s">
        <v>48</v>
      </c>
    </row>
    <row r="114" spans="1:36" s="2" customFormat="1" ht="14.5">
      <c r="A114" s="4" t="s">
        <v>58</v>
      </c>
      <c r="B114" s="5">
        <v>10</v>
      </c>
      <c r="C114" s="5">
        <v>1</v>
      </c>
      <c r="D114" s="5">
        <v>0</v>
      </c>
      <c r="E114" s="5">
        <v>0</v>
      </c>
      <c r="F114" s="5">
        <v>18000</v>
      </c>
      <c r="G114" s="5">
        <v>0</v>
      </c>
      <c r="H114" s="5">
        <v>0</v>
      </c>
      <c r="I114" s="5">
        <v>0</v>
      </c>
      <c r="J114" s="5">
        <v>0</v>
      </c>
      <c r="K114" s="5">
        <v>1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6">
        <v>0</v>
      </c>
      <c r="AE114" s="5">
        <v>1</v>
      </c>
      <c r="AF114" s="7">
        <v>1</v>
      </c>
      <c r="AG114" s="8">
        <v>0</v>
      </c>
      <c r="AH114" s="8" t="s">
        <v>57</v>
      </c>
      <c r="AI114" s="2">
        <v>1</v>
      </c>
      <c r="AJ114" s="2" t="s">
        <v>48</v>
      </c>
    </row>
    <row r="115" spans="1:36" s="2" customFormat="1" ht="14.5">
      <c r="A115" s="4" t="s">
        <v>58</v>
      </c>
      <c r="B115" s="5">
        <v>11</v>
      </c>
      <c r="C115" s="5">
        <v>1</v>
      </c>
      <c r="D115" s="5">
        <v>0</v>
      </c>
      <c r="E115" s="5">
        <v>0</v>
      </c>
      <c r="F115" s="5">
        <v>0</v>
      </c>
      <c r="G115" s="5">
        <v>0</v>
      </c>
      <c r="H115" s="5">
        <v>52893</v>
      </c>
      <c r="I115" s="5">
        <v>0</v>
      </c>
      <c r="J115" s="5">
        <v>0</v>
      </c>
      <c r="K115" s="5">
        <v>1</v>
      </c>
      <c r="L115" s="5">
        <v>52893</v>
      </c>
      <c r="M115" s="5">
        <v>0</v>
      </c>
      <c r="N115" s="5">
        <v>0</v>
      </c>
      <c r="O115" s="5">
        <v>52893</v>
      </c>
      <c r="P115" s="5">
        <v>0</v>
      </c>
      <c r="Q115" s="5">
        <v>0</v>
      </c>
      <c r="R115" s="5">
        <v>0</v>
      </c>
      <c r="S115" s="5">
        <v>52892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6">
        <v>0</v>
      </c>
      <c r="AE115" s="5">
        <v>1</v>
      </c>
      <c r="AF115" s="7">
        <v>1</v>
      </c>
      <c r="AG115" s="8">
        <v>0</v>
      </c>
      <c r="AH115" s="8" t="s">
        <v>57</v>
      </c>
      <c r="AI115" s="2">
        <v>1</v>
      </c>
      <c r="AJ115" s="2" t="s">
        <v>48</v>
      </c>
    </row>
    <row r="116" spans="1:36" s="2" customFormat="1" ht="14.5">
      <c r="A116" s="4" t="s">
        <v>58</v>
      </c>
      <c r="B116" s="5">
        <v>12</v>
      </c>
      <c r="C116" s="5">
        <v>1</v>
      </c>
      <c r="D116" s="5">
        <v>0</v>
      </c>
      <c r="E116" s="5">
        <v>0</v>
      </c>
      <c r="F116" s="5">
        <v>54000</v>
      </c>
      <c r="G116" s="5">
        <v>0</v>
      </c>
      <c r="H116" s="5">
        <v>0</v>
      </c>
      <c r="I116" s="5">
        <v>0</v>
      </c>
      <c r="J116" s="5">
        <v>0</v>
      </c>
      <c r="K116" s="5">
        <v>1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6">
        <v>0</v>
      </c>
      <c r="AE116" s="5">
        <v>1</v>
      </c>
      <c r="AF116" s="7">
        <v>1</v>
      </c>
      <c r="AG116" s="8">
        <v>0</v>
      </c>
      <c r="AH116" s="8" t="s">
        <v>57</v>
      </c>
      <c r="AI116" s="2">
        <v>1</v>
      </c>
      <c r="AJ116" s="2" t="s">
        <v>48</v>
      </c>
    </row>
    <row r="117" spans="1:36" s="2" customFormat="1" ht="14.5">
      <c r="A117" s="4" t="s">
        <v>59</v>
      </c>
      <c r="B117" s="5">
        <v>1</v>
      </c>
      <c r="C117" s="5">
        <v>1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1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6">
        <v>0</v>
      </c>
      <c r="AE117" s="5">
        <v>2</v>
      </c>
      <c r="AF117" s="7">
        <v>0</v>
      </c>
      <c r="AG117" s="8">
        <v>0</v>
      </c>
      <c r="AH117" s="8" t="s">
        <v>60</v>
      </c>
      <c r="AI117" s="2">
        <v>1</v>
      </c>
      <c r="AJ117" s="2" t="s">
        <v>48</v>
      </c>
    </row>
    <row r="118" spans="1:36" s="2" customFormat="1" ht="14.5">
      <c r="A118" s="4" t="s">
        <v>59</v>
      </c>
      <c r="B118" s="5">
        <v>2</v>
      </c>
      <c r="C118" s="5">
        <v>1</v>
      </c>
      <c r="D118" s="5">
        <v>0</v>
      </c>
      <c r="E118" s="5">
        <v>0</v>
      </c>
      <c r="F118" s="5">
        <v>140000</v>
      </c>
      <c r="G118" s="5">
        <v>0</v>
      </c>
      <c r="H118" s="5">
        <v>139380</v>
      </c>
      <c r="I118" s="5">
        <v>0</v>
      </c>
      <c r="J118" s="5">
        <v>0</v>
      </c>
      <c r="K118" s="5">
        <v>1</v>
      </c>
      <c r="L118" s="5">
        <v>139380</v>
      </c>
      <c r="M118" s="5">
        <v>0</v>
      </c>
      <c r="N118" s="5">
        <v>0</v>
      </c>
      <c r="O118" s="5">
        <v>139380</v>
      </c>
      <c r="P118" s="5">
        <v>0</v>
      </c>
      <c r="Q118" s="5">
        <v>0</v>
      </c>
      <c r="R118" s="5">
        <v>0</v>
      </c>
      <c r="S118" s="5">
        <v>139380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6">
        <v>0</v>
      </c>
      <c r="AE118" s="5">
        <v>2</v>
      </c>
      <c r="AF118" s="7">
        <v>0</v>
      </c>
      <c r="AG118" s="8">
        <v>0</v>
      </c>
      <c r="AH118" s="8" t="s">
        <v>60</v>
      </c>
      <c r="AI118" s="2">
        <v>1</v>
      </c>
      <c r="AJ118" s="2" t="s">
        <v>48</v>
      </c>
    </row>
    <row r="119" spans="1:36" s="2" customFormat="1" ht="14.5">
      <c r="A119" s="4" t="s">
        <v>59</v>
      </c>
      <c r="B119" s="5">
        <v>3</v>
      </c>
      <c r="C119" s="5">
        <v>1</v>
      </c>
      <c r="D119" s="5">
        <v>0</v>
      </c>
      <c r="E119" s="5">
        <v>0</v>
      </c>
      <c r="F119" s="5">
        <v>160000</v>
      </c>
      <c r="G119" s="5">
        <v>0</v>
      </c>
      <c r="H119" s="5">
        <v>153846</v>
      </c>
      <c r="I119" s="5">
        <v>0</v>
      </c>
      <c r="J119" s="5">
        <v>0</v>
      </c>
      <c r="K119" s="5">
        <v>1</v>
      </c>
      <c r="L119" s="5">
        <v>153846</v>
      </c>
      <c r="M119" s="5">
        <v>0</v>
      </c>
      <c r="N119" s="5">
        <v>0</v>
      </c>
      <c r="O119" s="5">
        <v>153846</v>
      </c>
      <c r="P119" s="5">
        <v>0</v>
      </c>
      <c r="Q119" s="5">
        <v>0</v>
      </c>
      <c r="R119" s="5">
        <v>0</v>
      </c>
      <c r="S119" s="5">
        <v>153846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6">
        <v>0</v>
      </c>
      <c r="AE119" s="5">
        <v>2</v>
      </c>
      <c r="AF119" s="7">
        <v>0</v>
      </c>
      <c r="AG119" s="8">
        <v>0</v>
      </c>
      <c r="AH119" s="8" t="s">
        <v>60</v>
      </c>
      <c r="AI119" s="2">
        <v>1</v>
      </c>
      <c r="AJ119" s="2" t="s">
        <v>48</v>
      </c>
    </row>
    <row r="120" spans="1:36" s="2" customFormat="1" ht="14.5">
      <c r="A120" s="4" t="s">
        <v>59</v>
      </c>
      <c r="B120" s="5">
        <v>4</v>
      </c>
      <c r="C120" s="5">
        <v>1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1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6">
        <v>0</v>
      </c>
      <c r="AE120" s="5">
        <v>2</v>
      </c>
      <c r="AF120" s="7">
        <v>0</v>
      </c>
      <c r="AG120" s="8">
        <v>0</v>
      </c>
      <c r="AH120" s="8" t="s">
        <v>60</v>
      </c>
      <c r="AI120" s="2">
        <v>1</v>
      </c>
      <c r="AJ120" s="2" t="s">
        <v>48</v>
      </c>
    </row>
    <row r="121" spans="1:36" s="2" customFormat="1" ht="14.5">
      <c r="A121" s="4" t="s">
        <v>59</v>
      </c>
      <c r="B121" s="5">
        <v>5</v>
      </c>
      <c r="C121" s="5">
        <v>1</v>
      </c>
      <c r="D121" s="5">
        <v>0</v>
      </c>
      <c r="E121" s="5">
        <v>0</v>
      </c>
      <c r="F121" s="5">
        <v>280000</v>
      </c>
      <c r="G121" s="5">
        <v>0</v>
      </c>
      <c r="H121" s="5">
        <v>284526</v>
      </c>
      <c r="I121" s="5">
        <v>0</v>
      </c>
      <c r="J121" s="5">
        <v>0</v>
      </c>
      <c r="K121" s="5">
        <v>1</v>
      </c>
      <c r="L121" s="5">
        <v>284526</v>
      </c>
      <c r="M121" s="5">
        <v>0</v>
      </c>
      <c r="N121" s="5">
        <v>0</v>
      </c>
      <c r="O121" s="5">
        <v>284526</v>
      </c>
      <c r="P121" s="5">
        <v>0</v>
      </c>
      <c r="Q121" s="5">
        <v>0</v>
      </c>
      <c r="R121" s="5">
        <v>0</v>
      </c>
      <c r="S121" s="5">
        <v>284526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6">
        <v>0</v>
      </c>
      <c r="AE121" s="5">
        <v>2</v>
      </c>
      <c r="AF121" s="7">
        <v>0</v>
      </c>
      <c r="AG121" s="8">
        <v>0</v>
      </c>
      <c r="AH121" s="8" t="s">
        <v>60</v>
      </c>
      <c r="AI121" s="2">
        <v>1</v>
      </c>
      <c r="AJ121" s="2" t="s">
        <v>48</v>
      </c>
    </row>
    <row r="122" spans="1:36" s="2" customFormat="1" ht="14.5">
      <c r="A122" s="4" t="s">
        <v>59</v>
      </c>
      <c r="B122" s="5">
        <v>6</v>
      </c>
      <c r="C122" s="5">
        <v>1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1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6">
        <v>0</v>
      </c>
      <c r="AE122" s="5">
        <v>2</v>
      </c>
      <c r="AF122" s="7">
        <v>0</v>
      </c>
      <c r="AG122" s="8">
        <v>0</v>
      </c>
      <c r="AH122" s="8" t="s">
        <v>60</v>
      </c>
      <c r="AI122" s="2">
        <v>1</v>
      </c>
      <c r="AJ122" s="2" t="s">
        <v>48</v>
      </c>
    </row>
    <row r="123" spans="1:36" s="2" customFormat="1" ht="14.5">
      <c r="A123" s="4" t="s">
        <v>59</v>
      </c>
      <c r="B123" s="5">
        <v>7</v>
      </c>
      <c r="C123" s="5">
        <v>1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1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6">
        <v>0</v>
      </c>
      <c r="AE123" s="5">
        <v>2</v>
      </c>
      <c r="AF123" s="7">
        <v>0</v>
      </c>
      <c r="AG123" s="8">
        <v>0</v>
      </c>
      <c r="AH123" s="8" t="s">
        <v>60</v>
      </c>
      <c r="AI123" s="2">
        <v>1</v>
      </c>
      <c r="AJ123" s="2" t="s">
        <v>48</v>
      </c>
    </row>
    <row r="124" spans="1:36" s="2" customFormat="1" ht="14.5">
      <c r="A124" s="4" t="s">
        <v>59</v>
      </c>
      <c r="B124" s="5">
        <v>8</v>
      </c>
      <c r="C124" s="5">
        <v>1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1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6">
        <v>0</v>
      </c>
      <c r="AE124" s="5">
        <v>2</v>
      </c>
      <c r="AF124" s="7">
        <v>0</v>
      </c>
      <c r="AG124" s="8">
        <v>0</v>
      </c>
      <c r="AH124" s="8" t="s">
        <v>60</v>
      </c>
      <c r="AI124" s="2">
        <v>1</v>
      </c>
      <c r="AJ124" s="2" t="s">
        <v>48</v>
      </c>
    </row>
    <row r="125" spans="1:36" s="2" customFormat="1" ht="14.5">
      <c r="A125" s="4" t="s">
        <v>59</v>
      </c>
      <c r="B125" s="5">
        <v>9</v>
      </c>
      <c r="C125" s="5">
        <v>1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1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6">
        <v>0</v>
      </c>
      <c r="AE125" s="5">
        <v>2</v>
      </c>
      <c r="AF125" s="7">
        <v>0</v>
      </c>
      <c r="AG125" s="8">
        <v>0</v>
      </c>
      <c r="AH125" s="8" t="s">
        <v>60</v>
      </c>
      <c r="AI125" s="2">
        <v>1</v>
      </c>
      <c r="AJ125" s="2" t="s">
        <v>48</v>
      </c>
    </row>
    <row r="126" spans="1:36" s="2" customFormat="1" ht="14.5">
      <c r="A126" s="4" t="s">
        <v>59</v>
      </c>
      <c r="B126" s="5">
        <v>10</v>
      </c>
      <c r="C126" s="5">
        <v>1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1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6">
        <v>0</v>
      </c>
      <c r="AE126" s="5">
        <v>2</v>
      </c>
      <c r="AF126" s="7">
        <v>0</v>
      </c>
      <c r="AG126" s="8">
        <v>0</v>
      </c>
      <c r="AH126" s="8" t="s">
        <v>60</v>
      </c>
      <c r="AI126" s="2">
        <v>1</v>
      </c>
      <c r="AJ126" s="2" t="s">
        <v>48</v>
      </c>
    </row>
    <row r="127" spans="1:36" s="2" customFormat="1" ht="14.5">
      <c r="A127" s="4" t="s">
        <v>59</v>
      </c>
      <c r="B127" s="5">
        <v>11</v>
      </c>
      <c r="C127" s="5">
        <v>1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1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6">
        <v>0</v>
      </c>
      <c r="AE127" s="5">
        <v>2</v>
      </c>
      <c r="AF127" s="7">
        <v>0</v>
      </c>
      <c r="AG127" s="8">
        <v>0</v>
      </c>
      <c r="AH127" s="8" t="s">
        <v>60</v>
      </c>
      <c r="AI127" s="2">
        <v>1</v>
      </c>
      <c r="AJ127" s="2" t="s">
        <v>48</v>
      </c>
    </row>
    <row r="128" spans="1:36" s="2" customFormat="1" ht="14.5">
      <c r="A128" s="4" t="s">
        <v>59</v>
      </c>
      <c r="B128" s="5">
        <v>12</v>
      </c>
      <c r="C128" s="5">
        <v>1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1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6">
        <v>0</v>
      </c>
      <c r="AE128" s="5">
        <v>2</v>
      </c>
      <c r="AF128" s="7">
        <v>0</v>
      </c>
      <c r="AG128" s="8">
        <v>0</v>
      </c>
      <c r="AH128" s="8" t="s">
        <v>60</v>
      </c>
      <c r="AI128" s="2">
        <v>1</v>
      </c>
      <c r="AJ128" s="2" t="s">
        <v>48</v>
      </c>
    </row>
    <row r="129" spans="1:36" s="2" customFormat="1" ht="14.5">
      <c r="A129" s="4" t="s">
        <v>61</v>
      </c>
      <c r="B129" s="5">
        <v>1</v>
      </c>
      <c r="C129" s="5">
        <v>1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1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6">
        <v>0</v>
      </c>
      <c r="AE129" s="5">
        <v>2</v>
      </c>
      <c r="AF129" s="7">
        <v>0</v>
      </c>
      <c r="AG129" s="8">
        <v>0</v>
      </c>
      <c r="AH129" s="8" t="s">
        <v>60</v>
      </c>
      <c r="AI129" s="2">
        <v>1</v>
      </c>
      <c r="AJ129" s="2" t="s">
        <v>48</v>
      </c>
    </row>
    <row r="130" spans="1:36" s="2" customFormat="1" ht="14.5">
      <c r="A130" s="4" t="s">
        <v>61</v>
      </c>
      <c r="B130" s="5">
        <v>2</v>
      </c>
      <c r="C130" s="5">
        <v>1</v>
      </c>
      <c r="D130" s="5">
        <v>0</v>
      </c>
      <c r="E130" s="5">
        <v>0</v>
      </c>
      <c r="F130" s="5">
        <v>100000</v>
      </c>
      <c r="G130" s="5">
        <v>0</v>
      </c>
      <c r="H130" s="5">
        <v>95753</v>
      </c>
      <c r="I130" s="5">
        <v>0</v>
      </c>
      <c r="J130" s="5">
        <v>0</v>
      </c>
      <c r="K130" s="5">
        <v>1</v>
      </c>
      <c r="L130" s="5">
        <v>95753</v>
      </c>
      <c r="M130" s="5">
        <v>0</v>
      </c>
      <c r="N130" s="5">
        <v>0</v>
      </c>
      <c r="O130" s="5">
        <v>95753</v>
      </c>
      <c r="P130" s="5">
        <v>0</v>
      </c>
      <c r="Q130" s="5">
        <v>0</v>
      </c>
      <c r="R130" s="5">
        <v>0</v>
      </c>
      <c r="S130" s="5">
        <v>95752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6">
        <v>0</v>
      </c>
      <c r="AE130" s="5">
        <v>2</v>
      </c>
      <c r="AF130" s="7">
        <v>0</v>
      </c>
      <c r="AG130" s="8">
        <v>0</v>
      </c>
      <c r="AH130" s="8" t="s">
        <v>60</v>
      </c>
      <c r="AI130" s="2">
        <v>1</v>
      </c>
      <c r="AJ130" s="2" t="s">
        <v>48</v>
      </c>
    </row>
    <row r="131" spans="1:36" s="2" customFormat="1" ht="14.5">
      <c r="A131" s="4" t="s">
        <v>61</v>
      </c>
      <c r="B131" s="5">
        <v>3</v>
      </c>
      <c r="C131" s="5">
        <v>1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1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6">
        <v>0</v>
      </c>
      <c r="AE131" s="5">
        <v>2</v>
      </c>
      <c r="AF131" s="7">
        <v>0</v>
      </c>
      <c r="AG131" s="8">
        <v>0</v>
      </c>
      <c r="AH131" s="8" t="s">
        <v>60</v>
      </c>
      <c r="AI131" s="2">
        <v>1</v>
      </c>
      <c r="AJ131" s="2" t="s">
        <v>48</v>
      </c>
    </row>
    <row r="132" spans="1:36" s="2" customFormat="1" ht="14.5">
      <c r="A132" s="4" t="s">
        <v>61</v>
      </c>
      <c r="B132" s="5">
        <v>4</v>
      </c>
      <c r="C132" s="5">
        <v>1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1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6">
        <v>0</v>
      </c>
      <c r="AE132" s="5">
        <v>2</v>
      </c>
      <c r="AF132" s="7">
        <v>0</v>
      </c>
      <c r="AG132" s="8">
        <v>0</v>
      </c>
      <c r="AH132" s="8" t="s">
        <v>60</v>
      </c>
      <c r="AI132" s="2">
        <v>1</v>
      </c>
      <c r="AJ132" s="2" t="s">
        <v>48</v>
      </c>
    </row>
    <row r="133" spans="1:36" s="2" customFormat="1" ht="14.5">
      <c r="A133" s="4" t="s">
        <v>61</v>
      </c>
      <c r="B133" s="5">
        <v>5</v>
      </c>
      <c r="C133" s="5">
        <v>1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1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6">
        <v>0</v>
      </c>
      <c r="AE133" s="5">
        <v>2</v>
      </c>
      <c r="AF133" s="7">
        <v>0</v>
      </c>
      <c r="AG133" s="8">
        <v>0</v>
      </c>
      <c r="AH133" s="8" t="s">
        <v>60</v>
      </c>
      <c r="AI133" s="2">
        <v>1</v>
      </c>
      <c r="AJ133" s="2" t="s">
        <v>48</v>
      </c>
    </row>
    <row r="134" spans="1:36" s="2" customFormat="1" ht="14.5">
      <c r="A134" s="4" t="s">
        <v>61</v>
      </c>
      <c r="B134" s="5">
        <v>6</v>
      </c>
      <c r="C134" s="5">
        <v>1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1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6">
        <v>0</v>
      </c>
      <c r="AE134" s="5">
        <v>2</v>
      </c>
      <c r="AF134" s="7">
        <v>0</v>
      </c>
      <c r="AG134" s="8">
        <v>0</v>
      </c>
      <c r="AH134" s="8" t="s">
        <v>60</v>
      </c>
      <c r="AI134" s="2">
        <v>1</v>
      </c>
      <c r="AJ134" s="2" t="s">
        <v>48</v>
      </c>
    </row>
    <row r="135" spans="1:36" s="2" customFormat="1" ht="14.5">
      <c r="A135" s="4" t="s">
        <v>61</v>
      </c>
      <c r="B135" s="5">
        <v>7</v>
      </c>
      <c r="C135" s="5">
        <v>1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1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6">
        <v>0</v>
      </c>
      <c r="AE135" s="5">
        <v>2</v>
      </c>
      <c r="AF135" s="7">
        <v>0</v>
      </c>
      <c r="AG135" s="8">
        <v>0</v>
      </c>
      <c r="AH135" s="8" t="s">
        <v>60</v>
      </c>
      <c r="AI135" s="2">
        <v>1</v>
      </c>
      <c r="AJ135" s="2" t="s">
        <v>48</v>
      </c>
    </row>
    <row r="136" spans="1:36" s="2" customFormat="1" ht="14.5">
      <c r="A136" s="4" t="s">
        <v>61</v>
      </c>
      <c r="B136" s="5">
        <v>8</v>
      </c>
      <c r="C136" s="5">
        <v>1</v>
      </c>
      <c r="D136" s="5">
        <v>0</v>
      </c>
      <c r="E136" s="5">
        <v>0</v>
      </c>
      <c r="F136" s="5">
        <v>100000</v>
      </c>
      <c r="G136" s="5">
        <v>0</v>
      </c>
      <c r="H136" s="5">
        <v>101015</v>
      </c>
      <c r="I136" s="5">
        <v>0</v>
      </c>
      <c r="J136" s="5">
        <v>0</v>
      </c>
      <c r="K136" s="5">
        <v>1</v>
      </c>
      <c r="L136" s="5">
        <v>101015</v>
      </c>
      <c r="M136" s="5">
        <v>0</v>
      </c>
      <c r="N136" s="5">
        <v>0</v>
      </c>
      <c r="O136" s="5">
        <v>101015</v>
      </c>
      <c r="P136" s="5">
        <v>0</v>
      </c>
      <c r="Q136" s="5">
        <v>0</v>
      </c>
      <c r="R136" s="5">
        <v>0</v>
      </c>
      <c r="S136" s="5">
        <v>101015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6">
        <v>0</v>
      </c>
      <c r="AE136" s="5">
        <v>2</v>
      </c>
      <c r="AF136" s="7">
        <v>0</v>
      </c>
      <c r="AG136" s="8">
        <v>0</v>
      </c>
      <c r="AH136" s="8" t="s">
        <v>60</v>
      </c>
      <c r="AI136" s="2">
        <v>1</v>
      </c>
      <c r="AJ136" s="2" t="s">
        <v>48</v>
      </c>
    </row>
    <row r="137" spans="1:36" s="2" customFormat="1" ht="14.5">
      <c r="A137" s="4" t="s">
        <v>61</v>
      </c>
      <c r="B137" s="5">
        <v>9</v>
      </c>
      <c r="C137" s="5">
        <v>1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1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6">
        <v>0</v>
      </c>
      <c r="AE137" s="5">
        <v>2</v>
      </c>
      <c r="AF137" s="7">
        <v>0</v>
      </c>
      <c r="AG137" s="8">
        <v>0</v>
      </c>
      <c r="AH137" s="8" t="s">
        <v>60</v>
      </c>
      <c r="AI137" s="2">
        <v>1</v>
      </c>
      <c r="AJ137" s="2" t="s">
        <v>48</v>
      </c>
    </row>
    <row r="138" spans="1:36" s="2" customFormat="1" ht="14.5">
      <c r="A138" s="4" t="s">
        <v>61</v>
      </c>
      <c r="B138" s="5">
        <v>10</v>
      </c>
      <c r="C138" s="5">
        <v>1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1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6">
        <v>0</v>
      </c>
      <c r="AE138" s="5">
        <v>2</v>
      </c>
      <c r="AF138" s="7">
        <v>0</v>
      </c>
      <c r="AG138" s="8">
        <v>0</v>
      </c>
      <c r="AH138" s="8" t="s">
        <v>60</v>
      </c>
      <c r="AI138" s="2">
        <v>1</v>
      </c>
      <c r="AJ138" s="2" t="s">
        <v>48</v>
      </c>
    </row>
    <row r="139" spans="1:36" s="2" customFormat="1" ht="14.5">
      <c r="A139" s="4" t="s">
        <v>61</v>
      </c>
      <c r="B139" s="5">
        <v>11</v>
      </c>
      <c r="C139" s="5">
        <v>1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1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6">
        <v>0</v>
      </c>
      <c r="AE139" s="5">
        <v>2</v>
      </c>
      <c r="AF139" s="7">
        <v>0</v>
      </c>
      <c r="AG139" s="8">
        <v>0</v>
      </c>
      <c r="AH139" s="8" t="s">
        <v>60</v>
      </c>
      <c r="AI139" s="2">
        <v>1</v>
      </c>
      <c r="AJ139" s="2" t="s">
        <v>48</v>
      </c>
    </row>
    <row r="140" spans="1:36" s="2" customFormat="1" ht="14.5">
      <c r="A140" s="4" t="s">
        <v>61</v>
      </c>
      <c r="B140" s="5">
        <v>12</v>
      </c>
      <c r="C140" s="5">
        <v>1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1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6">
        <v>0</v>
      </c>
      <c r="AE140" s="5">
        <v>2</v>
      </c>
      <c r="AF140" s="7">
        <v>0</v>
      </c>
      <c r="AG140" s="8">
        <v>0</v>
      </c>
      <c r="AH140" s="8" t="s">
        <v>60</v>
      </c>
      <c r="AI140" s="2">
        <v>1</v>
      </c>
      <c r="AJ140" s="2" t="s">
        <v>48</v>
      </c>
    </row>
    <row r="141" spans="1:36" s="2" customFormat="1" ht="14.5">
      <c r="A141" s="4" t="s">
        <v>62</v>
      </c>
      <c r="B141" s="5">
        <v>1</v>
      </c>
      <c r="C141" s="5">
        <v>1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1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6">
        <v>0</v>
      </c>
      <c r="AE141" s="5">
        <v>2</v>
      </c>
      <c r="AF141" s="7">
        <v>0</v>
      </c>
      <c r="AG141" s="8">
        <v>0</v>
      </c>
      <c r="AH141" s="8" t="s">
        <v>63</v>
      </c>
      <c r="AI141" s="2">
        <v>1</v>
      </c>
      <c r="AJ141" s="2" t="s">
        <v>48</v>
      </c>
    </row>
    <row r="142" spans="1:36" s="2" customFormat="1" ht="14.5">
      <c r="A142" s="4" t="s">
        <v>62</v>
      </c>
      <c r="B142" s="5">
        <v>2</v>
      </c>
      <c r="C142" s="5">
        <v>1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1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6">
        <v>0</v>
      </c>
      <c r="AE142" s="5">
        <v>2</v>
      </c>
      <c r="AF142" s="7">
        <v>0</v>
      </c>
      <c r="AG142" s="8">
        <v>0</v>
      </c>
      <c r="AH142" s="8" t="s">
        <v>63</v>
      </c>
      <c r="AI142" s="2">
        <v>1</v>
      </c>
      <c r="AJ142" s="2" t="s">
        <v>48</v>
      </c>
    </row>
    <row r="143" spans="1:36" s="2" customFormat="1" ht="14.5">
      <c r="A143" s="4" t="s">
        <v>62</v>
      </c>
      <c r="B143" s="5">
        <v>3</v>
      </c>
      <c r="C143" s="5">
        <v>1</v>
      </c>
      <c r="D143" s="5">
        <v>0</v>
      </c>
      <c r="E143" s="5">
        <v>0</v>
      </c>
      <c r="F143" s="5">
        <v>37921</v>
      </c>
      <c r="G143" s="5">
        <v>0</v>
      </c>
      <c r="H143" s="5">
        <v>36972</v>
      </c>
      <c r="I143" s="5">
        <v>0</v>
      </c>
      <c r="J143" s="5">
        <v>0</v>
      </c>
      <c r="K143" s="5">
        <v>1</v>
      </c>
      <c r="L143" s="5">
        <v>36972</v>
      </c>
      <c r="M143" s="5">
        <v>0</v>
      </c>
      <c r="N143" s="5">
        <v>0</v>
      </c>
      <c r="O143" s="5">
        <v>36972</v>
      </c>
      <c r="P143" s="5">
        <v>0</v>
      </c>
      <c r="Q143" s="5">
        <v>0</v>
      </c>
      <c r="R143" s="5">
        <v>0</v>
      </c>
      <c r="S143" s="5">
        <v>36972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6">
        <v>0</v>
      </c>
      <c r="AE143" s="5">
        <v>2</v>
      </c>
      <c r="AF143" s="7">
        <v>0</v>
      </c>
      <c r="AG143" s="8">
        <v>0</v>
      </c>
      <c r="AH143" s="8" t="s">
        <v>63</v>
      </c>
      <c r="AI143" s="2">
        <v>1</v>
      </c>
      <c r="AJ143" s="2" t="s">
        <v>48</v>
      </c>
    </row>
    <row r="144" spans="1:36" s="2" customFormat="1" ht="14.5">
      <c r="A144" s="4" t="s">
        <v>62</v>
      </c>
      <c r="B144" s="5">
        <v>4</v>
      </c>
      <c r="C144" s="5">
        <v>1</v>
      </c>
      <c r="D144" s="5">
        <v>0</v>
      </c>
      <c r="E144" s="5">
        <v>0</v>
      </c>
      <c r="F144" s="5">
        <v>18960</v>
      </c>
      <c r="G144" s="5">
        <v>0</v>
      </c>
      <c r="H144" s="5">
        <v>18934</v>
      </c>
      <c r="I144" s="5">
        <v>0</v>
      </c>
      <c r="J144" s="5">
        <v>0</v>
      </c>
      <c r="K144" s="5">
        <v>1</v>
      </c>
      <c r="L144" s="5">
        <v>18934</v>
      </c>
      <c r="M144" s="5">
        <v>0</v>
      </c>
      <c r="N144" s="5">
        <v>0</v>
      </c>
      <c r="O144" s="5">
        <v>18934</v>
      </c>
      <c r="P144" s="5">
        <v>0</v>
      </c>
      <c r="Q144" s="5">
        <v>0</v>
      </c>
      <c r="R144" s="5">
        <v>0</v>
      </c>
      <c r="S144" s="5">
        <v>18933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6">
        <v>0</v>
      </c>
      <c r="AE144" s="5">
        <v>2</v>
      </c>
      <c r="AF144" s="7">
        <v>0</v>
      </c>
      <c r="AG144" s="8">
        <v>0</v>
      </c>
      <c r="AH144" s="8" t="s">
        <v>63</v>
      </c>
      <c r="AI144" s="2">
        <v>1</v>
      </c>
      <c r="AJ144" s="2" t="s">
        <v>48</v>
      </c>
    </row>
    <row r="145" spans="1:36" s="2" customFormat="1" ht="14.5">
      <c r="A145" s="4" t="s">
        <v>62</v>
      </c>
      <c r="B145" s="5">
        <v>5</v>
      </c>
      <c r="C145" s="5">
        <v>1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1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6">
        <v>0</v>
      </c>
      <c r="AE145" s="5">
        <v>2</v>
      </c>
      <c r="AF145" s="7">
        <v>0</v>
      </c>
      <c r="AG145" s="8">
        <v>0</v>
      </c>
      <c r="AH145" s="8" t="s">
        <v>63</v>
      </c>
      <c r="AI145" s="2">
        <v>1</v>
      </c>
      <c r="AJ145" s="2" t="s">
        <v>48</v>
      </c>
    </row>
    <row r="146" spans="1:36" s="2" customFormat="1" ht="14.5">
      <c r="A146" s="4" t="s">
        <v>62</v>
      </c>
      <c r="B146" s="5">
        <v>6</v>
      </c>
      <c r="C146" s="5">
        <v>1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1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6">
        <v>0</v>
      </c>
      <c r="AE146" s="5">
        <v>2</v>
      </c>
      <c r="AF146" s="7">
        <v>0</v>
      </c>
      <c r="AG146" s="8">
        <v>0</v>
      </c>
      <c r="AH146" s="8" t="s">
        <v>63</v>
      </c>
      <c r="AI146" s="2">
        <v>1</v>
      </c>
      <c r="AJ146" s="2" t="s">
        <v>48</v>
      </c>
    </row>
    <row r="147" spans="1:36" s="2" customFormat="1" ht="14.5">
      <c r="A147" s="4" t="s">
        <v>62</v>
      </c>
      <c r="B147" s="5">
        <v>7</v>
      </c>
      <c r="C147" s="5">
        <v>1</v>
      </c>
      <c r="D147" s="5">
        <v>0</v>
      </c>
      <c r="E147" s="5">
        <v>0</v>
      </c>
      <c r="F147" s="5">
        <v>18960</v>
      </c>
      <c r="G147" s="5">
        <v>0</v>
      </c>
      <c r="H147" s="5">
        <v>18697</v>
      </c>
      <c r="I147" s="5">
        <v>0</v>
      </c>
      <c r="J147" s="5">
        <v>0</v>
      </c>
      <c r="K147" s="5">
        <v>1</v>
      </c>
      <c r="L147" s="5">
        <v>18697</v>
      </c>
      <c r="M147" s="5">
        <v>0</v>
      </c>
      <c r="N147" s="5">
        <v>0</v>
      </c>
      <c r="O147" s="5">
        <v>18697</v>
      </c>
      <c r="P147" s="5">
        <v>0</v>
      </c>
      <c r="Q147" s="5">
        <v>0</v>
      </c>
      <c r="R147" s="5">
        <v>0</v>
      </c>
      <c r="S147" s="5">
        <v>18697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6">
        <v>0</v>
      </c>
      <c r="AE147" s="5">
        <v>2</v>
      </c>
      <c r="AF147" s="7">
        <v>0</v>
      </c>
      <c r="AG147" s="8">
        <v>0</v>
      </c>
      <c r="AH147" s="8" t="s">
        <v>63</v>
      </c>
      <c r="AI147" s="2">
        <v>1</v>
      </c>
      <c r="AJ147" s="2" t="s">
        <v>48</v>
      </c>
    </row>
    <row r="148" spans="1:36" s="2" customFormat="1" ht="14.5">
      <c r="A148" s="4" t="s">
        <v>62</v>
      </c>
      <c r="B148" s="5">
        <v>8</v>
      </c>
      <c r="C148" s="5">
        <v>1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1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6">
        <v>0</v>
      </c>
      <c r="AE148" s="5">
        <v>2</v>
      </c>
      <c r="AF148" s="7">
        <v>0</v>
      </c>
      <c r="AG148" s="8">
        <v>0</v>
      </c>
      <c r="AH148" s="8" t="s">
        <v>63</v>
      </c>
      <c r="AI148" s="2">
        <v>1</v>
      </c>
      <c r="AJ148" s="2" t="s">
        <v>48</v>
      </c>
    </row>
    <row r="149" spans="1:36" s="2" customFormat="1" ht="14.5">
      <c r="A149" s="4" t="s">
        <v>62</v>
      </c>
      <c r="B149" s="5">
        <v>9</v>
      </c>
      <c r="C149" s="5">
        <v>1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1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6">
        <v>0</v>
      </c>
      <c r="AE149" s="5">
        <v>2</v>
      </c>
      <c r="AF149" s="7">
        <v>0</v>
      </c>
      <c r="AG149" s="8">
        <v>0</v>
      </c>
      <c r="AH149" s="8" t="s">
        <v>63</v>
      </c>
      <c r="AI149" s="2">
        <v>1</v>
      </c>
      <c r="AJ149" s="2" t="s">
        <v>48</v>
      </c>
    </row>
    <row r="150" spans="1:36" s="2" customFormat="1" ht="14.5">
      <c r="A150" s="4" t="s">
        <v>62</v>
      </c>
      <c r="B150" s="5">
        <v>10</v>
      </c>
      <c r="C150" s="5">
        <v>1</v>
      </c>
      <c r="D150" s="5">
        <v>0</v>
      </c>
      <c r="E150" s="5">
        <v>0</v>
      </c>
      <c r="F150" s="5">
        <v>12999</v>
      </c>
      <c r="G150" s="5">
        <v>0</v>
      </c>
      <c r="H150" s="5">
        <v>13164</v>
      </c>
      <c r="I150" s="5">
        <v>0</v>
      </c>
      <c r="J150" s="5">
        <v>0</v>
      </c>
      <c r="K150" s="5">
        <v>1</v>
      </c>
      <c r="L150" s="5">
        <v>13164</v>
      </c>
      <c r="M150" s="5">
        <v>0</v>
      </c>
      <c r="N150" s="5">
        <v>0</v>
      </c>
      <c r="O150" s="5">
        <v>13164</v>
      </c>
      <c r="P150" s="5">
        <v>0</v>
      </c>
      <c r="Q150" s="5">
        <v>0</v>
      </c>
      <c r="R150" s="5">
        <v>0</v>
      </c>
      <c r="S150" s="5">
        <v>13164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6">
        <v>0</v>
      </c>
      <c r="AE150" s="5">
        <v>2</v>
      </c>
      <c r="AF150" s="7">
        <v>0</v>
      </c>
      <c r="AG150" s="8">
        <v>0</v>
      </c>
      <c r="AH150" s="8" t="s">
        <v>63</v>
      </c>
      <c r="AI150" s="2">
        <v>1</v>
      </c>
      <c r="AJ150" s="2" t="s">
        <v>48</v>
      </c>
    </row>
    <row r="151" spans="1:36" s="2" customFormat="1" ht="14.5">
      <c r="A151" s="4" t="s">
        <v>62</v>
      </c>
      <c r="B151" s="5">
        <v>11</v>
      </c>
      <c r="C151" s="5">
        <v>1</v>
      </c>
      <c r="D151" s="5">
        <v>0</v>
      </c>
      <c r="E151" s="5">
        <v>0</v>
      </c>
      <c r="F151" s="5">
        <v>18960</v>
      </c>
      <c r="G151" s="5">
        <v>0</v>
      </c>
      <c r="H151" s="5">
        <v>18375</v>
      </c>
      <c r="I151" s="5">
        <v>0</v>
      </c>
      <c r="J151" s="5">
        <v>0</v>
      </c>
      <c r="K151" s="5">
        <v>1</v>
      </c>
      <c r="L151" s="5">
        <v>18375</v>
      </c>
      <c r="M151" s="5">
        <v>0</v>
      </c>
      <c r="N151" s="5">
        <v>0</v>
      </c>
      <c r="O151" s="5">
        <v>18375</v>
      </c>
      <c r="P151" s="5">
        <v>0</v>
      </c>
      <c r="Q151" s="5">
        <v>0</v>
      </c>
      <c r="R151" s="5">
        <v>0</v>
      </c>
      <c r="S151" s="5">
        <v>18375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6">
        <v>0</v>
      </c>
      <c r="AE151" s="5">
        <v>2</v>
      </c>
      <c r="AF151" s="7">
        <v>0</v>
      </c>
      <c r="AG151" s="8">
        <v>0</v>
      </c>
      <c r="AH151" s="8" t="s">
        <v>63</v>
      </c>
      <c r="AI151" s="2">
        <v>1</v>
      </c>
      <c r="AJ151" s="2" t="s">
        <v>48</v>
      </c>
    </row>
    <row r="152" spans="1:36" s="2" customFormat="1" ht="14.5">
      <c r="A152" s="4" t="s">
        <v>62</v>
      </c>
      <c r="B152" s="5">
        <v>12</v>
      </c>
      <c r="C152" s="5">
        <v>1</v>
      </c>
      <c r="D152" s="5">
        <v>0</v>
      </c>
      <c r="E152" s="5">
        <v>0</v>
      </c>
      <c r="F152" s="5">
        <v>18960</v>
      </c>
      <c r="G152" s="5">
        <v>0</v>
      </c>
      <c r="H152" s="5">
        <v>18682</v>
      </c>
      <c r="I152" s="5">
        <v>0</v>
      </c>
      <c r="J152" s="5">
        <v>0</v>
      </c>
      <c r="K152" s="5">
        <v>1</v>
      </c>
      <c r="L152" s="5">
        <v>18682</v>
      </c>
      <c r="M152" s="5">
        <v>0</v>
      </c>
      <c r="N152" s="5">
        <v>0</v>
      </c>
      <c r="O152" s="5">
        <v>18682</v>
      </c>
      <c r="P152" s="5">
        <v>0</v>
      </c>
      <c r="Q152" s="5">
        <v>0</v>
      </c>
      <c r="R152" s="5">
        <v>0</v>
      </c>
      <c r="S152" s="5">
        <v>18682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6">
        <v>0</v>
      </c>
      <c r="AE152" s="5">
        <v>2</v>
      </c>
      <c r="AF152" s="7">
        <v>0</v>
      </c>
      <c r="AG152" s="8">
        <v>0</v>
      </c>
      <c r="AH152" s="8" t="s">
        <v>63</v>
      </c>
      <c r="AI152" s="2">
        <v>1</v>
      </c>
      <c r="AJ152" s="2" t="s">
        <v>48</v>
      </c>
    </row>
    <row r="153" spans="1:36" s="2" customFormat="1" ht="14.5">
      <c r="A153" s="4" t="s">
        <v>64</v>
      </c>
      <c r="B153" s="5">
        <v>1</v>
      </c>
      <c r="C153" s="5">
        <v>1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1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6">
        <v>0</v>
      </c>
      <c r="AE153" s="5">
        <v>2</v>
      </c>
      <c r="AF153" s="7">
        <v>0</v>
      </c>
      <c r="AG153" s="8">
        <v>0</v>
      </c>
      <c r="AH153" s="8" t="s">
        <v>65</v>
      </c>
      <c r="AI153" s="2">
        <v>1</v>
      </c>
      <c r="AJ153" s="2" t="s">
        <v>66</v>
      </c>
    </row>
    <row r="154" spans="1:36" s="2" customFormat="1" ht="14.5">
      <c r="A154" s="4" t="s">
        <v>64</v>
      </c>
      <c r="B154" s="5">
        <v>2</v>
      </c>
      <c r="C154" s="5">
        <v>1</v>
      </c>
      <c r="D154" s="5">
        <v>0</v>
      </c>
      <c r="E154" s="5">
        <v>0</v>
      </c>
      <c r="F154" s="5">
        <v>80000</v>
      </c>
      <c r="G154" s="5">
        <v>0</v>
      </c>
      <c r="H154" s="5">
        <v>78175</v>
      </c>
      <c r="I154" s="5">
        <v>0</v>
      </c>
      <c r="J154" s="5">
        <v>0</v>
      </c>
      <c r="K154" s="5">
        <v>1</v>
      </c>
      <c r="L154" s="5">
        <v>78175</v>
      </c>
      <c r="M154" s="5">
        <v>0</v>
      </c>
      <c r="N154" s="5">
        <v>0</v>
      </c>
      <c r="O154" s="5">
        <v>78175</v>
      </c>
      <c r="P154" s="5">
        <v>0</v>
      </c>
      <c r="Q154" s="5">
        <v>0</v>
      </c>
      <c r="R154" s="5">
        <v>0</v>
      </c>
      <c r="S154" s="5">
        <v>13707</v>
      </c>
      <c r="T154" s="5">
        <v>64467</v>
      </c>
      <c r="U154" s="5">
        <v>-64467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6">
        <v>0</v>
      </c>
      <c r="AE154" s="5">
        <v>2</v>
      </c>
      <c r="AF154" s="7">
        <v>0</v>
      </c>
      <c r="AG154" s="8">
        <v>0</v>
      </c>
      <c r="AH154" s="8" t="s">
        <v>65</v>
      </c>
      <c r="AI154" s="2">
        <v>1</v>
      </c>
      <c r="AJ154" s="2" t="s">
        <v>66</v>
      </c>
    </row>
    <row r="155" spans="1:36" s="2" customFormat="1" ht="14.5">
      <c r="A155" s="4" t="s">
        <v>64</v>
      </c>
      <c r="B155" s="5">
        <v>3</v>
      </c>
      <c r="C155" s="5">
        <v>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1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6">
        <v>0</v>
      </c>
      <c r="AE155" s="5">
        <v>2</v>
      </c>
      <c r="AF155" s="7">
        <v>0</v>
      </c>
      <c r="AG155" s="8">
        <v>0</v>
      </c>
      <c r="AH155" s="8" t="s">
        <v>65</v>
      </c>
      <c r="AI155" s="2">
        <v>1</v>
      </c>
      <c r="AJ155" s="2" t="s">
        <v>66</v>
      </c>
    </row>
    <row r="156" spans="1:36" s="2" customFormat="1" ht="14.5">
      <c r="A156" s="4" t="s">
        <v>64</v>
      </c>
      <c r="B156" s="5">
        <v>4</v>
      </c>
      <c r="C156" s="5">
        <v>1</v>
      </c>
      <c r="D156" s="5">
        <v>0</v>
      </c>
      <c r="E156" s="5">
        <v>0</v>
      </c>
      <c r="F156" s="5">
        <v>40000</v>
      </c>
      <c r="G156" s="5">
        <v>0</v>
      </c>
      <c r="H156" s="5">
        <v>39399</v>
      </c>
      <c r="I156" s="5">
        <v>0</v>
      </c>
      <c r="J156" s="5">
        <v>0</v>
      </c>
      <c r="K156" s="5">
        <v>1</v>
      </c>
      <c r="L156" s="5">
        <v>39399</v>
      </c>
      <c r="M156" s="5">
        <v>0</v>
      </c>
      <c r="N156" s="5">
        <v>0</v>
      </c>
      <c r="O156" s="5">
        <v>39399</v>
      </c>
      <c r="P156" s="5">
        <v>0</v>
      </c>
      <c r="Q156" s="5">
        <v>0</v>
      </c>
      <c r="R156" s="5">
        <v>0</v>
      </c>
      <c r="S156" s="5">
        <v>39399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6">
        <v>0</v>
      </c>
      <c r="AE156" s="5">
        <v>2</v>
      </c>
      <c r="AF156" s="7">
        <v>0</v>
      </c>
      <c r="AG156" s="8">
        <v>0</v>
      </c>
      <c r="AH156" s="8" t="s">
        <v>65</v>
      </c>
      <c r="AI156" s="2">
        <v>1</v>
      </c>
      <c r="AJ156" s="2" t="s">
        <v>66</v>
      </c>
    </row>
    <row r="157" spans="1:36" s="2" customFormat="1" ht="14.5">
      <c r="A157" s="4" t="s">
        <v>64</v>
      </c>
      <c r="B157" s="5">
        <v>5</v>
      </c>
      <c r="C157" s="5">
        <v>1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1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6">
        <v>0</v>
      </c>
      <c r="AE157" s="5">
        <v>2</v>
      </c>
      <c r="AF157" s="7">
        <v>0</v>
      </c>
      <c r="AG157" s="8">
        <v>0</v>
      </c>
      <c r="AH157" s="8" t="s">
        <v>65</v>
      </c>
      <c r="AI157" s="2">
        <v>1</v>
      </c>
      <c r="AJ157" s="2" t="s">
        <v>66</v>
      </c>
    </row>
    <row r="158" spans="1:36" s="2" customFormat="1" ht="14.5">
      <c r="A158" s="4" t="s">
        <v>64</v>
      </c>
      <c r="B158" s="5">
        <v>6</v>
      </c>
      <c r="C158" s="5">
        <v>1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1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6">
        <v>0</v>
      </c>
      <c r="AE158" s="5">
        <v>2</v>
      </c>
      <c r="AF158" s="7">
        <v>0</v>
      </c>
      <c r="AG158" s="8">
        <v>0</v>
      </c>
      <c r="AH158" s="8" t="s">
        <v>65</v>
      </c>
      <c r="AI158" s="2">
        <v>1</v>
      </c>
      <c r="AJ158" s="2" t="s">
        <v>66</v>
      </c>
    </row>
    <row r="159" spans="1:36" s="2" customFormat="1" ht="14.5">
      <c r="A159" s="4" t="s">
        <v>64</v>
      </c>
      <c r="B159" s="5">
        <v>7</v>
      </c>
      <c r="C159" s="5">
        <v>1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1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6">
        <v>0</v>
      </c>
      <c r="AE159" s="5">
        <v>2</v>
      </c>
      <c r="AF159" s="7">
        <v>0</v>
      </c>
      <c r="AG159" s="8">
        <v>0</v>
      </c>
      <c r="AH159" s="8" t="s">
        <v>65</v>
      </c>
      <c r="AI159" s="2">
        <v>1</v>
      </c>
      <c r="AJ159" s="2" t="s">
        <v>66</v>
      </c>
    </row>
    <row r="160" spans="1:36" s="2" customFormat="1" ht="14.5">
      <c r="A160" s="4" t="s">
        <v>64</v>
      </c>
      <c r="B160" s="5">
        <v>8</v>
      </c>
      <c r="C160" s="5">
        <v>1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1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6">
        <v>0</v>
      </c>
      <c r="AE160" s="5">
        <v>2</v>
      </c>
      <c r="AF160" s="7">
        <v>0</v>
      </c>
      <c r="AG160" s="8">
        <v>0</v>
      </c>
      <c r="AH160" s="8" t="s">
        <v>65</v>
      </c>
      <c r="AI160" s="2">
        <v>1</v>
      </c>
      <c r="AJ160" s="2" t="s">
        <v>66</v>
      </c>
    </row>
    <row r="161" spans="1:36" s="2" customFormat="1" ht="14.5">
      <c r="A161" s="4" t="s">
        <v>64</v>
      </c>
      <c r="B161" s="5">
        <v>9</v>
      </c>
      <c r="C161" s="5">
        <v>1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1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6">
        <v>0</v>
      </c>
      <c r="AE161" s="5">
        <v>2</v>
      </c>
      <c r="AF161" s="7">
        <v>0</v>
      </c>
      <c r="AG161" s="8">
        <v>0</v>
      </c>
      <c r="AH161" s="8" t="s">
        <v>65</v>
      </c>
      <c r="AI161" s="2">
        <v>1</v>
      </c>
      <c r="AJ161" s="2" t="s">
        <v>66</v>
      </c>
    </row>
    <row r="162" spans="1:36" s="2" customFormat="1" ht="14.5">
      <c r="A162" s="4" t="s">
        <v>64</v>
      </c>
      <c r="B162" s="5">
        <v>10</v>
      </c>
      <c r="C162" s="5">
        <v>1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1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6">
        <v>0</v>
      </c>
      <c r="AE162" s="5">
        <v>2</v>
      </c>
      <c r="AF162" s="7">
        <v>0</v>
      </c>
      <c r="AG162" s="8">
        <v>0</v>
      </c>
      <c r="AH162" s="8" t="s">
        <v>65</v>
      </c>
      <c r="AI162" s="2">
        <v>1</v>
      </c>
      <c r="AJ162" s="2" t="s">
        <v>66</v>
      </c>
    </row>
    <row r="163" spans="1:36" s="2" customFormat="1" ht="14.5">
      <c r="A163" s="4" t="s">
        <v>64</v>
      </c>
      <c r="B163" s="5">
        <v>11</v>
      </c>
      <c r="C163" s="5">
        <v>1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1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6">
        <v>0</v>
      </c>
      <c r="AE163" s="5">
        <v>2</v>
      </c>
      <c r="AF163" s="7">
        <v>0</v>
      </c>
      <c r="AG163" s="8">
        <v>0</v>
      </c>
      <c r="AH163" s="8" t="s">
        <v>65</v>
      </c>
      <c r="AI163" s="2">
        <v>1</v>
      </c>
      <c r="AJ163" s="2" t="s">
        <v>66</v>
      </c>
    </row>
    <row r="164" spans="1:36" s="2" customFormat="1" ht="14.5">
      <c r="A164" s="4" t="s">
        <v>64</v>
      </c>
      <c r="B164" s="5">
        <v>12</v>
      </c>
      <c r="C164" s="5">
        <v>1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1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6">
        <v>0</v>
      </c>
      <c r="AE164" s="5">
        <v>2</v>
      </c>
      <c r="AF164" s="7">
        <v>0</v>
      </c>
      <c r="AG164" s="8">
        <v>0</v>
      </c>
      <c r="AH164" s="8" t="s">
        <v>65</v>
      </c>
      <c r="AI164" s="2">
        <v>1</v>
      </c>
      <c r="AJ164" s="2" t="s">
        <v>66</v>
      </c>
    </row>
    <row r="165" spans="1:36" s="2" customFormat="1" ht="14.5">
      <c r="A165" s="4" t="s">
        <v>67</v>
      </c>
      <c r="B165" s="5">
        <v>1</v>
      </c>
      <c r="C165" s="5">
        <v>1</v>
      </c>
      <c r="D165" s="5">
        <v>0</v>
      </c>
      <c r="E165" s="5">
        <v>0</v>
      </c>
      <c r="F165" s="5">
        <v>0</v>
      </c>
      <c r="G165" s="5">
        <v>0</v>
      </c>
      <c r="H165" s="5">
        <v>9998</v>
      </c>
      <c r="I165" s="5">
        <v>0</v>
      </c>
      <c r="J165" s="5">
        <v>0</v>
      </c>
      <c r="K165" s="5">
        <v>1</v>
      </c>
      <c r="L165" s="5">
        <v>9998</v>
      </c>
      <c r="M165" s="5">
        <v>0</v>
      </c>
      <c r="N165" s="5">
        <v>0</v>
      </c>
      <c r="O165" s="5">
        <v>9998</v>
      </c>
      <c r="P165" s="5">
        <v>0</v>
      </c>
      <c r="Q165" s="5">
        <v>0</v>
      </c>
      <c r="R165" s="5">
        <v>0</v>
      </c>
      <c r="S165" s="5">
        <v>9997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6">
        <v>0</v>
      </c>
      <c r="AE165" s="5">
        <v>1</v>
      </c>
      <c r="AF165" s="7">
        <v>1</v>
      </c>
      <c r="AG165" s="8">
        <v>0</v>
      </c>
      <c r="AH165" s="8" t="s">
        <v>57</v>
      </c>
      <c r="AI165" s="2">
        <v>1</v>
      </c>
      <c r="AJ165" s="2" t="s">
        <v>66</v>
      </c>
    </row>
    <row r="166" spans="1:36" s="2" customFormat="1" ht="14.5">
      <c r="A166" s="4" t="s">
        <v>67</v>
      </c>
      <c r="B166" s="5">
        <v>2</v>
      </c>
      <c r="C166" s="5">
        <v>1</v>
      </c>
      <c r="D166" s="5">
        <v>0</v>
      </c>
      <c r="E166" s="5">
        <v>0</v>
      </c>
      <c r="F166" s="5">
        <v>10000</v>
      </c>
      <c r="G166" s="5">
        <v>0</v>
      </c>
      <c r="H166" s="5">
        <v>0</v>
      </c>
      <c r="I166" s="5">
        <v>0</v>
      </c>
      <c r="J166" s="5">
        <v>0</v>
      </c>
      <c r="K166" s="5">
        <v>1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6">
        <v>0</v>
      </c>
      <c r="AE166" s="5">
        <v>1</v>
      </c>
      <c r="AF166" s="7">
        <v>1</v>
      </c>
      <c r="AG166" s="8">
        <v>0</v>
      </c>
      <c r="AH166" s="8" t="s">
        <v>57</v>
      </c>
      <c r="AI166" s="2">
        <v>1</v>
      </c>
      <c r="AJ166" s="2" t="s">
        <v>66</v>
      </c>
    </row>
    <row r="167" spans="1:36" s="2" customFormat="1" ht="14.5">
      <c r="A167" s="4" t="s">
        <v>67</v>
      </c>
      <c r="B167" s="5">
        <v>3</v>
      </c>
      <c r="C167" s="5">
        <v>1</v>
      </c>
      <c r="D167" s="5">
        <v>0</v>
      </c>
      <c r="E167" s="5">
        <v>0</v>
      </c>
      <c r="F167" s="5">
        <v>0</v>
      </c>
      <c r="G167" s="5">
        <v>0</v>
      </c>
      <c r="H167" s="5">
        <v>29122</v>
      </c>
      <c r="I167" s="5">
        <v>0</v>
      </c>
      <c r="J167" s="5">
        <v>0</v>
      </c>
      <c r="K167" s="5">
        <v>1</v>
      </c>
      <c r="L167" s="5">
        <v>29122</v>
      </c>
      <c r="M167" s="5">
        <v>0</v>
      </c>
      <c r="N167" s="5">
        <v>0</v>
      </c>
      <c r="O167" s="5">
        <v>29122</v>
      </c>
      <c r="P167" s="5">
        <v>0</v>
      </c>
      <c r="Q167" s="5">
        <v>0</v>
      </c>
      <c r="R167" s="5">
        <v>0</v>
      </c>
      <c r="S167" s="5">
        <v>29122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6">
        <v>0</v>
      </c>
      <c r="AE167" s="5">
        <v>1</v>
      </c>
      <c r="AF167" s="7">
        <v>1</v>
      </c>
      <c r="AG167" s="8">
        <v>0</v>
      </c>
      <c r="AH167" s="8" t="s">
        <v>57</v>
      </c>
      <c r="AI167" s="2">
        <v>1</v>
      </c>
      <c r="AJ167" s="2" t="s">
        <v>66</v>
      </c>
    </row>
    <row r="168" spans="1:36" s="2" customFormat="1" ht="14.5">
      <c r="A168" s="4" t="s">
        <v>67</v>
      </c>
      <c r="B168" s="5">
        <v>4</v>
      </c>
      <c r="C168" s="5">
        <v>1</v>
      </c>
      <c r="D168" s="5">
        <v>0</v>
      </c>
      <c r="E168" s="5">
        <v>0</v>
      </c>
      <c r="F168" s="5">
        <v>30000</v>
      </c>
      <c r="G168" s="5">
        <v>0</v>
      </c>
      <c r="H168" s="5">
        <v>39424</v>
      </c>
      <c r="I168" s="5">
        <v>0</v>
      </c>
      <c r="J168" s="5">
        <v>0</v>
      </c>
      <c r="K168" s="5">
        <v>1</v>
      </c>
      <c r="L168" s="5">
        <v>39424</v>
      </c>
      <c r="M168" s="5">
        <v>0</v>
      </c>
      <c r="N168" s="5">
        <v>0</v>
      </c>
      <c r="O168" s="5">
        <v>39424</v>
      </c>
      <c r="P168" s="5">
        <v>0</v>
      </c>
      <c r="Q168" s="5">
        <v>0</v>
      </c>
      <c r="R168" s="5">
        <v>0</v>
      </c>
      <c r="S168" s="5">
        <v>39423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6">
        <v>0</v>
      </c>
      <c r="AE168" s="5">
        <v>1</v>
      </c>
      <c r="AF168" s="7">
        <v>1</v>
      </c>
      <c r="AG168" s="8">
        <v>0</v>
      </c>
      <c r="AH168" s="8" t="s">
        <v>57</v>
      </c>
      <c r="AI168" s="2">
        <v>1</v>
      </c>
      <c r="AJ168" s="2" t="s">
        <v>66</v>
      </c>
    </row>
    <row r="169" spans="1:36" s="2" customFormat="1" ht="14.5">
      <c r="A169" s="4" t="s">
        <v>67</v>
      </c>
      <c r="B169" s="5">
        <v>5</v>
      </c>
      <c r="C169" s="5">
        <v>1</v>
      </c>
      <c r="D169" s="5">
        <v>0</v>
      </c>
      <c r="E169" s="5">
        <v>0</v>
      </c>
      <c r="F169" s="5">
        <v>40000</v>
      </c>
      <c r="G169" s="5">
        <v>0</v>
      </c>
      <c r="H169" s="5">
        <v>0</v>
      </c>
      <c r="I169" s="5">
        <v>0</v>
      </c>
      <c r="J169" s="5">
        <v>0</v>
      </c>
      <c r="K169" s="5">
        <v>1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6">
        <v>0</v>
      </c>
      <c r="AE169" s="5">
        <v>1</v>
      </c>
      <c r="AF169" s="7">
        <v>1</v>
      </c>
      <c r="AG169" s="8">
        <v>0</v>
      </c>
      <c r="AH169" s="8" t="s">
        <v>57</v>
      </c>
      <c r="AI169" s="2">
        <v>1</v>
      </c>
      <c r="AJ169" s="2" t="s">
        <v>66</v>
      </c>
    </row>
    <row r="170" spans="1:36" s="2" customFormat="1" ht="14.5">
      <c r="A170" s="4" t="s">
        <v>67</v>
      </c>
      <c r="B170" s="5">
        <v>6</v>
      </c>
      <c r="C170" s="5">
        <v>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1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6">
        <v>0</v>
      </c>
      <c r="AE170" s="5">
        <v>1</v>
      </c>
      <c r="AF170" s="7">
        <v>1</v>
      </c>
      <c r="AG170" s="8">
        <v>0</v>
      </c>
      <c r="AH170" s="8" t="s">
        <v>57</v>
      </c>
      <c r="AI170" s="2">
        <v>1</v>
      </c>
      <c r="AJ170" s="2" t="s">
        <v>66</v>
      </c>
    </row>
    <row r="171" spans="1:36" s="2" customFormat="1" ht="14.5">
      <c r="A171" s="4" t="s">
        <v>67</v>
      </c>
      <c r="B171" s="5">
        <v>7</v>
      </c>
      <c r="C171" s="5">
        <v>1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1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6">
        <v>0</v>
      </c>
      <c r="AE171" s="5">
        <v>1</v>
      </c>
      <c r="AF171" s="7">
        <v>1</v>
      </c>
      <c r="AG171" s="8">
        <v>0</v>
      </c>
      <c r="AH171" s="8" t="s">
        <v>57</v>
      </c>
      <c r="AI171" s="2">
        <v>1</v>
      </c>
      <c r="AJ171" s="2" t="s">
        <v>66</v>
      </c>
    </row>
    <row r="172" spans="1:36" s="2" customFormat="1" ht="14.5">
      <c r="A172" s="4" t="s">
        <v>67</v>
      </c>
      <c r="B172" s="5">
        <v>8</v>
      </c>
      <c r="C172" s="5">
        <v>1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1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6">
        <v>0</v>
      </c>
      <c r="AE172" s="5">
        <v>1</v>
      </c>
      <c r="AF172" s="7">
        <v>1</v>
      </c>
      <c r="AG172" s="8">
        <v>0</v>
      </c>
      <c r="AH172" s="8" t="s">
        <v>57</v>
      </c>
      <c r="AI172" s="2">
        <v>1</v>
      </c>
      <c r="AJ172" s="2" t="s">
        <v>66</v>
      </c>
    </row>
    <row r="173" spans="1:36" s="2" customFormat="1" ht="14.5">
      <c r="A173" s="4" t="s">
        <v>67</v>
      </c>
      <c r="B173" s="5">
        <v>9</v>
      </c>
      <c r="C173" s="5">
        <v>1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1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6">
        <v>0</v>
      </c>
      <c r="AE173" s="5">
        <v>1</v>
      </c>
      <c r="AF173" s="7">
        <v>1</v>
      </c>
      <c r="AG173" s="8">
        <v>0</v>
      </c>
      <c r="AH173" s="8" t="s">
        <v>57</v>
      </c>
      <c r="AI173" s="2">
        <v>1</v>
      </c>
      <c r="AJ173" s="2" t="s">
        <v>66</v>
      </c>
    </row>
    <row r="174" spans="1:36" s="2" customFormat="1" ht="14.5">
      <c r="A174" s="4" t="s">
        <v>67</v>
      </c>
      <c r="B174" s="5">
        <v>10</v>
      </c>
      <c r="C174" s="5">
        <v>1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1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6">
        <v>0</v>
      </c>
      <c r="AE174" s="5">
        <v>1</v>
      </c>
      <c r="AF174" s="7">
        <v>1</v>
      </c>
      <c r="AG174" s="8">
        <v>0</v>
      </c>
      <c r="AH174" s="8" t="s">
        <v>57</v>
      </c>
      <c r="AI174" s="2">
        <v>1</v>
      </c>
      <c r="AJ174" s="2" t="s">
        <v>66</v>
      </c>
    </row>
    <row r="175" spans="1:36" s="2" customFormat="1" ht="14.5">
      <c r="A175" s="4" t="s">
        <v>67</v>
      </c>
      <c r="B175" s="5">
        <v>11</v>
      </c>
      <c r="C175" s="5">
        <v>1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1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6">
        <v>0</v>
      </c>
      <c r="AE175" s="5">
        <v>1</v>
      </c>
      <c r="AF175" s="7">
        <v>1</v>
      </c>
      <c r="AG175" s="8">
        <v>0</v>
      </c>
      <c r="AH175" s="8" t="s">
        <v>57</v>
      </c>
      <c r="AI175" s="2">
        <v>1</v>
      </c>
      <c r="AJ175" s="2" t="s">
        <v>66</v>
      </c>
    </row>
    <row r="176" spans="1:36" s="2" customFormat="1" ht="14.5">
      <c r="A176" s="4" t="s">
        <v>67</v>
      </c>
      <c r="B176" s="5">
        <v>12</v>
      </c>
      <c r="C176" s="5">
        <v>1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1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6">
        <v>0</v>
      </c>
      <c r="AE176" s="5">
        <v>1</v>
      </c>
      <c r="AF176" s="7">
        <v>1</v>
      </c>
      <c r="AG176" s="8">
        <v>0</v>
      </c>
      <c r="AH176" s="8" t="s">
        <v>57</v>
      </c>
      <c r="AI176" s="2">
        <v>1</v>
      </c>
      <c r="AJ176" s="2" t="s">
        <v>66</v>
      </c>
    </row>
    <row r="177" spans="1:36" s="2" customFormat="1" ht="14.5">
      <c r="A177" s="4" t="s">
        <v>68</v>
      </c>
      <c r="B177" s="5">
        <v>1</v>
      </c>
      <c r="C177" s="5">
        <v>1</v>
      </c>
      <c r="D177" s="5">
        <v>0</v>
      </c>
      <c r="E177" s="5">
        <v>0</v>
      </c>
      <c r="F177" s="5">
        <v>0</v>
      </c>
      <c r="G177" s="5">
        <v>0</v>
      </c>
      <c r="H177" s="5">
        <v>30155</v>
      </c>
      <c r="I177" s="5">
        <v>0</v>
      </c>
      <c r="J177" s="5">
        <v>0</v>
      </c>
      <c r="K177" s="5">
        <v>1</v>
      </c>
      <c r="L177" s="5">
        <v>30155</v>
      </c>
      <c r="M177" s="5">
        <v>0</v>
      </c>
      <c r="N177" s="5">
        <v>0</v>
      </c>
      <c r="O177" s="5">
        <v>30155</v>
      </c>
      <c r="P177" s="5">
        <v>0</v>
      </c>
      <c r="Q177" s="5">
        <v>0</v>
      </c>
      <c r="R177" s="5">
        <v>0</v>
      </c>
      <c r="S177" s="5">
        <v>30155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6">
        <v>0</v>
      </c>
      <c r="AE177" s="5">
        <v>1</v>
      </c>
      <c r="AF177" s="7">
        <v>1</v>
      </c>
      <c r="AG177" s="8">
        <v>0</v>
      </c>
      <c r="AH177" s="8" t="s">
        <v>57</v>
      </c>
      <c r="AI177" s="2">
        <v>1</v>
      </c>
      <c r="AJ177" s="2" t="s">
        <v>66</v>
      </c>
    </row>
    <row r="178" spans="1:36" s="2" customFormat="1" ht="14.5">
      <c r="A178" s="4" t="s">
        <v>68</v>
      </c>
      <c r="B178" s="5">
        <v>2</v>
      </c>
      <c r="C178" s="5">
        <v>1</v>
      </c>
      <c r="D178" s="5">
        <v>0</v>
      </c>
      <c r="E178" s="5">
        <v>0</v>
      </c>
      <c r="F178" s="5">
        <v>30000</v>
      </c>
      <c r="G178" s="5">
        <v>0</v>
      </c>
      <c r="H178" s="5">
        <v>0</v>
      </c>
      <c r="I178" s="5">
        <v>0</v>
      </c>
      <c r="J178" s="5">
        <v>0</v>
      </c>
      <c r="K178" s="5">
        <v>1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6">
        <v>0</v>
      </c>
      <c r="AE178" s="5">
        <v>1</v>
      </c>
      <c r="AF178" s="7">
        <v>1</v>
      </c>
      <c r="AG178" s="8">
        <v>0</v>
      </c>
      <c r="AH178" s="8" t="s">
        <v>57</v>
      </c>
      <c r="AI178" s="2">
        <v>1</v>
      </c>
      <c r="AJ178" s="2" t="s">
        <v>66</v>
      </c>
    </row>
    <row r="179" spans="1:36" s="2" customFormat="1" ht="14.5">
      <c r="A179" s="4" t="s">
        <v>68</v>
      </c>
      <c r="B179" s="5">
        <v>3</v>
      </c>
      <c r="C179" s="5">
        <v>1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1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6">
        <v>0</v>
      </c>
      <c r="AE179" s="5">
        <v>1</v>
      </c>
      <c r="AF179" s="7">
        <v>1</v>
      </c>
      <c r="AG179" s="8">
        <v>0</v>
      </c>
      <c r="AH179" s="8" t="s">
        <v>57</v>
      </c>
      <c r="AI179" s="2">
        <v>1</v>
      </c>
      <c r="AJ179" s="2" t="s">
        <v>66</v>
      </c>
    </row>
    <row r="180" spans="1:36" s="2" customFormat="1" ht="14.5">
      <c r="A180" s="4" t="s">
        <v>68</v>
      </c>
      <c r="B180" s="5">
        <v>4</v>
      </c>
      <c r="C180" s="5">
        <v>1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1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6">
        <v>0</v>
      </c>
      <c r="AE180" s="5">
        <v>1</v>
      </c>
      <c r="AF180" s="7">
        <v>1</v>
      </c>
      <c r="AG180" s="8">
        <v>0</v>
      </c>
      <c r="AH180" s="8" t="s">
        <v>57</v>
      </c>
      <c r="AI180" s="2">
        <v>1</v>
      </c>
      <c r="AJ180" s="2" t="s">
        <v>66</v>
      </c>
    </row>
    <row r="181" spans="1:36" s="2" customFormat="1" ht="14.5">
      <c r="A181" s="4" t="s">
        <v>68</v>
      </c>
      <c r="B181" s="5">
        <v>5</v>
      </c>
      <c r="C181" s="5">
        <v>1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1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6">
        <v>0</v>
      </c>
      <c r="AE181" s="5">
        <v>1</v>
      </c>
      <c r="AF181" s="7">
        <v>1</v>
      </c>
      <c r="AG181" s="8">
        <v>0</v>
      </c>
      <c r="AH181" s="8" t="s">
        <v>57</v>
      </c>
      <c r="AI181" s="2">
        <v>1</v>
      </c>
      <c r="AJ181" s="2" t="s">
        <v>66</v>
      </c>
    </row>
    <row r="182" spans="1:36" s="2" customFormat="1" ht="14.5">
      <c r="A182" s="4" t="s">
        <v>68</v>
      </c>
      <c r="B182" s="5">
        <v>6</v>
      </c>
      <c r="C182" s="5">
        <v>1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1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6">
        <v>0</v>
      </c>
      <c r="AE182" s="5">
        <v>1</v>
      </c>
      <c r="AF182" s="7">
        <v>1</v>
      </c>
      <c r="AG182" s="8">
        <v>0</v>
      </c>
      <c r="AH182" s="8" t="s">
        <v>57</v>
      </c>
      <c r="AI182" s="2">
        <v>1</v>
      </c>
      <c r="AJ182" s="2" t="s">
        <v>66</v>
      </c>
    </row>
    <row r="183" spans="1:36" s="2" customFormat="1" ht="14.5">
      <c r="A183" s="4" t="s">
        <v>68</v>
      </c>
      <c r="B183" s="5">
        <v>7</v>
      </c>
      <c r="C183" s="5">
        <v>1</v>
      </c>
      <c r="D183" s="5">
        <v>0</v>
      </c>
      <c r="E183" s="5">
        <v>0</v>
      </c>
      <c r="F183" s="5">
        <v>0</v>
      </c>
      <c r="G183" s="5">
        <v>0</v>
      </c>
      <c r="H183" s="5">
        <v>19584</v>
      </c>
      <c r="I183" s="5">
        <v>0</v>
      </c>
      <c r="J183" s="5">
        <v>0</v>
      </c>
      <c r="K183" s="5">
        <v>1</v>
      </c>
      <c r="L183" s="5">
        <v>19584</v>
      </c>
      <c r="M183" s="5">
        <v>0</v>
      </c>
      <c r="N183" s="5">
        <v>0</v>
      </c>
      <c r="O183" s="5">
        <v>19584</v>
      </c>
      <c r="P183" s="5">
        <v>0</v>
      </c>
      <c r="Q183" s="5">
        <v>0</v>
      </c>
      <c r="R183" s="5">
        <v>0</v>
      </c>
      <c r="S183" s="5">
        <v>0</v>
      </c>
      <c r="T183" s="5">
        <v>19584</v>
      </c>
      <c r="U183" s="5">
        <v>-19584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6">
        <v>0</v>
      </c>
      <c r="AE183" s="5">
        <v>1</v>
      </c>
      <c r="AF183" s="7">
        <v>1</v>
      </c>
      <c r="AG183" s="8">
        <v>0</v>
      </c>
      <c r="AH183" s="8" t="s">
        <v>57</v>
      </c>
      <c r="AI183" s="2">
        <v>1</v>
      </c>
      <c r="AJ183" s="2" t="s">
        <v>66</v>
      </c>
    </row>
    <row r="184" spans="1:36" s="2" customFormat="1" ht="14.5">
      <c r="A184" s="4" t="s">
        <v>68</v>
      </c>
      <c r="B184" s="5">
        <v>8</v>
      </c>
      <c r="C184" s="5">
        <v>1</v>
      </c>
      <c r="D184" s="5">
        <v>0</v>
      </c>
      <c r="E184" s="5">
        <v>0</v>
      </c>
      <c r="F184" s="5">
        <v>20000</v>
      </c>
      <c r="G184" s="5">
        <v>0</v>
      </c>
      <c r="H184" s="5">
        <v>87261</v>
      </c>
      <c r="I184" s="5">
        <v>0</v>
      </c>
      <c r="J184" s="5">
        <v>0</v>
      </c>
      <c r="K184" s="5">
        <v>1</v>
      </c>
      <c r="L184" s="5">
        <v>87261</v>
      </c>
      <c r="M184" s="5">
        <v>0</v>
      </c>
      <c r="N184" s="5">
        <v>0</v>
      </c>
      <c r="O184" s="5">
        <v>87261</v>
      </c>
      <c r="P184" s="5">
        <v>0</v>
      </c>
      <c r="Q184" s="5">
        <v>0</v>
      </c>
      <c r="R184" s="5">
        <v>0</v>
      </c>
      <c r="S184" s="5">
        <v>0</v>
      </c>
      <c r="T184" s="5">
        <v>87261</v>
      </c>
      <c r="U184" s="5">
        <v>-87261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6">
        <v>0</v>
      </c>
      <c r="AE184" s="5">
        <v>1</v>
      </c>
      <c r="AF184" s="7">
        <v>1</v>
      </c>
      <c r="AG184" s="8">
        <v>0</v>
      </c>
      <c r="AH184" s="8" t="s">
        <v>57</v>
      </c>
      <c r="AI184" s="2">
        <v>1</v>
      </c>
      <c r="AJ184" s="2" t="s">
        <v>66</v>
      </c>
    </row>
    <row r="185" spans="1:36" s="2" customFormat="1" ht="14.5">
      <c r="A185" s="4" t="s">
        <v>68</v>
      </c>
      <c r="B185" s="5">
        <v>9</v>
      </c>
      <c r="C185" s="5">
        <v>1</v>
      </c>
      <c r="D185" s="5">
        <v>0</v>
      </c>
      <c r="E185" s="5">
        <v>0</v>
      </c>
      <c r="F185" s="5">
        <v>90000</v>
      </c>
      <c r="G185" s="5">
        <v>0</v>
      </c>
      <c r="H185" s="5">
        <v>10184</v>
      </c>
      <c r="I185" s="5">
        <v>0</v>
      </c>
      <c r="J185" s="5">
        <v>0</v>
      </c>
      <c r="K185" s="5">
        <v>1</v>
      </c>
      <c r="L185" s="5">
        <v>10184</v>
      </c>
      <c r="M185" s="5">
        <v>0</v>
      </c>
      <c r="N185" s="5">
        <v>0</v>
      </c>
      <c r="O185" s="5">
        <v>10184</v>
      </c>
      <c r="P185" s="5">
        <v>0</v>
      </c>
      <c r="Q185" s="5">
        <v>0</v>
      </c>
      <c r="R185" s="5">
        <v>0</v>
      </c>
      <c r="S185" s="5">
        <v>10183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6">
        <v>0</v>
      </c>
      <c r="AE185" s="5">
        <v>1</v>
      </c>
      <c r="AF185" s="7">
        <v>1</v>
      </c>
      <c r="AG185" s="8">
        <v>0</v>
      </c>
      <c r="AH185" s="8" t="s">
        <v>57</v>
      </c>
      <c r="AI185" s="2">
        <v>1</v>
      </c>
      <c r="AJ185" s="2" t="s">
        <v>66</v>
      </c>
    </row>
    <row r="186" spans="1:36" s="2" customFormat="1" ht="14.5">
      <c r="A186" s="4" t="s">
        <v>68</v>
      </c>
      <c r="B186" s="5">
        <v>10</v>
      </c>
      <c r="C186" s="5">
        <v>1</v>
      </c>
      <c r="D186" s="5">
        <v>0</v>
      </c>
      <c r="E186" s="5">
        <v>0</v>
      </c>
      <c r="F186" s="5">
        <v>10000</v>
      </c>
      <c r="G186" s="5">
        <v>0</v>
      </c>
      <c r="H186" s="5">
        <v>0</v>
      </c>
      <c r="I186" s="5">
        <v>0</v>
      </c>
      <c r="J186" s="5">
        <v>0</v>
      </c>
      <c r="K186" s="5">
        <v>1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6">
        <v>0</v>
      </c>
      <c r="AE186" s="5">
        <v>1</v>
      </c>
      <c r="AF186" s="7">
        <v>1</v>
      </c>
      <c r="AG186" s="8">
        <v>0</v>
      </c>
      <c r="AH186" s="8" t="s">
        <v>57</v>
      </c>
      <c r="AI186" s="2">
        <v>1</v>
      </c>
      <c r="AJ186" s="2" t="s">
        <v>66</v>
      </c>
    </row>
    <row r="187" spans="1:36" s="2" customFormat="1" ht="14.5">
      <c r="A187" s="4" t="s">
        <v>68</v>
      </c>
      <c r="B187" s="5">
        <v>11</v>
      </c>
      <c r="C187" s="5">
        <v>1</v>
      </c>
      <c r="D187" s="5">
        <v>0</v>
      </c>
      <c r="E187" s="5">
        <v>0</v>
      </c>
      <c r="F187" s="5">
        <v>0</v>
      </c>
      <c r="G187" s="5">
        <v>0</v>
      </c>
      <c r="H187" s="5">
        <v>9740</v>
      </c>
      <c r="I187" s="5">
        <v>0</v>
      </c>
      <c r="J187" s="5">
        <v>0</v>
      </c>
      <c r="K187" s="5">
        <v>1</v>
      </c>
      <c r="L187" s="5">
        <v>9740</v>
      </c>
      <c r="M187" s="5">
        <v>0</v>
      </c>
      <c r="N187" s="5">
        <v>0</v>
      </c>
      <c r="O187" s="5">
        <v>9740</v>
      </c>
      <c r="P187" s="5">
        <v>0</v>
      </c>
      <c r="Q187" s="5">
        <v>0</v>
      </c>
      <c r="R187" s="5">
        <v>0</v>
      </c>
      <c r="S187" s="5">
        <v>9740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6">
        <v>0</v>
      </c>
      <c r="AE187" s="5">
        <v>1</v>
      </c>
      <c r="AF187" s="7">
        <v>1</v>
      </c>
      <c r="AG187" s="8">
        <v>0</v>
      </c>
      <c r="AH187" s="8" t="s">
        <v>57</v>
      </c>
      <c r="AI187" s="2">
        <v>1</v>
      </c>
      <c r="AJ187" s="2" t="s">
        <v>66</v>
      </c>
    </row>
    <row r="188" spans="1:36" s="2" customFormat="1" ht="14.5">
      <c r="A188" s="4" t="s">
        <v>68</v>
      </c>
      <c r="B188" s="5">
        <v>12</v>
      </c>
      <c r="C188" s="5">
        <v>1</v>
      </c>
      <c r="D188" s="5">
        <v>0</v>
      </c>
      <c r="E188" s="5">
        <v>0</v>
      </c>
      <c r="F188" s="5">
        <v>10000</v>
      </c>
      <c r="G188" s="5">
        <v>0</v>
      </c>
      <c r="H188" s="5">
        <v>0</v>
      </c>
      <c r="I188" s="5">
        <v>0</v>
      </c>
      <c r="J188" s="5">
        <v>0</v>
      </c>
      <c r="K188" s="5">
        <v>1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6">
        <v>0</v>
      </c>
      <c r="AE188" s="5">
        <v>1</v>
      </c>
      <c r="AF188" s="7">
        <v>1</v>
      </c>
      <c r="AG188" s="8">
        <v>0</v>
      </c>
      <c r="AH188" s="8" t="s">
        <v>57</v>
      </c>
      <c r="AI188" s="2">
        <v>1</v>
      </c>
      <c r="AJ188" s="2" t="s">
        <v>66</v>
      </c>
    </row>
    <row r="189" spans="1:36" s="2" customFormat="1" ht="14.5">
      <c r="A189" s="4" t="s">
        <v>69</v>
      </c>
      <c r="B189" s="5">
        <v>1</v>
      </c>
      <c r="C189" s="5">
        <v>1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1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6">
        <v>0</v>
      </c>
      <c r="AE189" s="5">
        <v>1</v>
      </c>
      <c r="AF189" s="7">
        <v>1</v>
      </c>
      <c r="AG189" s="8">
        <v>0</v>
      </c>
      <c r="AH189" s="8" t="s">
        <v>57</v>
      </c>
      <c r="AI189" s="2">
        <v>1</v>
      </c>
      <c r="AJ189" s="2" t="s">
        <v>66</v>
      </c>
    </row>
    <row r="190" spans="1:36" s="2" customFormat="1" ht="14.5">
      <c r="A190" s="4" t="s">
        <v>69</v>
      </c>
      <c r="B190" s="5">
        <v>2</v>
      </c>
      <c r="C190" s="5">
        <v>1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1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6">
        <v>0</v>
      </c>
      <c r="AE190" s="5">
        <v>1</v>
      </c>
      <c r="AF190" s="7">
        <v>1</v>
      </c>
      <c r="AG190" s="8">
        <v>0</v>
      </c>
      <c r="AH190" s="8" t="s">
        <v>57</v>
      </c>
      <c r="AI190" s="2">
        <v>1</v>
      </c>
      <c r="AJ190" s="2" t="s">
        <v>66</v>
      </c>
    </row>
    <row r="191" spans="1:36" s="2" customFormat="1" ht="14.5">
      <c r="A191" s="4" t="s">
        <v>69</v>
      </c>
      <c r="B191" s="5">
        <v>3</v>
      </c>
      <c r="C191" s="5">
        <v>1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1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6">
        <v>0</v>
      </c>
      <c r="AE191" s="5">
        <v>1</v>
      </c>
      <c r="AF191" s="7">
        <v>1</v>
      </c>
      <c r="AG191" s="8">
        <v>0</v>
      </c>
      <c r="AH191" s="8" t="s">
        <v>57</v>
      </c>
      <c r="AI191" s="2">
        <v>1</v>
      </c>
      <c r="AJ191" s="2" t="s">
        <v>66</v>
      </c>
    </row>
    <row r="192" spans="1:36" s="2" customFormat="1" ht="14.5">
      <c r="A192" s="4" t="s">
        <v>69</v>
      </c>
      <c r="B192" s="5">
        <v>4</v>
      </c>
      <c r="C192" s="5">
        <v>1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1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6">
        <v>0</v>
      </c>
      <c r="AE192" s="5">
        <v>1</v>
      </c>
      <c r="AF192" s="7">
        <v>1</v>
      </c>
      <c r="AG192" s="8">
        <v>0</v>
      </c>
      <c r="AH192" s="8" t="s">
        <v>57</v>
      </c>
      <c r="AI192" s="2">
        <v>1</v>
      </c>
      <c r="AJ192" s="2" t="s">
        <v>66</v>
      </c>
    </row>
    <row r="193" spans="1:36" s="2" customFormat="1" ht="14.5">
      <c r="A193" s="4" t="s">
        <v>69</v>
      </c>
      <c r="B193" s="5">
        <v>5</v>
      </c>
      <c r="C193" s="5">
        <v>1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1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6">
        <v>0</v>
      </c>
      <c r="AE193" s="5">
        <v>1</v>
      </c>
      <c r="AF193" s="7">
        <v>1</v>
      </c>
      <c r="AG193" s="8">
        <v>0</v>
      </c>
      <c r="AH193" s="8" t="s">
        <v>57</v>
      </c>
      <c r="AI193" s="2">
        <v>1</v>
      </c>
      <c r="AJ193" s="2" t="s">
        <v>66</v>
      </c>
    </row>
    <row r="194" spans="1:36" s="2" customFormat="1" ht="14.5">
      <c r="A194" s="4" t="s">
        <v>69</v>
      </c>
      <c r="B194" s="5">
        <v>6</v>
      </c>
      <c r="C194" s="5">
        <v>1</v>
      </c>
      <c r="D194" s="5">
        <v>0</v>
      </c>
      <c r="E194" s="5">
        <v>0</v>
      </c>
      <c r="F194" s="5">
        <v>0</v>
      </c>
      <c r="G194" s="5">
        <v>0</v>
      </c>
      <c r="H194" s="5">
        <v>99834</v>
      </c>
      <c r="I194" s="5">
        <v>0</v>
      </c>
      <c r="J194" s="5">
        <v>0</v>
      </c>
      <c r="K194" s="5">
        <v>1</v>
      </c>
      <c r="L194" s="5">
        <v>99834</v>
      </c>
      <c r="M194" s="5">
        <v>0</v>
      </c>
      <c r="N194" s="5">
        <v>0</v>
      </c>
      <c r="O194" s="5">
        <v>99834</v>
      </c>
      <c r="P194" s="5">
        <v>0</v>
      </c>
      <c r="Q194" s="5">
        <v>0</v>
      </c>
      <c r="R194" s="5">
        <v>0</v>
      </c>
      <c r="S194" s="5">
        <v>99834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6">
        <v>0</v>
      </c>
      <c r="AE194" s="5">
        <v>1</v>
      </c>
      <c r="AF194" s="7">
        <v>1</v>
      </c>
      <c r="AG194" s="8">
        <v>0</v>
      </c>
      <c r="AH194" s="8" t="s">
        <v>57</v>
      </c>
      <c r="AI194" s="2">
        <v>1</v>
      </c>
      <c r="AJ194" s="2" t="s">
        <v>66</v>
      </c>
    </row>
    <row r="195" spans="1:36" s="2" customFormat="1" ht="14.5">
      <c r="A195" s="4" t="s">
        <v>69</v>
      </c>
      <c r="B195" s="5">
        <v>7</v>
      </c>
      <c r="C195" s="5">
        <v>1</v>
      </c>
      <c r="D195" s="5">
        <v>0</v>
      </c>
      <c r="E195" s="5">
        <v>0</v>
      </c>
      <c r="F195" s="5">
        <v>100000</v>
      </c>
      <c r="G195" s="5">
        <v>0</v>
      </c>
      <c r="H195" s="5">
        <v>220364</v>
      </c>
      <c r="I195" s="5">
        <v>0</v>
      </c>
      <c r="J195" s="5">
        <v>0</v>
      </c>
      <c r="K195" s="5">
        <v>1</v>
      </c>
      <c r="L195" s="5">
        <v>220364</v>
      </c>
      <c r="M195" s="5">
        <v>0</v>
      </c>
      <c r="N195" s="5">
        <v>0</v>
      </c>
      <c r="O195" s="5">
        <v>220364</v>
      </c>
      <c r="P195" s="5">
        <v>0</v>
      </c>
      <c r="Q195" s="5">
        <v>0</v>
      </c>
      <c r="R195" s="5">
        <v>0</v>
      </c>
      <c r="S195" s="5">
        <v>120222</v>
      </c>
      <c r="T195" s="5">
        <v>100141</v>
      </c>
      <c r="U195" s="5">
        <v>-100141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6">
        <v>0</v>
      </c>
      <c r="AE195" s="5">
        <v>1</v>
      </c>
      <c r="AF195" s="7">
        <v>1</v>
      </c>
      <c r="AG195" s="8">
        <v>0</v>
      </c>
      <c r="AH195" s="8" t="s">
        <v>57</v>
      </c>
      <c r="AI195" s="2">
        <v>1</v>
      </c>
      <c r="AJ195" s="2" t="s">
        <v>66</v>
      </c>
    </row>
    <row r="196" spans="1:36" s="2" customFormat="1" ht="14.5">
      <c r="A196" s="4" t="s">
        <v>69</v>
      </c>
      <c r="B196" s="5">
        <v>8</v>
      </c>
      <c r="C196" s="5">
        <v>1</v>
      </c>
      <c r="D196" s="5">
        <v>0</v>
      </c>
      <c r="E196" s="5">
        <v>0</v>
      </c>
      <c r="F196" s="5">
        <v>220000</v>
      </c>
      <c r="G196" s="5">
        <v>0</v>
      </c>
      <c r="H196" s="5">
        <v>0</v>
      </c>
      <c r="I196" s="5">
        <v>0</v>
      </c>
      <c r="J196" s="5">
        <v>0</v>
      </c>
      <c r="K196" s="5">
        <v>1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6">
        <v>0</v>
      </c>
      <c r="AE196" s="5">
        <v>1</v>
      </c>
      <c r="AF196" s="7">
        <v>1</v>
      </c>
      <c r="AG196" s="8">
        <v>0</v>
      </c>
      <c r="AH196" s="8" t="s">
        <v>57</v>
      </c>
      <c r="AI196" s="2">
        <v>1</v>
      </c>
      <c r="AJ196" s="2" t="s">
        <v>66</v>
      </c>
    </row>
    <row r="197" spans="1:36" s="2" customFormat="1" ht="14.5">
      <c r="A197" s="4" t="s">
        <v>69</v>
      </c>
      <c r="B197" s="5">
        <v>9</v>
      </c>
      <c r="C197" s="5">
        <v>1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1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6">
        <v>0</v>
      </c>
      <c r="AE197" s="5">
        <v>1</v>
      </c>
      <c r="AF197" s="7">
        <v>1</v>
      </c>
      <c r="AG197" s="8">
        <v>0</v>
      </c>
      <c r="AH197" s="8" t="s">
        <v>57</v>
      </c>
      <c r="AI197" s="2">
        <v>1</v>
      </c>
      <c r="AJ197" s="2" t="s">
        <v>66</v>
      </c>
    </row>
    <row r="198" spans="1:36" s="2" customFormat="1" ht="14.5">
      <c r="A198" s="4" t="s">
        <v>69</v>
      </c>
      <c r="B198" s="5">
        <v>10</v>
      </c>
      <c r="C198" s="5">
        <v>1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1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6">
        <v>0</v>
      </c>
      <c r="AE198" s="5">
        <v>1</v>
      </c>
      <c r="AF198" s="7">
        <v>1</v>
      </c>
      <c r="AG198" s="8">
        <v>0</v>
      </c>
      <c r="AH198" s="8" t="s">
        <v>57</v>
      </c>
      <c r="AI198" s="2">
        <v>1</v>
      </c>
      <c r="AJ198" s="2" t="s">
        <v>66</v>
      </c>
    </row>
    <row r="199" spans="1:36" s="2" customFormat="1" ht="14.5">
      <c r="A199" s="4" t="s">
        <v>69</v>
      </c>
      <c r="B199" s="5">
        <v>11</v>
      </c>
      <c r="C199" s="5">
        <v>1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1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6">
        <v>0</v>
      </c>
      <c r="AE199" s="5">
        <v>1</v>
      </c>
      <c r="AF199" s="7">
        <v>1</v>
      </c>
      <c r="AG199" s="8">
        <v>0</v>
      </c>
      <c r="AH199" s="8" t="s">
        <v>57</v>
      </c>
      <c r="AI199" s="2">
        <v>1</v>
      </c>
      <c r="AJ199" s="2" t="s">
        <v>66</v>
      </c>
    </row>
    <row r="200" spans="1:36" s="2" customFormat="1" ht="14.5">
      <c r="A200" s="4" t="s">
        <v>69</v>
      </c>
      <c r="B200" s="5">
        <v>12</v>
      </c>
      <c r="C200" s="5">
        <v>1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1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6">
        <v>0</v>
      </c>
      <c r="AE200" s="5">
        <v>1</v>
      </c>
      <c r="AF200" s="7">
        <v>1</v>
      </c>
      <c r="AG200" s="8">
        <v>0</v>
      </c>
      <c r="AH200" s="8" t="s">
        <v>57</v>
      </c>
      <c r="AI200" s="2">
        <v>1</v>
      </c>
      <c r="AJ200" s="2" t="s">
        <v>66</v>
      </c>
    </row>
    <row r="201" spans="1:36" s="2" customFormat="1" ht="14.5">
      <c r="A201" s="4" t="s">
        <v>70</v>
      </c>
      <c r="B201" s="5">
        <v>1</v>
      </c>
      <c r="C201" s="5">
        <v>1</v>
      </c>
      <c r="D201" s="5">
        <v>0</v>
      </c>
      <c r="E201" s="5">
        <v>0</v>
      </c>
      <c r="F201" s="5">
        <v>0</v>
      </c>
      <c r="G201" s="5">
        <v>0</v>
      </c>
      <c r="H201" s="5">
        <v>38216</v>
      </c>
      <c r="I201" s="5">
        <v>0</v>
      </c>
      <c r="J201" s="5">
        <v>0</v>
      </c>
      <c r="K201" s="5">
        <v>1</v>
      </c>
      <c r="L201" s="5">
        <v>38216</v>
      </c>
      <c r="M201" s="5">
        <v>0</v>
      </c>
      <c r="N201" s="5">
        <v>0</v>
      </c>
      <c r="O201" s="5">
        <v>38216</v>
      </c>
      <c r="P201" s="5">
        <v>0</v>
      </c>
      <c r="Q201" s="5">
        <v>0</v>
      </c>
      <c r="R201" s="5">
        <v>0</v>
      </c>
      <c r="S201" s="5">
        <v>38215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6">
        <v>0</v>
      </c>
      <c r="AE201" s="5">
        <v>1</v>
      </c>
      <c r="AF201" s="7">
        <v>1</v>
      </c>
      <c r="AG201" s="8">
        <v>0</v>
      </c>
      <c r="AH201" s="8" t="s">
        <v>57</v>
      </c>
      <c r="AI201" s="2">
        <v>1</v>
      </c>
      <c r="AJ201" s="2" t="s">
        <v>66</v>
      </c>
    </row>
    <row r="202" spans="1:36" s="2" customFormat="1" ht="14.5">
      <c r="A202" s="4" t="s">
        <v>70</v>
      </c>
      <c r="B202" s="5">
        <v>2</v>
      </c>
      <c r="C202" s="5">
        <v>1</v>
      </c>
      <c r="D202" s="5">
        <v>0</v>
      </c>
      <c r="E202" s="5">
        <v>0</v>
      </c>
      <c r="F202" s="5">
        <v>40000</v>
      </c>
      <c r="G202" s="5">
        <v>0</v>
      </c>
      <c r="H202" s="5">
        <v>0</v>
      </c>
      <c r="I202" s="5">
        <v>0</v>
      </c>
      <c r="J202" s="5">
        <v>0</v>
      </c>
      <c r="K202" s="5">
        <v>1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6">
        <v>0</v>
      </c>
      <c r="AE202" s="5">
        <v>1</v>
      </c>
      <c r="AF202" s="7">
        <v>1</v>
      </c>
      <c r="AG202" s="8">
        <v>0</v>
      </c>
      <c r="AH202" s="8" t="s">
        <v>57</v>
      </c>
      <c r="AI202" s="2">
        <v>1</v>
      </c>
      <c r="AJ202" s="2" t="s">
        <v>66</v>
      </c>
    </row>
    <row r="203" spans="1:36" s="2" customFormat="1" ht="14.5">
      <c r="A203" s="4" t="s">
        <v>70</v>
      </c>
      <c r="B203" s="5">
        <v>3</v>
      </c>
      <c r="C203" s="5">
        <v>1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1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6">
        <v>0</v>
      </c>
      <c r="AE203" s="5">
        <v>1</v>
      </c>
      <c r="AF203" s="7">
        <v>1</v>
      </c>
      <c r="AG203" s="8">
        <v>0</v>
      </c>
      <c r="AH203" s="8" t="s">
        <v>57</v>
      </c>
      <c r="AI203" s="2">
        <v>1</v>
      </c>
      <c r="AJ203" s="2" t="s">
        <v>66</v>
      </c>
    </row>
    <row r="204" spans="1:36" s="2" customFormat="1" ht="14.5">
      <c r="A204" s="4" t="s">
        <v>70</v>
      </c>
      <c r="B204" s="5">
        <v>4</v>
      </c>
      <c r="C204" s="5">
        <v>1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1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6">
        <v>0</v>
      </c>
      <c r="AE204" s="5">
        <v>1</v>
      </c>
      <c r="AF204" s="7">
        <v>1</v>
      </c>
      <c r="AG204" s="8">
        <v>0</v>
      </c>
      <c r="AH204" s="8" t="s">
        <v>57</v>
      </c>
      <c r="AI204" s="2">
        <v>1</v>
      </c>
      <c r="AJ204" s="2" t="s">
        <v>66</v>
      </c>
    </row>
    <row r="205" spans="1:36" s="2" customFormat="1" ht="14.5">
      <c r="A205" s="4" t="s">
        <v>70</v>
      </c>
      <c r="B205" s="5">
        <v>5</v>
      </c>
      <c r="C205" s="5">
        <v>1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1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6">
        <v>0</v>
      </c>
      <c r="AE205" s="5">
        <v>1</v>
      </c>
      <c r="AF205" s="7">
        <v>1</v>
      </c>
      <c r="AG205" s="8">
        <v>0</v>
      </c>
      <c r="AH205" s="8" t="s">
        <v>57</v>
      </c>
      <c r="AI205" s="2">
        <v>1</v>
      </c>
      <c r="AJ205" s="2" t="s">
        <v>66</v>
      </c>
    </row>
    <row r="206" spans="1:36" s="2" customFormat="1" ht="14.5">
      <c r="A206" s="4" t="s">
        <v>70</v>
      </c>
      <c r="B206" s="5">
        <v>6</v>
      </c>
      <c r="C206" s="5">
        <v>1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1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6">
        <v>0</v>
      </c>
      <c r="AE206" s="5">
        <v>1</v>
      </c>
      <c r="AF206" s="7">
        <v>1</v>
      </c>
      <c r="AG206" s="8">
        <v>0</v>
      </c>
      <c r="AH206" s="8" t="s">
        <v>57</v>
      </c>
      <c r="AI206" s="2">
        <v>1</v>
      </c>
      <c r="AJ206" s="2" t="s">
        <v>66</v>
      </c>
    </row>
    <row r="207" spans="1:36" s="2" customFormat="1" ht="14.5">
      <c r="A207" s="4" t="s">
        <v>70</v>
      </c>
      <c r="B207" s="5">
        <v>7</v>
      </c>
      <c r="C207" s="5">
        <v>1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1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6">
        <v>0</v>
      </c>
      <c r="AE207" s="5">
        <v>1</v>
      </c>
      <c r="AF207" s="7">
        <v>1</v>
      </c>
      <c r="AG207" s="8">
        <v>0</v>
      </c>
      <c r="AH207" s="8" t="s">
        <v>57</v>
      </c>
      <c r="AI207" s="2">
        <v>1</v>
      </c>
      <c r="AJ207" s="2" t="s">
        <v>66</v>
      </c>
    </row>
    <row r="208" spans="1:36" s="2" customFormat="1" ht="14.5">
      <c r="A208" s="4" t="s">
        <v>70</v>
      </c>
      <c r="B208" s="5">
        <v>8</v>
      </c>
      <c r="C208" s="5">
        <v>1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1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6">
        <v>0</v>
      </c>
      <c r="AE208" s="5">
        <v>1</v>
      </c>
      <c r="AF208" s="7">
        <v>1</v>
      </c>
      <c r="AG208" s="8">
        <v>0</v>
      </c>
      <c r="AH208" s="8" t="s">
        <v>57</v>
      </c>
      <c r="AI208" s="2">
        <v>1</v>
      </c>
      <c r="AJ208" s="2" t="s">
        <v>66</v>
      </c>
    </row>
    <row r="209" spans="1:36" s="2" customFormat="1" ht="14.5">
      <c r="A209" s="4" t="s">
        <v>70</v>
      </c>
      <c r="B209" s="5">
        <v>9</v>
      </c>
      <c r="C209" s="5">
        <v>1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1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6">
        <v>0</v>
      </c>
      <c r="AE209" s="5">
        <v>1</v>
      </c>
      <c r="AF209" s="7">
        <v>1</v>
      </c>
      <c r="AG209" s="8">
        <v>0</v>
      </c>
      <c r="AH209" s="8" t="s">
        <v>57</v>
      </c>
      <c r="AI209" s="2">
        <v>1</v>
      </c>
      <c r="AJ209" s="2" t="s">
        <v>66</v>
      </c>
    </row>
    <row r="210" spans="1:36" s="2" customFormat="1" ht="14.5">
      <c r="A210" s="4" t="s">
        <v>70</v>
      </c>
      <c r="B210" s="5">
        <v>10</v>
      </c>
      <c r="C210" s="5">
        <v>1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1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6">
        <v>0</v>
      </c>
      <c r="AE210" s="5">
        <v>1</v>
      </c>
      <c r="AF210" s="7">
        <v>1</v>
      </c>
      <c r="AG210" s="8">
        <v>0</v>
      </c>
      <c r="AH210" s="8" t="s">
        <v>57</v>
      </c>
      <c r="AI210" s="2">
        <v>1</v>
      </c>
      <c r="AJ210" s="2" t="s">
        <v>66</v>
      </c>
    </row>
    <row r="211" spans="1:36" s="2" customFormat="1" ht="14.5">
      <c r="A211" s="4" t="s">
        <v>70</v>
      </c>
      <c r="B211" s="5">
        <v>11</v>
      </c>
      <c r="C211" s="5">
        <v>1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1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6">
        <v>0</v>
      </c>
      <c r="AE211" s="5">
        <v>1</v>
      </c>
      <c r="AF211" s="7">
        <v>1</v>
      </c>
      <c r="AG211" s="8">
        <v>0</v>
      </c>
      <c r="AH211" s="8" t="s">
        <v>57</v>
      </c>
      <c r="AI211" s="2">
        <v>1</v>
      </c>
      <c r="AJ211" s="2" t="s">
        <v>66</v>
      </c>
    </row>
    <row r="212" spans="1:36" s="2" customFormat="1" ht="14.5">
      <c r="A212" s="4" t="s">
        <v>70</v>
      </c>
      <c r="B212" s="5">
        <v>12</v>
      </c>
      <c r="C212" s="5">
        <v>1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1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6">
        <v>0</v>
      </c>
      <c r="AE212" s="5">
        <v>1</v>
      </c>
      <c r="AF212" s="7">
        <v>1</v>
      </c>
      <c r="AG212" s="8">
        <v>0</v>
      </c>
      <c r="AH212" s="8" t="s">
        <v>57</v>
      </c>
      <c r="AI212" s="2">
        <v>1</v>
      </c>
      <c r="AJ212" s="2" t="s">
        <v>66</v>
      </c>
    </row>
    <row r="213" spans="1:36" s="2" customFormat="1" ht="14.5">
      <c r="A213" s="4" t="s">
        <v>71</v>
      </c>
      <c r="B213" s="5">
        <v>1</v>
      </c>
      <c r="C213" s="5">
        <v>1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1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6">
        <v>0</v>
      </c>
      <c r="AE213" s="5">
        <v>1</v>
      </c>
      <c r="AF213" s="7">
        <v>1</v>
      </c>
      <c r="AG213" s="8">
        <v>0</v>
      </c>
      <c r="AH213" s="8" t="s">
        <v>57</v>
      </c>
      <c r="AI213" s="2">
        <v>1</v>
      </c>
      <c r="AJ213" s="2" t="s">
        <v>66</v>
      </c>
    </row>
    <row r="214" spans="1:36" s="2" customFormat="1" ht="14.5">
      <c r="A214" s="4" t="s">
        <v>71</v>
      </c>
      <c r="B214" s="5">
        <v>2</v>
      </c>
      <c r="C214" s="5">
        <v>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1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6">
        <v>0</v>
      </c>
      <c r="AE214" s="5">
        <v>1</v>
      </c>
      <c r="AF214" s="7">
        <v>1</v>
      </c>
      <c r="AG214" s="8">
        <v>0</v>
      </c>
      <c r="AH214" s="8" t="s">
        <v>57</v>
      </c>
      <c r="AI214" s="2">
        <v>1</v>
      </c>
      <c r="AJ214" s="2" t="s">
        <v>66</v>
      </c>
    </row>
    <row r="215" spans="1:36" s="2" customFormat="1" ht="14.5">
      <c r="A215" s="4" t="s">
        <v>71</v>
      </c>
      <c r="B215" s="5">
        <v>3</v>
      </c>
      <c r="C215" s="5">
        <v>1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1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6">
        <v>0</v>
      </c>
      <c r="AE215" s="5">
        <v>1</v>
      </c>
      <c r="AF215" s="7">
        <v>1</v>
      </c>
      <c r="AG215" s="8">
        <v>0</v>
      </c>
      <c r="AH215" s="8" t="s">
        <v>57</v>
      </c>
      <c r="AI215" s="2">
        <v>1</v>
      </c>
      <c r="AJ215" s="2" t="s">
        <v>66</v>
      </c>
    </row>
    <row r="216" spans="1:36" s="2" customFormat="1" ht="14.5">
      <c r="A216" s="4" t="s">
        <v>71</v>
      </c>
      <c r="B216" s="5">
        <v>4</v>
      </c>
      <c r="C216" s="5">
        <v>1</v>
      </c>
      <c r="D216" s="5">
        <v>0</v>
      </c>
      <c r="E216" s="5">
        <v>0</v>
      </c>
      <c r="F216" s="5">
        <v>0</v>
      </c>
      <c r="G216" s="5">
        <v>0</v>
      </c>
      <c r="H216" s="5">
        <v>9742</v>
      </c>
      <c r="I216" s="5">
        <v>0</v>
      </c>
      <c r="J216" s="5">
        <v>0</v>
      </c>
      <c r="K216" s="5">
        <v>1</v>
      </c>
      <c r="L216" s="5">
        <v>9742</v>
      </c>
      <c r="M216" s="5">
        <v>0</v>
      </c>
      <c r="N216" s="5">
        <v>0</v>
      </c>
      <c r="O216" s="5">
        <v>9742</v>
      </c>
      <c r="P216" s="5">
        <v>0</v>
      </c>
      <c r="Q216" s="5">
        <v>0</v>
      </c>
      <c r="R216" s="5">
        <v>0</v>
      </c>
      <c r="S216" s="5">
        <v>9742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6">
        <v>0</v>
      </c>
      <c r="AE216" s="5">
        <v>1</v>
      </c>
      <c r="AF216" s="7">
        <v>1</v>
      </c>
      <c r="AG216" s="8">
        <v>0</v>
      </c>
      <c r="AH216" s="8" t="s">
        <v>57</v>
      </c>
      <c r="AI216" s="2">
        <v>1</v>
      </c>
      <c r="AJ216" s="2" t="s">
        <v>66</v>
      </c>
    </row>
    <row r="217" spans="1:36" s="2" customFormat="1" ht="14.5">
      <c r="A217" s="4" t="s">
        <v>71</v>
      </c>
      <c r="B217" s="5">
        <v>5</v>
      </c>
      <c r="C217" s="5">
        <v>1</v>
      </c>
      <c r="D217" s="5">
        <v>0</v>
      </c>
      <c r="E217" s="5">
        <v>0</v>
      </c>
      <c r="F217" s="5">
        <v>10000</v>
      </c>
      <c r="G217" s="5">
        <v>0</v>
      </c>
      <c r="H217" s="5">
        <v>0</v>
      </c>
      <c r="I217" s="5">
        <v>0</v>
      </c>
      <c r="J217" s="5">
        <v>0</v>
      </c>
      <c r="K217" s="5">
        <v>1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6">
        <v>0</v>
      </c>
      <c r="AE217" s="5">
        <v>1</v>
      </c>
      <c r="AF217" s="7">
        <v>1</v>
      </c>
      <c r="AG217" s="8">
        <v>0</v>
      </c>
      <c r="AH217" s="8" t="s">
        <v>57</v>
      </c>
      <c r="AI217" s="2">
        <v>1</v>
      </c>
      <c r="AJ217" s="2" t="s">
        <v>66</v>
      </c>
    </row>
    <row r="218" spans="1:36" s="2" customFormat="1" ht="14.5">
      <c r="A218" s="4" t="s">
        <v>71</v>
      </c>
      <c r="B218" s="5">
        <v>6</v>
      </c>
      <c r="C218" s="5">
        <v>1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1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6">
        <v>0</v>
      </c>
      <c r="AE218" s="5">
        <v>1</v>
      </c>
      <c r="AF218" s="7">
        <v>1</v>
      </c>
      <c r="AG218" s="8">
        <v>0</v>
      </c>
      <c r="AH218" s="8" t="s">
        <v>57</v>
      </c>
      <c r="AI218" s="2">
        <v>1</v>
      </c>
      <c r="AJ218" s="2" t="s">
        <v>66</v>
      </c>
    </row>
    <row r="219" spans="1:36" s="2" customFormat="1" ht="14.5">
      <c r="A219" s="4" t="s">
        <v>71</v>
      </c>
      <c r="B219" s="5">
        <v>7</v>
      </c>
      <c r="C219" s="5">
        <v>1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1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6">
        <v>0</v>
      </c>
      <c r="AE219" s="5">
        <v>1</v>
      </c>
      <c r="AF219" s="7">
        <v>1</v>
      </c>
      <c r="AG219" s="8">
        <v>0</v>
      </c>
      <c r="AH219" s="8" t="s">
        <v>57</v>
      </c>
      <c r="AI219" s="2">
        <v>1</v>
      </c>
      <c r="AJ219" s="2" t="s">
        <v>66</v>
      </c>
    </row>
    <row r="220" spans="1:36" s="2" customFormat="1" ht="14.5">
      <c r="A220" s="4" t="s">
        <v>71</v>
      </c>
      <c r="B220" s="5">
        <v>8</v>
      </c>
      <c r="C220" s="5">
        <v>1</v>
      </c>
      <c r="D220" s="5">
        <v>0</v>
      </c>
      <c r="E220" s="5">
        <v>0</v>
      </c>
      <c r="F220" s="5">
        <v>0</v>
      </c>
      <c r="G220" s="5">
        <v>0</v>
      </c>
      <c r="H220" s="5">
        <v>19699</v>
      </c>
      <c r="I220" s="5">
        <v>0</v>
      </c>
      <c r="J220" s="5">
        <v>0</v>
      </c>
      <c r="K220" s="5">
        <v>1</v>
      </c>
      <c r="L220" s="5">
        <v>19699</v>
      </c>
      <c r="M220" s="5">
        <v>0</v>
      </c>
      <c r="N220" s="5">
        <v>0</v>
      </c>
      <c r="O220" s="5">
        <v>19699</v>
      </c>
      <c r="P220" s="5">
        <v>0</v>
      </c>
      <c r="Q220" s="5">
        <v>0</v>
      </c>
      <c r="R220" s="5">
        <v>0</v>
      </c>
      <c r="S220" s="5">
        <v>0</v>
      </c>
      <c r="T220" s="5">
        <v>19699</v>
      </c>
      <c r="U220" s="5">
        <v>-19699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6">
        <v>0</v>
      </c>
      <c r="AE220" s="5">
        <v>1</v>
      </c>
      <c r="AF220" s="7">
        <v>1</v>
      </c>
      <c r="AG220" s="8">
        <v>0</v>
      </c>
      <c r="AH220" s="8" t="s">
        <v>57</v>
      </c>
      <c r="AI220" s="2">
        <v>1</v>
      </c>
      <c r="AJ220" s="2" t="s">
        <v>66</v>
      </c>
    </row>
    <row r="221" spans="1:36" s="2" customFormat="1" ht="14.5">
      <c r="A221" s="4" t="s">
        <v>71</v>
      </c>
      <c r="B221" s="5">
        <v>9</v>
      </c>
      <c r="C221" s="5">
        <v>1</v>
      </c>
      <c r="D221" s="5">
        <v>0</v>
      </c>
      <c r="E221" s="5">
        <v>0</v>
      </c>
      <c r="F221" s="5">
        <v>20000</v>
      </c>
      <c r="G221" s="5">
        <v>0</v>
      </c>
      <c r="H221" s="5">
        <v>19215</v>
      </c>
      <c r="I221" s="5">
        <v>0</v>
      </c>
      <c r="J221" s="5">
        <v>0</v>
      </c>
      <c r="K221" s="5">
        <v>1</v>
      </c>
      <c r="L221" s="5">
        <v>19215</v>
      </c>
      <c r="M221" s="5">
        <v>0</v>
      </c>
      <c r="N221" s="5">
        <v>0</v>
      </c>
      <c r="O221" s="5">
        <v>19215</v>
      </c>
      <c r="P221" s="5">
        <v>0</v>
      </c>
      <c r="Q221" s="5">
        <v>0</v>
      </c>
      <c r="R221" s="5">
        <v>0</v>
      </c>
      <c r="S221" s="5">
        <v>19215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6">
        <v>0</v>
      </c>
      <c r="AE221" s="5">
        <v>1</v>
      </c>
      <c r="AF221" s="7">
        <v>1</v>
      </c>
      <c r="AG221" s="8">
        <v>0</v>
      </c>
      <c r="AH221" s="8" t="s">
        <v>57</v>
      </c>
      <c r="AI221" s="2">
        <v>1</v>
      </c>
      <c r="AJ221" s="2" t="s">
        <v>66</v>
      </c>
    </row>
    <row r="222" spans="1:36" s="2" customFormat="1" ht="14.5">
      <c r="A222" s="4" t="s">
        <v>71</v>
      </c>
      <c r="B222" s="5">
        <v>10</v>
      </c>
      <c r="C222" s="5">
        <v>1</v>
      </c>
      <c r="D222" s="5">
        <v>0</v>
      </c>
      <c r="E222" s="5">
        <v>0</v>
      </c>
      <c r="F222" s="5">
        <v>20000</v>
      </c>
      <c r="G222" s="5">
        <v>0</v>
      </c>
      <c r="H222" s="5">
        <v>20360</v>
      </c>
      <c r="I222" s="5">
        <v>0</v>
      </c>
      <c r="J222" s="5">
        <v>0</v>
      </c>
      <c r="K222" s="5">
        <v>1</v>
      </c>
      <c r="L222" s="5">
        <v>20360</v>
      </c>
      <c r="M222" s="5">
        <v>0</v>
      </c>
      <c r="N222" s="5">
        <v>0</v>
      </c>
      <c r="O222" s="5">
        <v>20360</v>
      </c>
      <c r="P222" s="5">
        <v>0</v>
      </c>
      <c r="Q222" s="5">
        <v>0</v>
      </c>
      <c r="R222" s="5">
        <v>0</v>
      </c>
      <c r="S222" s="5">
        <v>20359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6">
        <v>0</v>
      </c>
      <c r="AE222" s="5">
        <v>1</v>
      </c>
      <c r="AF222" s="7">
        <v>1</v>
      </c>
      <c r="AG222" s="8">
        <v>0</v>
      </c>
      <c r="AH222" s="8" t="s">
        <v>57</v>
      </c>
      <c r="AI222" s="2">
        <v>1</v>
      </c>
      <c r="AJ222" s="2" t="s">
        <v>66</v>
      </c>
    </row>
    <row r="223" spans="1:36" s="2" customFormat="1" ht="14.5">
      <c r="A223" s="4" t="s">
        <v>71</v>
      </c>
      <c r="B223" s="5">
        <v>11</v>
      </c>
      <c r="C223" s="5">
        <v>1</v>
      </c>
      <c r="D223" s="5">
        <v>0</v>
      </c>
      <c r="E223" s="5">
        <v>0</v>
      </c>
      <c r="F223" s="5">
        <v>20000</v>
      </c>
      <c r="G223" s="5">
        <v>0</v>
      </c>
      <c r="H223" s="5">
        <v>0</v>
      </c>
      <c r="I223" s="5">
        <v>0</v>
      </c>
      <c r="J223" s="5">
        <v>0</v>
      </c>
      <c r="K223" s="5">
        <v>1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6">
        <v>0</v>
      </c>
      <c r="AE223" s="5">
        <v>1</v>
      </c>
      <c r="AF223" s="7">
        <v>1</v>
      </c>
      <c r="AG223" s="8">
        <v>0</v>
      </c>
      <c r="AH223" s="8" t="s">
        <v>57</v>
      </c>
      <c r="AI223" s="2">
        <v>1</v>
      </c>
      <c r="AJ223" s="2" t="s">
        <v>66</v>
      </c>
    </row>
    <row r="224" spans="1:36" s="2" customFormat="1" ht="14.5">
      <c r="A224" s="4" t="s">
        <v>71</v>
      </c>
      <c r="B224" s="5">
        <v>12</v>
      </c>
      <c r="C224" s="5">
        <v>1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1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6">
        <v>0</v>
      </c>
      <c r="AE224" s="5">
        <v>1</v>
      </c>
      <c r="AF224" s="7">
        <v>1</v>
      </c>
      <c r="AG224" s="8">
        <v>0</v>
      </c>
      <c r="AH224" s="8" t="s">
        <v>57</v>
      </c>
      <c r="AI224" s="2">
        <v>1</v>
      </c>
      <c r="AJ224" s="2" t="s">
        <v>66</v>
      </c>
    </row>
    <row r="225" spans="1:36" s="2" customFormat="1" ht="14.5">
      <c r="A225" s="4" t="s">
        <v>72</v>
      </c>
      <c r="B225" s="5">
        <v>1</v>
      </c>
      <c r="C225" s="5">
        <v>1</v>
      </c>
      <c r="D225" s="5">
        <v>0</v>
      </c>
      <c r="E225" s="5">
        <v>0</v>
      </c>
      <c r="F225" s="5">
        <v>0</v>
      </c>
      <c r="G225" s="5">
        <v>0</v>
      </c>
      <c r="H225" s="5">
        <v>20130</v>
      </c>
      <c r="I225" s="5">
        <v>0</v>
      </c>
      <c r="J225" s="5">
        <v>0</v>
      </c>
      <c r="K225" s="5">
        <v>1</v>
      </c>
      <c r="L225" s="5">
        <v>20130</v>
      </c>
      <c r="M225" s="5">
        <v>0</v>
      </c>
      <c r="N225" s="5">
        <v>0</v>
      </c>
      <c r="O225" s="5">
        <v>20130</v>
      </c>
      <c r="P225" s="5">
        <v>0</v>
      </c>
      <c r="Q225" s="5">
        <v>0</v>
      </c>
      <c r="R225" s="5">
        <v>0</v>
      </c>
      <c r="S225" s="5">
        <v>20130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6">
        <v>0</v>
      </c>
      <c r="AE225" s="5">
        <v>1</v>
      </c>
      <c r="AF225" s="7">
        <v>1</v>
      </c>
      <c r="AG225" s="8">
        <v>0</v>
      </c>
      <c r="AH225" s="8" t="s">
        <v>57</v>
      </c>
      <c r="AI225" s="2">
        <v>1</v>
      </c>
      <c r="AJ225" s="2" t="s">
        <v>66</v>
      </c>
    </row>
    <row r="226" spans="1:36" s="2" customFormat="1" ht="14.5">
      <c r="A226" s="4" t="s">
        <v>72</v>
      </c>
      <c r="B226" s="5">
        <v>2</v>
      </c>
      <c r="C226" s="5">
        <v>1</v>
      </c>
      <c r="D226" s="5">
        <v>0</v>
      </c>
      <c r="E226" s="5">
        <v>0</v>
      </c>
      <c r="F226" s="5">
        <v>20000</v>
      </c>
      <c r="G226" s="5">
        <v>0</v>
      </c>
      <c r="H226" s="5">
        <v>0</v>
      </c>
      <c r="I226" s="5">
        <v>0</v>
      </c>
      <c r="J226" s="5">
        <v>0</v>
      </c>
      <c r="K226" s="5">
        <v>1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6">
        <v>0</v>
      </c>
      <c r="AE226" s="5">
        <v>1</v>
      </c>
      <c r="AF226" s="7">
        <v>1</v>
      </c>
      <c r="AG226" s="8">
        <v>0</v>
      </c>
      <c r="AH226" s="8" t="s">
        <v>57</v>
      </c>
      <c r="AI226" s="2">
        <v>1</v>
      </c>
      <c r="AJ226" s="2" t="s">
        <v>66</v>
      </c>
    </row>
    <row r="227" spans="1:36" s="2" customFormat="1" ht="14.5">
      <c r="A227" s="4" t="s">
        <v>72</v>
      </c>
      <c r="B227" s="5">
        <v>3</v>
      </c>
      <c r="C227" s="5">
        <v>1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1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6">
        <v>0</v>
      </c>
      <c r="AE227" s="5">
        <v>1</v>
      </c>
      <c r="AF227" s="7">
        <v>1</v>
      </c>
      <c r="AG227" s="8">
        <v>0</v>
      </c>
      <c r="AH227" s="8" t="s">
        <v>57</v>
      </c>
      <c r="AI227" s="2">
        <v>1</v>
      </c>
      <c r="AJ227" s="2" t="s">
        <v>66</v>
      </c>
    </row>
    <row r="228" spans="1:36" s="2" customFormat="1" ht="14.5">
      <c r="A228" s="4" t="s">
        <v>72</v>
      </c>
      <c r="B228" s="5">
        <v>4</v>
      </c>
      <c r="C228" s="5">
        <v>1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1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6">
        <v>0</v>
      </c>
      <c r="AE228" s="5">
        <v>1</v>
      </c>
      <c r="AF228" s="7">
        <v>1</v>
      </c>
      <c r="AG228" s="8">
        <v>0</v>
      </c>
      <c r="AH228" s="8" t="s">
        <v>57</v>
      </c>
      <c r="AI228" s="2">
        <v>1</v>
      </c>
      <c r="AJ228" s="2" t="s">
        <v>66</v>
      </c>
    </row>
    <row r="229" spans="1:36" s="2" customFormat="1" ht="14.5">
      <c r="A229" s="4" t="s">
        <v>72</v>
      </c>
      <c r="B229" s="5">
        <v>5</v>
      </c>
      <c r="C229" s="5">
        <v>1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1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6">
        <v>0</v>
      </c>
      <c r="AE229" s="5">
        <v>1</v>
      </c>
      <c r="AF229" s="7">
        <v>1</v>
      </c>
      <c r="AG229" s="8">
        <v>0</v>
      </c>
      <c r="AH229" s="8" t="s">
        <v>57</v>
      </c>
      <c r="AI229" s="2">
        <v>1</v>
      </c>
      <c r="AJ229" s="2" t="s">
        <v>66</v>
      </c>
    </row>
    <row r="230" spans="1:36" s="2" customFormat="1" ht="14.5">
      <c r="A230" s="4" t="s">
        <v>72</v>
      </c>
      <c r="B230" s="5">
        <v>6</v>
      </c>
      <c r="C230" s="5">
        <v>1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1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6">
        <v>0</v>
      </c>
      <c r="AE230" s="5">
        <v>1</v>
      </c>
      <c r="AF230" s="7">
        <v>1</v>
      </c>
      <c r="AG230" s="8">
        <v>0</v>
      </c>
      <c r="AH230" s="8" t="s">
        <v>57</v>
      </c>
      <c r="AI230" s="2">
        <v>1</v>
      </c>
      <c r="AJ230" s="2" t="s">
        <v>66</v>
      </c>
    </row>
    <row r="231" spans="1:36" s="2" customFormat="1" ht="14.5">
      <c r="A231" s="4" t="s">
        <v>72</v>
      </c>
      <c r="B231" s="5">
        <v>7</v>
      </c>
      <c r="C231" s="5">
        <v>1</v>
      </c>
      <c r="D231" s="5">
        <v>0</v>
      </c>
      <c r="E231" s="5">
        <v>0</v>
      </c>
      <c r="F231" s="5">
        <v>0</v>
      </c>
      <c r="G231" s="5">
        <v>0</v>
      </c>
      <c r="H231" s="5">
        <v>25955</v>
      </c>
      <c r="I231" s="5">
        <v>0</v>
      </c>
      <c r="J231" s="5">
        <v>0</v>
      </c>
      <c r="K231" s="5">
        <v>1</v>
      </c>
      <c r="L231" s="5">
        <v>25955</v>
      </c>
      <c r="M231" s="5">
        <v>0</v>
      </c>
      <c r="N231" s="5">
        <v>0</v>
      </c>
      <c r="O231" s="5">
        <v>25955</v>
      </c>
      <c r="P231" s="5">
        <v>0</v>
      </c>
      <c r="Q231" s="5">
        <v>0</v>
      </c>
      <c r="R231" s="5">
        <v>0</v>
      </c>
      <c r="S231" s="5">
        <v>25955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6">
        <v>0</v>
      </c>
      <c r="AE231" s="5">
        <v>1</v>
      </c>
      <c r="AF231" s="7">
        <v>1</v>
      </c>
      <c r="AG231" s="8">
        <v>0</v>
      </c>
      <c r="AH231" s="8" t="s">
        <v>57</v>
      </c>
      <c r="AI231" s="2">
        <v>1</v>
      </c>
      <c r="AJ231" s="2" t="s">
        <v>66</v>
      </c>
    </row>
    <row r="232" spans="1:36" s="2" customFormat="1" ht="14.5">
      <c r="A232" s="4" t="s">
        <v>72</v>
      </c>
      <c r="B232" s="5">
        <v>8</v>
      </c>
      <c r="C232" s="5">
        <v>1</v>
      </c>
      <c r="D232" s="5">
        <v>0</v>
      </c>
      <c r="E232" s="5">
        <v>0</v>
      </c>
      <c r="F232" s="5">
        <v>25000</v>
      </c>
      <c r="G232" s="5">
        <v>0</v>
      </c>
      <c r="H232" s="5">
        <v>0</v>
      </c>
      <c r="I232" s="5">
        <v>0</v>
      </c>
      <c r="J232" s="5">
        <v>0</v>
      </c>
      <c r="K232" s="5">
        <v>1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6">
        <v>0</v>
      </c>
      <c r="AE232" s="5">
        <v>1</v>
      </c>
      <c r="AF232" s="7">
        <v>1</v>
      </c>
      <c r="AG232" s="8">
        <v>0</v>
      </c>
      <c r="AH232" s="8" t="s">
        <v>57</v>
      </c>
      <c r="AI232" s="2">
        <v>1</v>
      </c>
      <c r="AJ232" s="2" t="s">
        <v>66</v>
      </c>
    </row>
    <row r="233" spans="1:36" s="2" customFormat="1" ht="14.5">
      <c r="A233" s="4" t="s">
        <v>72</v>
      </c>
      <c r="B233" s="5">
        <v>9</v>
      </c>
      <c r="C233" s="5">
        <v>1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1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6">
        <v>0</v>
      </c>
      <c r="AE233" s="5">
        <v>1</v>
      </c>
      <c r="AF233" s="7">
        <v>1</v>
      </c>
      <c r="AG233" s="8">
        <v>0</v>
      </c>
      <c r="AH233" s="8" t="s">
        <v>57</v>
      </c>
      <c r="AI233" s="2">
        <v>1</v>
      </c>
      <c r="AJ233" s="2" t="s">
        <v>66</v>
      </c>
    </row>
    <row r="234" spans="1:36" s="2" customFormat="1" ht="14.5">
      <c r="A234" s="4" t="s">
        <v>72</v>
      </c>
      <c r="B234" s="5">
        <v>10</v>
      </c>
      <c r="C234" s="5">
        <v>1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1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6">
        <v>0</v>
      </c>
      <c r="AE234" s="5">
        <v>1</v>
      </c>
      <c r="AF234" s="7">
        <v>1</v>
      </c>
      <c r="AG234" s="8">
        <v>0</v>
      </c>
      <c r="AH234" s="8" t="s">
        <v>57</v>
      </c>
      <c r="AI234" s="2">
        <v>1</v>
      </c>
      <c r="AJ234" s="2" t="s">
        <v>66</v>
      </c>
    </row>
    <row r="235" spans="1:36" s="2" customFormat="1" ht="14.5">
      <c r="A235" s="4" t="s">
        <v>72</v>
      </c>
      <c r="B235" s="5">
        <v>11</v>
      </c>
      <c r="C235" s="5">
        <v>1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1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6">
        <v>0</v>
      </c>
      <c r="AE235" s="5">
        <v>1</v>
      </c>
      <c r="AF235" s="7">
        <v>1</v>
      </c>
      <c r="AG235" s="8">
        <v>0</v>
      </c>
      <c r="AH235" s="8" t="s">
        <v>57</v>
      </c>
      <c r="AI235" s="2">
        <v>1</v>
      </c>
      <c r="AJ235" s="2" t="s">
        <v>66</v>
      </c>
    </row>
    <row r="236" spans="1:36" s="2" customFormat="1" ht="14.5">
      <c r="A236" s="4" t="s">
        <v>72</v>
      </c>
      <c r="B236" s="5">
        <v>12</v>
      </c>
      <c r="C236" s="5">
        <v>1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1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6">
        <v>0</v>
      </c>
      <c r="AE236" s="5">
        <v>1</v>
      </c>
      <c r="AF236" s="7">
        <v>1</v>
      </c>
      <c r="AG236" s="8">
        <v>0</v>
      </c>
      <c r="AH236" s="8" t="s">
        <v>57</v>
      </c>
      <c r="AI236" s="2">
        <v>1</v>
      </c>
      <c r="AJ236" s="2" t="s">
        <v>66</v>
      </c>
    </row>
    <row r="237" spans="1:36" s="2" customFormat="1" ht="14.5">
      <c r="A237" s="4" t="s">
        <v>73</v>
      </c>
      <c r="B237" s="5">
        <v>1</v>
      </c>
      <c r="C237" s="5">
        <v>1</v>
      </c>
      <c r="D237" s="5">
        <v>0</v>
      </c>
      <c r="E237" s="5">
        <v>0</v>
      </c>
      <c r="F237" s="5">
        <v>0</v>
      </c>
      <c r="G237" s="5">
        <v>0</v>
      </c>
      <c r="H237" s="5">
        <v>39660</v>
      </c>
      <c r="I237" s="5">
        <v>0</v>
      </c>
      <c r="J237" s="5">
        <v>0</v>
      </c>
      <c r="K237" s="5">
        <v>1</v>
      </c>
      <c r="L237" s="5">
        <v>39660</v>
      </c>
      <c r="M237" s="5">
        <v>0</v>
      </c>
      <c r="N237" s="5">
        <v>0</v>
      </c>
      <c r="O237" s="5">
        <v>39660</v>
      </c>
      <c r="P237" s="5">
        <v>0</v>
      </c>
      <c r="Q237" s="5">
        <v>0</v>
      </c>
      <c r="R237" s="5">
        <v>0</v>
      </c>
      <c r="S237" s="5">
        <v>39660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6">
        <v>0</v>
      </c>
      <c r="AE237" s="5">
        <v>1</v>
      </c>
      <c r="AF237" s="7">
        <v>1</v>
      </c>
      <c r="AG237" s="8">
        <v>0</v>
      </c>
      <c r="AH237" s="8" t="s">
        <v>57</v>
      </c>
      <c r="AI237" s="2">
        <v>1</v>
      </c>
      <c r="AJ237" s="2" t="s">
        <v>66</v>
      </c>
    </row>
    <row r="238" spans="1:36" s="2" customFormat="1" ht="14.5">
      <c r="A238" s="4" t="s">
        <v>73</v>
      </c>
      <c r="B238" s="5">
        <v>2</v>
      </c>
      <c r="C238" s="5">
        <v>1</v>
      </c>
      <c r="D238" s="5">
        <v>0</v>
      </c>
      <c r="E238" s="5">
        <v>0</v>
      </c>
      <c r="F238" s="5">
        <v>40000</v>
      </c>
      <c r="G238" s="5">
        <v>0</v>
      </c>
      <c r="H238" s="5">
        <v>9788</v>
      </c>
      <c r="I238" s="5">
        <v>0</v>
      </c>
      <c r="J238" s="5">
        <v>0</v>
      </c>
      <c r="K238" s="5">
        <v>1</v>
      </c>
      <c r="L238" s="5">
        <v>9788</v>
      </c>
      <c r="M238" s="5">
        <v>0</v>
      </c>
      <c r="N238" s="5">
        <v>0</v>
      </c>
      <c r="O238" s="5">
        <v>9788</v>
      </c>
      <c r="P238" s="5">
        <v>0</v>
      </c>
      <c r="Q238" s="5">
        <v>0</v>
      </c>
      <c r="R238" s="5">
        <v>0</v>
      </c>
      <c r="S238" s="5">
        <v>9787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6">
        <v>0</v>
      </c>
      <c r="AE238" s="5">
        <v>1</v>
      </c>
      <c r="AF238" s="7">
        <v>1</v>
      </c>
      <c r="AG238" s="8">
        <v>0</v>
      </c>
      <c r="AH238" s="8" t="s">
        <v>57</v>
      </c>
      <c r="AI238" s="2">
        <v>1</v>
      </c>
      <c r="AJ238" s="2" t="s">
        <v>66</v>
      </c>
    </row>
    <row r="239" spans="1:36" s="2" customFormat="1" ht="14.5">
      <c r="A239" s="4" t="s">
        <v>73</v>
      </c>
      <c r="B239" s="5">
        <v>3</v>
      </c>
      <c r="C239" s="5">
        <v>1</v>
      </c>
      <c r="D239" s="5">
        <v>0</v>
      </c>
      <c r="E239" s="5">
        <v>0</v>
      </c>
      <c r="F239" s="5">
        <v>10000</v>
      </c>
      <c r="G239" s="5">
        <v>0</v>
      </c>
      <c r="H239" s="5">
        <v>0</v>
      </c>
      <c r="I239" s="5">
        <v>0</v>
      </c>
      <c r="J239" s="5">
        <v>0</v>
      </c>
      <c r="K239" s="5">
        <v>1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6">
        <v>0</v>
      </c>
      <c r="AE239" s="5">
        <v>1</v>
      </c>
      <c r="AF239" s="7">
        <v>1</v>
      </c>
      <c r="AG239" s="8">
        <v>0</v>
      </c>
      <c r="AH239" s="8" t="s">
        <v>57</v>
      </c>
      <c r="AI239" s="2">
        <v>1</v>
      </c>
      <c r="AJ239" s="2" t="s">
        <v>66</v>
      </c>
    </row>
    <row r="240" spans="1:36" s="2" customFormat="1" ht="14.5">
      <c r="A240" s="4" t="s">
        <v>73</v>
      </c>
      <c r="B240" s="5">
        <v>4</v>
      </c>
      <c r="C240" s="5">
        <v>1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1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6">
        <v>0</v>
      </c>
      <c r="AE240" s="5">
        <v>1</v>
      </c>
      <c r="AF240" s="7">
        <v>1</v>
      </c>
      <c r="AG240" s="8">
        <v>0</v>
      </c>
      <c r="AH240" s="8" t="s">
        <v>57</v>
      </c>
      <c r="AI240" s="2">
        <v>1</v>
      </c>
      <c r="AJ240" s="2" t="s">
        <v>66</v>
      </c>
    </row>
    <row r="241" spans="1:36" s="2" customFormat="1" ht="14.5">
      <c r="A241" s="4" t="s">
        <v>73</v>
      </c>
      <c r="B241" s="5">
        <v>5</v>
      </c>
      <c r="C241" s="5">
        <v>1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1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6">
        <v>0</v>
      </c>
      <c r="AE241" s="5">
        <v>1</v>
      </c>
      <c r="AF241" s="7">
        <v>1</v>
      </c>
      <c r="AG241" s="8">
        <v>0</v>
      </c>
      <c r="AH241" s="8" t="s">
        <v>57</v>
      </c>
      <c r="AI241" s="2">
        <v>1</v>
      </c>
      <c r="AJ241" s="2" t="s">
        <v>66</v>
      </c>
    </row>
    <row r="242" spans="1:36" s="2" customFormat="1" ht="14.5">
      <c r="A242" s="4" t="s">
        <v>73</v>
      </c>
      <c r="B242" s="5">
        <v>6</v>
      </c>
      <c r="C242" s="5">
        <v>1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1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6">
        <v>0</v>
      </c>
      <c r="AE242" s="5">
        <v>1</v>
      </c>
      <c r="AF242" s="7">
        <v>1</v>
      </c>
      <c r="AG242" s="8">
        <v>0</v>
      </c>
      <c r="AH242" s="8" t="s">
        <v>57</v>
      </c>
      <c r="AI242" s="2">
        <v>1</v>
      </c>
      <c r="AJ242" s="2" t="s">
        <v>66</v>
      </c>
    </row>
    <row r="243" spans="1:36" s="2" customFormat="1" ht="14.5">
      <c r="A243" s="4" t="s">
        <v>73</v>
      </c>
      <c r="B243" s="5">
        <v>7</v>
      </c>
      <c r="C243" s="5">
        <v>1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1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6">
        <v>0</v>
      </c>
      <c r="AE243" s="5">
        <v>1</v>
      </c>
      <c r="AF243" s="7">
        <v>1</v>
      </c>
      <c r="AG243" s="8">
        <v>0</v>
      </c>
      <c r="AH243" s="8" t="s">
        <v>57</v>
      </c>
      <c r="AI243" s="2">
        <v>1</v>
      </c>
      <c r="AJ243" s="2" t="s">
        <v>66</v>
      </c>
    </row>
    <row r="244" spans="1:36" s="2" customFormat="1" ht="14.5">
      <c r="A244" s="4" t="s">
        <v>73</v>
      </c>
      <c r="B244" s="5">
        <v>8</v>
      </c>
      <c r="C244" s="5">
        <v>1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1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6">
        <v>0</v>
      </c>
      <c r="AE244" s="5">
        <v>1</v>
      </c>
      <c r="AF244" s="7">
        <v>1</v>
      </c>
      <c r="AG244" s="8">
        <v>0</v>
      </c>
      <c r="AH244" s="8" t="s">
        <v>57</v>
      </c>
      <c r="AI244" s="2">
        <v>1</v>
      </c>
      <c r="AJ244" s="2" t="s">
        <v>66</v>
      </c>
    </row>
    <row r="245" spans="1:36" s="2" customFormat="1" ht="14.5">
      <c r="A245" s="4" t="s">
        <v>73</v>
      </c>
      <c r="B245" s="5">
        <v>9</v>
      </c>
      <c r="C245" s="5">
        <v>1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1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6">
        <v>0</v>
      </c>
      <c r="AE245" s="5">
        <v>1</v>
      </c>
      <c r="AF245" s="7">
        <v>1</v>
      </c>
      <c r="AG245" s="8">
        <v>0</v>
      </c>
      <c r="AH245" s="8" t="s">
        <v>57</v>
      </c>
      <c r="AI245" s="2">
        <v>1</v>
      </c>
      <c r="AJ245" s="2" t="s">
        <v>66</v>
      </c>
    </row>
    <row r="246" spans="1:36" s="2" customFormat="1" ht="14.5">
      <c r="A246" s="4" t="s">
        <v>73</v>
      </c>
      <c r="B246" s="5">
        <v>10</v>
      </c>
      <c r="C246" s="5">
        <v>1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1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6">
        <v>0</v>
      </c>
      <c r="AE246" s="5">
        <v>1</v>
      </c>
      <c r="AF246" s="7">
        <v>1</v>
      </c>
      <c r="AG246" s="8">
        <v>0</v>
      </c>
      <c r="AH246" s="8" t="s">
        <v>57</v>
      </c>
      <c r="AI246" s="2">
        <v>1</v>
      </c>
      <c r="AJ246" s="2" t="s">
        <v>66</v>
      </c>
    </row>
    <row r="247" spans="1:36" s="2" customFormat="1" ht="14.5">
      <c r="A247" s="4" t="s">
        <v>73</v>
      </c>
      <c r="B247" s="5">
        <v>11</v>
      </c>
      <c r="C247" s="5">
        <v>1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1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6">
        <v>0</v>
      </c>
      <c r="AE247" s="5">
        <v>1</v>
      </c>
      <c r="AF247" s="7">
        <v>1</v>
      </c>
      <c r="AG247" s="8">
        <v>0</v>
      </c>
      <c r="AH247" s="8" t="s">
        <v>57</v>
      </c>
      <c r="AI247" s="2">
        <v>1</v>
      </c>
      <c r="AJ247" s="2" t="s">
        <v>66</v>
      </c>
    </row>
    <row r="248" spans="1:36" s="2" customFormat="1" ht="14.5">
      <c r="A248" s="4" t="s">
        <v>73</v>
      </c>
      <c r="B248" s="5">
        <v>12</v>
      </c>
      <c r="C248" s="5">
        <v>1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1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6">
        <v>0</v>
      </c>
      <c r="AE248" s="5">
        <v>1</v>
      </c>
      <c r="AF248" s="7">
        <v>1</v>
      </c>
      <c r="AG248" s="8">
        <v>0</v>
      </c>
      <c r="AH248" s="8" t="s">
        <v>57</v>
      </c>
      <c r="AI248" s="2">
        <v>1</v>
      </c>
      <c r="AJ248" s="2" t="s">
        <v>66</v>
      </c>
    </row>
    <row r="249" spans="1:36" s="2" customFormat="1" ht="14.5">
      <c r="A249" s="4" t="s">
        <v>74</v>
      </c>
      <c r="B249" s="5">
        <v>1</v>
      </c>
      <c r="C249" s="5">
        <v>1</v>
      </c>
      <c r="D249" s="5">
        <v>0</v>
      </c>
      <c r="E249" s="5">
        <v>0</v>
      </c>
      <c r="F249" s="5">
        <v>0</v>
      </c>
      <c r="G249" s="5">
        <v>0</v>
      </c>
      <c r="H249" s="5">
        <v>206734</v>
      </c>
      <c r="I249" s="5">
        <v>0</v>
      </c>
      <c r="J249" s="5">
        <v>0</v>
      </c>
      <c r="K249" s="5">
        <v>1</v>
      </c>
      <c r="L249" s="5">
        <v>206734</v>
      </c>
      <c r="M249" s="5">
        <v>0</v>
      </c>
      <c r="N249" s="5">
        <v>0</v>
      </c>
      <c r="O249" s="5">
        <v>206734</v>
      </c>
      <c r="P249" s="5">
        <v>0</v>
      </c>
      <c r="Q249" s="5">
        <v>0</v>
      </c>
      <c r="R249" s="5">
        <v>0</v>
      </c>
      <c r="S249" s="5">
        <v>206734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6">
        <v>0</v>
      </c>
      <c r="AE249" s="5">
        <v>2</v>
      </c>
      <c r="AF249" s="7">
        <v>1</v>
      </c>
      <c r="AG249" s="8">
        <v>0</v>
      </c>
      <c r="AH249" s="8" t="s">
        <v>57</v>
      </c>
      <c r="AI249" s="2">
        <v>1</v>
      </c>
      <c r="AJ249" s="2" t="s">
        <v>66</v>
      </c>
    </row>
    <row r="250" spans="1:36" s="2" customFormat="1" ht="14.5">
      <c r="A250" s="4" t="s">
        <v>74</v>
      </c>
      <c r="B250" s="5">
        <v>2</v>
      </c>
      <c r="C250" s="5">
        <v>1</v>
      </c>
      <c r="D250" s="5">
        <v>0</v>
      </c>
      <c r="E250" s="5">
        <v>0</v>
      </c>
      <c r="F250" s="5">
        <v>200000</v>
      </c>
      <c r="G250" s="5">
        <v>0</v>
      </c>
      <c r="H250" s="5">
        <v>38860</v>
      </c>
      <c r="I250" s="5">
        <v>0</v>
      </c>
      <c r="J250" s="5">
        <v>0</v>
      </c>
      <c r="K250" s="5">
        <v>1</v>
      </c>
      <c r="L250" s="5">
        <v>38860</v>
      </c>
      <c r="M250" s="5">
        <v>0</v>
      </c>
      <c r="N250" s="5">
        <v>0</v>
      </c>
      <c r="O250" s="5">
        <v>38860</v>
      </c>
      <c r="P250" s="5">
        <v>0</v>
      </c>
      <c r="Q250" s="5">
        <v>0</v>
      </c>
      <c r="R250" s="5">
        <v>0</v>
      </c>
      <c r="S250" s="5">
        <v>38860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6">
        <v>0</v>
      </c>
      <c r="AE250" s="5">
        <v>2</v>
      </c>
      <c r="AF250" s="7">
        <v>1</v>
      </c>
      <c r="AG250" s="8">
        <v>0</v>
      </c>
      <c r="AH250" s="8" t="s">
        <v>57</v>
      </c>
      <c r="AI250" s="2">
        <v>1</v>
      </c>
      <c r="AJ250" s="2" t="s">
        <v>66</v>
      </c>
    </row>
    <row r="251" spans="1:36" s="2" customFormat="1" ht="14.5">
      <c r="A251" s="4" t="s">
        <v>74</v>
      </c>
      <c r="B251" s="5">
        <v>3</v>
      </c>
      <c r="C251" s="5">
        <v>1</v>
      </c>
      <c r="D251" s="5">
        <v>0</v>
      </c>
      <c r="E251" s="5">
        <v>0</v>
      </c>
      <c r="F251" s="5">
        <v>40000</v>
      </c>
      <c r="G251" s="5">
        <v>0</v>
      </c>
      <c r="H251" s="5">
        <v>0</v>
      </c>
      <c r="I251" s="5">
        <v>0</v>
      </c>
      <c r="J251" s="5">
        <v>0</v>
      </c>
      <c r="K251" s="5">
        <v>1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6">
        <v>0</v>
      </c>
      <c r="AE251" s="5">
        <v>2</v>
      </c>
      <c r="AF251" s="7">
        <v>1</v>
      </c>
      <c r="AG251" s="8">
        <v>0</v>
      </c>
      <c r="AH251" s="8" t="s">
        <v>57</v>
      </c>
      <c r="AI251" s="2">
        <v>1</v>
      </c>
      <c r="AJ251" s="2" t="s">
        <v>66</v>
      </c>
    </row>
    <row r="252" spans="1:36" s="2" customFormat="1" ht="14.5">
      <c r="A252" s="4" t="s">
        <v>74</v>
      </c>
      <c r="B252" s="5">
        <v>4</v>
      </c>
      <c r="C252" s="5">
        <v>1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1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6">
        <v>0</v>
      </c>
      <c r="AE252" s="5">
        <v>2</v>
      </c>
      <c r="AF252" s="7">
        <v>1</v>
      </c>
      <c r="AG252" s="8">
        <v>0</v>
      </c>
      <c r="AH252" s="8" t="s">
        <v>57</v>
      </c>
      <c r="AI252" s="2">
        <v>1</v>
      </c>
      <c r="AJ252" s="2" t="s">
        <v>66</v>
      </c>
    </row>
    <row r="253" spans="1:36" s="2" customFormat="1" ht="14.5">
      <c r="A253" s="4" t="s">
        <v>74</v>
      </c>
      <c r="B253" s="5">
        <v>5</v>
      </c>
      <c r="C253" s="5">
        <v>1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1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6">
        <v>0</v>
      </c>
      <c r="AE253" s="5">
        <v>2</v>
      </c>
      <c r="AF253" s="7">
        <v>1</v>
      </c>
      <c r="AG253" s="8">
        <v>0</v>
      </c>
      <c r="AH253" s="8" t="s">
        <v>57</v>
      </c>
      <c r="AI253" s="2">
        <v>1</v>
      </c>
      <c r="AJ253" s="2" t="s">
        <v>66</v>
      </c>
    </row>
    <row r="254" spans="1:36" s="2" customFormat="1" ht="14.5">
      <c r="A254" s="4" t="s">
        <v>74</v>
      </c>
      <c r="B254" s="5">
        <v>6</v>
      </c>
      <c r="C254" s="5">
        <v>1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1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6">
        <v>0</v>
      </c>
      <c r="AE254" s="5">
        <v>2</v>
      </c>
      <c r="AF254" s="7">
        <v>1</v>
      </c>
      <c r="AG254" s="8">
        <v>0</v>
      </c>
      <c r="AH254" s="8" t="s">
        <v>57</v>
      </c>
      <c r="AI254" s="2">
        <v>1</v>
      </c>
      <c r="AJ254" s="2" t="s">
        <v>66</v>
      </c>
    </row>
    <row r="255" spans="1:36" s="2" customFormat="1" ht="14.5">
      <c r="A255" s="4" t="s">
        <v>74</v>
      </c>
      <c r="B255" s="5">
        <v>7</v>
      </c>
      <c r="C255" s="5">
        <v>1</v>
      </c>
      <c r="D255" s="5">
        <v>0</v>
      </c>
      <c r="E255" s="5">
        <v>0</v>
      </c>
      <c r="F255" s="5">
        <v>0</v>
      </c>
      <c r="G255" s="5">
        <v>0</v>
      </c>
      <c r="H255" s="5">
        <v>101123</v>
      </c>
      <c r="I255" s="5">
        <v>0</v>
      </c>
      <c r="J255" s="5">
        <v>0</v>
      </c>
      <c r="K255" s="5">
        <v>1</v>
      </c>
      <c r="L255" s="5">
        <v>101123</v>
      </c>
      <c r="M255" s="5">
        <v>0</v>
      </c>
      <c r="N255" s="5">
        <v>0</v>
      </c>
      <c r="O255" s="5">
        <v>101123</v>
      </c>
      <c r="P255" s="5">
        <v>0</v>
      </c>
      <c r="Q255" s="5">
        <v>0</v>
      </c>
      <c r="R255" s="5">
        <v>0</v>
      </c>
      <c r="S255" s="5">
        <v>101122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6">
        <v>0</v>
      </c>
      <c r="AE255" s="5">
        <v>2</v>
      </c>
      <c r="AF255" s="7">
        <v>1</v>
      </c>
      <c r="AG255" s="8">
        <v>0</v>
      </c>
      <c r="AH255" s="8" t="s">
        <v>57</v>
      </c>
      <c r="AI255" s="2">
        <v>1</v>
      </c>
      <c r="AJ255" s="2" t="s">
        <v>66</v>
      </c>
    </row>
    <row r="256" spans="1:36" s="2" customFormat="1" ht="14.5">
      <c r="A256" s="4" t="s">
        <v>74</v>
      </c>
      <c r="B256" s="5">
        <v>8</v>
      </c>
      <c r="C256" s="5">
        <v>1</v>
      </c>
      <c r="D256" s="5">
        <v>0</v>
      </c>
      <c r="E256" s="5">
        <v>0</v>
      </c>
      <c r="F256" s="5">
        <v>100000</v>
      </c>
      <c r="G256" s="5">
        <v>0</v>
      </c>
      <c r="H256" s="5">
        <v>97148</v>
      </c>
      <c r="I256" s="5">
        <v>0</v>
      </c>
      <c r="J256" s="5">
        <v>0</v>
      </c>
      <c r="K256" s="5">
        <v>1</v>
      </c>
      <c r="L256" s="5">
        <v>97148</v>
      </c>
      <c r="M256" s="5">
        <v>0</v>
      </c>
      <c r="N256" s="5">
        <v>0</v>
      </c>
      <c r="O256" s="5">
        <v>97148</v>
      </c>
      <c r="P256" s="5">
        <v>0</v>
      </c>
      <c r="Q256" s="5">
        <v>0</v>
      </c>
      <c r="R256" s="5">
        <v>0</v>
      </c>
      <c r="S256" s="5">
        <v>0</v>
      </c>
      <c r="T256" s="5">
        <v>97148</v>
      </c>
      <c r="U256" s="5">
        <v>-97148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6">
        <v>0</v>
      </c>
      <c r="AE256" s="5">
        <v>2</v>
      </c>
      <c r="AF256" s="7">
        <v>1</v>
      </c>
      <c r="AG256" s="8">
        <v>0</v>
      </c>
      <c r="AH256" s="8" t="s">
        <v>57</v>
      </c>
      <c r="AI256" s="2">
        <v>1</v>
      </c>
      <c r="AJ256" s="2" t="s">
        <v>66</v>
      </c>
    </row>
    <row r="257" spans="1:36" s="2" customFormat="1" ht="14.5">
      <c r="A257" s="4" t="s">
        <v>74</v>
      </c>
      <c r="B257" s="5">
        <v>9</v>
      </c>
      <c r="C257" s="5">
        <v>1</v>
      </c>
      <c r="D257" s="5">
        <v>0</v>
      </c>
      <c r="E257" s="5">
        <v>0</v>
      </c>
      <c r="F257" s="5">
        <v>100000</v>
      </c>
      <c r="G257" s="5">
        <v>0</v>
      </c>
      <c r="H257" s="5">
        <v>19322</v>
      </c>
      <c r="I257" s="5">
        <v>0</v>
      </c>
      <c r="J257" s="5">
        <v>0</v>
      </c>
      <c r="K257" s="5">
        <v>1</v>
      </c>
      <c r="L257" s="5">
        <v>19322</v>
      </c>
      <c r="M257" s="5">
        <v>0</v>
      </c>
      <c r="N257" s="5">
        <v>0</v>
      </c>
      <c r="O257" s="5">
        <v>19322</v>
      </c>
      <c r="P257" s="5">
        <v>0</v>
      </c>
      <c r="Q257" s="5">
        <v>0</v>
      </c>
      <c r="R257" s="5">
        <v>0</v>
      </c>
      <c r="S257" s="5">
        <v>19322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6">
        <v>0</v>
      </c>
      <c r="AE257" s="5">
        <v>2</v>
      </c>
      <c r="AF257" s="7">
        <v>1</v>
      </c>
      <c r="AG257" s="8">
        <v>0</v>
      </c>
      <c r="AH257" s="8" t="s">
        <v>57</v>
      </c>
      <c r="AI257" s="2">
        <v>1</v>
      </c>
      <c r="AJ257" s="2" t="s">
        <v>66</v>
      </c>
    </row>
    <row r="258" spans="1:36" s="2" customFormat="1" ht="14.5">
      <c r="A258" s="4" t="s">
        <v>74</v>
      </c>
      <c r="B258" s="5">
        <v>10</v>
      </c>
      <c r="C258" s="5">
        <v>1</v>
      </c>
      <c r="D258" s="5">
        <v>0</v>
      </c>
      <c r="E258" s="5">
        <v>0</v>
      </c>
      <c r="F258" s="5">
        <v>20000</v>
      </c>
      <c r="G258" s="5">
        <v>0</v>
      </c>
      <c r="H258" s="5">
        <v>59249</v>
      </c>
      <c r="I258" s="5">
        <v>0</v>
      </c>
      <c r="J258" s="5">
        <v>0</v>
      </c>
      <c r="K258" s="5">
        <v>1</v>
      </c>
      <c r="L258" s="5">
        <v>59249</v>
      </c>
      <c r="M258" s="5">
        <v>0</v>
      </c>
      <c r="N258" s="5">
        <v>0</v>
      </c>
      <c r="O258" s="5">
        <v>59249</v>
      </c>
      <c r="P258" s="5">
        <v>0</v>
      </c>
      <c r="Q258" s="5">
        <v>0</v>
      </c>
      <c r="R258" s="5">
        <v>0</v>
      </c>
      <c r="S258" s="5">
        <v>59249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6">
        <v>0</v>
      </c>
      <c r="AE258" s="5">
        <v>2</v>
      </c>
      <c r="AF258" s="7">
        <v>1</v>
      </c>
      <c r="AG258" s="8">
        <v>0</v>
      </c>
      <c r="AH258" s="8" t="s">
        <v>57</v>
      </c>
      <c r="AI258" s="2">
        <v>1</v>
      </c>
      <c r="AJ258" s="2" t="s">
        <v>66</v>
      </c>
    </row>
    <row r="259" spans="1:36" s="2" customFormat="1" ht="14.5">
      <c r="A259" s="4" t="s">
        <v>74</v>
      </c>
      <c r="B259" s="5">
        <v>11</v>
      </c>
      <c r="C259" s="5">
        <v>1</v>
      </c>
      <c r="D259" s="5">
        <v>0</v>
      </c>
      <c r="E259" s="5">
        <v>0</v>
      </c>
      <c r="F259" s="5">
        <v>60000</v>
      </c>
      <c r="G259" s="5">
        <v>0</v>
      </c>
      <c r="H259" s="5">
        <v>58209</v>
      </c>
      <c r="I259" s="5">
        <v>0</v>
      </c>
      <c r="J259" s="5">
        <v>0</v>
      </c>
      <c r="K259" s="5">
        <v>1</v>
      </c>
      <c r="L259" s="5">
        <v>58209</v>
      </c>
      <c r="M259" s="5">
        <v>0</v>
      </c>
      <c r="N259" s="5">
        <v>0</v>
      </c>
      <c r="O259" s="5">
        <v>58209</v>
      </c>
      <c r="P259" s="5">
        <v>0</v>
      </c>
      <c r="Q259" s="5">
        <v>0</v>
      </c>
      <c r="R259" s="5">
        <v>0</v>
      </c>
      <c r="S259" s="5">
        <v>58208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6">
        <v>0</v>
      </c>
      <c r="AE259" s="5">
        <v>2</v>
      </c>
      <c r="AF259" s="7">
        <v>1</v>
      </c>
      <c r="AG259" s="8">
        <v>0</v>
      </c>
      <c r="AH259" s="8" t="s">
        <v>57</v>
      </c>
      <c r="AI259" s="2">
        <v>1</v>
      </c>
      <c r="AJ259" s="2" t="s">
        <v>66</v>
      </c>
    </row>
    <row r="260" spans="1:36" s="2" customFormat="1" ht="14.5">
      <c r="A260" s="4" t="s">
        <v>74</v>
      </c>
      <c r="B260" s="5">
        <v>12</v>
      </c>
      <c r="C260" s="5">
        <v>1</v>
      </c>
      <c r="D260" s="5">
        <v>0</v>
      </c>
      <c r="E260" s="5">
        <v>0</v>
      </c>
      <c r="F260" s="5">
        <v>60000</v>
      </c>
      <c r="G260" s="5">
        <v>0</v>
      </c>
      <c r="H260" s="5">
        <v>0</v>
      </c>
      <c r="I260" s="5">
        <v>0</v>
      </c>
      <c r="J260" s="5">
        <v>0</v>
      </c>
      <c r="K260" s="5">
        <v>1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6">
        <v>0</v>
      </c>
      <c r="AE260" s="5">
        <v>2</v>
      </c>
      <c r="AF260" s="7">
        <v>1</v>
      </c>
      <c r="AG260" s="8">
        <v>0</v>
      </c>
      <c r="AH260" s="8" t="s">
        <v>57</v>
      </c>
      <c r="AI260" s="2">
        <v>1</v>
      </c>
      <c r="AJ260" s="2" t="s">
        <v>66</v>
      </c>
    </row>
    <row r="261" spans="1:36" s="2" customFormat="1" ht="14.5">
      <c r="A261" s="4" t="s">
        <v>75</v>
      </c>
      <c r="B261" s="5">
        <v>1</v>
      </c>
      <c r="C261" s="5">
        <v>1</v>
      </c>
      <c r="D261" s="5">
        <v>0</v>
      </c>
      <c r="E261" s="5">
        <v>0</v>
      </c>
      <c r="F261" s="5">
        <v>0</v>
      </c>
      <c r="G261" s="5">
        <v>0</v>
      </c>
      <c r="H261" s="5">
        <v>57934</v>
      </c>
      <c r="I261" s="5">
        <v>0</v>
      </c>
      <c r="J261" s="5">
        <v>0</v>
      </c>
      <c r="K261" s="5">
        <v>1</v>
      </c>
      <c r="L261" s="5">
        <v>57934</v>
      </c>
      <c r="M261" s="5">
        <v>0</v>
      </c>
      <c r="N261" s="5">
        <v>0</v>
      </c>
      <c r="O261" s="5">
        <v>57934</v>
      </c>
      <c r="P261" s="5">
        <v>0</v>
      </c>
      <c r="Q261" s="5">
        <v>0</v>
      </c>
      <c r="R261" s="5">
        <v>0</v>
      </c>
      <c r="S261" s="5">
        <v>57934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6">
        <v>0</v>
      </c>
      <c r="AE261" s="5">
        <v>2</v>
      </c>
      <c r="AF261" s="7">
        <v>1</v>
      </c>
      <c r="AG261" s="8">
        <v>0</v>
      </c>
      <c r="AH261" s="8" t="s">
        <v>57</v>
      </c>
      <c r="AI261" s="2">
        <v>1</v>
      </c>
      <c r="AJ261" s="2" t="s">
        <v>66</v>
      </c>
    </row>
    <row r="262" spans="1:36" s="2" customFormat="1" ht="14.5">
      <c r="A262" s="4" t="s">
        <v>75</v>
      </c>
      <c r="B262" s="5">
        <v>2</v>
      </c>
      <c r="C262" s="5">
        <v>1</v>
      </c>
      <c r="D262" s="5">
        <v>0</v>
      </c>
      <c r="E262" s="5">
        <v>0</v>
      </c>
      <c r="F262" s="5">
        <v>60000</v>
      </c>
      <c r="G262" s="5">
        <v>0</v>
      </c>
      <c r="H262" s="5">
        <v>0</v>
      </c>
      <c r="I262" s="5">
        <v>0</v>
      </c>
      <c r="J262" s="5">
        <v>0</v>
      </c>
      <c r="K262" s="5">
        <v>1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6">
        <v>0</v>
      </c>
      <c r="AE262" s="5">
        <v>2</v>
      </c>
      <c r="AF262" s="7">
        <v>1</v>
      </c>
      <c r="AG262" s="8">
        <v>0</v>
      </c>
      <c r="AH262" s="8" t="s">
        <v>57</v>
      </c>
      <c r="AI262" s="2">
        <v>1</v>
      </c>
      <c r="AJ262" s="2" t="s">
        <v>66</v>
      </c>
    </row>
    <row r="263" spans="1:36" s="2" customFormat="1" ht="14.5">
      <c r="A263" s="4" t="s">
        <v>75</v>
      </c>
      <c r="B263" s="5">
        <v>3</v>
      </c>
      <c r="C263" s="5">
        <v>1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1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6">
        <v>0</v>
      </c>
      <c r="AE263" s="5">
        <v>2</v>
      </c>
      <c r="AF263" s="7">
        <v>1</v>
      </c>
      <c r="AG263" s="8">
        <v>0</v>
      </c>
      <c r="AH263" s="8" t="s">
        <v>57</v>
      </c>
      <c r="AI263" s="2">
        <v>1</v>
      </c>
      <c r="AJ263" s="2" t="s">
        <v>66</v>
      </c>
    </row>
    <row r="264" spans="1:36" s="2" customFormat="1" ht="14.5">
      <c r="A264" s="4" t="s">
        <v>75</v>
      </c>
      <c r="B264" s="5">
        <v>4</v>
      </c>
      <c r="C264" s="5">
        <v>1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1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6">
        <v>0</v>
      </c>
      <c r="AE264" s="5">
        <v>2</v>
      </c>
      <c r="AF264" s="7">
        <v>1</v>
      </c>
      <c r="AG264" s="8">
        <v>0</v>
      </c>
      <c r="AH264" s="8" t="s">
        <v>57</v>
      </c>
      <c r="AI264" s="2">
        <v>1</v>
      </c>
      <c r="AJ264" s="2" t="s">
        <v>66</v>
      </c>
    </row>
    <row r="265" spans="1:36" s="2" customFormat="1" ht="14.5">
      <c r="A265" s="4" t="s">
        <v>75</v>
      </c>
      <c r="B265" s="5">
        <v>5</v>
      </c>
      <c r="C265" s="5">
        <v>1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1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6">
        <v>0</v>
      </c>
      <c r="AE265" s="5">
        <v>2</v>
      </c>
      <c r="AF265" s="7">
        <v>1</v>
      </c>
      <c r="AG265" s="8">
        <v>0</v>
      </c>
      <c r="AH265" s="8" t="s">
        <v>57</v>
      </c>
      <c r="AI265" s="2">
        <v>1</v>
      </c>
      <c r="AJ265" s="2" t="s">
        <v>66</v>
      </c>
    </row>
    <row r="266" spans="1:36" s="2" customFormat="1" ht="14.5">
      <c r="A266" s="4" t="s">
        <v>75</v>
      </c>
      <c r="B266" s="5">
        <v>6</v>
      </c>
      <c r="C266" s="5">
        <v>1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1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6">
        <v>0</v>
      </c>
      <c r="AE266" s="5">
        <v>2</v>
      </c>
      <c r="AF266" s="7">
        <v>1</v>
      </c>
      <c r="AG266" s="8">
        <v>0</v>
      </c>
      <c r="AH266" s="8" t="s">
        <v>57</v>
      </c>
      <c r="AI266" s="2">
        <v>1</v>
      </c>
      <c r="AJ266" s="2" t="s">
        <v>66</v>
      </c>
    </row>
    <row r="267" spans="1:36" s="2" customFormat="1" ht="14.5">
      <c r="A267" s="4" t="s">
        <v>75</v>
      </c>
      <c r="B267" s="5">
        <v>7</v>
      </c>
      <c r="C267" s="5">
        <v>1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1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6">
        <v>0</v>
      </c>
      <c r="AE267" s="5">
        <v>2</v>
      </c>
      <c r="AF267" s="7">
        <v>1</v>
      </c>
      <c r="AG267" s="8">
        <v>0</v>
      </c>
      <c r="AH267" s="8" t="s">
        <v>57</v>
      </c>
      <c r="AI267" s="2">
        <v>1</v>
      </c>
      <c r="AJ267" s="2" t="s">
        <v>66</v>
      </c>
    </row>
    <row r="268" spans="1:36" s="2" customFormat="1" ht="14.5">
      <c r="A268" s="4" t="s">
        <v>75</v>
      </c>
      <c r="B268" s="5">
        <v>8</v>
      </c>
      <c r="C268" s="5">
        <v>1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1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6">
        <v>0</v>
      </c>
      <c r="AE268" s="5">
        <v>2</v>
      </c>
      <c r="AF268" s="7">
        <v>1</v>
      </c>
      <c r="AG268" s="8">
        <v>0</v>
      </c>
      <c r="AH268" s="8" t="s">
        <v>57</v>
      </c>
      <c r="AI268" s="2">
        <v>1</v>
      </c>
      <c r="AJ268" s="2" t="s">
        <v>66</v>
      </c>
    </row>
    <row r="269" spans="1:36" s="2" customFormat="1" ht="14.5">
      <c r="A269" s="4" t="s">
        <v>75</v>
      </c>
      <c r="B269" s="5">
        <v>9</v>
      </c>
      <c r="C269" s="5">
        <v>1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1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6">
        <v>0</v>
      </c>
      <c r="AE269" s="5">
        <v>2</v>
      </c>
      <c r="AF269" s="7">
        <v>1</v>
      </c>
      <c r="AG269" s="8">
        <v>0</v>
      </c>
      <c r="AH269" s="8" t="s">
        <v>57</v>
      </c>
      <c r="AI269" s="2">
        <v>1</v>
      </c>
      <c r="AJ269" s="2" t="s">
        <v>66</v>
      </c>
    </row>
    <row r="270" spans="1:36" s="2" customFormat="1" ht="14.5">
      <c r="A270" s="4" t="s">
        <v>75</v>
      </c>
      <c r="B270" s="5">
        <v>10</v>
      </c>
      <c r="C270" s="5">
        <v>1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1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6">
        <v>0</v>
      </c>
      <c r="AE270" s="5">
        <v>2</v>
      </c>
      <c r="AF270" s="7">
        <v>1</v>
      </c>
      <c r="AG270" s="8">
        <v>0</v>
      </c>
      <c r="AH270" s="8" t="s">
        <v>57</v>
      </c>
      <c r="AI270" s="2">
        <v>1</v>
      </c>
      <c r="AJ270" s="2" t="s">
        <v>66</v>
      </c>
    </row>
    <row r="271" spans="1:36" s="2" customFormat="1" ht="14.5">
      <c r="A271" s="4" t="s">
        <v>75</v>
      </c>
      <c r="B271" s="5">
        <v>11</v>
      </c>
      <c r="C271" s="5">
        <v>1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1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6">
        <v>0</v>
      </c>
      <c r="AE271" s="5">
        <v>2</v>
      </c>
      <c r="AF271" s="7">
        <v>1</v>
      </c>
      <c r="AG271" s="8">
        <v>0</v>
      </c>
      <c r="AH271" s="8" t="s">
        <v>57</v>
      </c>
      <c r="AI271" s="2">
        <v>1</v>
      </c>
      <c r="AJ271" s="2" t="s">
        <v>66</v>
      </c>
    </row>
    <row r="272" spans="1:36" s="2" customFormat="1" ht="14.5">
      <c r="A272" s="4" t="s">
        <v>75</v>
      </c>
      <c r="B272" s="5">
        <v>12</v>
      </c>
      <c r="C272" s="5">
        <v>1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1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6">
        <v>0</v>
      </c>
      <c r="AE272" s="5">
        <v>2</v>
      </c>
      <c r="AF272" s="7">
        <v>1</v>
      </c>
      <c r="AG272" s="8">
        <v>0</v>
      </c>
      <c r="AH272" s="8" t="s">
        <v>57</v>
      </c>
      <c r="AI272" s="2">
        <v>1</v>
      </c>
      <c r="AJ272" s="2" t="s">
        <v>66</v>
      </c>
    </row>
    <row r="273" spans="1:36" s="2" customFormat="1" ht="14.5">
      <c r="A273" s="4" t="s">
        <v>76</v>
      </c>
      <c r="B273" s="5">
        <v>1</v>
      </c>
      <c r="C273" s="5">
        <v>1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1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6">
        <v>0</v>
      </c>
      <c r="AE273" s="5">
        <v>2</v>
      </c>
      <c r="AF273" s="7">
        <v>1</v>
      </c>
      <c r="AG273" s="8">
        <v>1</v>
      </c>
      <c r="AH273" s="8" t="s">
        <v>57</v>
      </c>
      <c r="AI273" s="2">
        <v>1</v>
      </c>
      <c r="AJ273" s="2" t="s">
        <v>66</v>
      </c>
    </row>
    <row r="274" spans="1:36" s="2" customFormat="1" ht="14.5">
      <c r="A274" s="4" t="s">
        <v>76</v>
      </c>
      <c r="B274" s="5">
        <v>2</v>
      </c>
      <c r="C274" s="5">
        <v>1</v>
      </c>
      <c r="D274" s="5">
        <v>0</v>
      </c>
      <c r="E274" s="5">
        <v>0</v>
      </c>
      <c r="F274" s="5">
        <v>80000</v>
      </c>
      <c r="G274" s="5">
        <v>0</v>
      </c>
      <c r="H274" s="5">
        <v>0</v>
      </c>
      <c r="I274" s="5">
        <v>0</v>
      </c>
      <c r="J274" s="5">
        <v>0</v>
      </c>
      <c r="K274" s="5">
        <v>1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6">
        <v>0</v>
      </c>
      <c r="AE274" s="5">
        <v>2</v>
      </c>
      <c r="AF274" s="7">
        <v>1</v>
      </c>
      <c r="AG274" s="8">
        <v>1</v>
      </c>
      <c r="AH274" s="8" t="s">
        <v>57</v>
      </c>
      <c r="AI274" s="2">
        <v>1</v>
      </c>
      <c r="AJ274" s="2" t="s">
        <v>66</v>
      </c>
    </row>
    <row r="275" spans="1:36" s="2" customFormat="1" ht="14.5">
      <c r="A275" s="4" t="s">
        <v>76</v>
      </c>
      <c r="B275" s="5">
        <v>3</v>
      </c>
      <c r="C275" s="5">
        <v>1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1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6">
        <v>0</v>
      </c>
      <c r="AE275" s="5">
        <v>2</v>
      </c>
      <c r="AF275" s="7">
        <v>1</v>
      </c>
      <c r="AG275" s="8">
        <v>1</v>
      </c>
      <c r="AH275" s="8" t="s">
        <v>57</v>
      </c>
      <c r="AI275" s="2">
        <v>1</v>
      </c>
      <c r="AJ275" s="2" t="s">
        <v>66</v>
      </c>
    </row>
    <row r="276" spans="1:36" s="2" customFormat="1" ht="14.5">
      <c r="A276" s="4" t="s">
        <v>76</v>
      </c>
      <c r="B276" s="5">
        <v>4</v>
      </c>
      <c r="C276" s="5">
        <v>1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1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6">
        <v>0</v>
      </c>
      <c r="AE276" s="5">
        <v>2</v>
      </c>
      <c r="AF276" s="7">
        <v>1</v>
      </c>
      <c r="AG276" s="8">
        <v>1</v>
      </c>
      <c r="AH276" s="8" t="s">
        <v>57</v>
      </c>
      <c r="AI276" s="2">
        <v>1</v>
      </c>
      <c r="AJ276" s="2" t="s">
        <v>66</v>
      </c>
    </row>
    <row r="277" spans="1:36" s="2" customFormat="1" ht="14.5">
      <c r="A277" s="4" t="s">
        <v>76</v>
      </c>
      <c r="B277" s="5">
        <v>5</v>
      </c>
      <c r="C277" s="5">
        <v>1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1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6">
        <v>0</v>
      </c>
      <c r="AE277" s="5">
        <v>2</v>
      </c>
      <c r="AF277" s="7">
        <v>1</v>
      </c>
      <c r="AG277" s="8">
        <v>1</v>
      </c>
      <c r="AH277" s="8" t="s">
        <v>57</v>
      </c>
      <c r="AI277" s="2">
        <v>1</v>
      </c>
      <c r="AJ277" s="2" t="s">
        <v>66</v>
      </c>
    </row>
    <row r="278" spans="1:36" s="2" customFormat="1" ht="14.5">
      <c r="A278" s="4" t="s">
        <v>76</v>
      </c>
      <c r="B278" s="5">
        <v>6</v>
      </c>
      <c r="C278" s="5">
        <v>1</v>
      </c>
      <c r="D278" s="5">
        <v>0</v>
      </c>
      <c r="E278" s="5">
        <v>0</v>
      </c>
      <c r="F278" s="5">
        <v>0</v>
      </c>
      <c r="G278" s="5">
        <v>0</v>
      </c>
      <c r="H278" s="5">
        <v>68410</v>
      </c>
      <c r="I278" s="5">
        <v>0</v>
      </c>
      <c r="J278" s="5">
        <v>0</v>
      </c>
      <c r="K278" s="5">
        <v>1</v>
      </c>
      <c r="L278" s="5">
        <v>68410</v>
      </c>
      <c r="M278" s="5">
        <v>0</v>
      </c>
      <c r="N278" s="5">
        <v>0</v>
      </c>
      <c r="O278" s="5">
        <v>68410</v>
      </c>
      <c r="P278" s="5">
        <v>0</v>
      </c>
      <c r="Q278" s="5">
        <v>0</v>
      </c>
      <c r="R278" s="5">
        <v>0</v>
      </c>
      <c r="S278" s="5">
        <v>68409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6">
        <v>0</v>
      </c>
      <c r="AE278" s="5">
        <v>2</v>
      </c>
      <c r="AF278" s="7">
        <v>1</v>
      </c>
      <c r="AG278" s="8">
        <v>1</v>
      </c>
      <c r="AH278" s="8" t="s">
        <v>57</v>
      </c>
      <c r="AI278" s="2">
        <v>1</v>
      </c>
      <c r="AJ278" s="2" t="s">
        <v>66</v>
      </c>
    </row>
    <row r="279" spans="1:36" s="2" customFormat="1" ht="14.5">
      <c r="A279" s="4" t="s">
        <v>76</v>
      </c>
      <c r="B279" s="5">
        <v>7</v>
      </c>
      <c r="C279" s="5">
        <v>1</v>
      </c>
      <c r="D279" s="5">
        <v>0</v>
      </c>
      <c r="E279" s="5">
        <v>0</v>
      </c>
      <c r="F279" s="5">
        <v>0</v>
      </c>
      <c r="G279" s="5">
        <v>0</v>
      </c>
      <c r="H279" s="5">
        <v>67532</v>
      </c>
      <c r="I279" s="5">
        <v>0</v>
      </c>
      <c r="J279" s="5">
        <v>0</v>
      </c>
      <c r="K279" s="5">
        <v>1</v>
      </c>
      <c r="L279" s="5">
        <v>67532</v>
      </c>
      <c r="M279" s="5">
        <v>0</v>
      </c>
      <c r="N279" s="5">
        <v>0</v>
      </c>
      <c r="O279" s="5">
        <v>67532</v>
      </c>
      <c r="P279" s="5">
        <v>0</v>
      </c>
      <c r="Q279" s="5">
        <v>0</v>
      </c>
      <c r="R279" s="5">
        <v>0</v>
      </c>
      <c r="S279" s="5">
        <v>67532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6">
        <v>0</v>
      </c>
      <c r="AE279" s="5">
        <v>2</v>
      </c>
      <c r="AF279" s="7">
        <v>1</v>
      </c>
      <c r="AG279" s="8">
        <v>1</v>
      </c>
      <c r="AH279" s="8" t="s">
        <v>57</v>
      </c>
      <c r="AI279" s="2">
        <v>1</v>
      </c>
      <c r="AJ279" s="2" t="s">
        <v>66</v>
      </c>
    </row>
    <row r="280" spans="1:36" s="2" customFormat="1" ht="14.5">
      <c r="A280" s="4" t="s">
        <v>76</v>
      </c>
      <c r="B280" s="5">
        <v>8</v>
      </c>
      <c r="C280" s="5">
        <v>1</v>
      </c>
      <c r="D280" s="5">
        <v>0</v>
      </c>
      <c r="E280" s="5">
        <v>0</v>
      </c>
      <c r="F280" s="5">
        <v>70000</v>
      </c>
      <c r="G280" s="5">
        <v>0</v>
      </c>
      <c r="H280" s="5">
        <v>69451</v>
      </c>
      <c r="I280" s="5">
        <v>0</v>
      </c>
      <c r="J280" s="5">
        <v>0</v>
      </c>
      <c r="K280" s="5">
        <v>1</v>
      </c>
      <c r="L280" s="5">
        <v>69451</v>
      </c>
      <c r="M280" s="5">
        <v>0</v>
      </c>
      <c r="N280" s="5">
        <v>0</v>
      </c>
      <c r="O280" s="5">
        <v>69451</v>
      </c>
      <c r="P280" s="5">
        <v>0</v>
      </c>
      <c r="Q280" s="5">
        <v>0</v>
      </c>
      <c r="R280" s="5">
        <v>0</v>
      </c>
      <c r="S280" s="5">
        <v>31872</v>
      </c>
      <c r="T280" s="5">
        <v>37578</v>
      </c>
      <c r="U280" s="5">
        <v>-37578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6">
        <v>0</v>
      </c>
      <c r="AE280" s="5">
        <v>2</v>
      </c>
      <c r="AF280" s="7">
        <v>1</v>
      </c>
      <c r="AG280" s="8">
        <v>1</v>
      </c>
      <c r="AH280" s="8" t="s">
        <v>57</v>
      </c>
      <c r="AI280" s="2">
        <v>1</v>
      </c>
      <c r="AJ280" s="2" t="s">
        <v>66</v>
      </c>
    </row>
    <row r="281" spans="1:36" s="2" customFormat="1" ht="14.5">
      <c r="A281" s="4" t="s">
        <v>76</v>
      </c>
      <c r="B281" s="5">
        <v>9</v>
      </c>
      <c r="C281" s="5">
        <v>1</v>
      </c>
      <c r="D281" s="5">
        <v>0</v>
      </c>
      <c r="E281" s="5">
        <v>0</v>
      </c>
      <c r="F281" s="5">
        <v>70000</v>
      </c>
      <c r="G281" s="5">
        <v>0</v>
      </c>
      <c r="H281" s="5">
        <v>0</v>
      </c>
      <c r="I281" s="5">
        <v>0</v>
      </c>
      <c r="J281" s="5">
        <v>0</v>
      </c>
      <c r="K281" s="5">
        <v>1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6">
        <v>0</v>
      </c>
      <c r="AE281" s="5">
        <v>2</v>
      </c>
      <c r="AF281" s="7">
        <v>1</v>
      </c>
      <c r="AG281" s="8">
        <v>1</v>
      </c>
      <c r="AH281" s="8" t="s">
        <v>57</v>
      </c>
      <c r="AI281" s="2">
        <v>1</v>
      </c>
      <c r="AJ281" s="2" t="s">
        <v>66</v>
      </c>
    </row>
    <row r="282" spans="1:36" s="2" customFormat="1" ht="14.5">
      <c r="A282" s="4" t="s">
        <v>76</v>
      </c>
      <c r="B282" s="5">
        <v>10</v>
      </c>
      <c r="C282" s="5">
        <v>1</v>
      </c>
      <c r="D282" s="5">
        <v>0</v>
      </c>
      <c r="E282" s="5">
        <v>0</v>
      </c>
      <c r="F282" s="5">
        <v>70000</v>
      </c>
      <c r="G282" s="5">
        <v>0</v>
      </c>
      <c r="H282" s="5">
        <v>0</v>
      </c>
      <c r="I282" s="5">
        <v>0</v>
      </c>
      <c r="J282" s="5">
        <v>0</v>
      </c>
      <c r="K282" s="5">
        <v>1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6">
        <v>0</v>
      </c>
      <c r="AE282" s="5">
        <v>2</v>
      </c>
      <c r="AF282" s="7">
        <v>1</v>
      </c>
      <c r="AG282" s="8">
        <v>1</v>
      </c>
      <c r="AH282" s="8" t="s">
        <v>57</v>
      </c>
      <c r="AI282" s="2">
        <v>1</v>
      </c>
      <c r="AJ282" s="2" t="s">
        <v>66</v>
      </c>
    </row>
    <row r="283" spans="1:36" s="2" customFormat="1" ht="14.5">
      <c r="A283" s="4" t="s">
        <v>76</v>
      </c>
      <c r="B283" s="5">
        <v>11</v>
      </c>
      <c r="C283" s="5">
        <v>1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1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6">
        <v>0</v>
      </c>
      <c r="AE283" s="5">
        <v>2</v>
      </c>
      <c r="AF283" s="7">
        <v>1</v>
      </c>
      <c r="AG283" s="8">
        <v>1</v>
      </c>
      <c r="AH283" s="8" t="s">
        <v>57</v>
      </c>
      <c r="AI283" s="2">
        <v>1</v>
      </c>
      <c r="AJ283" s="2" t="s">
        <v>66</v>
      </c>
    </row>
    <row r="284" spans="1:36" s="2" customFormat="1" ht="14.5">
      <c r="A284" s="4" t="s">
        <v>76</v>
      </c>
      <c r="B284" s="5">
        <v>12</v>
      </c>
      <c r="C284" s="5">
        <v>1</v>
      </c>
      <c r="D284" s="5">
        <v>0</v>
      </c>
      <c r="E284" s="5">
        <v>0</v>
      </c>
      <c r="F284" s="5">
        <v>0</v>
      </c>
      <c r="G284" s="5">
        <v>0</v>
      </c>
      <c r="H284" s="5">
        <v>80297</v>
      </c>
      <c r="I284" s="5">
        <v>0</v>
      </c>
      <c r="J284" s="5">
        <v>0</v>
      </c>
      <c r="K284" s="5">
        <v>1</v>
      </c>
      <c r="L284" s="5">
        <v>80297</v>
      </c>
      <c r="M284" s="5">
        <v>0</v>
      </c>
      <c r="N284" s="5">
        <v>0</v>
      </c>
      <c r="O284" s="5">
        <v>80297</v>
      </c>
      <c r="P284" s="5">
        <v>0</v>
      </c>
      <c r="Q284" s="5">
        <v>0</v>
      </c>
      <c r="R284" s="5">
        <v>0</v>
      </c>
      <c r="S284" s="5">
        <v>80297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6">
        <v>0</v>
      </c>
      <c r="AE284" s="5">
        <v>2</v>
      </c>
      <c r="AF284" s="7">
        <v>1</v>
      </c>
      <c r="AG284" s="8">
        <v>1</v>
      </c>
      <c r="AH284" s="8" t="s">
        <v>57</v>
      </c>
      <c r="AI284" s="2">
        <v>1</v>
      </c>
      <c r="AJ284" s="2" t="s">
        <v>66</v>
      </c>
    </row>
    <row r="285" spans="1:36" s="2" customFormat="1" ht="14.5">
      <c r="A285" s="4" t="s">
        <v>77</v>
      </c>
      <c r="B285" s="5">
        <v>1</v>
      </c>
      <c r="C285" s="5">
        <v>1</v>
      </c>
      <c r="D285" s="5">
        <v>0</v>
      </c>
      <c r="E285" s="5">
        <v>0</v>
      </c>
      <c r="F285" s="5">
        <v>0</v>
      </c>
      <c r="G285" s="5">
        <v>0</v>
      </c>
      <c r="H285" s="5">
        <v>38727</v>
      </c>
      <c r="I285" s="5">
        <v>0</v>
      </c>
      <c r="J285" s="5">
        <v>0</v>
      </c>
      <c r="K285" s="5">
        <v>1</v>
      </c>
      <c r="L285" s="5">
        <v>38727</v>
      </c>
      <c r="M285" s="5">
        <v>0</v>
      </c>
      <c r="N285" s="5">
        <v>0</v>
      </c>
      <c r="O285" s="5">
        <v>38727</v>
      </c>
      <c r="P285" s="5">
        <v>0</v>
      </c>
      <c r="Q285" s="5">
        <v>0</v>
      </c>
      <c r="R285" s="5">
        <v>0</v>
      </c>
      <c r="S285" s="5">
        <v>38726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6">
        <v>0</v>
      </c>
      <c r="AE285" s="5">
        <v>2</v>
      </c>
      <c r="AF285" s="7">
        <v>1</v>
      </c>
      <c r="AG285" s="8">
        <v>1</v>
      </c>
      <c r="AH285" s="8" t="s">
        <v>57</v>
      </c>
      <c r="AI285" s="2">
        <v>1</v>
      </c>
      <c r="AJ285" s="2" t="s">
        <v>66</v>
      </c>
    </row>
    <row r="286" spans="1:36" s="2" customFormat="1" ht="14.5">
      <c r="A286" s="4" t="s">
        <v>77</v>
      </c>
      <c r="B286" s="5">
        <v>2</v>
      </c>
      <c r="C286" s="5">
        <v>1</v>
      </c>
      <c r="D286" s="5">
        <v>0</v>
      </c>
      <c r="E286" s="5">
        <v>0</v>
      </c>
      <c r="F286" s="5">
        <v>0</v>
      </c>
      <c r="G286" s="5">
        <v>0</v>
      </c>
      <c r="H286" s="5">
        <v>19081</v>
      </c>
      <c r="I286" s="5">
        <v>0</v>
      </c>
      <c r="J286" s="5">
        <v>0</v>
      </c>
      <c r="K286" s="5">
        <v>1</v>
      </c>
      <c r="L286" s="5">
        <v>19081</v>
      </c>
      <c r="M286" s="5">
        <v>0</v>
      </c>
      <c r="N286" s="5">
        <v>0</v>
      </c>
      <c r="O286" s="5">
        <v>19081</v>
      </c>
      <c r="P286" s="5">
        <v>0</v>
      </c>
      <c r="Q286" s="5">
        <v>0</v>
      </c>
      <c r="R286" s="5">
        <v>0</v>
      </c>
      <c r="S286" s="5">
        <v>19080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6">
        <v>0</v>
      </c>
      <c r="AE286" s="5">
        <v>2</v>
      </c>
      <c r="AF286" s="7">
        <v>1</v>
      </c>
      <c r="AG286" s="8">
        <v>1</v>
      </c>
      <c r="AH286" s="8" t="s">
        <v>57</v>
      </c>
      <c r="AI286" s="2">
        <v>1</v>
      </c>
      <c r="AJ286" s="2" t="s">
        <v>66</v>
      </c>
    </row>
    <row r="287" spans="1:36" s="2" customFormat="1" ht="14.5">
      <c r="A287" s="4" t="s">
        <v>77</v>
      </c>
      <c r="B287" s="5">
        <v>3</v>
      </c>
      <c r="C287" s="5">
        <v>1</v>
      </c>
      <c r="D287" s="5">
        <v>0</v>
      </c>
      <c r="E287" s="5">
        <v>0</v>
      </c>
      <c r="F287" s="5">
        <v>40000</v>
      </c>
      <c r="G287" s="5">
        <v>0</v>
      </c>
      <c r="H287" s="5">
        <v>0</v>
      </c>
      <c r="I287" s="5">
        <v>0</v>
      </c>
      <c r="J287" s="5">
        <v>0</v>
      </c>
      <c r="K287" s="5">
        <v>1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6">
        <v>0</v>
      </c>
      <c r="AE287" s="5">
        <v>2</v>
      </c>
      <c r="AF287" s="7">
        <v>1</v>
      </c>
      <c r="AG287" s="8">
        <v>1</v>
      </c>
      <c r="AH287" s="8" t="s">
        <v>57</v>
      </c>
      <c r="AI287" s="2">
        <v>1</v>
      </c>
      <c r="AJ287" s="2" t="s">
        <v>66</v>
      </c>
    </row>
    <row r="288" spans="1:36" s="2" customFormat="1" ht="14.5">
      <c r="A288" s="4" t="s">
        <v>77</v>
      </c>
      <c r="B288" s="5">
        <v>4</v>
      </c>
      <c r="C288" s="5">
        <v>1</v>
      </c>
      <c r="D288" s="5">
        <v>0</v>
      </c>
      <c r="E288" s="5">
        <v>0</v>
      </c>
      <c r="F288" s="5">
        <v>20000</v>
      </c>
      <c r="G288" s="5">
        <v>0</v>
      </c>
      <c r="H288" s="5">
        <v>0</v>
      </c>
      <c r="I288" s="5">
        <v>0</v>
      </c>
      <c r="J288" s="5">
        <v>0</v>
      </c>
      <c r="K288" s="5">
        <v>1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6">
        <v>0</v>
      </c>
      <c r="AE288" s="5">
        <v>2</v>
      </c>
      <c r="AF288" s="7">
        <v>1</v>
      </c>
      <c r="AG288" s="8">
        <v>1</v>
      </c>
      <c r="AH288" s="8" t="s">
        <v>57</v>
      </c>
      <c r="AI288" s="2">
        <v>1</v>
      </c>
      <c r="AJ288" s="2" t="s">
        <v>66</v>
      </c>
    </row>
    <row r="289" spans="1:36" s="2" customFormat="1" ht="14.5">
      <c r="A289" s="4" t="s">
        <v>77</v>
      </c>
      <c r="B289" s="5">
        <v>5</v>
      </c>
      <c r="C289" s="5">
        <v>1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1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6">
        <v>0</v>
      </c>
      <c r="AE289" s="5">
        <v>2</v>
      </c>
      <c r="AF289" s="7">
        <v>1</v>
      </c>
      <c r="AG289" s="8">
        <v>1</v>
      </c>
      <c r="AH289" s="8" t="s">
        <v>57</v>
      </c>
      <c r="AI289" s="2">
        <v>1</v>
      </c>
      <c r="AJ289" s="2" t="s">
        <v>66</v>
      </c>
    </row>
    <row r="290" spans="1:36" s="2" customFormat="1" ht="14.5">
      <c r="A290" s="4" t="s">
        <v>77</v>
      </c>
      <c r="B290" s="5">
        <v>6</v>
      </c>
      <c r="C290" s="5">
        <v>1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1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6">
        <v>0</v>
      </c>
      <c r="AE290" s="5">
        <v>2</v>
      </c>
      <c r="AF290" s="7">
        <v>1</v>
      </c>
      <c r="AG290" s="8">
        <v>1</v>
      </c>
      <c r="AH290" s="8" t="s">
        <v>57</v>
      </c>
      <c r="AI290" s="2">
        <v>1</v>
      </c>
      <c r="AJ290" s="2" t="s">
        <v>66</v>
      </c>
    </row>
    <row r="291" spans="1:36" s="2" customFormat="1" ht="14.5">
      <c r="A291" s="4" t="s">
        <v>77</v>
      </c>
      <c r="B291" s="5">
        <v>7</v>
      </c>
      <c r="C291" s="5">
        <v>1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1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6">
        <v>0</v>
      </c>
      <c r="AE291" s="5">
        <v>2</v>
      </c>
      <c r="AF291" s="7">
        <v>1</v>
      </c>
      <c r="AG291" s="8">
        <v>1</v>
      </c>
      <c r="AH291" s="8" t="s">
        <v>57</v>
      </c>
      <c r="AI291" s="2">
        <v>1</v>
      </c>
      <c r="AJ291" s="2" t="s">
        <v>66</v>
      </c>
    </row>
    <row r="292" spans="1:36" s="2" customFormat="1" ht="14.5">
      <c r="A292" s="4" t="s">
        <v>77</v>
      </c>
      <c r="B292" s="5">
        <v>8</v>
      </c>
      <c r="C292" s="5">
        <v>1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1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6">
        <v>0</v>
      </c>
      <c r="AE292" s="5">
        <v>2</v>
      </c>
      <c r="AF292" s="7">
        <v>1</v>
      </c>
      <c r="AG292" s="8">
        <v>1</v>
      </c>
      <c r="AH292" s="8" t="s">
        <v>57</v>
      </c>
      <c r="AI292" s="2">
        <v>1</v>
      </c>
      <c r="AJ292" s="2" t="s">
        <v>66</v>
      </c>
    </row>
    <row r="293" spans="1:36" s="2" customFormat="1" ht="14.5">
      <c r="A293" s="4" t="s">
        <v>77</v>
      </c>
      <c r="B293" s="5">
        <v>9</v>
      </c>
      <c r="C293" s="5">
        <v>1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1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6">
        <v>0</v>
      </c>
      <c r="AE293" s="5">
        <v>2</v>
      </c>
      <c r="AF293" s="7">
        <v>1</v>
      </c>
      <c r="AG293" s="8">
        <v>1</v>
      </c>
      <c r="AH293" s="8" t="s">
        <v>57</v>
      </c>
      <c r="AI293" s="2">
        <v>1</v>
      </c>
      <c r="AJ293" s="2" t="s">
        <v>66</v>
      </c>
    </row>
    <row r="294" spans="1:36" s="2" customFormat="1" ht="14.5">
      <c r="A294" s="4" t="s">
        <v>77</v>
      </c>
      <c r="B294" s="5">
        <v>10</v>
      </c>
      <c r="C294" s="5">
        <v>1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1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6">
        <v>0</v>
      </c>
      <c r="AE294" s="5">
        <v>2</v>
      </c>
      <c r="AF294" s="7">
        <v>1</v>
      </c>
      <c r="AG294" s="8">
        <v>1</v>
      </c>
      <c r="AH294" s="8" t="s">
        <v>57</v>
      </c>
      <c r="AI294" s="2">
        <v>1</v>
      </c>
      <c r="AJ294" s="2" t="s">
        <v>66</v>
      </c>
    </row>
    <row r="295" spans="1:36" s="2" customFormat="1" ht="14.5">
      <c r="A295" s="4" t="s">
        <v>77</v>
      </c>
      <c r="B295" s="5">
        <v>11</v>
      </c>
      <c r="C295" s="5">
        <v>1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1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6">
        <v>0</v>
      </c>
      <c r="AE295" s="5">
        <v>2</v>
      </c>
      <c r="AF295" s="7">
        <v>1</v>
      </c>
      <c r="AG295" s="8">
        <v>1</v>
      </c>
      <c r="AH295" s="8" t="s">
        <v>57</v>
      </c>
      <c r="AI295" s="2">
        <v>1</v>
      </c>
      <c r="AJ295" s="2" t="s">
        <v>66</v>
      </c>
    </row>
    <row r="296" spans="1:36" s="2" customFormat="1" ht="14.5">
      <c r="A296" s="4" t="s">
        <v>77</v>
      </c>
      <c r="B296" s="5">
        <v>12</v>
      </c>
      <c r="C296" s="5">
        <v>1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1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6">
        <v>0</v>
      </c>
      <c r="AE296" s="5">
        <v>2</v>
      </c>
      <c r="AF296" s="7">
        <v>1</v>
      </c>
      <c r="AG296" s="8">
        <v>1</v>
      </c>
      <c r="AH296" s="8" t="s">
        <v>57</v>
      </c>
      <c r="AI296" s="2">
        <v>1</v>
      </c>
      <c r="AJ296" s="2" t="s">
        <v>66</v>
      </c>
    </row>
    <row r="297" spans="1:36" s="2" customFormat="1" ht="14.5">
      <c r="A297" s="4" t="s">
        <v>78</v>
      </c>
      <c r="B297" s="5">
        <v>1</v>
      </c>
      <c r="C297" s="5">
        <v>1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1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6">
        <v>0</v>
      </c>
      <c r="AE297" s="5">
        <v>2</v>
      </c>
      <c r="AF297" s="7">
        <v>1</v>
      </c>
      <c r="AG297" s="8">
        <v>1</v>
      </c>
      <c r="AH297" s="8" t="s">
        <v>57</v>
      </c>
      <c r="AI297" s="2">
        <v>1</v>
      </c>
      <c r="AJ297" s="2" t="s">
        <v>66</v>
      </c>
    </row>
    <row r="298" spans="1:36" s="2" customFormat="1" ht="14.5">
      <c r="A298" s="4" t="s">
        <v>78</v>
      </c>
      <c r="B298" s="5">
        <v>2</v>
      </c>
      <c r="C298" s="5">
        <v>1</v>
      </c>
      <c r="D298" s="5">
        <v>0</v>
      </c>
      <c r="E298" s="5">
        <v>0</v>
      </c>
      <c r="F298" s="5">
        <v>70000</v>
      </c>
      <c r="G298" s="5">
        <v>0</v>
      </c>
      <c r="H298" s="5">
        <v>0</v>
      </c>
      <c r="I298" s="5">
        <v>0</v>
      </c>
      <c r="J298" s="5">
        <v>0</v>
      </c>
      <c r="K298" s="5">
        <v>1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6">
        <v>0</v>
      </c>
      <c r="AE298" s="5">
        <v>2</v>
      </c>
      <c r="AF298" s="7">
        <v>1</v>
      </c>
      <c r="AG298" s="8">
        <v>1</v>
      </c>
      <c r="AH298" s="8" t="s">
        <v>57</v>
      </c>
      <c r="AI298" s="2">
        <v>1</v>
      </c>
      <c r="AJ298" s="2" t="s">
        <v>66</v>
      </c>
    </row>
    <row r="299" spans="1:36" s="2" customFormat="1" ht="14.5">
      <c r="A299" s="4" t="s">
        <v>78</v>
      </c>
      <c r="B299" s="5">
        <v>3</v>
      </c>
      <c r="C299" s="5">
        <v>1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1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6">
        <v>0</v>
      </c>
      <c r="AE299" s="5">
        <v>2</v>
      </c>
      <c r="AF299" s="7">
        <v>1</v>
      </c>
      <c r="AG299" s="8">
        <v>1</v>
      </c>
      <c r="AH299" s="8" t="s">
        <v>57</v>
      </c>
      <c r="AI299" s="2">
        <v>1</v>
      </c>
      <c r="AJ299" s="2" t="s">
        <v>66</v>
      </c>
    </row>
    <row r="300" spans="1:36" s="2" customFormat="1" ht="14.5">
      <c r="A300" s="4" t="s">
        <v>78</v>
      </c>
      <c r="B300" s="5">
        <v>4</v>
      </c>
      <c r="C300" s="5">
        <v>1</v>
      </c>
      <c r="D300" s="5">
        <v>0</v>
      </c>
      <c r="E300" s="5">
        <v>0</v>
      </c>
      <c r="F300" s="5">
        <v>0</v>
      </c>
      <c r="G300" s="5">
        <v>0</v>
      </c>
      <c r="H300" s="5">
        <v>58223</v>
      </c>
      <c r="I300" s="5">
        <v>0</v>
      </c>
      <c r="J300" s="5">
        <v>0</v>
      </c>
      <c r="K300" s="5">
        <v>1</v>
      </c>
      <c r="L300" s="5">
        <v>58223</v>
      </c>
      <c r="M300" s="5">
        <v>0</v>
      </c>
      <c r="N300" s="5">
        <v>0</v>
      </c>
      <c r="O300" s="5">
        <v>58223</v>
      </c>
      <c r="P300" s="5">
        <v>0</v>
      </c>
      <c r="Q300" s="5">
        <v>0</v>
      </c>
      <c r="R300" s="5">
        <v>0</v>
      </c>
      <c r="S300" s="5">
        <v>58223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6">
        <v>0</v>
      </c>
      <c r="AE300" s="5">
        <v>2</v>
      </c>
      <c r="AF300" s="7">
        <v>1</v>
      </c>
      <c r="AG300" s="8">
        <v>1</v>
      </c>
      <c r="AH300" s="8" t="s">
        <v>57</v>
      </c>
      <c r="AI300" s="2">
        <v>1</v>
      </c>
      <c r="AJ300" s="2" t="s">
        <v>66</v>
      </c>
    </row>
    <row r="301" spans="1:36" s="2" customFormat="1" ht="14.5">
      <c r="A301" s="4" t="s">
        <v>78</v>
      </c>
      <c r="B301" s="5">
        <v>5</v>
      </c>
      <c r="C301" s="5">
        <v>1</v>
      </c>
      <c r="D301" s="5">
        <v>0</v>
      </c>
      <c r="E301" s="5">
        <v>0</v>
      </c>
      <c r="F301" s="5">
        <v>0</v>
      </c>
      <c r="G301" s="5">
        <v>0</v>
      </c>
      <c r="H301" s="5">
        <v>190912</v>
      </c>
      <c r="I301" s="5">
        <v>0</v>
      </c>
      <c r="J301" s="5">
        <v>0</v>
      </c>
      <c r="K301" s="5">
        <v>1</v>
      </c>
      <c r="L301" s="5">
        <v>190912</v>
      </c>
      <c r="M301" s="5">
        <v>0</v>
      </c>
      <c r="N301" s="5">
        <v>0</v>
      </c>
      <c r="O301" s="5">
        <v>190912</v>
      </c>
      <c r="P301" s="5">
        <v>0</v>
      </c>
      <c r="Q301" s="5">
        <v>0</v>
      </c>
      <c r="R301" s="5">
        <v>0</v>
      </c>
      <c r="S301" s="5">
        <v>190912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6">
        <v>0</v>
      </c>
      <c r="AE301" s="5">
        <v>2</v>
      </c>
      <c r="AF301" s="7">
        <v>1</v>
      </c>
      <c r="AG301" s="8">
        <v>1</v>
      </c>
      <c r="AH301" s="8" t="s">
        <v>57</v>
      </c>
      <c r="AI301" s="2">
        <v>1</v>
      </c>
      <c r="AJ301" s="2" t="s">
        <v>66</v>
      </c>
    </row>
    <row r="302" spans="1:36" s="2" customFormat="1" ht="14.5">
      <c r="A302" s="4" t="s">
        <v>78</v>
      </c>
      <c r="B302" s="5">
        <v>6</v>
      </c>
      <c r="C302" s="5">
        <v>1</v>
      </c>
      <c r="D302" s="5">
        <v>0</v>
      </c>
      <c r="E302" s="5">
        <v>0</v>
      </c>
      <c r="F302" s="5">
        <v>60000</v>
      </c>
      <c r="G302" s="5">
        <v>0</v>
      </c>
      <c r="H302" s="5">
        <v>118275</v>
      </c>
      <c r="I302" s="5">
        <v>0</v>
      </c>
      <c r="J302" s="5">
        <v>0</v>
      </c>
      <c r="K302" s="5">
        <v>1</v>
      </c>
      <c r="L302" s="5">
        <v>118275</v>
      </c>
      <c r="M302" s="5">
        <v>0</v>
      </c>
      <c r="N302" s="5">
        <v>0</v>
      </c>
      <c r="O302" s="5">
        <v>118275</v>
      </c>
      <c r="P302" s="5">
        <v>0</v>
      </c>
      <c r="Q302" s="5">
        <v>0</v>
      </c>
      <c r="R302" s="5">
        <v>0</v>
      </c>
      <c r="S302" s="5">
        <v>118275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6">
        <v>0</v>
      </c>
      <c r="AE302" s="5">
        <v>2</v>
      </c>
      <c r="AF302" s="7">
        <v>1</v>
      </c>
      <c r="AG302" s="8">
        <v>1</v>
      </c>
      <c r="AH302" s="8" t="s">
        <v>57</v>
      </c>
      <c r="AI302" s="2">
        <v>1</v>
      </c>
      <c r="AJ302" s="2" t="s">
        <v>66</v>
      </c>
    </row>
    <row r="303" spans="1:36" s="2" customFormat="1" ht="14.5">
      <c r="A303" s="4" t="s">
        <v>78</v>
      </c>
      <c r="B303" s="5">
        <v>7</v>
      </c>
      <c r="C303" s="5">
        <v>1</v>
      </c>
      <c r="D303" s="5">
        <v>0</v>
      </c>
      <c r="E303" s="5">
        <v>0</v>
      </c>
      <c r="F303" s="5">
        <v>200000</v>
      </c>
      <c r="G303" s="5">
        <v>0</v>
      </c>
      <c r="H303" s="5">
        <v>19208</v>
      </c>
      <c r="I303" s="5">
        <v>0</v>
      </c>
      <c r="J303" s="5">
        <v>0</v>
      </c>
      <c r="K303" s="5">
        <v>1</v>
      </c>
      <c r="L303" s="5">
        <v>19208</v>
      </c>
      <c r="M303" s="5">
        <v>0</v>
      </c>
      <c r="N303" s="5">
        <v>0</v>
      </c>
      <c r="O303" s="5">
        <v>19208</v>
      </c>
      <c r="P303" s="5">
        <v>0</v>
      </c>
      <c r="Q303" s="5">
        <v>0</v>
      </c>
      <c r="R303" s="5">
        <v>0</v>
      </c>
      <c r="S303" s="5">
        <v>19207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6">
        <v>0</v>
      </c>
      <c r="AE303" s="5">
        <v>2</v>
      </c>
      <c r="AF303" s="7">
        <v>1</v>
      </c>
      <c r="AG303" s="8">
        <v>1</v>
      </c>
      <c r="AH303" s="8" t="s">
        <v>57</v>
      </c>
      <c r="AI303" s="2">
        <v>1</v>
      </c>
      <c r="AJ303" s="2" t="s">
        <v>66</v>
      </c>
    </row>
    <row r="304" spans="1:36" s="2" customFormat="1" ht="14.5">
      <c r="A304" s="4" t="s">
        <v>78</v>
      </c>
      <c r="B304" s="5">
        <v>8</v>
      </c>
      <c r="C304" s="5">
        <v>1</v>
      </c>
      <c r="D304" s="5">
        <v>0</v>
      </c>
      <c r="E304" s="5">
        <v>0</v>
      </c>
      <c r="F304" s="5">
        <v>120000</v>
      </c>
      <c r="G304" s="5">
        <v>0</v>
      </c>
      <c r="H304" s="5">
        <v>57169</v>
      </c>
      <c r="I304" s="5">
        <v>0</v>
      </c>
      <c r="J304" s="5">
        <v>0</v>
      </c>
      <c r="K304" s="5">
        <v>1</v>
      </c>
      <c r="L304" s="5">
        <v>57169</v>
      </c>
      <c r="M304" s="5">
        <v>0</v>
      </c>
      <c r="N304" s="5">
        <v>0</v>
      </c>
      <c r="O304" s="5">
        <v>57169</v>
      </c>
      <c r="P304" s="5">
        <v>0</v>
      </c>
      <c r="Q304" s="5">
        <v>0</v>
      </c>
      <c r="R304" s="5">
        <v>0</v>
      </c>
      <c r="S304" s="5">
        <v>57169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6">
        <v>0</v>
      </c>
      <c r="AE304" s="5">
        <v>2</v>
      </c>
      <c r="AF304" s="7">
        <v>1</v>
      </c>
      <c r="AG304" s="8">
        <v>1</v>
      </c>
      <c r="AH304" s="8" t="s">
        <v>57</v>
      </c>
      <c r="AI304" s="2">
        <v>1</v>
      </c>
      <c r="AJ304" s="2" t="s">
        <v>66</v>
      </c>
    </row>
    <row r="305" spans="1:36" s="2" customFormat="1" ht="14.5">
      <c r="A305" s="4" t="s">
        <v>78</v>
      </c>
      <c r="B305" s="5">
        <v>9</v>
      </c>
      <c r="C305" s="5">
        <v>1</v>
      </c>
      <c r="D305" s="5">
        <v>0</v>
      </c>
      <c r="E305" s="5">
        <v>0</v>
      </c>
      <c r="F305" s="5">
        <v>20000</v>
      </c>
      <c r="G305" s="5">
        <v>0</v>
      </c>
      <c r="H305" s="5">
        <v>0</v>
      </c>
      <c r="I305" s="5">
        <v>0</v>
      </c>
      <c r="J305" s="5">
        <v>0</v>
      </c>
      <c r="K305" s="5">
        <v>1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6">
        <v>0</v>
      </c>
      <c r="AE305" s="5">
        <v>2</v>
      </c>
      <c r="AF305" s="7">
        <v>1</v>
      </c>
      <c r="AG305" s="8">
        <v>1</v>
      </c>
      <c r="AH305" s="8" t="s">
        <v>57</v>
      </c>
      <c r="AI305" s="2">
        <v>1</v>
      </c>
      <c r="AJ305" s="2" t="s">
        <v>66</v>
      </c>
    </row>
    <row r="306" spans="1:36" s="2" customFormat="1" ht="14.5">
      <c r="A306" s="4" t="s">
        <v>78</v>
      </c>
      <c r="B306" s="5">
        <v>10</v>
      </c>
      <c r="C306" s="5">
        <v>1</v>
      </c>
      <c r="D306" s="5">
        <v>0</v>
      </c>
      <c r="E306" s="5">
        <v>0</v>
      </c>
      <c r="F306" s="5">
        <v>60000</v>
      </c>
      <c r="G306" s="5">
        <v>0</v>
      </c>
      <c r="H306" s="5">
        <v>0</v>
      </c>
      <c r="I306" s="5">
        <v>0</v>
      </c>
      <c r="J306" s="5">
        <v>0</v>
      </c>
      <c r="K306" s="5">
        <v>1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6">
        <v>0</v>
      </c>
      <c r="AE306" s="5">
        <v>2</v>
      </c>
      <c r="AF306" s="7">
        <v>1</v>
      </c>
      <c r="AG306" s="8">
        <v>1</v>
      </c>
      <c r="AH306" s="8" t="s">
        <v>57</v>
      </c>
      <c r="AI306" s="2">
        <v>1</v>
      </c>
      <c r="AJ306" s="2" t="s">
        <v>66</v>
      </c>
    </row>
    <row r="307" spans="1:36" s="2" customFormat="1" ht="14.5">
      <c r="A307" s="4" t="s">
        <v>78</v>
      </c>
      <c r="B307" s="5">
        <v>11</v>
      </c>
      <c r="C307" s="5">
        <v>1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1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6">
        <v>0</v>
      </c>
      <c r="AE307" s="5">
        <v>2</v>
      </c>
      <c r="AF307" s="7">
        <v>1</v>
      </c>
      <c r="AG307" s="8">
        <v>1</v>
      </c>
      <c r="AH307" s="8" t="s">
        <v>57</v>
      </c>
      <c r="AI307" s="2">
        <v>1</v>
      </c>
      <c r="AJ307" s="2" t="s">
        <v>66</v>
      </c>
    </row>
    <row r="308" spans="1:36" s="2" customFormat="1" ht="14.5">
      <c r="A308" s="4" t="s">
        <v>78</v>
      </c>
      <c r="B308" s="5">
        <v>12</v>
      </c>
      <c r="C308" s="5">
        <v>1</v>
      </c>
      <c r="D308" s="5">
        <v>0</v>
      </c>
      <c r="E308" s="5">
        <v>0</v>
      </c>
      <c r="F308" s="5">
        <v>0</v>
      </c>
      <c r="G308" s="5">
        <v>0</v>
      </c>
      <c r="H308" s="5">
        <v>68693</v>
      </c>
      <c r="I308" s="5">
        <v>0</v>
      </c>
      <c r="J308" s="5">
        <v>0</v>
      </c>
      <c r="K308" s="5">
        <v>1</v>
      </c>
      <c r="L308" s="5">
        <v>68693</v>
      </c>
      <c r="M308" s="5">
        <v>0</v>
      </c>
      <c r="N308" s="5">
        <v>0</v>
      </c>
      <c r="O308" s="5">
        <v>68693</v>
      </c>
      <c r="P308" s="5">
        <v>0</v>
      </c>
      <c r="Q308" s="5">
        <v>0</v>
      </c>
      <c r="R308" s="5">
        <v>0</v>
      </c>
      <c r="S308" s="5">
        <v>68693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6">
        <v>0</v>
      </c>
      <c r="AE308" s="5">
        <v>2</v>
      </c>
      <c r="AF308" s="7">
        <v>1</v>
      </c>
      <c r="AG308" s="8">
        <v>1</v>
      </c>
      <c r="AH308" s="8" t="s">
        <v>57</v>
      </c>
      <c r="AI308" s="2">
        <v>1</v>
      </c>
      <c r="AJ308" s="2" t="s">
        <v>66</v>
      </c>
    </row>
    <row r="309" spans="1:36" s="2" customFormat="1" ht="14.5">
      <c r="A309" s="4" t="s">
        <v>79</v>
      </c>
      <c r="B309" s="5">
        <v>1</v>
      </c>
      <c r="C309" s="5">
        <v>1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1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6">
        <v>0</v>
      </c>
      <c r="AE309" s="5">
        <v>2</v>
      </c>
      <c r="AF309" s="7">
        <v>1</v>
      </c>
      <c r="AG309" s="8">
        <v>1</v>
      </c>
      <c r="AH309" s="8" t="s">
        <v>57</v>
      </c>
      <c r="AI309" s="2">
        <v>1</v>
      </c>
      <c r="AJ309" s="2" t="s">
        <v>66</v>
      </c>
    </row>
    <row r="310" spans="1:36" s="2" customFormat="1" ht="14.5">
      <c r="A310" s="4" t="s">
        <v>79</v>
      </c>
      <c r="B310" s="5">
        <v>2</v>
      </c>
      <c r="C310" s="5">
        <v>1</v>
      </c>
      <c r="D310" s="5">
        <v>0</v>
      </c>
      <c r="E310" s="5">
        <v>0</v>
      </c>
      <c r="F310" s="5">
        <v>20000</v>
      </c>
      <c r="G310" s="5">
        <v>0</v>
      </c>
      <c r="H310" s="5">
        <v>0</v>
      </c>
      <c r="I310" s="5">
        <v>0</v>
      </c>
      <c r="J310" s="5">
        <v>0</v>
      </c>
      <c r="K310" s="5">
        <v>1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6">
        <v>0</v>
      </c>
      <c r="AE310" s="5">
        <v>2</v>
      </c>
      <c r="AF310" s="7">
        <v>1</v>
      </c>
      <c r="AG310" s="8">
        <v>1</v>
      </c>
      <c r="AH310" s="8" t="s">
        <v>57</v>
      </c>
      <c r="AI310" s="2">
        <v>1</v>
      </c>
      <c r="AJ310" s="2" t="s">
        <v>66</v>
      </c>
    </row>
    <row r="311" spans="1:36" s="2" customFormat="1" ht="14.5">
      <c r="A311" s="4" t="s">
        <v>79</v>
      </c>
      <c r="B311" s="5">
        <v>3</v>
      </c>
      <c r="C311" s="5">
        <v>1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1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6">
        <v>0</v>
      </c>
      <c r="AE311" s="5">
        <v>2</v>
      </c>
      <c r="AF311" s="7">
        <v>1</v>
      </c>
      <c r="AG311" s="8">
        <v>1</v>
      </c>
      <c r="AH311" s="8" t="s">
        <v>57</v>
      </c>
      <c r="AI311" s="2">
        <v>1</v>
      </c>
      <c r="AJ311" s="2" t="s">
        <v>66</v>
      </c>
    </row>
    <row r="312" spans="1:36" s="2" customFormat="1" ht="14.5">
      <c r="A312" s="4" t="s">
        <v>79</v>
      </c>
      <c r="B312" s="5">
        <v>4</v>
      </c>
      <c r="C312" s="5">
        <v>1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1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6">
        <v>0</v>
      </c>
      <c r="AE312" s="5">
        <v>2</v>
      </c>
      <c r="AF312" s="7">
        <v>1</v>
      </c>
      <c r="AG312" s="8">
        <v>1</v>
      </c>
      <c r="AH312" s="8" t="s">
        <v>57</v>
      </c>
      <c r="AI312" s="2">
        <v>1</v>
      </c>
      <c r="AJ312" s="2" t="s">
        <v>66</v>
      </c>
    </row>
    <row r="313" spans="1:36" s="2" customFormat="1" ht="14.5">
      <c r="A313" s="4" t="s">
        <v>79</v>
      </c>
      <c r="B313" s="5">
        <v>5</v>
      </c>
      <c r="C313" s="5">
        <v>1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1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6">
        <v>0</v>
      </c>
      <c r="AE313" s="5">
        <v>2</v>
      </c>
      <c r="AF313" s="7">
        <v>1</v>
      </c>
      <c r="AG313" s="8">
        <v>1</v>
      </c>
      <c r="AH313" s="8" t="s">
        <v>57</v>
      </c>
      <c r="AI313" s="2">
        <v>1</v>
      </c>
      <c r="AJ313" s="2" t="s">
        <v>66</v>
      </c>
    </row>
    <row r="314" spans="1:36" s="2" customFormat="1" ht="14.5">
      <c r="A314" s="4" t="s">
        <v>79</v>
      </c>
      <c r="B314" s="5">
        <v>6</v>
      </c>
      <c r="C314" s="5">
        <v>1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1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6">
        <v>0</v>
      </c>
      <c r="AE314" s="5">
        <v>2</v>
      </c>
      <c r="AF314" s="7">
        <v>1</v>
      </c>
      <c r="AG314" s="8">
        <v>1</v>
      </c>
      <c r="AH314" s="8" t="s">
        <v>57</v>
      </c>
      <c r="AI314" s="2">
        <v>1</v>
      </c>
      <c r="AJ314" s="2" t="s">
        <v>66</v>
      </c>
    </row>
    <row r="315" spans="1:36" s="2" customFormat="1" ht="14.5">
      <c r="A315" s="4" t="s">
        <v>79</v>
      </c>
      <c r="B315" s="5">
        <v>7</v>
      </c>
      <c r="C315" s="5">
        <v>1</v>
      </c>
      <c r="D315" s="5">
        <v>0</v>
      </c>
      <c r="E315" s="5">
        <v>0</v>
      </c>
      <c r="F315" s="5">
        <v>0</v>
      </c>
      <c r="G315" s="5">
        <v>0</v>
      </c>
      <c r="H315" s="5">
        <v>19183</v>
      </c>
      <c r="I315" s="5">
        <v>0</v>
      </c>
      <c r="J315" s="5">
        <v>0</v>
      </c>
      <c r="K315" s="5">
        <v>1</v>
      </c>
      <c r="L315" s="5">
        <v>19183</v>
      </c>
      <c r="M315" s="5">
        <v>0</v>
      </c>
      <c r="N315" s="5">
        <v>0</v>
      </c>
      <c r="O315" s="5">
        <v>19183</v>
      </c>
      <c r="P315" s="5">
        <v>0</v>
      </c>
      <c r="Q315" s="5">
        <v>0</v>
      </c>
      <c r="R315" s="5">
        <v>0</v>
      </c>
      <c r="S315" s="5">
        <v>19182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6">
        <v>0</v>
      </c>
      <c r="AE315" s="5">
        <v>2</v>
      </c>
      <c r="AF315" s="7">
        <v>1</v>
      </c>
      <c r="AG315" s="8">
        <v>1</v>
      </c>
      <c r="AH315" s="8" t="s">
        <v>57</v>
      </c>
      <c r="AI315" s="2">
        <v>1</v>
      </c>
      <c r="AJ315" s="2" t="s">
        <v>66</v>
      </c>
    </row>
    <row r="316" spans="1:36" s="2" customFormat="1" ht="14.5">
      <c r="A316" s="4" t="s">
        <v>79</v>
      </c>
      <c r="B316" s="5">
        <v>8</v>
      </c>
      <c r="C316" s="5">
        <v>1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1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6">
        <v>0</v>
      </c>
      <c r="AE316" s="5">
        <v>2</v>
      </c>
      <c r="AF316" s="7">
        <v>1</v>
      </c>
      <c r="AG316" s="8">
        <v>1</v>
      </c>
      <c r="AH316" s="8" t="s">
        <v>57</v>
      </c>
      <c r="AI316" s="2">
        <v>1</v>
      </c>
      <c r="AJ316" s="2" t="s">
        <v>66</v>
      </c>
    </row>
    <row r="317" spans="1:36" s="2" customFormat="1" ht="14.5">
      <c r="A317" s="4" t="s">
        <v>79</v>
      </c>
      <c r="B317" s="5">
        <v>9</v>
      </c>
      <c r="C317" s="5">
        <v>1</v>
      </c>
      <c r="D317" s="5">
        <v>0</v>
      </c>
      <c r="E317" s="5">
        <v>0</v>
      </c>
      <c r="F317" s="5">
        <v>20000</v>
      </c>
      <c r="G317" s="5">
        <v>0</v>
      </c>
      <c r="H317" s="5">
        <v>0</v>
      </c>
      <c r="I317" s="5">
        <v>0</v>
      </c>
      <c r="J317" s="5">
        <v>0</v>
      </c>
      <c r="K317" s="5">
        <v>1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6">
        <v>0</v>
      </c>
      <c r="AE317" s="5">
        <v>2</v>
      </c>
      <c r="AF317" s="7">
        <v>1</v>
      </c>
      <c r="AG317" s="8">
        <v>1</v>
      </c>
      <c r="AH317" s="8" t="s">
        <v>57</v>
      </c>
      <c r="AI317" s="2">
        <v>1</v>
      </c>
      <c r="AJ317" s="2" t="s">
        <v>66</v>
      </c>
    </row>
    <row r="318" spans="1:36" s="2" customFormat="1" ht="14.5">
      <c r="A318" s="4" t="s">
        <v>79</v>
      </c>
      <c r="B318" s="5">
        <v>10</v>
      </c>
      <c r="C318" s="5">
        <v>1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1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6">
        <v>0</v>
      </c>
      <c r="AE318" s="5">
        <v>2</v>
      </c>
      <c r="AF318" s="7">
        <v>1</v>
      </c>
      <c r="AG318" s="8">
        <v>1</v>
      </c>
      <c r="AH318" s="8" t="s">
        <v>57</v>
      </c>
      <c r="AI318" s="2">
        <v>1</v>
      </c>
      <c r="AJ318" s="2" t="s">
        <v>66</v>
      </c>
    </row>
    <row r="319" spans="1:36" s="2" customFormat="1" ht="14.5">
      <c r="A319" s="4" t="s">
        <v>79</v>
      </c>
      <c r="B319" s="5">
        <v>11</v>
      </c>
      <c r="C319" s="5">
        <v>1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1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6">
        <v>0</v>
      </c>
      <c r="AE319" s="5">
        <v>2</v>
      </c>
      <c r="AF319" s="7">
        <v>1</v>
      </c>
      <c r="AG319" s="8">
        <v>1</v>
      </c>
      <c r="AH319" s="8" t="s">
        <v>57</v>
      </c>
      <c r="AI319" s="2">
        <v>1</v>
      </c>
      <c r="AJ319" s="2" t="s">
        <v>66</v>
      </c>
    </row>
    <row r="320" spans="1:36" s="2" customFormat="1" ht="14.5">
      <c r="A320" s="4" t="s">
        <v>79</v>
      </c>
      <c r="B320" s="5">
        <v>12</v>
      </c>
      <c r="C320" s="5">
        <v>1</v>
      </c>
      <c r="D320" s="5">
        <v>0</v>
      </c>
      <c r="E320" s="5">
        <v>0</v>
      </c>
      <c r="F320" s="5">
        <v>0</v>
      </c>
      <c r="G320" s="5">
        <v>0</v>
      </c>
      <c r="H320" s="5">
        <v>19587</v>
      </c>
      <c r="I320" s="5">
        <v>0</v>
      </c>
      <c r="J320" s="5">
        <v>0</v>
      </c>
      <c r="K320" s="5">
        <v>1</v>
      </c>
      <c r="L320" s="5">
        <v>19587</v>
      </c>
      <c r="M320" s="5">
        <v>0</v>
      </c>
      <c r="N320" s="5">
        <v>0</v>
      </c>
      <c r="O320" s="5">
        <v>19587</v>
      </c>
      <c r="P320" s="5">
        <v>0</v>
      </c>
      <c r="Q320" s="5">
        <v>0</v>
      </c>
      <c r="R320" s="5">
        <v>0</v>
      </c>
      <c r="S320" s="5">
        <v>19586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6">
        <v>0</v>
      </c>
      <c r="AE320" s="5">
        <v>2</v>
      </c>
      <c r="AF320" s="7">
        <v>1</v>
      </c>
      <c r="AG320" s="8">
        <v>1</v>
      </c>
      <c r="AH320" s="8" t="s">
        <v>57</v>
      </c>
      <c r="AI320" s="2">
        <v>1</v>
      </c>
      <c r="AJ320" s="2" t="s">
        <v>66</v>
      </c>
    </row>
    <row r="321" spans="1:36" s="2" customFormat="1" ht="14.5">
      <c r="A321" s="4" t="s">
        <v>80</v>
      </c>
      <c r="B321" s="5">
        <v>1</v>
      </c>
      <c r="C321" s="5">
        <v>1</v>
      </c>
      <c r="D321" s="5">
        <v>0</v>
      </c>
      <c r="E321" s="5">
        <v>0</v>
      </c>
      <c r="F321" s="5">
        <v>0</v>
      </c>
      <c r="G321" s="5">
        <v>0</v>
      </c>
      <c r="H321" s="5">
        <v>39748</v>
      </c>
      <c r="I321" s="5">
        <v>0</v>
      </c>
      <c r="J321" s="5">
        <v>0</v>
      </c>
      <c r="K321" s="5">
        <v>1</v>
      </c>
      <c r="L321" s="5">
        <v>39748</v>
      </c>
      <c r="M321" s="5">
        <v>0</v>
      </c>
      <c r="N321" s="5">
        <v>0</v>
      </c>
      <c r="O321" s="5">
        <v>39748</v>
      </c>
      <c r="P321" s="5">
        <v>0</v>
      </c>
      <c r="Q321" s="5">
        <v>0</v>
      </c>
      <c r="R321" s="5">
        <v>0</v>
      </c>
      <c r="S321" s="5">
        <v>39748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6">
        <v>0</v>
      </c>
      <c r="AE321" s="5">
        <v>2</v>
      </c>
      <c r="AF321" s="7">
        <v>1</v>
      </c>
      <c r="AG321" s="8">
        <v>1</v>
      </c>
      <c r="AH321" s="8" t="s">
        <v>57</v>
      </c>
      <c r="AI321" s="2">
        <v>1</v>
      </c>
      <c r="AJ321" s="2" t="s">
        <v>66</v>
      </c>
    </row>
    <row r="322" spans="1:36" s="2" customFormat="1" ht="14.5">
      <c r="A322" s="4" t="s">
        <v>80</v>
      </c>
      <c r="B322" s="5">
        <v>2</v>
      </c>
      <c r="C322" s="5">
        <v>1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1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6">
        <v>0</v>
      </c>
      <c r="AE322" s="5">
        <v>2</v>
      </c>
      <c r="AF322" s="7">
        <v>1</v>
      </c>
      <c r="AG322" s="8">
        <v>1</v>
      </c>
      <c r="AH322" s="8" t="s">
        <v>57</v>
      </c>
      <c r="AI322" s="2">
        <v>1</v>
      </c>
      <c r="AJ322" s="2" t="s">
        <v>66</v>
      </c>
    </row>
    <row r="323" spans="1:36" s="2" customFormat="1" ht="14.5">
      <c r="A323" s="4" t="s">
        <v>80</v>
      </c>
      <c r="B323" s="5">
        <v>3</v>
      </c>
      <c r="C323" s="5">
        <v>1</v>
      </c>
      <c r="D323" s="5">
        <v>0</v>
      </c>
      <c r="E323" s="5">
        <v>0</v>
      </c>
      <c r="F323" s="5">
        <v>40000</v>
      </c>
      <c r="G323" s="5">
        <v>0</v>
      </c>
      <c r="H323" s="5">
        <v>0</v>
      </c>
      <c r="I323" s="5">
        <v>0</v>
      </c>
      <c r="J323" s="5">
        <v>0</v>
      </c>
      <c r="K323" s="5">
        <v>1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6">
        <v>0</v>
      </c>
      <c r="AE323" s="5">
        <v>2</v>
      </c>
      <c r="AF323" s="7">
        <v>1</v>
      </c>
      <c r="AG323" s="8">
        <v>1</v>
      </c>
      <c r="AH323" s="8" t="s">
        <v>57</v>
      </c>
      <c r="AI323" s="2">
        <v>1</v>
      </c>
      <c r="AJ323" s="2" t="s">
        <v>66</v>
      </c>
    </row>
    <row r="324" spans="1:36" s="2" customFormat="1" ht="14.5">
      <c r="A324" s="4" t="s">
        <v>80</v>
      </c>
      <c r="B324" s="5">
        <v>4</v>
      </c>
      <c r="C324" s="5">
        <v>1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1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6">
        <v>0</v>
      </c>
      <c r="AE324" s="5">
        <v>2</v>
      </c>
      <c r="AF324" s="7">
        <v>1</v>
      </c>
      <c r="AG324" s="8">
        <v>1</v>
      </c>
      <c r="AH324" s="8" t="s">
        <v>57</v>
      </c>
      <c r="AI324" s="2">
        <v>1</v>
      </c>
      <c r="AJ324" s="2" t="s">
        <v>66</v>
      </c>
    </row>
    <row r="325" spans="1:36" s="2" customFormat="1" ht="14.5">
      <c r="A325" s="4" t="s">
        <v>80</v>
      </c>
      <c r="B325" s="5">
        <v>5</v>
      </c>
      <c r="C325" s="5">
        <v>1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1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6">
        <v>0</v>
      </c>
      <c r="AE325" s="5">
        <v>2</v>
      </c>
      <c r="AF325" s="7">
        <v>1</v>
      </c>
      <c r="AG325" s="8">
        <v>1</v>
      </c>
      <c r="AH325" s="8" t="s">
        <v>57</v>
      </c>
      <c r="AI325" s="2">
        <v>1</v>
      </c>
      <c r="AJ325" s="2" t="s">
        <v>66</v>
      </c>
    </row>
    <row r="326" spans="1:36" s="2" customFormat="1" ht="14.5">
      <c r="A326" s="4" t="s">
        <v>80</v>
      </c>
      <c r="B326" s="5">
        <v>6</v>
      </c>
      <c r="C326" s="5">
        <v>1</v>
      </c>
      <c r="D326" s="5">
        <v>0</v>
      </c>
      <c r="E326" s="5">
        <v>0</v>
      </c>
      <c r="F326" s="5">
        <v>0</v>
      </c>
      <c r="G326" s="5">
        <v>0</v>
      </c>
      <c r="H326" s="5">
        <v>20113</v>
      </c>
      <c r="I326" s="5">
        <v>0</v>
      </c>
      <c r="J326" s="5">
        <v>0</v>
      </c>
      <c r="K326" s="5">
        <v>1</v>
      </c>
      <c r="L326" s="5">
        <v>20113</v>
      </c>
      <c r="M326" s="5">
        <v>0</v>
      </c>
      <c r="N326" s="5">
        <v>0</v>
      </c>
      <c r="O326" s="5">
        <v>20113</v>
      </c>
      <c r="P326" s="5">
        <v>0</v>
      </c>
      <c r="Q326" s="5">
        <v>0</v>
      </c>
      <c r="R326" s="5">
        <v>0</v>
      </c>
      <c r="S326" s="5">
        <v>20112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6">
        <v>0</v>
      </c>
      <c r="AE326" s="5">
        <v>2</v>
      </c>
      <c r="AF326" s="7">
        <v>1</v>
      </c>
      <c r="AG326" s="8">
        <v>1</v>
      </c>
      <c r="AH326" s="8" t="s">
        <v>57</v>
      </c>
      <c r="AI326" s="2">
        <v>1</v>
      </c>
      <c r="AJ326" s="2" t="s">
        <v>66</v>
      </c>
    </row>
    <row r="327" spans="1:36" s="2" customFormat="1" ht="14.5">
      <c r="A327" s="4" t="s">
        <v>80</v>
      </c>
      <c r="B327" s="5">
        <v>7</v>
      </c>
      <c r="C327" s="5">
        <v>1</v>
      </c>
      <c r="D327" s="5">
        <v>0</v>
      </c>
      <c r="E327" s="5">
        <v>0</v>
      </c>
      <c r="F327" s="5">
        <v>0</v>
      </c>
      <c r="G327" s="5">
        <v>0</v>
      </c>
      <c r="H327" s="5">
        <v>19335</v>
      </c>
      <c r="I327" s="5">
        <v>0</v>
      </c>
      <c r="J327" s="5">
        <v>0</v>
      </c>
      <c r="K327" s="5">
        <v>1</v>
      </c>
      <c r="L327" s="5">
        <v>19335</v>
      </c>
      <c r="M327" s="5">
        <v>0</v>
      </c>
      <c r="N327" s="5">
        <v>0</v>
      </c>
      <c r="O327" s="5">
        <v>19335</v>
      </c>
      <c r="P327" s="5">
        <v>0</v>
      </c>
      <c r="Q327" s="5">
        <v>0</v>
      </c>
      <c r="R327" s="5">
        <v>0</v>
      </c>
      <c r="S327" s="5">
        <v>19334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6">
        <v>0</v>
      </c>
      <c r="AE327" s="5">
        <v>2</v>
      </c>
      <c r="AF327" s="7">
        <v>1</v>
      </c>
      <c r="AG327" s="8">
        <v>1</v>
      </c>
      <c r="AH327" s="8" t="s">
        <v>57</v>
      </c>
      <c r="AI327" s="2">
        <v>1</v>
      </c>
      <c r="AJ327" s="2" t="s">
        <v>66</v>
      </c>
    </row>
    <row r="328" spans="1:36" s="2" customFormat="1" ht="14.5">
      <c r="A328" s="4" t="s">
        <v>80</v>
      </c>
      <c r="B328" s="5">
        <v>8</v>
      </c>
      <c r="C328" s="5">
        <v>1</v>
      </c>
      <c r="D328" s="5">
        <v>0</v>
      </c>
      <c r="E328" s="5">
        <v>0</v>
      </c>
      <c r="F328" s="5">
        <v>20000</v>
      </c>
      <c r="G328" s="5">
        <v>0</v>
      </c>
      <c r="H328" s="5">
        <v>0</v>
      </c>
      <c r="I328" s="5">
        <v>0</v>
      </c>
      <c r="J328" s="5">
        <v>0</v>
      </c>
      <c r="K328" s="5">
        <v>1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6">
        <v>0</v>
      </c>
      <c r="AE328" s="5">
        <v>2</v>
      </c>
      <c r="AF328" s="7">
        <v>1</v>
      </c>
      <c r="AG328" s="8">
        <v>1</v>
      </c>
      <c r="AH328" s="8" t="s">
        <v>57</v>
      </c>
      <c r="AI328" s="2">
        <v>1</v>
      </c>
      <c r="AJ328" s="2" t="s">
        <v>66</v>
      </c>
    </row>
    <row r="329" spans="1:36" s="2" customFormat="1" ht="14.5">
      <c r="A329" s="4" t="s">
        <v>80</v>
      </c>
      <c r="B329" s="5">
        <v>9</v>
      </c>
      <c r="C329" s="5">
        <v>1</v>
      </c>
      <c r="D329" s="5">
        <v>0</v>
      </c>
      <c r="E329" s="5">
        <v>0</v>
      </c>
      <c r="F329" s="5">
        <v>20000</v>
      </c>
      <c r="G329" s="5">
        <v>0</v>
      </c>
      <c r="H329" s="5">
        <v>0</v>
      </c>
      <c r="I329" s="5">
        <v>0</v>
      </c>
      <c r="J329" s="5">
        <v>0</v>
      </c>
      <c r="K329" s="5">
        <v>1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6">
        <v>0</v>
      </c>
      <c r="AE329" s="5">
        <v>2</v>
      </c>
      <c r="AF329" s="7">
        <v>1</v>
      </c>
      <c r="AG329" s="8">
        <v>1</v>
      </c>
      <c r="AH329" s="8" t="s">
        <v>57</v>
      </c>
      <c r="AI329" s="2">
        <v>1</v>
      </c>
      <c r="AJ329" s="2" t="s">
        <v>66</v>
      </c>
    </row>
    <row r="330" spans="1:36" s="2" customFormat="1" ht="14.5">
      <c r="A330" s="4" t="s">
        <v>80</v>
      </c>
      <c r="B330" s="5">
        <v>10</v>
      </c>
      <c r="C330" s="5">
        <v>1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1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6">
        <v>0</v>
      </c>
      <c r="AE330" s="5">
        <v>2</v>
      </c>
      <c r="AF330" s="7">
        <v>1</v>
      </c>
      <c r="AG330" s="8">
        <v>1</v>
      </c>
      <c r="AH330" s="8" t="s">
        <v>57</v>
      </c>
      <c r="AI330" s="2">
        <v>1</v>
      </c>
      <c r="AJ330" s="2" t="s">
        <v>66</v>
      </c>
    </row>
    <row r="331" spans="1:36" s="2" customFormat="1" ht="14.5">
      <c r="A331" s="4" t="s">
        <v>80</v>
      </c>
      <c r="B331" s="5">
        <v>11</v>
      </c>
      <c r="C331" s="5">
        <v>1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1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6">
        <v>0</v>
      </c>
      <c r="AE331" s="5">
        <v>2</v>
      </c>
      <c r="AF331" s="7">
        <v>1</v>
      </c>
      <c r="AG331" s="8">
        <v>1</v>
      </c>
      <c r="AH331" s="8" t="s">
        <v>57</v>
      </c>
      <c r="AI331" s="2">
        <v>1</v>
      </c>
      <c r="AJ331" s="2" t="s">
        <v>66</v>
      </c>
    </row>
    <row r="332" spans="1:36" s="2" customFormat="1" ht="14.5">
      <c r="A332" s="4" t="s">
        <v>80</v>
      </c>
      <c r="B332" s="5">
        <v>12</v>
      </c>
      <c r="C332" s="5">
        <v>1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1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6">
        <v>0</v>
      </c>
      <c r="AE332" s="5">
        <v>2</v>
      </c>
      <c r="AF332" s="7">
        <v>1</v>
      </c>
      <c r="AG332" s="8">
        <v>1</v>
      </c>
      <c r="AH332" s="8" t="s">
        <v>57</v>
      </c>
      <c r="AI332" s="2">
        <v>1</v>
      </c>
      <c r="AJ332" s="2" t="s">
        <v>66</v>
      </c>
    </row>
    <row r="333" spans="1:36" s="2" customFormat="1" ht="14.5">
      <c r="A333" s="4" t="s">
        <v>81</v>
      </c>
      <c r="B333" s="5">
        <v>1</v>
      </c>
      <c r="C333" s="5">
        <v>1</v>
      </c>
      <c r="D333" s="5">
        <v>0</v>
      </c>
      <c r="E333" s="5">
        <v>0</v>
      </c>
      <c r="F333" s="5">
        <v>0</v>
      </c>
      <c r="G333" s="5">
        <v>0</v>
      </c>
      <c r="H333" s="5">
        <v>19573</v>
      </c>
      <c r="I333" s="5">
        <v>0</v>
      </c>
      <c r="J333" s="5">
        <v>0</v>
      </c>
      <c r="K333" s="5">
        <v>1</v>
      </c>
      <c r="L333" s="5">
        <v>19573</v>
      </c>
      <c r="M333" s="5">
        <v>0</v>
      </c>
      <c r="N333" s="5">
        <v>0</v>
      </c>
      <c r="O333" s="5">
        <v>19573</v>
      </c>
      <c r="P333" s="5">
        <v>0</v>
      </c>
      <c r="Q333" s="5">
        <v>0</v>
      </c>
      <c r="R333" s="5">
        <v>0</v>
      </c>
      <c r="S333" s="5">
        <v>19573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6">
        <v>0</v>
      </c>
      <c r="AE333" s="5">
        <v>2</v>
      </c>
      <c r="AF333" s="7">
        <v>1</v>
      </c>
      <c r="AG333" s="8">
        <v>0</v>
      </c>
      <c r="AH333" s="8" t="s">
        <v>57</v>
      </c>
      <c r="AI333" s="2">
        <v>1</v>
      </c>
      <c r="AJ333" s="2" t="s">
        <v>66</v>
      </c>
    </row>
    <row r="334" spans="1:36" s="2" customFormat="1" ht="14.5">
      <c r="A334" s="4" t="s">
        <v>81</v>
      </c>
      <c r="B334" s="5">
        <v>2</v>
      </c>
      <c r="C334" s="5">
        <v>1</v>
      </c>
      <c r="D334" s="5">
        <v>0</v>
      </c>
      <c r="E334" s="5">
        <v>0</v>
      </c>
      <c r="F334" s="5">
        <v>20000</v>
      </c>
      <c r="G334" s="5">
        <v>0</v>
      </c>
      <c r="H334" s="5">
        <v>0</v>
      </c>
      <c r="I334" s="5">
        <v>0</v>
      </c>
      <c r="J334" s="5">
        <v>0</v>
      </c>
      <c r="K334" s="5">
        <v>1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6">
        <v>0</v>
      </c>
      <c r="AE334" s="5">
        <v>2</v>
      </c>
      <c r="AF334" s="7">
        <v>1</v>
      </c>
      <c r="AG334" s="8">
        <v>0</v>
      </c>
      <c r="AH334" s="8" t="s">
        <v>57</v>
      </c>
      <c r="AI334" s="2">
        <v>1</v>
      </c>
      <c r="AJ334" s="2" t="s">
        <v>66</v>
      </c>
    </row>
    <row r="335" spans="1:36" s="2" customFormat="1" ht="14.5">
      <c r="A335" s="4" t="s">
        <v>81</v>
      </c>
      <c r="B335" s="5">
        <v>3</v>
      </c>
      <c r="C335" s="5">
        <v>1</v>
      </c>
      <c r="D335" s="5">
        <v>0</v>
      </c>
      <c r="E335" s="5">
        <v>0</v>
      </c>
      <c r="F335" s="5">
        <v>0</v>
      </c>
      <c r="G335" s="5">
        <v>0</v>
      </c>
      <c r="H335" s="5">
        <v>24258</v>
      </c>
      <c r="I335" s="5">
        <v>0</v>
      </c>
      <c r="J335" s="5">
        <v>0</v>
      </c>
      <c r="K335" s="5">
        <v>1</v>
      </c>
      <c r="L335" s="5">
        <v>24258</v>
      </c>
      <c r="M335" s="5">
        <v>0</v>
      </c>
      <c r="N335" s="5">
        <v>0</v>
      </c>
      <c r="O335" s="5">
        <v>24258</v>
      </c>
      <c r="P335" s="5">
        <v>0</v>
      </c>
      <c r="Q335" s="5">
        <v>0</v>
      </c>
      <c r="R335" s="5">
        <v>0</v>
      </c>
      <c r="S335" s="5">
        <v>24257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6">
        <v>0</v>
      </c>
      <c r="AE335" s="5">
        <v>2</v>
      </c>
      <c r="AF335" s="7">
        <v>1</v>
      </c>
      <c r="AG335" s="8">
        <v>0</v>
      </c>
      <c r="AH335" s="8" t="s">
        <v>57</v>
      </c>
      <c r="AI335" s="2">
        <v>1</v>
      </c>
      <c r="AJ335" s="2" t="s">
        <v>66</v>
      </c>
    </row>
    <row r="336" spans="1:36" s="2" customFormat="1" ht="14.5">
      <c r="A336" s="4" t="s">
        <v>81</v>
      </c>
      <c r="B336" s="5">
        <v>4</v>
      </c>
      <c r="C336" s="5">
        <v>1</v>
      </c>
      <c r="D336" s="5">
        <v>0</v>
      </c>
      <c r="E336" s="5">
        <v>0</v>
      </c>
      <c r="F336" s="5">
        <v>25000</v>
      </c>
      <c r="G336" s="5">
        <v>0</v>
      </c>
      <c r="H336" s="5">
        <v>0</v>
      </c>
      <c r="I336" s="5">
        <v>0</v>
      </c>
      <c r="J336" s="5">
        <v>0</v>
      </c>
      <c r="K336" s="5">
        <v>1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6">
        <v>0</v>
      </c>
      <c r="AE336" s="5">
        <v>2</v>
      </c>
      <c r="AF336" s="7">
        <v>1</v>
      </c>
      <c r="AG336" s="8">
        <v>0</v>
      </c>
      <c r="AH336" s="8" t="s">
        <v>57</v>
      </c>
      <c r="AI336" s="2">
        <v>1</v>
      </c>
      <c r="AJ336" s="2" t="s">
        <v>66</v>
      </c>
    </row>
    <row r="337" spans="1:36" s="2" customFormat="1" ht="14.5">
      <c r="A337" s="4" t="s">
        <v>81</v>
      </c>
      <c r="B337" s="5">
        <v>5</v>
      </c>
      <c r="C337" s="5">
        <v>1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1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6">
        <v>0</v>
      </c>
      <c r="AE337" s="5">
        <v>2</v>
      </c>
      <c r="AF337" s="7">
        <v>1</v>
      </c>
      <c r="AG337" s="8">
        <v>0</v>
      </c>
      <c r="AH337" s="8" t="s">
        <v>57</v>
      </c>
      <c r="AI337" s="2">
        <v>1</v>
      </c>
      <c r="AJ337" s="2" t="s">
        <v>66</v>
      </c>
    </row>
    <row r="338" spans="1:36" s="2" customFormat="1" ht="14.5">
      <c r="A338" s="4" t="s">
        <v>81</v>
      </c>
      <c r="B338" s="5">
        <v>6</v>
      </c>
      <c r="C338" s="5">
        <v>1</v>
      </c>
      <c r="D338" s="5">
        <v>0</v>
      </c>
      <c r="E338" s="5">
        <v>0</v>
      </c>
      <c r="F338" s="5">
        <v>0</v>
      </c>
      <c r="G338" s="5">
        <v>0</v>
      </c>
      <c r="H338" s="5">
        <v>9928</v>
      </c>
      <c r="I338" s="5">
        <v>0</v>
      </c>
      <c r="J338" s="5">
        <v>0</v>
      </c>
      <c r="K338" s="5">
        <v>1</v>
      </c>
      <c r="L338" s="5">
        <v>9928</v>
      </c>
      <c r="M338" s="5">
        <v>0</v>
      </c>
      <c r="N338" s="5">
        <v>0</v>
      </c>
      <c r="O338" s="5">
        <v>9928</v>
      </c>
      <c r="P338" s="5">
        <v>0</v>
      </c>
      <c r="Q338" s="5">
        <v>0</v>
      </c>
      <c r="R338" s="5">
        <v>0</v>
      </c>
      <c r="S338" s="5">
        <v>9928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6">
        <v>0</v>
      </c>
      <c r="AE338" s="5">
        <v>2</v>
      </c>
      <c r="AF338" s="7">
        <v>1</v>
      </c>
      <c r="AG338" s="8">
        <v>0</v>
      </c>
      <c r="AH338" s="8" t="s">
        <v>57</v>
      </c>
      <c r="AI338" s="2">
        <v>1</v>
      </c>
      <c r="AJ338" s="2" t="s">
        <v>66</v>
      </c>
    </row>
    <row r="339" spans="1:36" s="2" customFormat="1" ht="14.5">
      <c r="A339" s="4" t="s">
        <v>81</v>
      </c>
      <c r="B339" s="5">
        <v>7</v>
      </c>
      <c r="C339" s="5">
        <v>1</v>
      </c>
      <c r="D339" s="5">
        <v>0</v>
      </c>
      <c r="E339" s="5">
        <v>0</v>
      </c>
      <c r="F339" s="5">
        <v>10000</v>
      </c>
      <c r="G339" s="5">
        <v>0</v>
      </c>
      <c r="H339" s="5">
        <v>9814</v>
      </c>
      <c r="I339" s="5">
        <v>0</v>
      </c>
      <c r="J339" s="5">
        <v>0</v>
      </c>
      <c r="K339" s="5">
        <v>1</v>
      </c>
      <c r="L339" s="5">
        <v>9814</v>
      </c>
      <c r="M339" s="5">
        <v>0</v>
      </c>
      <c r="N339" s="5">
        <v>0</v>
      </c>
      <c r="O339" s="5">
        <v>9814</v>
      </c>
      <c r="P339" s="5">
        <v>0</v>
      </c>
      <c r="Q339" s="5">
        <v>0</v>
      </c>
      <c r="R339" s="5">
        <v>0</v>
      </c>
      <c r="S339" s="5">
        <v>9813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6">
        <v>0</v>
      </c>
      <c r="AE339" s="5">
        <v>2</v>
      </c>
      <c r="AF339" s="7">
        <v>1</v>
      </c>
      <c r="AG339" s="8">
        <v>0</v>
      </c>
      <c r="AH339" s="8" t="s">
        <v>57</v>
      </c>
      <c r="AI339" s="2">
        <v>1</v>
      </c>
      <c r="AJ339" s="2" t="s">
        <v>66</v>
      </c>
    </row>
    <row r="340" spans="1:36" s="2" customFormat="1" ht="14.5">
      <c r="A340" s="4" t="s">
        <v>81</v>
      </c>
      <c r="B340" s="5">
        <v>8</v>
      </c>
      <c r="C340" s="5">
        <v>1</v>
      </c>
      <c r="D340" s="5">
        <v>0</v>
      </c>
      <c r="E340" s="5">
        <v>0</v>
      </c>
      <c r="F340" s="5">
        <v>10000</v>
      </c>
      <c r="G340" s="5">
        <v>0</v>
      </c>
      <c r="H340" s="5">
        <v>0</v>
      </c>
      <c r="I340" s="5">
        <v>0</v>
      </c>
      <c r="J340" s="5">
        <v>0</v>
      </c>
      <c r="K340" s="5">
        <v>1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6">
        <v>0</v>
      </c>
      <c r="AE340" s="5">
        <v>2</v>
      </c>
      <c r="AF340" s="7">
        <v>1</v>
      </c>
      <c r="AG340" s="8">
        <v>0</v>
      </c>
      <c r="AH340" s="8" t="s">
        <v>57</v>
      </c>
      <c r="AI340" s="2">
        <v>1</v>
      </c>
      <c r="AJ340" s="2" t="s">
        <v>66</v>
      </c>
    </row>
    <row r="341" spans="1:36" s="2" customFormat="1" ht="14.5">
      <c r="A341" s="4" t="s">
        <v>81</v>
      </c>
      <c r="B341" s="5">
        <v>9</v>
      </c>
      <c r="C341" s="5">
        <v>1</v>
      </c>
      <c r="D341" s="5">
        <v>0</v>
      </c>
      <c r="E341" s="5">
        <v>0</v>
      </c>
      <c r="F341" s="5">
        <v>0</v>
      </c>
      <c r="G341" s="5">
        <v>0</v>
      </c>
      <c r="H341" s="5">
        <v>9859</v>
      </c>
      <c r="I341" s="5">
        <v>0</v>
      </c>
      <c r="J341" s="5">
        <v>0</v>
      </c>
      <c r="K341" s="5">
        <v>1</v>
      </c>
      <c r="L341" s="5">
        <v>9859</v>
      </c>
      <c r="M341" s="5">
        <v>0</v>
      </c>
      <c r="N341" s="5">
        <v>0</v>
      </c>
      <c r="O341" s="5">
        <v>9859</v>
      </c>
      <c r="P341" s="5">
        <v>0</v>
      </c>
      <c r="Q341" s="5">
        <v>0</v>
      </c>
      <c r="R341" s="5">
        <v>0</v>
      </c>
      <c r="S341" s="5">
        <v>9858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6">
        <v>0</v>
      </c>
      <c r="AE341" s="5">
        <v>2</v>
      </c>
      <c r="AF341" s="7">
        <v>1</v>
      </c>
      <c r="AG341" s="8">
        <v>0</v>
      </c>
      <c r="AH341" s="8" t="s">
        <v>57</v>
      </c>
      <c r="AI341" s="2">
        <v>1</v>
      </c>
      <c r="AJ341" s="2" t="s">
        <v>66</v>
      </c>
    </row>
    <row r="342" spans="1:36" s="2" customFormat="1" ht="14.5">
      <c r="A342" s="4" t="s">
        <v>81</v>
      </c>
      <c r="B342" s="5">
        <v>10</v>
      </c>
      <c r="C342" s="5">
        <v>1</v>
      </c>
      <c r="D342" s="5">
        <v>0</v>
      </c>
      <c r="E342" s="5">
        <v>0</v>
      </c>
      <c r="F342" s="5">
        <v>10000</v>
      </c>
      <c r="G342" s="5">
        <v>0</v>
      </c>
      <c r="H342" s="5">
        <v>0</v>
      </c>
      <c r="I342" s="5">
        <v>0</v>
      </c>
      <c r="J342" s="5">
        <v>0</v>
      </c>
      <c r="K342" s="5">
        <v>1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6">
        <v>0</v>
      </c>
      <c r="AE342" s="5">
        <v>2</v>
      </c>
      <c r="AF342" s="7">
        <v>1</v>
      </c>
      <c r="AG342" s="8">
        <v>0</v>
      </c>
      <c r="AH342" s="8" t="s">
        <v>57</v>
      </c>
      <c r="AI342" s="2">
        <v>1</v>
      </c>
      <c r="AJ342" s="2" t="s">
        <v>66</v>
      </c>
    </row>
    <row r="343" spans="1:36" s="2" customFormat="1" ht="14.5">
      <c r="A343" s="4" t="s">
        <v>81</v>
      </c>
      <c r="B343" s="5">
        <v>11</v>
      </c>
      <c r="C343" s="5">
        <v>1</v>
      </c>
      <c r="D343" s="5">
        <v>0</v>
      </c>
      <c r="E343" s="5">
        <v>0</v>
      </c>
      <c r="F343" s="5">
        <v>0</v>
      </c>
      <c r="G343" s="5">
        <v>0</v>
      </c>
      <c r="H343" s="5">
        <v>77180</v>
      </c>
      <c r="I343" s="5">
        <v>0</v>
      </c>
      <c r="J343" s="5">
        <v>0</v>
      </c>
      <c r="K343" s="5">
        <v>1</v>
      </c>
      <c r="L343" s="5">
        <v>77180</v>
      </c>
      <c r="M343" s="5">
        <v>0</v>
      </c>
      <c r="N343" s="5">
        <v>0</v>
      </c>
      <c r="O343" s="5">
        <v>77180</v>
      </c>
      <c r="P343" s="5">
        <v>0</v>
      </c>
      <c r="Q343" s="5">
        <v>0</v>
      </c>
      <c r="R343" s="5">
        <v>0</v>
      </c>
      <c r="S343" s="5">
        <v>77179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6">
        <v>0</v>
      </c>
      <c r="AE343" s="5">
        <v>2</v>
      </c>
      <c r="AF343" s="7">
        <v>1</v>
      </c>
      <c r="AG343" s="8">
        <v>0</v>
      </c>
      <c r="AH343" s="8" t="s">
        <v>57</v>
      </c>
      <c r="AI343" s="2">
        <v>1</v>
      </c>
      <c r="AJ343" s="2" t="s">
        <v>66</v>
      </c>
    </row>
    <row r="344" spans="1:36" s="2" customFormat="1" ht="14.5">
      <c r="A344" s="4" t="s">
        <v>81</v>
      </c>
      <c r="B344" s="5">
        <v>12</v>
      </c>
      <c r="C344" s="5">
        <v>1</v>
      </c>
      <c r="D344" s="5">
        <v>0</v>
      </c>
      <c r="E344" s="5">
        <v>0</v>
      </c>
      <c r="F344" s="5">
        <v>80000</v>
      </c>
      <c r="G344" s="5">
        <v>0</v>
      </c>
      <c r="H344" s="5">
        <v>0</v>
      </c>
      <c r="I344" s="5">
        <v>0</v>
      </c>
      <c r="J344" s="5">
        <v>0</v>
      </c>
      <c r="K344" s="5">
        <v>1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6">
        <v>0</v>
      </c>
      <c r="AE344" s="5">
        <v>2</v>
      </c>
      <c r="AF344" s="7">
        <v>1</v>
      </c>
      <c r="AG344" s="8">
        <v>0</v>
      </c>
      <c r="AH344" s="8" t="s">
        <v>57</v>
      </c>
      <c r="AI344" s="2">
        <v>1</v>
      </c>
      <c r="AJ344" s="2" t="s">
        <v>66</v>
      </c>
    </row>
    <row r="345" spans="1:36" s="2" customFormat="1" ht="14.5">
      <c r="A345" s="4" t="s">
        <v>82</v>
      </c>
      <c r="B345" s="5">
        <v>1</v>
      </c>
      <c r="C345" s="5">
        <v>1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1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6">
        <v>0</v>
      </c>
      <c r="AE345" s="5">
        <v>2</v>
      </c>
      <c r="AF345" s="7">
        <v>1</v>
      </c>
      <c r="AG345" s="8">
        <v>0</v>
      </c>
      <c r="AH345" s="8" t="s">
        <v>57</v>
      </c>
      <c r="AI345" s="2">
        <v>1</v>
      </c>
      <c r="AJ345" s="2" t="s">
        <v>66</v>
      </c>
    </row>
    <row r="346" spans="1:36" s="2" customFormat="1" ht="14.5">
      <c r="A346" s="4" t="s">
        <v>82</v>
      </c>
      <c r="B346" s="5">
        <v>2</v>
      </c>
      <c r="C346" s="5">
        <v>1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1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6">
        <v>0</v>
      </c>
      <c r="AE346" s="5">
        <v>2</v>
      </c>
      <c r="AF346" s="7">
        <v>1</v>
      </c>
      <c r="AG346" s="8">
        <v>0</v>
      </c>
      <c r="AH346" s="8" t="s">
        <v>57</v>
      </c>
      <c r="AI346" s="2">
        <v>1</v>
      </c>
      <c r="AJ346" s="2" t="s">
        <v>66</v>
      </c>
    </row>
    <row r="347" spans="1:36" s="2" customFormat="1" ht="14.5">
      <c r="A347" s="4" t="s">
        <v>82</v>
      </c>
      <c r="B347" s="5">
        <v>3</v>
      </c>
      <c r="C347" s="5">
        <v>1</v>
      </c>
      <c r="D347" s="5">
        <v>0</v>
      </c>
      <c r="E347" s="5">
        <v>0</v>
      </c>
      <c r="F347" s="5">
        <v>0</v>
      </c>
      <c r="G347" s="5">
        <v>0</v>
      </c>
      <c r="H347" s="5">
        <v>19655</v>
      </c>
      <c r="I347" s="5">
        <v>0</v>
      </c>
      <c r="J347" s="5">
        <v>0</v>
      </c>
      <c r="K347" s="5">
        <v>1</v>
      </c>
      <c r="L347" s="5">
        <v>19655</v>
      </c>
      <c r="M347" s="5">
        <v>0</v>
      </c>
      <c r="N347" s="5">
        <v>0</v>
      </c>
      <c r="O347" s="5">
        <v>19655</v>
      </c>
      <c r="P347" s="5">
        <v>0</v>
      </c>
      <c r="Q347" s="5">
        <v>0</v>
      </c>
      <c r="R347" s="5">
        <v>0</v>
      </c>
      <c r="S347" s="5">
        <v>19655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6">
        <v>0</v>
      </c>
      <c r="AE347" s="5">
        <v>2</v>
      </c>
      <c r="AF347" s="7">
        <v>1</v>
      </c>
      <c r="AG347" s="8">
        <v>0</v>
      </c>
      <c r="AH347" s="8" t="s">
        <v>57</v>
      </c>
      <c r="AI347" s="2">
        <v>1</v>
      </c>
      <c r="AJ347" s="2" t="s">
        <v>66</v>
      </c>
    </row>
    <row r="348" spans="1:36" s="2" customFormat="1" ht="14.5">
      <c r="A348" s="4" t="s">
        <v>82</v>
      </c>
      <c r="B348" s="5">
        <v>4</v>
      </c>
      <c r="C348" s="5">
        <v>1</v>
      </c>
      <c r="D348" s="5">
        <v>0</v>
      </c>
      <c r="E348" s="5">
        <v>0</v>
      </c>
      <c r="F348" s="5">
        <v>20000</v>
      </c>
      <c r="G348" s="5">
        <v>0</v>
      </c>
      <c r="H348" s="5">
        <v>0</v>
      </c>
      <c r="I348" s="5">
        <v>0</v>
      </c>
      <c r="J348" s="5">
        <v>0</v>
      </c>
      <c r="K348" s="5">
        <v>1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6">
        <v>0</v>
      </c>
      <c r="AE348" s="5">
        <v>2</v>
      </c>
      <c r="AF348" s="7">
        <v>1</v>
      </c>
      <c r="AG348" s="8">
        <v>0</v>
      </c>
      <c r="AH348" s="8" t="s">
        <v>57</v>
      </c>
      <c r="AI348" s="2">
        <v>1</v>
      </c>
      <c r="AJ348" s="2" t="s">
        <v>66</v>
      </c>
    </row>
    <row r="349" spans="1:36" s="2" customFormat="1" ht="14.5">
      <c r="A349" s="4" t="s">
        <v>82</v>
      </c>
      <c r="B349" s="5">
        <v>5</v>
      </c>
      <c r="C349" s="5">
        <v>1</v>
      </c>
      <c r="D349" s="5">
        <v>0</v>
      </c>
      <c r="E349" s="5">
        <v>0</v>
      </c>
      <c r="F349" s="5">
        <v>0</v>
      </c>
      <c r="G349" s="5">
        <v>0</v>
      </c>
      <c r="H349" s="5">
        <v>39400</v>
      </c>
      <c r="I349" s="5">
        <v>0</v>
      </c>
      <c r="J349" s="5">
        <v>0</v>
      </c>
      <c r="K349" s="5">
        <v>1</v>
      </c>
      <c r="L349" s="5">
        <v>39400</v>
      </c>
      <c r="M349" s="5">
        <v>0</v>
      </c>
      <c r="N349" s="5">
        <v>0</v>
      </c>
      <c r="O349" s="5">
        <v>39400</v>
      </c>
      <c r="P349" s="5">
        <v>0</v>
      </c>
      <c r="Q349" s="5">
        <v>0</v>
      </c>
      <c r="R349" s="5">
        <v>0</v>
      </c>
      <c r="S349" s="5">
        <v>39400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6">
        <v>0</v>
      </c>
      <c r="AE349" s="5">
        <v>2</v>
      </c>
      <c r="AF349" s="7">
        <v>1</v>
      </c>
      <c r="AG349" s="8">
        <v>0</v>
      </c>
      <c r="AH349" s="8" t="s">
        <v>57</v>
      </c>
      <c r="AI349" s="2">
        <v>1</v>
      </c>
      <c r="AJ349" s="2" t="s">
        <v>66</v>
      </c>
    </row>
    <row r="350" spans="1:36" s="2" customFormat="1" ht="14.5">
      <c r="A350" s="4" t="s">
        <v>82</v>
      </c>
      <c r="B350" s="5">
        <v>6</v>
      </c>
      <c r="C350" s="5">
        <v>1</v>
      </c>
      <c r="D350" s="5">
        <v>0</v>
      </c>
      <c r="E350" s="5">
        <v>0</v>
      </c>
      <c r="F350" s="5">
        <v>40000</v>
      </c>
      <c r="G350" s="5">
        <v>0</v>
      </c>
      <c r="H350" s="5">
        <v>0</v>
      </c>
      <c r="I350" s="5">
        <v>0</v>
      </c>
      <c r="J350" s="5">
        <v>0</v>
      </c>
      <c r="K350" s="5">
        <v>1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6">
        <v>0</v>
      </c>
      <c r="AE350" s="5">
        <v>2</v>
      </c>
      <c r="AF350" s="7">
        <v>1</v>
      </c>
      <c r="AG350" s="8">
        <v>0</v>
      </c>
      <c r="AH350" s="8" t="s">
        <v>57</v>
      </c>
      <c r="AI350" s="2">
        <v>1</v>
      </c>
      <c r="AJ350" s="2" t="s">
        <v>66</v>
      </c>
    </row>
    <row r="351" spans="1:36" s="2" customFormat="1" ht="14.5">
      <c r="A351" s="4" t="s">
        <v>82</v>
      </c>
      <c r="B351" s="5">
        <v>7</v>
      </c>
      <c r="C351" s="5">
        <v>1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1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6">
        <v>0</v>
      </c>
      <c r="AE351" s="5">
        <v>2</v>
      </c>
      <c r="AF351" s="7">
        <v>1</v>
      </c>
      <c r="AG351" s="8">
        <v>0</v>
      </c>
      <c r="AH351" s="8" t="s">
        <v>57</v>
      </c>
      <c r="AI351" s="2">
        <v>1</v>
      </c>
      <c r="AJ351" s="2" t="s">
        <v>66</v>
      </c>
    </row>
    <row r="352" spans="1:36" s="2" customFormat="1" ht="14.5">
      <c r="A352" s="4" t="s">
        <v>82</v>
      </c>
      <c r="B352" s="5">
        <v>8</v>
      </c>
      <c r="C352" s="5">
        <v>1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1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6">
        <v>0</v>
      </c>
      <c r="AE352" s="5">
        <v>2</v>
      </c>
      <c r="AF352" s="7">
        <v>1</v>
      </c>
      <c r="AG352" s="8">
        <v>0</v>
      </c>
      <c r="AH352" s="8" t="s">
        <v>57</v>
      </c>
      <c r="AI352" s="2">
        <v>1</v>
      </c>
      <c r="AJ352" s="2" t="s">
        <v>66</v>
      </c>
    </row>
    <row r="353" spans="1:36" s="2" customFormat="1" ht="14.5">
      <c r="A353" s="4" t="s">
        <v>82</v>
      </c>
      <c r="B353" s="5">
        <v>9</v>
      </c>
      <c r="C353" s="5">
        <v>1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1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6">
        <v>0</v>
      </c>
      <c r="AE353" s="5">
        <v>2</v>
      </c>
      <c r="AF353" s="7">
        <v>1</v>
      </c>
      <c r="AG353" s="8">
        <v>0</v>
      </c>
      <c r="AH353" s="8" t="s">
        <v>57</v>
      </c>
      <c r="AI353" s="2">
        <v>1</v>
      </c>
      <c r="AJ353" s="2" t="s">
        <v>66</v>
      </c>
    </row>
    <row r="354" spans="1:36" s="2" customFormat="1" ht="14.5">
      <c r="A354" s="4" t="s">
        <v>82</v>
      </c>
      <c r="B354" s="5">
        <v>10</v>
      </c>
      <c r="C354" s="5">
        <v>1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1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6">
        <v>0</v>
      </c>
      <c r="AE354" s="5">
        <v>2</v>
      </c>
      <c r="AF354" s="7">
        <v>1</v>
      </c>
      <c r="AG354" s="8">
        <v>0</v>
      </c>
      <c r="AH354" s="8" t="s">
        <v>57</v>
      </c>
      <c r="AI354" s="2">
        <v>1</v>
      </c>
      <c r="AJ354" s="2" t="s">
        <v>66</v>
      </c>
    </row>
    <row r="355" spans="1:36" s="2" customFormat="1" ht="14.5">
      <c r="A355" s="4" t="s">
        <v>82</v>
      </c>
      <c r="B355" s="5">
        <v>11</v>
      </c>
      <c r="C355" s="5">
        <v>1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1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6">
        <v>0</v>
      </c>
      <c r="AE355" s="5">
        <v>2</v>
      </c>
      <c r="AF355" s="7">
        <v>1</v>
      </c>
      <c r="AG355" s="8">
        <v>0</v>
      </c>
      <c r="AH355" s="8" t="s">
        <v>57</v>
      </c>
      <c r="AI355" s="2">
        <v>1</v>
      </c>
      <c r="AJ355" s="2" t="s">
        <v>66</v>
      </c>
    </row>
    <row r="356" spans="1:36" s="2" customFormat="1" ht="14.5">
      <c r="A356" s="4" t="s">
        <v>82</v>
      </c>
      <c r="B356" s="5">
        <v>12</v>
      </c>
      <c r="C356" s="5">
        <v>1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1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6">
        <v>0</v>
      </c>
      <c r="AE356" s="5">
        <v>2</v>
      </c>
      <c r="AF356" s="7">
        <v>1</v>
      </c>
      <c r="AG356" s="8">
        <v>0</v>
      </c>
      <c r="AH356" s="8" t="s">
        <v>57</v>
      </c>
      <c r="AI356" s="2">
        <v>1</v>
      </c>
      <c r="AJ356" s="2" t="s">
        <v>66</v>
      </c>
    </row>
    <row r="357" spans="1:36" s="2" customFormat="1" ht="14.5">
      <c r="A357" s="4" t="s">
        <v>83</v>
      </c>
      <c r="B357" s="5">
        <v>1</v>
      </c>
      <c r="C357" s="5">
        <v>1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1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6">
        <v>0</v>
      </c>
      <c r="AE357" s="5">
        <v>1</v>
      </c>
      <c r="AF357" s="7">
        <v>1</v>
      </c>
      <c r="AG357" s="8">
        <v>0</v>
      </c>
      <c r="AH357" s="8" t="s">
        <v>57</v>
      </c>
      <c r="AI357" s="2">
        <v>1</v>
      </c>
      <c r="AJ357" s="2" t="s">
        <v>66</v>
      </c>
    </row>
    <row r="358" spans="1:36" s="2" customFormat="1" ht="14.5">
      <c r="A358" s="4" t="s">
        <v>83</v>
      </c>
      <c r="B358" s="5">
        <v>2</v>
      </c>
      <c r="C358" s="5">
        <v>1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1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6">
        <v>0</v>
      </c>
      <c r="AE358" s="5">
        <v>1</v>
      </c>
      <c r="AF358" s="7">
        <v>1</v>
      </c>
      <c r="AG358" s="8">
        <v>0</v>
      </c>
      <c r="AH358" s="8" t="s">
        <v>57</v>
      </c>
      <c r="AI358" s="2">
        <v>1</v>
      </c>
      <c r="AJ358" s="2" t="s">
        <v>66</v>
      </c>
    </row>
    <row r="359" spans="1:36" s="2" customFormat="1" ht="14.5">
      <c r="A359" s="4" t="s">
        <v>83</v>
      </c>
      <c r="B359" s="5">
        <v>3</v>
      </c>
      <c r="C359" s="5">
        <v>1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1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6">
        <v>0</v>
      </c>
      <c r="AE359" s="5">
        <v>1</v>
      </c>
      <c r="AF359" s="7">
        <v>1</v>
      </c>
      <c r="AG359" s="8">
        <v>0</v>
      </c>
      <c r="AH359" s="8" t="s">
        <v>57</v>
      </c>
      <c r="AI359" s="2">
        <v>1</v>
      </c>
      <c r="AJ359" s="2" t="s">
        <v>66</v>
      </c>
    </row>
    <row r="360" spans="1:36" s="2" customFormat="1" ht="14.5">
      <c r="A360" s="4" t="s">
        <v>83</v>
      </c>
      <c r="B360" s="5">
        <v>4</v>
      </c>
      <c r="C360" s="5">
        <v>1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1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6">
        <v>0</v>
      </c>
      <c r="AE360" s="5">
        <v>1</v>
      </c>
      <c r="AF360" s="7">
        <v>1</v>
      </c>
      <c r="AG360" s="8">
        <v>0</v>
      </c>
      <c r="AH360" s="8" t="s">
        <v>57</v>
      </c>
      <c r="AI360" s="2">
        <v>1</v>
      </c>
      <c r="AJ360" s="2" t="s">
        <v>66</v>
      </c>
    </row>
    <row r="361" spans="1:36" s="2" customFormat="1" ht="14.5">
      <c r="A361" s="4" t="s">
        <v>83</v>
      </c>
      <c r="B361" s="5">
        <v>5</v>
      </c>
      <c r="C361" s="5">
        <v>1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1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6">
        <v>0</v>
      </c>
      <c r="AE361" s="5">
        <v>1</v>
      </c>
      <c r="AF361" s="7">
        <v>1</v>
      </c>
      <c r="AG361" s="8">
        <v>0</v>
      </c>
      <c r="AH361" s="8" t="s">
        <v>57</v>
      </c>
      <c r="AI361" s="2">
        <v>1</v>
      </c>
      <c r="AJ361" s="2" t="s">
        <v>66</v>
      </c>
    </row>
    <row r="362" spans="1:36" s="2" customFormat="1" ht="14.5">
      <c r="A362" s="4" t="s">
        <v>83</v>
      </c>
      <c r="B362" s="5">
        <v>6</v>
      </c>
      <c r="C362" s="5">
        <v>1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1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6">
        <v>0</v>
      </c>
      <c r="AE362" s="5">
        <v>1</v>
      </c>
      <c r="AF362" s="7">
        <v>1</v>
      </c>
      <c r="AG362" s="8">
        <v>0</v>
      </c>
      <c r="AH362" s="8" t="s">
        <v>57</v>
      </c>
      <c r="AI362" s="2">
        <v>1</v>
      </c>
      <c r="AJ362" s="2" t="s">
        <v>66</v>
      </c>
    </row>
    <row r="363" spans="1:36" s="2" customFormat="1" ht="14.5">
      <c r="A363" s="4" t="s">
        <v>83</v>
      </c>
      <c r="B363" s="5">
        <v>7</v>
      </c>
      <c r="C363" s="5">
        <v>1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1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6">
        <v>0</v>
      </c>
      <c r="AE363" s="5">
        <v>1</v>
      </c>
      <c r="AF363" s="7">
        <v>1</v>
      </c>
      <c r="AG363" s="8">
        <v>0</v>
      </c>
      <c r="AH363" s="8" t="s">
        <v>57</v>
      </c>
      <c r="AI363" s="2">
        <v>1</v>
      </c>
      <c r="AJ363" s="2" t="s">
        <v>66</v>
      </c>
    </row>
    <row r="364" spans="1:36" s="2" customFormat="1" ht="14.5">
      <c r="A364" s="4" t="s">
        <v>83</v>
      </c>
      <c r="B364" s="5">
        <v>8</v>
      </c>
      <c r="C364" s="5">
        <v>1</v>
      </c>
      <c r="D364" s="5">
        <v>0</v>
      </c>
      <c r="E364" s="5">
        <v>0</v>
      </c>
      <c r="F364" s="5">
        <v>0</v>
      </c>
      <c r="G364" s="5">
        <v>0</v>
      </c>
      <c r="H364" s="5">
        <v>59480</v>
      </c>
      <c r="I364" s="5">
        <v>0</v>
      </c>
      <c r="J364" s="5">
        <v>0</v>
      </c>
      <c r="K364" s="5">
        <v>1</v>
      </c>
      <c r="L364" s="5">
        <v>59480</v>
      </c>
      <c r="M364" s="5">
        <v>0</v>
      </c>
      <c r="N364" s="5">
        <v>0</v>
      </c>
      <c r="O364" s="5">
        <v>59480</v>
      </c>
      <c r="P364" s="5">
        <v>0</v>
      </c>
      <c r="Q364" s="5">
        <v>0</v>
      </c>
      <c r="R364" s="5">
        <v>0</v>
      </c>
      <c r="S364" s="5">
        <v>59479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6">
        <v>0</v>
      </c>
      <c r="AE364" s="5">
        <v>1</v>
      </c>
      <c r="AF364" s="7">
        <v>1</v>
      </c>
      <c r="AG364" s="8">
        <v>0</v>
      </c>
      <c r="AH364" s="8" t="s">
        <v>57</v>
      </c>
      <c r="AI364" s="2">
        <v>1</v>
      </c>
      <c r="AJ364" s="2" t="s">
        <v>66</v>
      </c>
    </row>
    <row r="365" spans="1:36" s="2" customFormat="1" ht="14.5">
      <c r="A365" s="4" t="s">
        <v>83</v>
      </c>
      <c r="B365" s="5">
        <v>9</v>
      </c>
      <c r="C365" s="5">
        <v>1</v>
      </c>
      <c r="D365" s="5">
        <v>0</v>
      </c>
      <c r="E365" s="5">
        <v>0</v>
      </c>
      <c r="F365" s="5">
        <v>60000</v>
      </c>
      <c r="G365" s="5">
        <v>0</v>
      </c>
      <c r="H365" s="5">
        <v>20016</v>
      </c>
      <c r="I365" s="5">
        <v>0</v>
      </c>
      <c r="J365" s="5">
        <v>0</v>
      </c>
      <c r="K365" s="5">
        <v>1</v>
      </c>
      <c r="L365" s="5">
        <v>20016</v>
      </c>
      <c r="M365" s="5">
        <v>0</v>
      </c>
      <c r="N365" s="5">
        <v>0</v>
      </c>
      <c r="O365" s="5">
        <v>20016</v>
      </c>
      <c r="P365" s="5">
        <v>0</v>
      </c>
      <c r="Q365" s="5">
        <v>0</v>
      </c>
      <c r="R365" s="5">
        <v>0</v>
      </c>
      <c r="S365" s="5">
        <v>20016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6">
        <v>0</v>
      </c>
      <c r="AE365" s="5">
        <v>1</v>
      </c>
      <c r="AF365" s="7">
        <v>1</v>
      </c>
      <c r="AG365" s="8">
        <v>0</v>
      </c>
      <c r="AH365" s="8" t="s">
        <v>57</v>
      </c>
      <c r="AI365" s="2">
        <v>1</v>
      </c>
      <c r="AJ365" s="2" t="s">
        <v>66</v>
      </c>
    </row>
    <row r="366" spans="1:36" s="2" customFormat="1" ht="14.5">
      <c r="A366" s="4" t="s">
        <v>83</v>
      </c>
      <c r="B366" s="5">
        <v>10</v>
      </c>
      <c r="C366" s="5">
        <v>1</v>
      </c>
      <c r="D366" s="5">
        <v>0</v>
      </c>
      <c r="E366" s="5">
        <v>0</v>
      </c>
      <c r="F366" s="5">
        <v>20000</v>
      </c>
      <c r="G366" s="5">
        <v>0</v>
      </c>
      <c r="H366" s="5">
        <v>39976</v>
      </c>
      <c r="I366" s="5">
        <v>0</v>
      </c>
      <c r="J366" s="5">
        <v>0</v>
      </c>
      <c r="K366" s="5">
        <v>1</v>
      </c>
      <c r="L366" s="5">
        <v>39976</v>
      </c>
      <c r="M366" s="5">
        <v>0</v>
      </c>
      <c r="N366" s="5">
        <v>0</v>
      </c>
      <c r="O366" s="5">
        <v>39976</v>
      </c>
      <c r="P366" s="5">
        <v>0</v>
      </c>
      <c r="Q366" s="5">
        <v>0</v>
      </c>
      <c r="R366" s="5">
        <v>0</v>
      </c>
      <c r="S366" s="5">
        <v>39975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6">
        <v>0</v>
      </c>
      <c r="AE366" s="5">
        <v>1</v>
      </c>
      <c r="AF366" s="7">
        <v>1</v>
      </c>
      <c r="AG366" s="8">
        <v>0</v>
      </c>
      <c r="AH366" s="8" t="s">
        <v>57</v>
      </c>
      <c r="AI366" s="2">
        <v>1</v>
      </c>
      <c r="AJ366" s="2" t="s">
        <v>66</v>
      </c>
    </row>
    <row r="367" spans="1:36" s="2" customFormat="1" ht="14.5">
      <c r="A367" s="4" t="s">
        <v>83</v>
      </c>
      <c r="B367" s="5">
        <v>11</v>
      </c>
      <c r="C367" s="5">
        <v>1</v>
      </c>
      <c r="D367" s="5">
        <v>0</v>
      </c>
      <c r="E367" s="5">
        <v>0</v>
      </c>
      <c r="F367" s="5">
        <v>40000</v>
      </c>
      <c r="G367" s="5">
        <v>0</v>
      </c>
      <c r="H367" s="5">
        <v>0</v>
      </c>
      <c r="I367" s="5">
        <v>0</v>
      </c>
      <c r="J367" s="5">
        <v>0</v>
      </c>
      <c r="K367" s="5">
        <v>1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6">
        <v>0</v>
      </c>
      <c r="AE367" s="5">
        <v>1</v>
      </c>
      <c r="AF367" s="7">
        <v>1</v>
      </c>
      <c r="AG367" s="8">
        <v>0</v>
      </c>
      <c r="AH367" s="8" t="s">
        <v>57</v>
      </c>
      <c r="AI367" s="2">
        <v>1</v>
      </c>
      <c r="AJ367" s="2" t="s">
        <v>66</v>
      </c>
    </row>
    <row r="368" spans="1:36" s="2" customFormat="1" ht="14.5">
      <c r="A368" s="4" t="s">
        <v>83</v>
      </c>
      <c r="B368" s="5">
        <v>12</v>
      </c>
      <c r="C368" s="5">
        <v>1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1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6">
        <v>0</v>
      </c>
      <c r="AE368" s="5">
        <v>1</v>
      </c>
      <c r="AF368" s="7">
        <v>1</v>
      </c>
      <c r="AG368" s="8">
        <v>0</v>
      </c>
      <c r="AH368" s="8" t="s">
        <v>57</v>
      </c>
      <c r="AI368" s="2">
        <v>1</v>
      </c>
      <c r="AJ368" s="2" t="s">
        <v>66</v>
      </c>
    </row>
    <row r="369" spans="1:36" s="2" customFormat="1" ht="14.5">
      <c r="A369" s="4" t="s">
        <v>84</v>
      </c>
      <c r="B369" s="5">
        <v>1</v>
      </c>
      <c r="C369" s="5">
        <v>1</v>
      </c>
      <c r="D369" s="5">
        <v>0</v>
      </c>
      <c r="E369" s="5">
        <v>0</v>
      </c>
      <c r="F369" s="5">
        <v>0</v>
      </c>
      <c r="G369" s="5">
        <v>0</v>
      </c>
      <c r="H369" s="5">
        <v>77715</v>
      </c>
      <c r="I369" s="5">
        <v>0</v>
      </c>
      <c r="J369" s="5">
        <v>0</v>
      </c>
      <c r="K369" s="5">
        <v>1</v>
      </c>
      <c r="L369" s="5">
        <v>77715</v>
      </c>
      <c r="M369" s="5">
        <v>0</v>
      </c>
      <c r="N369" s="5">
        <v>0</v>
      </c>
      <c r="O369" s="5">
        <v>77715</v>
      </c>
      <c r="P369" s="5">
        <v>0</v>
      </c>
      <c r="Q369" s="5">
        <v>0</v>
      </c>
      <c r="R369" s="5">
        <v>0</v>
      </c>
      <c r="S369" s="5">
        <v>77714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6">
        <v>0</v>
      </c>
      <c r="AE369" s="5">
        <v>1</v>
      </c>
      <c r="AF369" s="7">
        <v>1</v>
      </c>
      <c r="AG369" s="8">
        <v>0</v>
      </c>
      <c r="AH369" s="8" t="s">
        <v>57</v>
      </c>
      <c r="AI369" s="2">
        <v>1</v>
      </c>
      <c r="AJ369" s="2" t="s">
        <v>66</v>
      </c>
    </row>
    <row r="370" spans="1:36" s="2" customFormat="1" ht="14.5">
      <c r="A370" s="4" t="s">
        <v>84</v>
      </c>
      <c r="B370" s="5">
        <v>2</v>
      </c>
      <c r="C370" s="5">
        <v>1</v>
      </c>
      <c r="D370" s="5">
        <v>0</v>
      </c>
      <c r="E370" s="5">
        <v>0</v>
      </c>
      <c r="F370" s="5">
        <v>80000</v>
      </c>
      <c r="G370" s="5">
        <v>0</v>
      </c>
      <c r="H370" s="5">
        <v>39560</v>
      </c>
      <c r="I370" s="5">
        <v>0</v>
      </c>
      <c r="J370" s="5">
        <v>0</v>
      </c>
      <c r="K370" s="5">
        <v>1</v>
      </c>
      <c r="L370" s="5">
        <v>39560</v>
      </c>
      <c r="M370" s="5">
        <v>0</v>
      </c>
      <c r="N370" s="5">
        <v>0</v>
      </c>
      <c r="O370" s="5">
        <v>39560</v>
      </c>
      <c r="P370" s="5">
        <v>0</v>
      </c>
      <c r="Q370" s="5">
        <v>0</v>
      </c>
      <c r="R370" s="5">
        <v>0</v>
      </c>
      <c r="S370" s="5">
        <v>39560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6">
        <v>0</v>
      </c>
      <c r="AE370" s="5">
        <v>1</v>
      </c>
      <c r="AF370" s="7">
        <v>1</v>
      </c>
      <c r="AG370" s="8">
        <v>0</v>
      </c>
      <c r="AH370" s="8" t="s">
        <v>57</v>
      </c>
      <c r="AI370" s="2">
        <v>1</v>
      </c>
      <c r="AJ370" s="2" t="s">
        <v>66</v>
      </c>
    </row>
    <row r="371" spans="1:36" s="2" customFormat="1" ht="14.5">
      <c r="A371" s="4" t="s">
        <v>84</v>
      </c>
      <c r="B371" s="5">
        <v>3</v>
      </c>
      <c r="C371" s="5">
        <v>1</v>
      </c>
      <c r="D371" s="5">
        <v>0</v>
      </c>
      <c r="E371" s="5">
        <v>0</v>
      </c>
      <c r="F371" s="5">
        <v>40000</v>
      </c>
      <c r="G371" s="5">
        <v>0</v>
      </c>
      <c r="H371" s="5">
        <v>19455</v>
      </c>
      <c r="I371" s="5">
        <v>0</v>
      </c>
      <c r="J371" s="5">
        <v>0</v>
      </c>
      <c r="K371" s="5">
        <v>1</v>
      </c>
      <c r="L371" s="5">
        <v>19455</v>
      </c>
      <c r="M371" s="5">
        <v>0</v>
      </c>
      <c r="N371" s="5">
        <v>0</v>
      </c>
      <c r="O371" s="5">
        <v>19455</v>
      </c>
      <c r="P371" s="5">
        <v>0</v>
      </c>
      <c r="Q371" s="5">
        <v>0</v>
      </c>
      <c r="R371" s="5">
        <v>0</v>
      </c>
      <c r="S371" s="5">
        <v>19455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6">
        <v>0</v>
      </c>
      <c r="AE371" s="5">
        <v>1</v>
      </c>
      <c r="AF371" s="7">
        <v>1</v>
      </c>
      <c r="AG371" s="8">
        <v>0</v>
      </c>
      <c r="AH371" s="8" t="s">
        <v>57</v>
      </c>
      <c r="AI371" s="2">
        <v>1</v>
      </c>
      <c r="AJ371" s="2" t="s">
        <v>66</v>
      </c>
    </row>
    <row r="372" spans="1:36" s="2" customFormat="1" ht="14.5">
      <c r="A372" s="4" t="s">
        <v>84</v>
      </c>
      <c r="B372" s="5">
        <v>4</v>
      </c>
      <c r="C372" s="5">
        <v>1</v>
      </c>
      <c r="D372" s="5">
        <v>0</v>
      </c>
      <c r="E372" s="5">
        <v>0</v>
      </c>
      <c r="F372" s="5">
        <v>20000</v>
      </c>
      <c r="G372" s="5">
        <v>0</v>
      </c>
      <c r="H372" s="5">
        <v>0</v>
      </c>
      <c r="I372" s="5">
        <v>0</v>
      </c>
      <c r="J372" s="5">
        <v>0</v>
      </c>
      <c r="K372" s="5">
        <v>1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6">
        <v>0</v>
      </c>
      <c r="AE372" s="5">
        <v>1</v>
      </c>
      <c r="AF372" s="7">
        <v>1</v>
      </c>
      <c r="AG372" s="8">
        <v>0</v>
      </c>
      <c r="AH372" s="8" t="s">
        <v>57</v>
      </c>
      <c r="AI372" s="2">
        <v>1</v>
      </c>
      <c r="AJ372" s="2" t="s">
        <v>66</v>
      </c>
    </row>
    <row r="373" spans="1:36" s="2" customFormat="1" ht="14.5">
      <c r="A373" s="4" t="s">
        <v>84</v>
      </c>
      <c r="B373" s="5">
        <v>5</v>
      </c>
      <c r="C373" s="5">
        <v>1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1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6">
        <v>0</v>
      </c>
      <c r="AE373" s="5">
        <v>1</v>
      </c>
      <c r="AF373" s="7">
        <v>1</v>
      </c>
      <c r="AG373" s="8">
        <v>0</v>
      </c>
      <c r="AH373" s="8" t="s">
        <v>57</v>
      </c>
      <c r="AI373" s="2">
        <v>1</v>
      </c>
      <c r="AJ373" s="2" t="s">
        <v>66</v>
      </c>
    </row>
    <row r="374" spans="1:36" s="2" customFormat="1" ht="14.5">
      <c r="A374" s="4" t="s">
        <v>84</v>
      </c>
      <c r="B374" s="5">
        <v>6</v>
      </c>
      <c r="C374" s="5">
        <v>1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1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6">
        <v>0</v>
      </c>
      <c r="AE374" s="5">
        <v>1</v>
      </c>
      <c r="AF374" s="7">
        <v>1</v>
      </c>
      <c r="AG374" s="8">
        <v>0</v>
      </c>
      <c r="AH374" s="8" t="s">
        <v>57</v>
      </c>
      <c r="AI374" s="2">
        <v>1</v>
      </c>
      <c r="AJ374" s="2" t="s">
        <v>66</v>
      </c>
    </row>
    <row r="375" spans="1:36" s="2" customFormat="1" ht="14.5">
      <c r="A375" s="4" t="s">
        <v>84</v>
      </c>
      <c r="B375" s="5">
        <v>7</v>
      </c>
      <c r="C375" s="5">
        <v>1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1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6">
        <v>0</v>
      </c>
      <c r="AE375" s="5">
        <v>1</v>
      </c>
      <c r="AF375" s="7">
        <v>1</v>
      </c>
      <c r="AG375" s="8">
        <v>0</v>
      </c>
      <c r="AH375" s="8" t="s">
        <v>57</v>
      </c>
      <c r="AI375" s="2">
        <v>1</v>
      </c>
      <c r="AJ375" s="2" t="s">
        <v>66</v>
      </c>
    </row>
    <row r="376" spans="1:36" s="2" customFormat="1" ht="14.5">
      <c r="A376" s="4" t="s">
        <v>84</v>
      </c>
      <c r="B376" s="5">
        <v>8</v>
      </c>
      <c r="C376" s="5">
        <v>1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1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6">
        <v>0</v>
      </c>
      <c r="AE376" s="5">
        <v>1</v>
      </c>
      <c r="AF376" s="7">
        <v>1</v>
      </c>
      <c r="AG376" s="8">
        <v>0</v>
      </c>
      <c r="AH376" s="8" t="s">
        <v>57</v>
      </c>
      <c r="AI376" s="2">
        <v>1</v>
      </c>
      <c r="AJ376" s="2" t="s">
        <v>66</v>
      </c>
    </row>
    <row r="377" spans="1:36" s="2" customFormat="1" ht="14.5">
      <c r="A377" s="4" t="s">
        <v>84</v>
      </c>
      <c r="B377" s="5">
        <v>9</v>
      </c>
      <c r="C377" s="5">
        <v>1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1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6">
        <v>0</v>
      </c>
      <c r="AE377" s="5">
        <v>1</v>
      </c>
      <c r="AF377" s="7">
        <v>1</v>
      </c>
      <c r="AG377" s="8">
        <v>0</v>
      </c>
      <c r="AH377" s="8" t="s">
        <v>57</v>
      </c>
      <c r="AI377" s="2">
        <v>1</v>
      </c>
      <c r="AJ377" s="2" t="s">
        <v>66</v>
      </c>
    </row>
    <row r="378" spans="1:36" s="2" customFormat="1" ht="14.5">
      <c r="A378" s="4" t="s">
        <v>84</v>
      </c>
      <c r="B378" s="5">
        <v>10</v>
      </c>
      <c r="C378" s="5">
        <v>1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1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6">
        <v>0</v>
      </c>
      <c r="AE378" s="5">
        <v>1</v>
      </c>
      <c r="AF378" s="7">
        <v>1</v>
      </c>
      <c r="AG378" s="8">
        <v>0</v>
      </c>
      <c r="AH378" s="8" t="s">
        <v>57</v>
      </c>
      <c r="AI378" s="2">
        <v>1</v>
      </c>
      <c r="AJ378" s="2" t="s">
        <v>66</v>
      </c>
    </row>
    <row r="379" spans="1:36" s="2" customFormat="1" ht="14.5">
      <c r="A379" s="4" t="s">
        <v>84</v>
      </c>
      <c r="B379" s="5">
        <v>11</v>
      </c>
      <c r="C379" s="5">
        <v>1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1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6">
        <v>0</v>
      </c>
      <c r="AE379" s="5">
        <v>1</v>
      </c>
      <c r="AF379" s="7">
        <v>1</v>
      </c>
      <c r="AG379" s="8">
        <v>0</v>
      </c>
      <c r="AH379" s="8" t="s">
        <v>57</v>
      </c>
      <c r="AI379" s="2">
        <v>1</v>
      </c>
      <c r="AJ379" s="2" t="s">
        <v>66</v>
      </c>
    </row>
    <row r="380" spans="1:36" s="2" customFormat="1" ht="14.5">
      <c r="A380" s="4" t="s">
        <v>84</v>
      </c>
      <c r="B380" s="5">
        <v>12</v>
      </c>
      <c r="C380" s="5">
        <v>1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1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6">
        <v>0</v>
      </c>
      <c r="AE380" s="5">
        <v>1</v>
      </c>
      <c r="AF380" s="7">
        <v>1</v>
      </c>
      <c r="AG380" s="8">
        <v>0</v>
      </c>
      <c r="AH380" s="8" t="s">
        <v>57</v>
      </c>
      <c r="AI380" s="2">
        <v>1</v>
      </c>
      <c r="AJ380" s="2" t="s">
        <v>66</v>
      </c>
    </row>
    <row r="381" spans="1:36" s="2" customFormat="1" ht="14.5">
      <c r="A381" s="4" t="s">
        <v>85</v>
      </c>
      <c r="B381" s="5">
        <v>1</v>
      </c>
      <c r="C381" s="5">
        <v>1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1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6">
        <v>0</v>
      </c>
      <c r="AE381" s="5">
        <v>1</v>
      </c>
      <c r="AF381" s="7">
        <v>1</v>
      </c>
      <c r="AG381" s="8">
        <v>0</v>
      </c>
      <c r="AH381" s="8" t="s">
        <v>57</v>
      </c>
      <c r="AI381" s="2">
        <v>1</v>
      </c>
      <c r="AJ381" s="2" t="s">
        <v>66</v>
      </c>
    </row>
    <row r="382" spans="1:36" s="2" customFormat="1" ht="14.5">
      <c r="A382" s="4" t="s">
        <v>85</v>
      </c>
      <c r="B382" s="5">
        <v>2</v>
      </c>
      <c r="C382" s="5">
        <v>1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1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6">
        <v>0</v>
      </c>
      <c r="AE382" s="5">
        <v>1</v>
      </c>
      <c r="AF382" s="7">
        <v>1</v>
      </c>
      <c r="AG382" s="8">
        <v>0</v>
      </c>
      <c r="AH382" s="8" t="s">
        <v>57</v>
      </c>
      <c r="AI382" s="2">
        <v>1</v>
      </c>
      <c r="AJ382" s="2" t="s">
        <v>66</v>
      </c>
    </row>
    <row r="383" spans="1:36" s="2" customFormat="1" ht="14.5">
      <c r="A383" s="4" t="s">
        <v>85</v>
      </c>
      <c r="B383" s="5">
        <v>3</v>
      </c>
      <c r="C383" s="5">
        <v>1</v>
      </c>
      <c r="D383" s="5">
        <v>0</v>
      </c>
      <c r="E383" s="5">
        <v>0</v>
      </c>
      <c r="F383" s="5">
        <v>0</v>
      </c>
      <c r="G383" s="5">
        <v>0</v>
      </c>
      <c r="H383" s="5">
        <v>19581</v>
      </c>
      <c r="I383" s="5">
        <v>0</v>
      </c>
      <c r="J383" s="5">
        <v>0</v>
      </c>
      <c r="K383" s="5">
        <v>1</v>
      </c>
      <c r="L383" s="5">
        <v>19581</v>
      </c>
      <c r="M383" s="5">
        <v>0</v>
      </c>
      <c r="N383" s="5">
        <v>0</v>
      </c>
      <c r="O383" s="5">
        <v>19581</v>
      </c>
      <c r="P383" s="5">
        <v>0</v>
      </c>
      <c r="Q383" s="5">
        <v>0</v>
      </c>
      <c r="R383" s="5">
        <v>0</v>
      </c>
      <c r="S383" s="5">
        <v>19580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6">
        <v>0</v>
      </c>
      <c r="AE383" s="5">
        <v>1</v>
      </c>
      <c r="AF383" s="7">
        <v>1</v>
      </c>
      <c r="AG383" s="8">
        <v>0</v>
      </c>
      <c r="AH383" s="8" t="s">
        <v>57</v>
      </c>
      <c r="AI383" s="2">
        <v>1</v>
      </c>
      <c r="AJ383" s="2" t="s">
        <v>66</v>
      </c>
    </row>
    <row r="384" spans="1:36" s="2" customFormat="1" ht="14.5">
      <c r="A384" s="4" t="s">
        <v>85</v>
      </c>
      <c r="B384" s="5">
        <v>4</v>
      </c>
      <c r="C384" s="5">
        <v>1</v>
      </c>
      <c r="D384" s="5">
        <v>0</v>
      </c>
      <c r="E384" s="5">
        <v>0</v>
      </c>
      <c r="F384" s="5">
        <v>20000</v>
      </c>
      <c r="G384" s="5">
        <v>0</v>
      </c>
      <c r="H384" s="5">
        <v>0</v>
      </c>
      <c r="I384" s="5">
        <v>0</v>
      </c>
      <c r="J384" s="5">
        <v>0</v>
      </c>
      <c r="K384" s="5">
        <v>1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6">
        <v>0</v>
      </c>
      <c r="AE384" s="5">
        <v>1</v>
      </c>
      <c r="AF384" s="7">
        <v>1</v>
      </c>
      <c r="AG384" s="8">
        <v>0</v>
      </c>
      <c r="AH384" s="8" t="s">
        <v>57</v>
      </c>
      <c r="AI384" s="2">
        <v>1</v>
      </c>
      <c r="AJ384" s="2" t="s">
        <v>66</v>
      </c>
    </row>
    <row r="385" spans="1:36" s="2" customFormat="1" ht="14.5">
      <c r="A385" s="4" t="s">
        <v>85</v>
      </c>
      <c r="B385" s="5">
        <v>5</v>
      </c>
      <c r="C385" s="5">
        <v>1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1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6">
        <v>0</v>
      </c>
      <c r="AE385" s="5">
        <v>1</v>
      </c>
      <c r="AF385" s="7">
        <v>1</v>
      </c>
      <c r="AG385" s="8">
        <v>0</v>
      </c>
      <c r="AH385" s="8" t="s">
        <v>57</v>
      </c>
      <c r="AI385" s="2">
        <v>1</v>
      </c>
      <c r="AJ385" s="2" t="s">
        <v>66</v>
      </c>
    </row>
    <row r="386" spans="1:36" s="2" customFormat="1" ht="14.5">
      <c r="A386" s="4" t="s">
        <v>85</v>
      </c>
      <c r="B386" s="5">
        <v>6</v>
      </c>
      <c r="C386" s="5">
        <v>1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1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6">
        <v>0</v>
      </c>
      <c r="AE386" s="5">
        <v>1</v>
      </c>
      <c r="AF386" s="7">
        <v>1</v>
      </c>
      <c r="AG386" s="8">
        <v>0</v>
      </c>
      <c r="AH386" s="8" t="s">
        <v>57</v>
      </c>
      <c r="AI386" s="2">
        <v>1</v>
      </c>
      <c r="AJ386" s="2" t="s">
        <v>66</v>
      </c>
    </row>
    <row r="387" spans="1:36" s="2" customFormat="1" ht="14.5">
      <c r="A387" s="4" t="s">
        <v>85</v>
      </c>
      <c r="B387" s="5">
        <v>7</v>
      </c>
      <c r="C387" s="5">
        <v>1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1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6">
        <v>0</v>
      </c>
      <c r="AE387" s="5">
        <v>1</v>
      </c>
      <c r="AF387" s="7">
        <v>1</v>
      </c>
      <c r="AG387" s="8">
        <v>0</v>
      </c>
      <c r="AH387" s="8" t="s">
        <v>57</v>
      </c>
      <c r="AI387" s="2">
        <v>1</v>
      </c>
      <c r="AJ387" s="2" t="s">
        <v>66</v>
      </c>
    </row>
    <row r="388" spans="1:36" s="2" customFormat="1" ht="14.5">
      <c r="A388" s="4" t="s">
        <v>85</v>
      </c>
      <c r="B388" s="5">
        <v>8</v>
      </c>
      <c r="C388" s="5">
        <v>1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1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6">
        <v>0</v>
      </c>
      <c r="AE388" s="5">
        <v>1</v>
      </c>
      <c r="AF388" s="7">
        <v>1</v>
      </c>
      <c r="AG388" s="8">
        <v>0</v>
      </c>
      <c r="AH388" s="8" t="s">
        <v>57</v>
      </c>
      <c r="AI388" s="2">
        <v>1</v>
      </c>
      <c r="AJ388" s="2" t="s">
        <v>66</v>
      </c>
    </row>
    <row r="389" spans="1:36" s="2" customFormat="1" ht="14.5">
      <c r="A389" s="4" t="s">
        <v>85</v>
      </c>
      <c r="B389" s="5">
        <v>9</v>
      </c>
      <c r="C389" s="5">
        <v>1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1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6">
        <v>0</v>
      </c>
      <c r="AE389" s="5">
        <v>1</v>
      </c>
      <c r="AF389" s="7">
        <v>1</v>
      </c>
      <c r="AG389" s="8">
        <v>0</v>
      </c>
      <c r="AH389" s="8" t="s">
        <v>57</v>
      </c>
      <c r="AI389" s="2">
        <v>1</v>
      </c>
      <c r="AJ389" s="2" t="s">
        <v>66</v>
      </c>
    </row>
    <row r="390" spans="1:36" s="2" customFormat="1" ht="14.5">
      <c r="A390" s="4" t="s">
        <v>85</v>
      </c>
      <c r="B390" s="5">
        <v>10</v>
      </c>
      <c r="C390" s="5">
        <v>1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1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6">
        <v>0</v>
      </c>
      <c r="AE390" s="5">
        <v>1</v>
      </c>
      <c r="AF390" s="7">
        <v>1</v>
      </c>
      <c r="AG390" s="8">
        <v>0</v>
      </c>
      <c r="AH390" s="8" t="s">
        <v>57</v>
      </c>
      <c r="AI390" s="2">
        <v>1</v>
      </c>
      <c r="AJ390" s="2" t="s">
        <v>66</v>
      </c>
    </row>
    <row r="391" spans="1:36" s="2" customFormat="1" ht="14.5">
      <c r="A391" s="4" t="s">
        <v>85</v>
      </c>
      <c r="B391" s="5">
        <v>11</v>
      </c>
      <c r="C391" s="5">
        <v>1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1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6">
        <v>0</v>
      </c>
      <c r="AE391" s="5">
        <v>1</v>
      </c>
      <c r="AF391" s="7">
        <v>1</v>
      </c>
      <c r="AG391" s="8">
        <v>0</v>
      </c>
      <c r="AH391" s="8" t="s">
        <v>57</v>
      </c>
      <c r="AI391" s="2">
        <v>1</v>
      </c>
      <c r="AJ391" s="2" t="s">
        <v>66</v>
      </c>
    </row>
    <row r="392" spans="1:36" s="2" customFormat="1" ht="14.5">
      <c r="A392" s="4" t="s">
        <v>85</v>
      </c>
      <c r="B392" s="5">
        <v>12</v>
      </c>
      <c r="C392" s="5">
        <v>1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1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6">
        <v>0</v>
      </c>
      <c r="AE392" s="5">
        <v>1</v>
      </c>
      <c r="AF392" s="7">
        <v>1</v>
      </c>
      <c r="AG392" s="8">
        <v>0</v>
      </c>
      <c r="AH392" s="8" t="s">
        <v>57</v>
      </c>
      <c r="AI392" s="2">
        <v>1</v>
      </c>
      <c r="AJ392" s="2" t="s">
        <v>66</v>
      </c>
    </row>
    <row r="393" spans="1:36" s="2" customFormat="1" ht="14.5">
      <c r="A393" s="4" t="s">
        <v>86</v>
      </c>
      <c r="B393" s="5">
        <v>1</v>
      </c>
      <c r="C393" s="5">
        <v>1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1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6">
        <v>0</v>
      </c>
      <c r="AE393" s="5">
        <v>2</v>
      </c>
      <c r="AF393" s="7">
        <v>0</v>
      </c>
      <c r="AG393" s="8">
        <v>0</v>
      </c>
      <c r="AH393" s="8" t="s">
        <v>87</v>
      </c>
      <c r="AI393" s="2">
        <v>1</v>
      </c>
      <c r="AJ393" s="2" t="s">
        <v>66</v>
      </c>
    </row>
    <row r="394" spans="1:36" s="2" customFormat="1" ht="14.5">
      <c r="A394" s="4" t="s">
        <v>86</v>
      </c>
      <c r="B394" s="5">
        <v>2</v>
      </c>
      <c r="C394" s="5">
        <v>1</v>
      </c>
      <c r="D394" s="5">
        <v>0</v>
      </c>
      <c r="E394" s="5">
        <v>0</v>
      </c>
      <c r="F394" s="5">
        <v>10000</v>
      </c>
      <c r="G394" s="5">
        <v>0</v>
      </c>
      <c r="H394" s="5">
        <v>10153</v>
      </c>
      <c r="I394" s="5">
        <v>0</v>
      </c>
      <c r="J394" s="5">
        <v>0</v>
      </c>
      <c r="K394" s="5">
        <v>1</v>
      </c>
      <c r="L394" s="5">
        <v>10153</v>
      </c>
      <c r="M394" s="5">
        <v>0</v>
      </c>
      <c r="N394" s="5">
        <v>0</v>
      </c>
      <c r="O394" s="5">
        <v>10153</v>
      </c>
      <c r="P394" s="5">
        <v>0</v>
      </c>
      <c r="Q394" s="5">
        <v>0</v>
      </c>
      <c r="R394" s="5">
        <v>0</v>
      </c>
      <c r="S394" s="5">
        <v>10153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6">
        <v>0</v>
      </c>
      <c r="AE394" s="5">
        <v>2</v>
      </c>
      <c r="AF394" s="7">
        <v>0</v>
      </c>
      <c r="AG394" s="8">
        <v>0</v>
      </c>
      <c r="AH394" s="8" t="s">
        <v>87</v>
      </c>
      <c r="AI394" s="2">
        <v>1</v>
      </c>
      <c r="AJ394" s="2" t="s">
        <v>66</v>
      </c>
    </row>
    <row r="395" spans="1:36" s="2" customFormat="1" ht="14.5">
      <c r="A395" s="4" t="s">
        <v>86</v>
      </c>
      <c r="B395" s="5">
        <v>3</v>
      </c>
      <c r="C395" s="5">
        <v>1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1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6">
        <v>0</v>
      </c>
      <c r="AE395" s="5">
        <v>2</v>
      </c>
      <c r="AF395" s="7">
        <v>0</v>
      </c>
      <c r="AG395" s="8">
        <v>0</v>
      </c>
      <c r="AH395" s="8" t="s">
        <v>87</v>
      </c>
      <c r="AI395" s="2">
        <v>1</v>
      </c>
      <c r="AJ395" s="2" t="s">
        <v>66</v>
      </c>
    </row>
    <row r="396" spans="1:36" s="2" customFormat="1" ht="14.5">
      <c r="A396" s="4" t="s">
        <v>86</v>
      </c>
      <c r="B396" s="5">
        <v>4</v>
      </c>
      <c r="C396" s="5">
        <v>1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1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6">
        <v>0</v>
      </c>
      <c r="AE396" s="5">
        <v>2</v>
      </c>
      <c r="AF396" s="7">
        <v>0</v>
      </c>
      <c r="AG396" s="8">
        <v>0</v>
      </c>
      <c r="AH396" s="8" t="s">
        <v>87</v>
      </c>
      <c r="AI396" s="2">
        <v>1</v>
      </c>
      <c r="AJ396" s="2" t="s">
        <v>66</v>
      </c>
    </row>
    <row r="397" spans="1:36" s="2" customFormat="1" ht="14.5">
      <c r="A397" s="4" t="s">
        <v>86</v>
      </c>
      <c r="B397" s="5">
        <v>5</v>
      </c>
      <c r="C397" s="5">
        <v>1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1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6">
        <v>0</v>
      </c>
      <c r="AE397" s="5">
        <v>2</v>
      </c>
      <c r="AF397" s="7">
        <v>0</v>
      </c>
      <c r="AG397" s="8">
        <v>0</v>
      </c>
      <c r="AH397" s="8" t="s">
        <v>87</v>
      </c>
      <c r="AI397" s="2">
        <v>1</v>
      </c>
      <c r="AJ397" s="2" t="s">
        <v>66</v>
      </c>
    </row>
    <row r="398" spans="1:36" s="2" customFormat="1" ht="14.5">
      <c r="A398" s="4" t="s">
        <v>86</v>
      </c>
      <c r="B398" s="5">
        <v>6</v>
      </c>
      <c r="C398" s="5">
        <v>1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1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6">
        <v>0</v>
      </c>
      <c r="AE398" s="5">
        <v>2</v>
      </c>
      <c r="AF398" s="7">
        <v>0</v>
      </c>
      <c r="AG398" s="8">
        <v>0</v>
      </c>
      <c r="AH398" s="8" t="s">
        <v>87</v>
      </c>
      <c r="AI398" s="2">
        <v>1</v>
      </c>
      <c r="AJ398" s="2" t="s">
        <v>66</v>
      </c>
    </row>
    <row r="399" spans="1:36" s="2" customFormat="1" ht="14.5">
      <c r="A399" s="4" t="s">
        <v>86</v>
      </c>
      <c r="B399" s="5">
        <v>7</v>
      </c>
      <c r="C399" s="5">
        <v>1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1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6">
        <v>0</v>
      </c>
      <c r="AE399" s="5">
        <v>2</v>
      </c>
      <c r="AF399" s="7">
        <v>0</v>
      </c>
      <c r="AG399" s="8">
        <v>0</v>
      </c>
      <c r="AH399" s="8" t="s">
        <v>87</v>
      </c>
      <c r="AI399" s="2">
        <v>1</v>
      </c>
      <c r="AJ399" s="2" t="s">
        <v>66</v>
      </c>
    </row>
    <row r="400" spans="1:36" s="2" customFormat="1" ht="14.5">
      <c r="A400" s="4" t="s">
        <v>86</v>
      </c>
      <c r="B400" s="5">
        <v>8</v>
      </c>
      <c r="C400" s="5">
        <v>1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1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6">
        <v>0</v>
      </c>
      <c r="AE400" s="5">
        <v>2</v>
      </c>
      <c r="AF400" s="7">
        <v>0</v>
      </c>
      <c r="AG400" s="8">
        <v>0</v>
      </c>
      <c r="AH400" s="8" t="s">
        <v>87</v>
      </c>
      <c r="AI400" s="2">
        <v>1</v>
      </c>
      <c r="AJ400" s="2" t="s">
        <v>66</v>
      </c>
    </row>
    <row r="401" spans="1:36" s="2" customFormat="1" ht="14.5">
      <c r="A401" s="4" t="s">
        <v>86</v>
      </c>
      <c r="B401" s="5">
        <v>9</v>
      </c>
      <c r="C401" s="5">
        <v>1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1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6">
        <v>0</v>
      </c>
      <c r="AE401" s="5">
        <v>2</v>
      </c>
      <c r="AF401" s="7">
        <v>0</v>
      </c>
      <c r="AG401" s="8">
        <v>0</v>
      </c>
      <c r="AH401" s="8" t="s">
        <v>87</v>
      </c>
      <c r="AI401" s="2">
        <v>1</v>
      </c>
      <c r="AJ401" s="2" t="s">
        <v>66</v>
      </c>
    </row>
    <row r="402" spans="1:36" s="2" customFormat="1" ht="14.5">
      <c r="A402" s="4" t="s">
        <v>86</v>
      </c>
      <c r="B402" s="5">
        <v>10</v>
      </c>
      <c r="C402" s="5">
        <v>1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1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6">
        <v>0</v>
      </c>
      <c r="AE402" s="5">
        <v>2</v>
      </c>
      <c r="AF402" s="7">
        <v>0</v>
      </c>
      <c r="AG402" s="8">
        <v>0</v>
      </c>
      <c r="AH402" s="8" t="s">
        <v>87</v>
      </c>
      <c r="AI402" s="2">
        <v>1</v>
      </c>
      <c r="AJ402" s="2" t="s">
        <v>66</v>
      </c>
    </row>
    <row r="403" spans="1:36" s="2" customFormat="1" ht="14.5">
      <c r="A403" s="4" t="s">
        <v>86</v>
      </c>
      <c r="B403" s="5">
        <v>11</v>
      </c>
      <c r="C403" s="5">
        <v>1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1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6">
        <v>0</v>
      </c>
      <c r="AE403" s="5">
        <v>2</v>
      </c>
      <c r="AF403" s="7">
        <v>0</v>
      </c>
      <c r="AG403" s="8">
        <v>0</v>
      </c>
      <c r="AH403" s="8" t="s">
        <v>87</v>
      </c>
      <c r="AI403" s="2">
        <v>1</v>
      </c>
      <c r="AJ403" s="2" t="s">
        <v>66</v>
      </c>
    </row>
    <row r="404" spans="1:36" s="2" customFormat="1" ht="14.5">
      <c r="A404" s="4" t="s">
        <v>86</v>
      </c>
      <c r="B404" s="5">
        <v>12</v>
      </c>
      <c r="C404" s="5">
        <v>1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1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6">
        <v>0</v>
      </c>
      <c r="AE404" s="5">
        <v>2</v>
      </c>
      <c r="AF404" s="7">
        <v>0</v>
      </c>
      <c r="AG404" s="8">
        <v>0</v>
      </c>
      <c r="AH404" s="8" t="s">
        <v>87</v>
      </c>
      <c r="AI404" s="2">
        <v>1</v>
      </c>
      <c r="AJ404" s="2" t="s">
        <v>66</v>
      </c>
    </row>
    <row r="405" spans="1:36" s="2" customFormat="1" ht="14.5">
      <c r="A405" s="4" t="s">
        <v>88</v>
      </c>
      <c r="B405" s="5">
        <v>1</v>
      </c>
      <c r="C405" s="5">
        <v>1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1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6">
        <v>0</v>
      </c>
      <c r="AE405" s="5">
        <v>1</v>
      </c>
      <c r="AF405" s="7">
        <v>0</v>
      </c>
      <c r="AG405" s="8">
        <v>0</v>
      </c>
      <c r="AH405" s="8" t="s">
        <v>89</v>
      </c>
      <c r="AI405" s="2">
        <v>1</v>
      </c>
      <c r="AJ405" s="2" t="s">
        <v>66</v>
      </c>
    </row>
    <row r="406" spans="1:36" s="2" customFormat="1" ht="14.5">
      <c r="A406" s="4" t="s">
        <v>88</v>
      </c>
      <c r="B406" s="5">
        <v>2</v>
      </c>
      <c r="C406" s="5">
        <v>1</v>
      </c>
      <c r="D406" s="5">
        <v>0</v>
      </c>
      <c r="E406" s="5">
        <v>0</v>
      </c>
      <c r="F406" s="5">
        <v>5000</v>
      </c>
      <c r="G406" s="5">
        <v>0</v>
      </c>
      <c r="H406" s="5">
        <v>4934</v>
      </c>
      <c r="I406" s="5">
        <v>0</v>
      </c>
      <c r="J406" s="5">
        <v>0</v>
      </c>
      <c r="K406" s="5">
        <v>1</v>
      </c>
      <c r="L406" s="5">
        <v>4934</v>
      </c>
      <c r="M406" s="5">
        <v>0</v>
      </c>
      <c r="N406" s="5">
        <v>0</v>
      </c>
      <c r="O406" s="5">
        <v>4934</v>
      </c>
      <c r="P406" s="5">
        <v>0</v>
      </c>
      <c r="Q406" s="5">
        <v>0</v>
      </c>
      <c r="R406" s="5">
        <v>0</v>
      </c>
      <c r="S406" s="5">
        <v>4933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6">
        <v>0</v>
      </c>
      <c r="AE406" s="5">
        <v>1</v>
      </c>
      <c r="AF406" s="7">
        <v>0</v>
      </c>
      <c r="AG406" s="8">
        <v>0</v>
      </c>
      <c r="AH406" s="8" t="s">
        <v>89</v>
      </c>
      <c r="AI406" s="2">
        <v>1</v>
      </c>
      <c r="AJ406" s="2" t="s">
        <v>66</v>
      </c>
    </row>
    <row r="407" spans="1:36" s="2" customFormat="1" ht="14.5">
      <c r="A407" s="4" t="s">
        <v>88</v>
      </c>
      <c r="B407" s="5">
        <v>3</v>
      </c>
      <c r="C407" s="5">
        <v>1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1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6">
        <v>0</v>
      </c>
      <c r="AE407" s="5">
        <v>1</v>
      </c>
      <c r="AF407" s="7">
        <v>0</v>
      </c>
      <c r="AG407" s="8">
        <v>0</v>
      </c>
      <c r="AH407" s="8" t="s">
        <v>89</v>
      </c>
      <c r="AI407" s="2">
        <v>1</v>
      </c>
      <c r="AJ407" s="2" t="s">
        <v>66</v>
      </c>
    </row>
    <row r="408" spans="1:36" s="2" customFormat="1" ht="14.5">
      <c r="A408" s="4" t="s">
        <v>88</v>
      </c>
      <c r="B408" s="5">
        <v>4</v>
      </c>
      <c r="C408" s="5">
        <v>1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1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6">
        <v>0</v>
      </c>
      <c r="AE408" s="5">
        <v>1</v>
      </c>
      <c r="AF408" s="7">
        <v>0</v>
      </c>
      <c r="AG408" s="8">
        <v>0</v>
      </c>
      <c r="AH408" s="8" t="s">
        <v>89</v>
      </c>
      <c r="AI408" s="2">
        <v>1</v>
      </c>
      <c r="AJ408" s="2" t="s">
        <v>66</v>
      </c>
    </row>
    <row r="409" spans="1:36" s="2" customFormat="1" ht="14.5">
      <c r="A409" s="4" t="s">
        <v>88</v>
      </c>
      <c r="B409" s="5">
        <v>5</v>
      </c>
      <c r="C409" s="5">
        <v>1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1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6">
        <v>0</v>
      </c>
      <c r="AE409" s="5">
        <v>1</v>
      </c>
      <c r="AF409" s="7">
        <v>0</v>
      </c>
      <c r="AG409" s="8">
        <v>0</v>
      </c>
      <c r="AH409" s="8" t="s">
        <v>89</v>
      </c>
      <c r="AI409" s="2">
        <v>1</v>
      </c>
      <c r="AJ409" s="2" t="s">
        <v>66</v>
      </c>
    </row>
    <row r="410" spans="1:36" s="2" customFormat="1" ht="14.5">
      <c r="A410" s="4" t="s">
        <v>88</v>
      </c>
      <c r="B410" s="5">
        <v>6</v>
      </c>
      <c r="C410" s="5">
        <v>1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1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6">
        <v>0</v>
      </c>
      <c r="AE410" s="5">
        <v>1</v>
      </c>
      <c r="AF410" s="7">
        <v>0</v>
      </c>
      <c r="AG410" s="8">
        <v>0</v>
      </c>
      <c r="AH410" s="8" t="s">
        <v>89</v>
      </c>
      <c r="AI410" s="2">
        <v>1</v>
      </c>
      <c r="AJ410" s="2" t="s">
        <v>66</v>
      </c>
    </row>
    <row r="411" spans="1:36" s="2" customFormat="1" ht="14.5">
      <c r="A411" s="4" t="s">
        <v>88</v>
      </c>
      <c r="B411" s="5">
        <v>7</v>
      </c>
      <c r="C411" s="5">
        <v>1</v>
      </c>
      <c r="D411" s="5">
        <v>0</v>
      </c>
      <c r="E411" s="5">
        <v>0</v>
      </c>
      <c r="F411" s="5">
        <v>20000</v>
      </c>
      <c r="G411" s="5">
        <v>0</v>
      </c>
      <c r="H411" s="5">
        <v>19444</v>
      </c>
      <c r="I411" s="5">
        <v>0</v>
      </c>
      <c r="J411" s="5">
        <v>0</v>
      </c>
      <c r="K411" s="5">
        <v>1</v>
      </c>
      <c r="L411" s="5">
        <v>19444</v>
      </c>
      <c r="M411" s="5">
        <v>0</v>
      </c>
      <c r="N411" s="5">
        <v>0</v>
      </c>
      <c r="O411" s="5">
        <v>19444</v>
      </c>
      <c r="P411" s="5">
        <v>0</v>
      </c>
      <c r="Q411" s="5">
        <v>0</v>
      </c>
      <c r="R411" s="5">
        <v>0</v>
      </c>
      <c r="S411" s="5">
        <v>19444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6">
        <v>0</v>
      </c>
      <c r="AE411" s="5">
        <v>1</v>
      </c>
      <c r="AF411" s="7">
        <v>0</v>
      </c>
      <c r="AG411" s="8">
        <v>0</v>
      </c>
      <c r="AH411" s="8" t="s">
        <v>89</v>
      </c>
      <c r="AI411" s="2">
        <v>1</v>
      </c>
      <c r="AJ411" s="2" t="s">
        <v>66</v>
      </c>
    </row>
    <row r="412" spans="1:36" s="2" customFormat="1" ht="14.5">
      <c r="A412" s="4" t="s">
        <v>88</v>
      </c>
      <c r="B412" s="5">
        <v>8</v>
      </c>
      <c r="C412" s="5">
        <v>1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1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6">
        <v>0</v>
      </c>
      <c r="AE412" s="5">
        <v>1</v>
      </c>
      <c r="AF412" s="7">
        <v>0</v>
      </c>
      <c r="AG412" s="8">
        <v>0</v>
      </c>
      <c r="AH412" s="8" t="s">
        <v>89</v>
      </c>
      <c r="AI412" s="2">
        <v>1</v>
      </c>
      <c r="AJ412" s="2" t="s">
        <v>66</v>
      </c>
    </row>
    <row r="413" spans="1:36" s="2" customFormat="1" ht="14.5">
      <c r="A413" s="4" t="s">
        <v>88</v>
      </c>
      <c r="B413" s="5">
        <v>9</v>
      </c>
      <c r="C413" s="5">
        <v>1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1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6">
        <v>0</v>
      </c>
      <c r="AE413" s="5">
        <v>1</v>
      </c>
      <c r="AF413" s="7">
        <v>0</v>
      </c>
      <c r="AG413" s="8">
        <v>0</v>
      </c>
      <c r="AH413" s="8" t="s">
        <v>89</v>
      </c>
      <c r="AI413" s="2">
        <v>1</v>
      </c>
      <c r="AJ413" s="2" t="s">
        <v>66</v>
      </c>
    </row>
    <row r="414" spans="1:36" s="2" customFormat="1" ht="14.5">
      <c r="A414" s="4" t="s">
        <v>88</v>
      </c>
      <c r="B414" s="5">
        <v>10</v>
      </c>
      <c r="C414" s="5">
        <v>1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1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6">
        <v>0</v>
      </c>
      <c r="AE414" s="5">
        <v>1</v>
      </c>
      <c r="AF414" s="7">
        <v>0</v>
      </c>
      <c r="AG414" s="8">
        <v>0</v>
      </c>
      <c r="AH414" s="8" t="s">
        <v>89</v>
      </c>
      <c r="AI414" s="2">
        <v>1</v>
      </c>
      <c r="AJ414" s="2" t="s">
        <v>66</v>
      </c>
    </row>
    <row r="415" spans="1:36" s="2" customFormat="1" ht="14.5">
      <c r="A415" s="4" t="s">
        <v>88</v>
      </c>
      <c r="B415" s="5">
        <v>11</v>
      </c>
      <c r="C415" s="5">
        <v>1</v>
      </c>
      <c r="D415" s="5">
        <v>0</v>
      </c>
      <c r="E415" s="5">
        <v>0</v>
      </c>
      <c r="F415" s="5">
        <v>20000</v>
      </c>
      <c r="G415" s="5">
        <v>0</v>
      </c>
      <c r="H415" s="5">
        <v>19396</v>
      </c>
      <c r="I415" s="5">
        <v>0</v>
      </c>
      <c r="J415" s="5">
        <v>0</v>
      </c>
      <c r="K415" s="5">
        <v>1</v>
      </c>
      <c r="L415" s="5">
        <v>19396</v>
      </c>
      <c r="M415" s="5">
        <v>0</v>
      </c>
      <c r="N415" s="5">
        <v>0</v>
      </c>
      <c r="O415" s="5">
        <v>19396</v>
      </c>
      <c r="P415" s="5">
        <v>0</v>
      </c>
      <c r="Q415" s="5">
        <v>0</v>
      </c>
      <c r="R415" s="5">
        <v>0</v>
      </c>
      <c r="S415" s="5">
        <v>19396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6">
        <v>0</v>
      </c>
      <c r="AE415" s="5">
        <v>1</v>
      </c>
      <c r="AF415" s="7">
        <v>0</v>
      </c>
      <c r="AG415" s="8">
        <v>0</v>
      </c>
      <c r="AH415" s="8" t="s">
        <v>89</v>
      </c>
      <c r="AI415" s="2">
        <v>1</v>
      </c>
      <c r="AJ415" s="2" t="s">
        <v>66</v>
      </c>
    </row>
    <row r="416" spans="1:36" s="2" customFormat="1" ht="14.5">
      <c r="A416" s="4" t="s">
        <v>88</v>
      </c>
      <c r="B416" s="5">
        <v>12</v>
      </c>
      <c r="C416" s="5">
        <v>1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1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6">
        <v>0</v>
      </c>
      <c r="AE416" s="5">
        <v>1</v>
      </c>
      <c r="AF416" s="7">
        <v>0</v>
      </c>
      <c r="AG416" s="8">
        <v>0</v>
      </c>
      <c r="AH416" s="8" t="s">
        <v>89</v>
      </c>
      <c r="AI416" s="2">
        <v>1</v>
      </c>
      <c r="AJ416" s="2" t="s">
        <v>66</v>
      </c>
    </row>
    <row r="417" spans="1:36" s="2" customFormat="1" ht="14.5">
      <c r="A417" s="4" t="s">
        <v>90</v>
      </c>
      <c r="B417" s="5">
        <v>1</v>
      </c>
      <c r="C417" s="5">
        <v>1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1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6">
        <v>0</v>
      </c>
      <c r="AE417" s="5">
        <v>2</v>
      </c>
      <c r="AF417" s="7">
        <v>0</v>
      </c>
      <c r="AG417" s="8">
        <v>0</v>
      </c>
      <c r="AH417" s="8" t="s">
        <v>89</v>
      </c>
      <c r="AI417" s="2">
        <v>1</v>
      </c>
      <c r="AJ417" s="2" t="s">
        <v>66</v>
      </c>
    </row>
    <row r="418" spans="1:36" s="2" customFormat="1" ht="14.5">
      <c r="A418" s="4" t="s">
        <v>90</v>
      </c>
      <c r="B418" s="5">
        <v>2</v>
      </c>
      <c r="C418" s="5">
        <v>1</v>
      </c>
      <c r="D418" s="5">
        <v>0</v>
      </c>
      <c r="E418" s="5">
        <v>0</v>
      </c>
      <c r="F418" s="5">
        <v>5000</v>
      </c>
      <c r="G418" s="5">
        <v>0</v>
      </c>
      <c r="H418" s="5">
        <v>4937</v>
      </c>
      <c r="I418" s="5">
        <v>0</v>
      </c>
      <c r="J418" s="5">
        <v>0</v>
      </c>
      <c r="K418" s="5">
        <v>1</v>
      </c>
      <c r="L418" s="5">
        <v>4937</v>
      </c>
      <c r="M418" s="5">
        <v>0</v>
      </c>
      <c r="N418" s="5">
        <v>0</v>
      </c>
      <c r="O418" s="5">
        <v>4937</v>
      </c>
      <c r="P418" s="5">
        <v>0</v>
      </c>
      <c r="Q418" s="5">
        <v>0</v>
      </c>
      <c r="R418" s="5">
        <v>0</v>
      </c>
      <c r="S418" s="5">
        <v>4936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6">
        <v>0</v>
      </c>
      <c r="AE418" s="5">
        <v>2</v>
      </c>
      <c r="AF418" s="7">
        <v>0</v>
      </c>
      <c r="AG418" s="8">
        <v>0</v>
      </c>
      <c r="AH418" s="8" t="s">
        <v>89</v>
      </c>
      <c r="AI418" s="2">
        <v>1</v>
      </c>
      <c r="AJ418" s="2" t="s">
        <v>66</v>
      </c>
    </row>
    <row r="419" spans="1:36" s="2" customFormat="1" ht="14.5">
      <c r="A419" s="4" t="s">
        <v>90</v>
      </c>
      <c r="B419" s="5">
        <v>3</v>
      </c>
      <c r="C419" s="5">
        <v>1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1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6">
        <v>0</v>
      </c>
      <c r="AE419" s="5">
        <v>2</v>
      </c>
      <c r="AF419" s="7">
        <v>0</v>
      </c>
      <c r="AG419" s="8">
        <v>0</v>
      </c>
      <c r="AH419" s="8" t="s">
        <v>89</v>
      </c>
      <c r="AI419" s="2">
        <v>1</v>
      </c>
      <c r="AJ419" s="2" t="s">
        <v>66</v>
      </c>
    </row>
    <row r="420" spans="1:36" s="2" customFormat="1" ht="14.5">
      <c r="A420" s="4" t="s">
        <v>90</v>
      </c>
      <c r="B420" s="5">
        <v>4</v>
      </c>
      <c r="C420" s="5">
        <v>1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1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6">
        <v>0</v>
      </c>
      <c r="AE420" s="5">
        <v>2</v>
      </c>
      <c r="AF420" s="7">
        <v>0</v>
      </c>
      <c r="AG420" s="8">
        <v>0</v>
      </c>
      <c r="AH420" s="8" t="s">
        <v>89</v>
      </c>
      <c r="AI420" s="2">
        <v>1</v>
      </c>
      <c r="AJ420" s="2" t="s">
        <v>66</v>
      </c>
    </row>
    <row r="421" spans="1:36" s="2" customFormat="1" ht="14.5">
      <c r="A421" s="4" t="s">
        <v>90</v>
      </c>
      <c r="B421" s="5">
        <v>5</v>
      </c>
      <c r="C421" s="5">
        <v>1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1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6">
        <v>0</v>
      </c>
      <c r="AE421" s="5">
        <v>2</v>
      </c>
      <c r="AF421" s="7">
        <v>0</v>
      </c>
      <c r="AG421" s="8">
        <v>0</v>
      </c>
      <c r="AH421" s="8" t="s">
        <v>89</v>
      </c>
      <c r="AI421" s="2">
        <v>1</v>
      </c>
      <c r="AJ421" s="2" t="s">
        <v>66</v>
      </c>
    </row>
    <row r="422" spans="1:36" s="2" customFormat="1" ht="14.5">
      <c r="A422" s="4" t="s">
        <v>90</v>
      </c>
      <c r="B422" s="5">
        <v>6</v>
      </c>
      <c r="C422" s="5">
        <v>1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1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6">
        <v>0</v>
      </c>
      <c r="AE422" s="5">
        <v>2</v>
      </c>
      <c r="AF422" s="7">
        <v>0</v>
      </c>
      <c r="AG422" s="8">
        <v>0</v>
      </c>
      <c r="AH422" s="8" t="s">
        <v>89</v>
      </c>
      <c r="AI422" s="2">
        <v>1</v>
      </c>
      <c r="AJ422" s="2" t="s">
        <v>66</v>
      </c>
    </row>
    <row r="423" spans="1:36" s="2" customFormat="1" ht="14.5">
      <c r="A423" s="4" t="s">
        <v>90</v>
      </c>
      <c r="B423" s="5">
        <v>7</v>
      </c>
      <c r="C423" s="5">
        <v>1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1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6">
        <v>0</v>
      </c>
      <c r="AE423" s="5">
        <v>2</v>
      </c>
      <c r="AF423" s="7">
        <v>0</v>
      </c>
      <c r="AG423" s="8">
        <v>0</v>
      </c>
      <c r="AH423" s="8" t="s">
        <v>89</v>
      </c>
      <c r="AI423" s="2">
        <v>1</v>
      </c>
      <c r="AJ423" s="2" t="s">
        <v>66</v>
      </c>
    </row>
    <row r="424" spans="1:36" s="2" customFormat="1" ht="14.5">
      <c r="A424" s="4" t="s">
        <v>90</v>
      </c>
      <c r="B424" s="5">
        <v>8</v>
      </c>
      <c r="C424" s="5">
        <v>1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1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6">
        <v>0</v>
      </c>
      <c r="AE424" s="5">
        <v>2</v>
      </c>
      <c r="AF424" s="7">
        <v>0</v>
      </c>
      <c r="AG424" s="8">
        <v>0</v>
      </c>
      <c r="AH424" s="8" t="s">
        <v>89</v>
      </c>
      <c r="AI424" s="2">
        <v>1</v>
      </c>
      <c r="AJ424" s="2" t="s">
        <v>66</v>
      </c>
    </row>
    <row r="425" spans="1:36" s="2" customFormat="1" ht="14.5">
      <c r="A425" s="4" t="s">
        <v>90</v>
      </c>
      <c r="B425" s="5">
        <v>9</v>
      </c>
      <c r="C425" s="5">
        <v>1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1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6">
        <v>0</v>
      </c>
      <c r="AE425" s="5">
        <v>2</v>
      </c>
      <c r="AF425" s="7">
        <v>0</v>
      </c>
      <c r="AG425" s="8">
        <v>0</v>
      </c>
      <c r="AH425" s="8" t="s">
        <v>89</v>
      </c>
      <c r="AI425" s="2">
        <v>1</v>
      </c>
      <c r="AJ425" s="2" t="s">
        <v>66</v>
      </c>
    </row>
    <row r="426" spans="1:36" s="2" customFormat="1" ht="14.5">
      <c r="A426" s="4" t="s">
        <v>90</v>
      </c>
      <c r="B426" s="5">
        <v>10</v>
      </c>
      <c r="C426" s="5">
        <v>1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1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6">
        <v>0</v>
      </c>
      <c r="AE426" s="5">
        <v>2</v>
      </c>
      <c r="AF426" s="7">
        <v>0</v>
      </c>
      <c r="AG426" s="8">
        <v>0</v>
      </c>
      <c r="AH426" s="8" t="s">
        <v>89</v>
      </c>
      <c r="AI426" s="2">
        <v>1</v>
      </c>
      <c r="AJ426" s="2" t="s">
        <v>66</v>
      </c>
    </row>
    <row r="427" spans="1:36" s="2" customFormat="1" ht="14.5">
      <c r="A427" s="4" t="s">
        <v>90</v>
      </c>
      <c r="B427" s="5">
        <v>11</v>
      </c>
      <c r="C427" s="5">
        <v>1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1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6">
        <v>0</v>
      </c>
      <c r="AE427" s="5">
        <v>2</v>
      </c>
      <c r="AF427" s="7">
        <v>0</v>
      </c>
      <c r="AG427" s="8">
        <v>0</v>
      </c>
      <c r="AH427" s="8" t="s">
        <v>89</v>
      </c>
      <c r="AI427" s="2">
        <v>1</v>
      </c>
      <c r="AJ427" s="2" t="s">
        <v>66</v>
      </c>
    </row>
    <row r="428" spans="1:36" s="2" customFormat="1" ht="14.5">
      <c r="A428" s="4" t="s">
        <v>90</v>
      </c>
      <c r="B428" s="5">
        <v>12</v>
      </c>
      <c r="C428" s="5">
        <v>1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1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6">
        <v>0</v>
      </c>
      <c r="AE428" s="5">
        <v>2</v>
      </c>
      <c r="AF428" s="7">
        <v>0</v>
      </c>
      <c r="AG428" s="8">
        <v>0</v>
      </c>
      <c r="AH428" s="8" t="s">
        <v>89</v>
      </c>
      <c r="AI428" s="2">
        <v>1</v>
      </c>
      <c r="AJ428" s="2" t="s">
        <v>66</v>
      </c>
    </row>
    <row r="429" spans="1:36" s="2" customFormat="1" ht="14.5">
      <c r="A429" s="4" t="s">
        <v>91</v>
      </c>
      <c r="B429" s="5">
        <v>1</v>
      </c>
      <c r="C429" s="5">
        <v>1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1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6">
        <v>0</v>
      </c>
      <c r="AE429" s="5">
        <v>1</v>
      </c>
      <c r="AF429" s="7">
        <v>0</v>
      </c>
      <c r="AG429" s="8">
        <v>0</v>
      </c>
      <c r="AH429" s="8" t="s">
        <v>92</v>
      </c>
      <c r="AI429" s="2">
        <v>1</v>
      </c>
      <c r="AJ429" s="2" t="s">
        <v>66</v>
      </c>
    </row>
    <row r="430" spans="1:36" s="2" customFormat="1" ht="14.5">
      <c r="A430" s="4" t="s">
        <v>91</v>
      </c>
      <c r="B430" s="5">
        <v>2</v>
      </c>
      <c r="C430" s="5">
        <v>1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1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6">
        <v>0</v>
      </c>
      <c r="AE430" s="5">
        <v>1</v>
      </c>
      <c r="AF430" s="7">
        <v>0</v>
      </c>
      <c r="AG430" s="8">
        <v>0</v>
      </c>
      <c r="AH430" s="8" t="s">
        <v>92</v>
      </c>
      <c r="AI430" s="2">
        <v>1</v>
      </c>
      <c r="AJ430" s="2" t="s">
        <v>66</v>
      </c>
    </row>
    <row r="431" spans="1:36" s="2" customFormat="1" ht="14.5">
      <c r="A431" s="4" t="s">
        <v>91</v>
      </c>
      <c r="B431" s="5">
        <v>3</v>
      </c>
      <c r="C431" s="5">
        <v>1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1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6">
        <v>0</v>
      </c>
      <c r="AE431" s="5">
        <v>1</v>
      </c>
      <c r="AF431" s="7">
        <v>0</v>
      </c>
      <c r="AG431" s="8">
        <v>0</v>
      </c>
      <c r="AH431" s="8" t="s">
        <v>92</v>
      </c>
      <c r="AI431" s="2">
        <v>1</v>
      </c>
      <c r="AJ431" s="2" t="s">
        <v>66</v>
      </c>
    </row>
    <row r="432" spans="1:36" s="2" customFormat="1" ht="14.5">
      <c r="A432" s="4" t="s">
        <v>91</v>
      </c>
      <c r="B432" s="5">
        <v>4</v>
      </c>
      <c r="C432" s="5">
        <v>1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1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6">
        <v>0</v>
      </c>
      <c r="AE432" s="5">
        <v>1</v>
      </c>
      <c r="AF432" s="7">
        <v>0</v>
      </c>
      <c r="AG432" s="8">
        <v>0</v>
      </c>
      <c r="AH432" s="8" t="s">
        <v>92</v>
      </c>
      <c r="AI432" s="2">
        <v>1</v>
      </c>
      <c r="AJ432" s="2" t="s">
        <v>66</v>
      </c>
    </row>
    <row r="433" spans="1:36" s="2" customFormat="1" ht="14.5">
      <c r="A433" s="4" t="s">
        <v>91</v>
      </c>
      <c r="B433" s="5">
        <v>5</v>
      </c>
      <c r="C433" s="5">
        <v>1</v>
      </c>
      <c r="D433" s="5">
        <v>0</v>
      </c>
      <c r="E433" s="5">
        <v>0</v>
      </c>
      <c r="F433" s="5">
        <v>10000</v>
      </c>
      <c r="G433" s="5">
        <v>0</v>
      </c>
      <c r="H433" s="5">
        <v>10046</v>
      </c>
      <c r="I433" s="5">
        <v>0</v>
      </c>
      <c r="J433" s="5">
        <v>0</v>
      </c>
      <c r="K433" s="5">
        <v>1</v>
      </c>
      <c r="L433" s="5">
        <v>10046</v>
      </c>
      <c r="M433" s="5">
        <v>0</v>
      </c>
      <c r="N433" s="5">
        <v>0</v>
      </c>
      <c r="O433" s="5">
        <v>10046</v>
      </c>
      <c r="P433" s="5">
        <v>0</v>
      </c>
      <c r="Q433" s="5">
        <v>0</v>
      </c>
      <c r="R433" s="5">
        <v>0</v>
      </c>
      <c r="S433" s="5">
        <v>10046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6">
        <v>0</v>
      </c>
      <c r="AE433" s="5">
        <v>1</v>
      </c>
      <c r="AF433" s="7">
        <v>0</v>
      </c>
      <c r="AG433" s="8">
        <v>0</v>
      </c>
      <c r="AH433" s="8" t="s">
        <v>92</v>
      </c>
      <c r="AI433" s="2">
        <v>1</v>
      </c>
      <c r="AJ433" s="2" t="s">
        <v>66</v>
      </c>
    </row>
    <row r="434" spans="1:36" s="2" customFormat="1" ht="14.5">
      <c r="A434" s="4" t="s">
        <v>91</v>
      </c>
      <c r="B434" s="5">
        <v>6</v>
      </c>
      <c r="C434" s="5">
        <v>1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1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6">
        <v>0</v>
      </c>
      <c r="AE434" s="5">
        <v>1</v>
      </c>
      <c r="AF434" s="7">
        <v>0</v>
      </c>
      <c r="AG434" s="8">
        <v>0</v>
      </c>
      <c r="AH434" s="8" t="s">
        <v>92</v>
      </c>
      <c r="AI434" s="2">
        <v>1</v>
      </c>
      <c r="AJ434" s="2" t="s">
        <v>66</v>
      </c>
    </row>
    <row r="435" spans="1:36" s="2" customFormat="1" ht="14.5">
      <c r="A435" s="4" t="s">
        <v>91</v>
      </c>
      <c r="B435" s="5">
        <v>7</v>
      </c>
      <c r="C435" s="5">
        <v>1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1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6">
        <v>0</v>
      </c>
      <c r="AE435" s="5">
        <v>1</v>
      </c>
      <c r="AF435" s="7">
        <v>0</v>
      </c>
      <c r="AG435" s="8">
        <v>0</v>
      </c>
      <c r="AH435" s="8" t="s">
        <v>92</v>
      </c>
      <c r="AI435" s="2">
        <v>1</v>
      </c>
      <c r="AJ435" s="2" t="s">
        <v>66</v>
      </c>
    </row>
    <row r="436" spans="1:36" s="2" customFormat="1" ht="14.5">
      <c r="A436" s="4" t="s">
        <v>91</v>
      </c>
      <c r="B436" s="5">
        <v>8</v>
      </c>
      <c r="C436" s="5">
        <v>1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1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6">
        <v>0</v>
      </c>
      <c r="AE436" s="5">
        <v>1</v>
      </c>
      <c r="AF436" s="7">
        <v>0</v>
      </c>
      <c r="AG436" s="8">
        <v>0</v>
      </c>
      <c r="AH436" s="8" t="s">
        <v>92</v>
      </c>
      <c r="AI436" s="2">
        <v>1</v>
      </c>
      <c r="AJ436" s="2" t="s">
        <v>66</v>
      </c>
    </row>
    <row r="437" spans="1:36" s="2" customFormat="1" ht="14.5">
      <c r="A437" s="4" t="s">
        <v>91</v>
      </c>
      <c r="B437" s="5">
        <v>9</v>
      </c>
      <c r="C437" s="5">
        <v>1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1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6">
        <v>0</v>
      </c>
      <c r="AE437" s="5">
        <v>1</v>
      </c>
      <c r="AF437" s="7">
        <v>0</v>
      </c>
      <c r="AG437" s="8">
        <v>0</v>
      </c>
      <c r="AH437" s="8" t="s">
        <v>92</v>
      </c>
      <c r="AI437" s="2">
        <v>1</v>
      </c>
      <c r="AJ437" s="2" t="s">
        <v>66</v>
      </c>
    </row>
    <row r="438" spans="1:36" s="2" customFormat="1" ht="14.5">
      <c r="A438" s="4" t="s">
        <v>91</v>
      </c>
      <c r="B438" s="5">
        <v>10</v>
      </c>
      <c r="C438" s="5">
        <v>1</v>
      </c>
      <c r="D438" s="5">
        <v>0</v>
      </c>
      <c r="E438" s="5">
        <v>0</v>
      </c>
      <c r="F438" s="5">
        <v>10000</v>
      </c>
      <c r="G438" s="5">
        <v>0</v>
      </c>
      <c r="H438" s="5">
        <v>10345</v>
      </c>
      <c r="I438" s="5">
        <v>0</v>
      </c>
      <c r="J438" s="5">
        <v>0</v>
      </c>
      <c r="K438" s="5">
        <v>1</v>
      </c>
      <c r="L438" s="5">
        <v>10345</v>
      </c>
      <c r="M438" s="5">
        <v>0</v>
      </c>
      <c r="N438" s="5">
        <v>0</v>
      </c>
      <c r="O438" s="5">
        <v>10345</v>
      </c>
      <c r="P438" s="5">
        <v>0</v>
      </c>
      <c r="Q438" s="5">
        <v>0</v>
      </c>
      <c r="R438" s="5">
        <v>0</v>
      </c>
      <c r="S438" s="5">
        <v>10345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6">
        <v>0</v>
      </c>
      <c r="AE438" s="5">
        <v>1</v>
      </c>
      <c r="AF438" s="7">
        <v>0</v>
      </c>
      <c r="AG438" s="8">
        <v>0</v>
      </c>
      <c r="AH438" s="8" t="s">
        <v>92</v>
      </c>
      <c r="AI438" s="2">
        <v>1</v>
      </c>
      <c r="AJ438" s="2" t="s">
        <v>66</v>
      </c>
    </row>
    <row r="439" spans="1:36" s="2" customFormat="1" ht="14.5">
      <c r="A439" s="4" t="s">
        <v>91</v>
      </c>
      <c r="B439" s="5">
        <v>11</v>
      </c>
      <c r="C439" s="5">
        <v>1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1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6">
        <v>0</v>
      </c>
      <c r="AE439" s="5">
        <v>1</v>
      </c>
      <c r="AF439" s="7">
        <v>0</v>
      </c>
      <c r="AG439" s="8">
        <v>0</v>
      </c>
      <c r="AH439" s="8" t="s">
        <v>92</v>
      </c>
      <c r="AI439" s="2">
        <v>1</v>
      </c>
      <c r="AJ439" s="2" t="s">
        <v>66</v>
      </c>
    </row>
    <row r="440" spans="1:36" s="2" customFormat="1" ht="14.5">
      <c r="A440" s="4" t="s">
        <v>91</v>
      </c>
      <c r="B440" s="5">
        <v>12</v>
      </c>
      <c r="C440" s="5">
        <v>1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1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6">
        <v>0</v>
      </c>
      <c r="AE440" s="5">
        <v>1</v>
      </c>
      <c r="AF440" s="7">
        <v>0</v>
      </c>
      <c r="AG440" s="8">
        <v>0</v>
      </c>
      <c r="AH440" s="8" t="s">
        <v>92</v>
      </c>
      <c r="AI440" s="2">
        <v>1</v>
      </c>
      <c r="AJ440" s="2" t="s">
        <v>66</v>
      </c>
    </row>
    <row r="441" spans="1:36" s="2" customFormat="1" ht="14.5">
      <c r="A441" s="4" t="s">
        <v>93</v>
      </c>
      <c r="B441" s="5">
        <v>1</v>
      </c>
      <c r="C441" s="5">
        <v>1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1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6">
        <v>0</v>
      </c>
      <c r="AE441" s="5">
        <v>2</v>
      </c>
      <c r="AF441" s="7">
        <v>0</v>
      </c>
      <c r="AG441" s="8">
        <v>0</v>
      </c>
      <c r="AH441" s="8" t="s">
        <v>92</v>
      </c>
      <c r="AI441" s="2">
        <v>1</v>
      </c>
      <c r="AJ441" s="2" t="s">
        <v>66</v>
      </c>
    </row>
    <row r="442" spans="1:36" s="2" customFormat="1" ht="14.5">
      <c r="A442" s="4" t="s">
        <v>93</v>
      </c>
      <c r="B442" s="5">
        <v>2</v>
      </c>
      <c r="C442" s="5">
        <v>1</v>
      </c>
      <c r="D442" s="5">
        <v>0</v>
      </c>
      <c r="E442" s="5">
        <v>0</v>
      </c>
      <c r="F442" s="5">
        <v>1100</v>
      </c>
      <c r="G442" s="5">
        <v>0</v>
      </c>
      <c r="H442" s="5">
        <v>1094</v>
      </c>
      <c r="I442" s="5">
        <v>0</v>
      </c>
      <c r="J442" s="5">
        <v>0</v>
      </c>
      <c r="K442" s="5">
        <v>1</v>
      </c>
      <c r="L442" s="5">
        <v>1094</v>
      </c>
      <c r="M442" s="5">
        <v>0</v>
      </c>
      <c r="N442" s="5">
        <v>0</v>
      </c>
      <c r="O442" s="5">
        <v>1094</v>
      </c>
      <c r="P442" s="5">
        <v>0</v>
      </c>
      <c r="Q442" s="5">
        <v>0</v>
      </c>
      <c r="R442" s="5">
        <v>0</v>
      </c>
      <c r="S442" s="5">
        <v>1094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6">
        <v>0</v>
      </c>
      <c r="AE442" s="5">
        <v>2</v>
      </c>
      <c r="AF442" s="7">
        <v>0</v>
      </c>
      <c r="AG442" s="8">
        <v>0</v>
      </c>
      <c r="AH442" s="8" t="s">
        <v>92</v>
      </c>
      <c r="AI442" s="2">
        <v>1</v>
      </c>
      <c r="AJ442" s="2" t="s">
        <v>66</v>
      </c>
    </row>
    <row r="443" spans="1:36" s="2" customFormat="1" ht="14.5">
      <c r="A443" s="4" t="s">
        <v>93</v>
      </c>
      <c r="B443" s="5">
        <v>3</v>
      </c>
      <c r="C443" s="5">
        <v>1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1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6">
        <v>0</v>
      </c>
      <c r="AE443" s="5">
        <v>2</v>
      </c>
      <c r="AF443" s="7">
        <v>0</v>
      </c>
      <c r="AG443" s="8">
        <v>0</v>
      </c>
      <c r="AH443" s="8" t="s">
        <v>92</v>
      </c>
      <c r="AI443" s="2">
        <v>1</v>
      </c>
      <c r="AJ443" s="2" t="s">
        <v>66</v>
      </c>
    </row>
    <row r="444" spans="1:36" s="2" customFormat="1" ht="14.5">
      <c r="A444" s="4" t="s">
        <v>93</v>
      </c>
      <c r="B444" s="5">
        <v>4</v>
      </c>
      <c r="C444" s="5">
        <v>1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1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6">
        <v>0</v>
      </c>
      <c r="AE444" s="5">
        <v>2</v>
      </c>
      <c r="AF444" s="7">
        <v>0</v>
      </c>
      <c r="AG444" s="8">
        <v>0</v>
      </c>
      <c r="AH444" s="8" t="s">
        <v>92</v>
      </c>
      <c r="AI444" s="2">
        <v>1</v>
      </c>
      <c r="AJ444" s="2" t="s">
        <v>66</v>
      </c>
    </row>
    <row r="445" spans="1:36" s="2" customFormat="1" ht="14.5">
      <c r="A445" s="4" t="s">
        <v>93</v>
      </c>
      <c r="B445" s="5">
        <v>5</v>
      </c>
      <c r="C445" s="5">
        <v>1</v>
      </c>
      <c r="D445" s="5">
        <v>0</v>
      </c>
      <c r="E445" s="5">
        <v>0</v>
      </c>
      <c r="F445" s="5">
        <v>10000</v>
      </c>
      <c r="G445" s="5">
        <v>0</v>
      </c>
      <c r="H445" s="5">
        <v>9628</v>
      </c>
      <c r="I445" s="5">
        <v>0</v>
      </c>
      <c r="J445" s="5">
        <v>0</v>
      </c>
      <c r="K445" s="5">
        <v>1</v>
      </c>
      <c r="L445" s="5">
        <v>9628</v>
      </c>
      <c r="M445" s="5">
        <v>0</v>
      </c>
      <c r="N445" s="5">
        <v>0</v>
      </c>
      <c r="O445" s="5">
        <v>9628</v>
      </c>
      <c r="P445" s="5">
        <v>0</v>
      </c>
      <c r="Q445" s="5">
        <v>0</v>
      </c>
      <c r="R445" s="5">
        <v>0</v>
      </c>
      <c r="S445" s="5">
        <v>9627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6">
        <v>0</v>
      </c>
      <c r="AE445" s="5">
        <v>2</v>
      </c>
      <c r="AF445" s="7">
        <v>0</v>
      </c>
      <c r="AG445" s="8">
        <v>0</v>
      </c>
      <c r="AH445" s="8" t="s">
        <v>92</v>
      </c>
      <c r="AI445" s="2">
        <v>1</v>
      </c>
      <c r="AJ445" s="2" t="s">
        <v>66</v>
      </c>
    </row>
    <row r="446" spans="1:36" s="2" customFormat="1" ht="14.5">
      <c r="A446" s="4" t="s">
        <v>93</v>
      </c>
      <c r="B446" s="5">
        <v>6</v>
      </c>
      <c r="C446" s="5">
        <v>1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1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6">
        <v>0</v>
      </c>
      <c r="AE446" s="5">
        <v>2</v>
      </c>
      <c r="AF446" s="7">
        <v>0</v>
      </c>
      <c r="AG446" s="8">
        <v>0</v>
      </c>
      <c r="AH446" s="8" t="s">
        <v>92</v>
      </c>
      <c r="AI446" s="2">
        <v>1</v>
      </c>
      <c r="AJ446" s="2" t="s">
        <v>66</v>
      </c>
    </row>
    <row r="447" spans="1:36" s="2" customFormat="1" ht="14.5">
      <c r="A447" s="4" t="s">
        <v>93</v>
      </c>
      <c r="B447" s="5">
        <v>7</v>
      </c>
      <c r="C447" s="5">
        <v>1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1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6">
        <v>0</v>
      </c>
      <c r="AE447" s="5">
        <v>2</v>
      </c>
      <c r="AF447" s="7">
        <v>0</v>
      </c>
      <c r="AG447" s="8">
        <v>0</v>
      </c>
      <c r="AH447" s="8" t="s">
        <v>92</v>
      </c>
      <c r="AI447" s="2">
        <v>1</v>
      </c>
      <c r="AJ447" s="2" t="s">
        <v>66</v>
      </c>
    </row>
    <row r="448" spans="1:36" s="2" customFormat="1" ht="14.5">
      <c r="A448" s="4" t="s">
        <v>93</v>
      </c>
      <c r="B448" s="5">
        <v>8</v>
      </c>
      <c r="C448" s="5">
        <v>1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1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6">
        <v>0</v>
      </c>
      <c r="AE448" s="5">
        <v>2</v>
      </c>
      <c r="AF448" s="7">
        <v>0</v>
      </c>
      <c r="AG448" s="8">
        <v>0</v>
      </c>
      <c r="AH448" s="8" t="s">
        <v>92</v>
      </c>
      <c r="AI448" s="2">
        <v>1</v>
      </c>
      <c r="AJ448" s="2" t="s">
        <v>66</v>
      </c>
    </row>
    <row r="449" spans="1:36" s="2" customFormat="1" ht="14.5">
      <c r="A449" s="4" t="s">
        <v>93</v>
      </c>
      <c r="B449" s="5">
        <v>9</v>
      </c>
      <c r="C449" s="5">
        <v>1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1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6">
        <v>0</v>
      </c>
      <c r="AE449" s="5">
        <v>2</v>
      </c>
      <c r="AF449" s="7">
        <v>0</v>
      </c>
      <c r="AG449" s="8">
        <v>0</v>
      </c>
      <c r="AH449" s="8" t="s">
        <v>92</v>
      </c>
      <c r="AI449" s="2">
        <v>1</v>
      </c>
      <c r="AJ449" s="2" t="s">
        <v>66</v>
      </c>
    </row>
    <row r="450" spans="1:36" s="2" customFormat="1" ht="14.5">
      <c r="A450" s="4" t="s">
        <v>93</v>
      </c>
      <c r="B450" s="5">
        <v>10</v>
      </c>
      <c r="C450" s="5">
        <v>1</v>
      </c>
      <c r="D450" s="5">
        <v>0</v>
      </c>
      <c r="E450" s="5">
        <v>0</v>
      </c>
      <c r="F450" s="5">
        <v>10000</v>
      </c>
      <c r="G450" s="5">
        <v>0</v>
      </c>
      <c r="H450" s="5">
        <v>9967</v>
      </c>
      <c r="I450" s="5">
        <v>0</v>
      </c>
      <c r="J450" s="5">
        <v>0</v>
      </c>
      <c r="K450" s="5">
        <v>1</v>
      </c>
      <c r="L450" s="5">
        <v>9967</v>
      </c>
      <c r="M450" s="5">
        <v>0</v>
      </c>
      <c r="N450" s="5">
        <v>0</v>
      </c>
      <c r="O450" s="5">
        <v>9967</v>
      </c>
      <c r="P450" s="5">
        <v>0</v>
      </c>
      <c r="Q450" s="5">
        <v>0</v>
      </c>
      <c r="R450" s="5">
        <v>0</v>
      </c>
      <c r="S450" s="5">
        <v>9967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6">
        <v>0</v>
      </c>
      <c r="AE450" s="5">
        <v>2</v>
      </c>
      <c r="AF450" s="7">
        <v>0</v>
      </c>
      <c r="AG450" s="8">
        <v>0</v>
      </c>
      <c r="AH450" s="8" t="s">
        <v>92</v>
      </c>
      <c r="AI450" s="2">
        <v>1</v>
      </c>
      <c r="AJ450" s="2" t="s">
        <v>66</v>
      </c>
    </row>
    <row r="451" spans="1:36" s="2" customFormat="1" ht="14.5">
      <c r="A451" s="4" t="s">
        <v>93</v>
      </c>
      <c r="B451" s="5">
        <v>11</v>
      </c>
      <c r="C451" s="5">
        <v>1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1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6">
        <v>0</v>
      </c>
      <c r="AE451" s="5">
        <v>2</v>
      </c>
      <c r="AF451" s="7">
        <v>0</v>
      </c>
      <c r="AG451" s="8">
        <v>0</v>
      </c>
      <c r="AH451" s="8" t="s">
        <v>92</v>
      </c>
      <c r="AI451" s="2">
        <v>1</v>
      </c>
      <c r="AJ451" s="2" t="s">
        <v>66</v>
      </c>
    </row>
    <row r="452" spans="1:36" s="2" customFormat="1" ht="14.5">
      <c r="A452" s="4" t="s">
        <v>93</v>
      </c>
      <c r="B452" s="5">
        <v>12</v>
      </c>
      <c r="C452" s="5">
        <v>1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1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6">
        <v>0</v>
      </c>
      <c r="AE452" s="5">
        <v>2</v>
      </c>
      <c r="AF452" s="7">
        <v>0</v>
      </c>
      <c r="AG452" s="8">
        <v>0</v>
      </c>
      <c r="AH452" s="8" t="s">
        <v>92</v>
      </c>
      <c r="AI452" s="2">
        <v>1</v>
      </c>
      <c r="AJ452" s="2" t="s">
        <v>66</v>
      </c>
    </row>
    <row r="453" spans="1:36" s="2" customFormat="1" ht="14.5">
      <c r="A453" s="4" t="s">
        <v>94</v>
      </c>
      <c r="B453" s="5">
        <v>1</v>
      </c>
      <c r="C453" s="5">
        <v>1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1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6">
        <v>0</v>
      </c>
      <c r="AE453" s="5">
        <v>1</v>
      </c>
      <c r="AF453" s="7">
        <v>0</v>
      </c>
      <c r="AG453" s="8">
        <v>0</v>
      </c>
      <c r="AH453" s="8" t="s">
        <v>95</v>
      </c>
      <c r="AI453" s="2">
        <v>1</v>
      </c>
      <c r="AJ453" s="2" t="s">
        <v>66</v>
      </c>
    </row>
    <row r="454" spans="1:36" s="2" customFormat="1" ht="14.5">
      <c r="A454" s="4" t="s">
        <v>94</v>
      </c>
      <c r="B454" s="5">
        <v>2</v>
      </c>
      <c r="C454" s="5">
        <v>1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1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6">
        <v>0</v>
      </c>
      <c r="AE454" s="5">
        <v>1</v>
      </c>
      <c r="AF454" s="7">
        <v>0</v>
      </c>
      <c r="AG454" s="8">
        <v>0</v>
      </c>
      <c r="AH454" s="8" t="s">
        <v>95</v>
      </c>
      <c r="AI454" s="2">
        <v>1</v>
      </c>
      <c r="AJ454" s="2" t="s">
        <v>66</v>
      </c>
    </row>
    <row r="455" spans="1:36" s="2" customFormat="1" ht="14.5">
      <c r="A455" s="4" t="s">
        <v>94</v>
      </c>
      <c r="B455" s="5">
        <v>3</v>
      </c>
      <c r="C455" s="5">
        <v>1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1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6">
        <v>0</v>
      </c>
      <c r="AE455" s="5">
        <v>1</v>
      </c>
      <c r="AF455" s="7">
        <v>0</v>
      </c>
      <c r="AG455" s="8">
        <v>0</v>
      </c>
      <c r="AH455" s="8" t="s">
        <v>95</v>
      </c>
      <c r="AI455" s="2">
        <v>1</v>
      </c>
      <c r="AJ455" s="2" t="s">
        <v>66</v>
      </c>
    </row>
    <row r="456" spans="1:36" s="2" customFormat="1" ht="14.5">
      <c r="A456" s="4" t="s">
        <v>94</v>
      </c>
      <c r="B456" s="5">
        <v>4</v>
      </c>
      <c r="C456" s="5">
        <v>1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1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6">
        <v>0</v>
      </c>
      <c r="AE456" s="5">
        <v>1</v>
      </c>
      <c r="AF456" s="7">
        <v>0</v>
      </c>
      <c r="AG456" s="8">
        <v>0</v>
      </c>
      <c r="AH456" s="8" t="s">
        <v>95</v>
      </c>
      <c r="AI456" s="2">
        <v>1</v>
      </c>
      <c r="AJ456" s="2" t="s">
        <v>66</v>
      </c>
    </row>
    <row r="457" spans="1:36" s="2" customFormat="1" ht="14.5">
      <c r="A457" s="4" t="s">
        <v>94</v>
      </c>
      <c r="B457" s="5">
        <v>5</v>
      </c>
      <c r="C457" s="5">
        <v>1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1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6">
        <v>0</v>
      </c>
      <c r="AE457" s="5">
        <v>1</v>
      </c>
      <c r="AF457" s="7">
        <v>0</v>
      </c>
      <c r="AG457" s="8">
        <v>0</v>
      </c>
      <c r="AH457" s="8" t="s">
        <v>95</v>
      </c>
      <c r="AI457" s="2">
        <v>1</v>
      </c>
      <c r="AJ457" s="2" t="s">
        <v>66</v>
      </c>
    </row>
    <row r="458" spans="1:36" s="2" customFormat="1" ht="14.5">
      <c r="A458" s="4" t="s">
        <v>94</v>
      </c>
      <c r="B458" s="5">
        <v>6</v>
      </c>
      <c r="C458" s="5">
        <v>1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1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6">
        <v>0</v>
      </c>
      <c r="AE458" s="5">
        <v>1</v>
      </c>
      <c r="AF458" s="7">
        <v>0</v>
      </c>
      <c r="AG458" s="8">
        <v>0</v>
      </c>
      <c r="AH458" s="8" t="s">
        <v>95</v>
      </c>
      <c r="AI458" s="2">
        <v>1</v>
      </c>
      <c r="AJ458" s="2" t="s">
        <v>66</v>
      </c>
    </row>
    <row r="459" spans="1:36" s="2" customFormat="1" ht="14.5">
      <c r="A459" s="4" t="s">
        <v>94</v>
      </c>
      <c r="B459" s="5">
        <v>7</v>
      </c>
      <c r="C459" s="5">
        <v>1</v>
      </c>
      <c r="D459" s="5">
        <v>0</v>
      </c>
      <c r="E459" s="5">
        <v>0</v>
      </c>
      <c r="F459" s="5">
        <v>10000</v>
      </c>
      <c r="G459" s="5">
        <v>0</v>
      </c>
      <c r="H459" s="5">
        <v>9856</v>
      </c>
      <c r="I459" s="5">
        <v>0</v>
      </c>
      <c r="J459" s="5">
        <v>0</v>
      </c>
      <c r="K459" s="5">
        <v>1</v>
      </c>
      <c r="L459" s="5">
        <v>9856</v>
      </c>
      <c r="M459" s="5">
        <v>0</v>
      </c>
      <c r="N459" s="5">
        <v>0</v>
      </c>
      <c r="O459" s="5">
        <v>9856</v>
      </c>
      <c r="P459" s="5">
        <v>0</v>
      </c>
      <c r="Q459" s="5">
        <v>0</v>
      </c>
      <c r="R459" s="5">
        <v>0</v>
      </c>
      <c r="S459" s="5">
        <v>9856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6">
        <v>0</v>
      </c>
      <c r="AE459" s="5">
        <v>1</v>
      </c>
      <c r="AF459" s="7">
        <v>0</v>
      </c>
      <c r="AG459" s="8">
        <v>0</v>
      </c>
      <c r="AH459" s="8" t="s">
        <v>95</v>
      </c>
      <c r="AI459" s="2">
        <v>1</v>
      </c>
      <c r="AJ459" s="2" t="s">
        <v>66</v>
      </c>
    </row>
    <row r="460" spans="1:36" s="2" customFormat="1" ht="14.5">
      <c r="A460" s="4" t="s">
        <v>94</v>
      </c>
      <c r="B460" s="5">
        <v>8</v>
      </c>
      <c r="C460" s="5">
        <v>1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1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6">
        <v>0</v>
      </c>
      <c r="AE460" s="5">
        <v>1</v>
      </c>
      <c r="AF460" s="7">
        <v>0</v>
      </c>
      <c r="AG460" s="8">
        <v>0</v>
      </c>
      <c r="AH460" s="8" t="s">
        <v>95</v>
      </c>
      <c r="AI460" s="2">
        <v>1</v>
      </c>
      <c r="AJ460" s="2" t="s">
        <v>66</v>
      </c>
    </row>
    <row r="461" spans="1:36" s="2" customFormat="1" ht="14.5">
      <c r="A461" s="4" t="s">
        <v>94</v>
      </c>
      <c r="B461" s="5">
        <v>9</v>
      </c>
      <c r="C461" s="5">
        <v>1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1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6">
        <v>0</v>
      </c>
      <c r="AE461" s="5">
        <v>1</v>
      </c>
      <c r="AF461" s="7">
        <v>0</v>
      </c>
      <c r="AG461" s="8">
        <v>0</v>
      </c>
      <c r="AH461" s="8" t="s">
        <v>95</v>
      </c>
      <c r="AI461" s="2">
        <v>1</v>
      </c>
      <c r="AJ461" s="2" t="s">
        <v>66</v>
      </c>
    </row>
    <row r="462" spans="1:36" s="2" customFormat="1" ht="14.5">
      <c r="A462" s="4" t="s">
        <v>94</v>
      </c>
      <c r="B462" s="5">
        <v>10</v>
      </c>
      <c r="C462" s="5">
        <v>1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1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6">
        <v>0</v>
      </c>
      <c r="AE462" s="5">
        <v>1</v>
      </c>
      <c r="AF462" s="7">
        <v>0</v>
      </c>
      <c r="AG462" s="8">
        <v>0</v>
      </c>
      <c r="AH462" s="8" t="s">
        <v>95</v>
      </c>
      <c r="AI462" s="2">
        <v>1</v>
      </c>
      <c r="AJ462" s="2" t="s">
        <v>66</v>
      </c>
    </row>
    <row r="463" spans="1:36" s="2" customFormat="1" ht="14.5">
      <c r="A463" s="4" t="s">
        <v>94</v>
      </c>
      <c r="B463" s="5">
        <v>11</v>
      </c>
      <c r="C463" s="5">
        <v>1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1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6">
        <v>0</v>
      </c>
      <c r="AE463" s="5">
        <v>1</v>
      </c>
      <c r="AF463" s="7">
        <v>0</v>
      </c>
      <c r="AG463" s="8">
        <v>0</v>
      </c>
      <c r="AH463" s="8" t="s">
        <v>95</v>
      </c>
      <c r="AI463" s="2">
        <v>1</v>
      </c>
      <c r="AJ463" s="2" t="s">
        <v>66</v>
      </c>
    </row>
    <row r="464" spans="1:36" s="2" customFormat="1" ht="14.5">
      <c r="A464" s="4" t="s">
        <v>94</v>
      </c>
      <c r="B464" s="5">
        <v>12</v>
      </c>
      <c r="C464" s="5">
        <v>1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1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6">
        <v>0</v>
      </c>
      <c r="AE464" s="5">
        <v>1</v>
      </c>
      <c r="AF464" s="7">
        <v>0</v>
      </c>
      <c r="AG464" s="8">
        <v>0</v>
      </c>
      <c r="AH464" s="8" t="s">
        <v>95</v>
      </c>
      <c r="AI464" s="2">
        <v>1</v>
      </c>
      <c r="AJ464" s="2" t="s">
        <v>66</v>
      </c>
    </row>
    <row r="465" spans="1:36" s="2" customFormat="1" ht="14.5">
      <c r="A465" s="4" t="s">
        <v>96</v>
      </c>
      <c r="B465" s="5">
        <v>1</v>
      </c>
      <c r="C465" s="5">
        <v>1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1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6">
        <v>0</v>
      </c>
      <c r="AE465" s="5">
        <v>2</v>
      </c>
      <c r="AF465" s="7">
        <v>0</v>
      </c>
      <c r="AG465" s="8">
        <v>0</v>
      </c>
      <c r="AH465" s="8" t="s">
        <v>60</v>
      </c>
      <c r="AI465" s="2">
        <v>1</v>
      </c>
      <c r="AJ465" s="2" t="s">
        <v>66</v>
      </c>
    </row>
    <row r="466" spans="1:36" s="2" customFormat="1" ht="14.5">
      <c r="A466" s="4" t="s">
        <v>96</v>
      </c>
      <c r="B466" s="5">
        <v>2</v>
      </c>
      <c r="C466" s="5">
        <v>1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1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6">
        <v>0</v>
      </c>
      <c r="AE466" s="5">
        <v>2</v>
      </c>
      <c r="AF466" s="7">
        <v>0</v>
      </c>
      <c r="AG466" s="8">
        <v>0</v>
      </c>
      <c r="AH466" s="8" t="s">
        <v>60</v>
      </c>
      <c r="AI466" s="2">
        <v>1</v>
      </c>
      <c r="AJ466" s="2" t="s">
        <v>66</v>
      </c>
    </row>
    <row r="467" spans="1:36" s="2" customFormat="1" ht="14.5">
      <c r="A467" s="4" t="s">
        <v>96</v>
      </c>
      <c r="B467" s="5">
        <v>3</v>
      </c>
      <c r="C467" s="5">
        <v>1</v>
      </c>
      <c r="D467" s="5">
        <v>0</v>
      </c>
      <c r="E467" s="5">
        <v>0</v>
      </c>
      <c r="F467" s="5">
        <v>5000</v>
      </c>
      <c r="G467" s="5">
        <v>0</v>
      </c>
      <c r="H467" s="5">
        <v>4902</v>
      </c>
      <c r="I467" s="5">
        <v>0</v>
      </c>
      <c r="J467" s="5">
        <v>0</v>
      </c>
      <c r="K467" s="5">
        <v>1</v>
      </c>
      <c r="L467" s="5">
        <v>4902</v>
      </c>
      <c r="M467" s="5">
        <v>0</v>
      </c>
      <c r="N467" s="5">
        <v>0</v>
      </c>
      <c r="O467" s="5">
        <v>4902</v>
      </c>
      <c r="P467" s="5">
        <v>0</v>
      </c>
      <c r="Q467" s="5">
        <v>0</v>
      </c>
      <c r="R467" s="5">
        <v>0</v>
      </c>
      <c r="S467" s="5">
        <v>4901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6">
        <v>0</v>
      </c>
      <c r="AE467" s="5">
        <v>2</v>
      </c>
      <c r="AF467" s="7">
        <v>0</v>
      </c>
      <c r="AG467" s="8">
        <v>0</v>
      </c>
      <c r="AH467" s="8" t="s">
        <v>60</v>
      </c>
      <c r="AI467" s="2">
        <v>1</v>
      </c>
      <c r="AJ467" s="2" t="s">
        <v>66</v>
      </c>
    </row>
    <row r="468" spans="1:36" s="2" customFormat="1" ht="14.5">
      <c r="A468" s="4" t="s">
        <v>96</v>
      </c>
      <c r="B468" s="5">
        <v>4</v>
      </c>
      <c r="C468" s="5">
        <v>1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1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6">
        <v>0</v>
      </c>
      <c r="AE468" s="5">
        <v>2</v>
      </c>
      <c r="AF468" s="7">
        <v>0</v>
      </c>
      <c r="AG468" s="8">
        <v>0</v>
      </c>
      <c r="AH468" s="8" t="s">
        <v>60</v>
      </c>
      <c r="AI468" s="2">
        <v>1</v>
      </c>
      <c r="AJ468" s="2" t="s">
        <v>66</v>
      </c>
    </row>
    <row r="469" spans="1:36" s="2" customFormat="1" ht="14.5">
      <c r="A469" s="4" t="s">
        <v>96</v>
      </c>
      <c r="B469" s="5">
        <v>5</v>
      </c>
      <c r="C469" s="5">
        <v>1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1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6">
        <v>0</v>
      </c>
      <c r="AE469" s="5">
        <v>2</v>
      </c>
      <c r="AF469" s="7">
        <v>0</v>
      </c>
      <c r="AG469" s="8">
        <v>0</v>
      </c>
      <c r="AH469" s="8" t="s">
        <v>60</v>
      </c>
      <c r="AI469" s="2">
        <v>1</v>
      </c>
      <c r="AJ469" s="2" t="s">
        <v>66</v>
      </c>
    </row>
    <row r="470" spans="1:36" s="2" customFormat="1" ht="14.5">
      <c r="A470" s="4" t="s">
        <v>96</v>
      </c>
      <c r="B470" s="5">
        <v>6</v>
      </c>
      <c r="C470" s="5">
        <v>1</v>
      </c>
      <c r="D470" s="5">
        <v>0</v>
      </c>
      <c r="E470" s="5">
        <v>0</v>
      </c>
      <c r="F470" s="5">
        <v>5000</v>
      </c>
      <c r="G470" s="5">
        <v>0</v>
      </c>
      <c r="H470" s="5">
        <v>4801</v>
      </c>
      <c r="I470" s="5">
        <v>0</v>
      </c>
      <c r="J470" s="5">
        <v>0</v>
      </c>
      <c r="K470" s="5">
        <v>1</v>
      </c>
      <c r="L470" s="5">
        <v>4801</v>
      </c>
      <c r="M470" s="5">
        <v>0</v>
      </c>
      <c r="N470" s="5">
        <v>0</v>
      </c>
      <c r="O470" s="5">
        <v>4801</v>
      </c>
      <c r="P470" s="5">
        <v>0</v>
      </c>
      <c r="Q470" s="5">
        <v>0</v>
      </c>
      <c r="R470" s="5">
        <v>0</v>
      </c>
      <c r="S470" s="5">
        <v>4801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6">
        <v>0</v>
      </c>
      <c r="AE470" s="5">
        <v>2</v>
      </c>
      <c r="AF470" s="7">
        <v>0</v>
      </c>
      <c r="AG470" s="8">
        <v>0</v>
      </c>
      <c r="AH470" s="8" t="s">
        <v>60</v>
      </c>
      <c r="AI470" s="2">
        <v>1</v>
      </c>
      <c r="AJ470" s="2" t="s">
        <v>66</v>
      </c>
    </row>
    <row r="471" spans="1:36" s="2" customFormat="1" ht="14.5">
      <c r="A471" s="4" t="s">
        <v>96</v>
      </c>
      <c r="B471" s="5">
        <v>7</v>
      </c>
      <c r="C471" s="5">
        <v>1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1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6">
        <v>0</v>
      </c>
      <c r="AE471" s="5">
        <v>2</v>
      </c>
      <c r="AF471" s="7">
        <v>0</v>
      </c>
      <c r="AG471" s="8">
        <v>0</v>
      </c>
      <c r="AH471" s="8" t="s">
        <v>60</v>
      </c>
      <c r="AI471" s="2">
        <v>1</v>
      </c>
      <c r="AJ471" s="2" t="s">
        <v>66</v>
      </c>
    </row>
    <row r="472" spans="1:36" s="2" customFormat="1" ht="14.5">
      <c r="A472" s="4" t="s">
        <v>96</v>
      </c>
      <c r="B472" s="5">
        <v>8</v>
      </c>
      <c r="C472" s="5">
        <v>1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1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6">
        <v>0</v>
      </c>
      <c r="AE472" s="5">
        <v>2</v>
      </c>
      <c r="AF472" s="7">
        <v>0</v>
      </c>
      <c r="AG472" s="8">
        <v>0</v>
      </c>
      <c r="AH472" s="8" t="s">
        <v>60</v>
      </c>
      <c r="AI472" s="2">
        <v>1</v>
      </c>
      <c r="AJ472" s="2" t="s">
        <v>66</v>
      </c>
    </row>
    <row r="473" spans="1:36" s="2" customFormat="1" ht="14.5">
      <c r="A473" s="4" t="s">
        <v>96</v>
      </c>
      <c r="B473" s="5">
        <v>9</v>
      </c>
      <c r="C473" s="5">
        <v>1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1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6">
        <v>0</v>
      </c>
      <c r="AE473" s="5">
        <v>2</v>
      </c>
      <c r="AF473" s="7">
        <v>0</v>
      </c>
      <c r="AG473" s="8">
        <v>0</v>
      </c>
      <c r="AH473" s="8" t="s">
        <v>60</v>
      </c>
      <c r="AI473" s="2">
        <v>1</v>
      </c>
      <c r="AJ473" s="2" t="s">
        <v>66</v>
      </c>
    </row>
    <row r="474" spans="1:36" s="2" customFormat="1" ht="14.5">
      <c r="A474" s="4" t="s">
        <v>96</v>
      </c>
      <c r="B474" s="5">
        <v>10</v>
      </c>
      <c r="C474" s="5">
        <v>1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1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6">
        <v>0</v>
      </c>
      <c r="AE474" s="5">
        <v>2</v>
      </c>
      <c r="AF474" s="7">
        <v>0</v>
      </c>
      <c r="AG474" s="8">
        <v>0</v>
      </c>
      <c r="AH474" s="8" t="s">
        <v>60</v>
      </c>
      <c r="AI474" s="2">
        <v>1</v>
      </c>
      <c r="AJ474" s="2" t="s">
        <v>66</v>
      </c>
    </row>
    <row r="475" spans="1:36" s="2" customFormat="1" ht="14.5">
      <c r="A475" s="4" t="s">
        <v>96</v>
      </c>
      <c r="B475" s="5">
        <v>11</v>
      </c>
      <c r="C475" s="5">
        <v>1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1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6">
        <v>0</v>
      </c>
      <c r="AE475" s="5">
        <v>2</v>
      </c>
      <c r="AF475" s="7">
        <v>0</v>
      </c>
      <c r="AG475" s="8">
        <v>0</v>
      </c>
      <c r="AH475" s="8" t="s">
        <v>60</v>
      </c>
      <c r="AI475" s="2">
        <v>1</v>
      </c>
      <c r="AJ475" s="2" t="s">
        <v>66</v>
      </c>
    </row>
    <row r="476" spans="1:36" s="2" customFormat="1" ht="14.5">
      <c r="A476" s="4" t="s">
        <v>96</v>
      </c>
      <c r="B476" s="5">
        <v>12</v>
      </c>
      <c r="C476" s="5">
        <v>1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1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6">
        <v>0</v>
      </c>
      <c r="AE476" s="5">
        <v>2</v>
      </c>
      <c r="AF476" s="7">
        <v>0</v>
      </c>
      <c r="AG476" s="8">
        <v>0</v>
      </c>
      <c r="AH476" s="8" t="s">
        <v>60</v>
      </c>
      <c r="AI476" s="2">
        <v>1</v>
      </c>
      <c r="AJ476" s="2" t="s">
        <v>66</v>
      </c>
    </row>
    <row r="477" spans="1:36" s="2" customFormat="1" ht="14.5">
      <c r="A477" s="4" t="s">
        <v>97</v>
      </c>
      <c r="B477" s="5">
        <v>1</v>
      </c>
      <c r="C477" s="5">
        <v>1</v>
      </c>
      <c r="D477" s="5">
        <v>0</v>
      </c>
      <c r="E477" s="5">
        <v>0</v>
      </c>
      <c r="F477" s="5">
        <v>44000</v>
      </c>
      <c r="G477" s="5">
        <v>0</v>
      </c>
      <c r="H477" s="5">
        <v>43867</v>
      </c>
      <c r="I477" s="5">
        <v>0</v>
      </c>
      <c r="J477" s="5">
        <v>0</v>
      </c>
      <c r="K477" s="5">
        <v>1</v>
      </c>
      <c r="L477" s="5">
        <v>43867</v>
      </c>
      <c r="M477" s="5">
        <v>0</v>
      </c>
      <c r="N477" s="5">
        <v>0</v>
      </c>
      <c r="O477" s="5">
        <v>43867</v>
      </c>
      <c r="P477" s="5">
        <v>0</v>
      </c>
      <c r="Q477" s="5">
        <v>0</v>
      </c>
      <c r="R477" s="5">
        <v>0</v>
      </c>
      <c r="S477" s="5">
        <v>43867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6">
        <v>0</v>
      </c>
      <c r="AE477" s="5">
        <v>1</v>
      </c>
      <c r="AF477" s="7">
        <v>0</v>
      </c>
      <c r="AG477" s="8">
        <v>0</v>
      </c>
      <c r="AH477" s="8" t="s">
        <v>60</v>
      </c>
      <c r="AI477" s="2">
        <v>1</v>
      </c>
      <c r="AJ477" s="2" t="s">
        <v>66</v>
      </c>
    </row>
    <row r="478" spans="1:36" s="2" customFormat="1" ht="14.5">
      <c r="A478" s="4" t="s">
        <v>97</v>
      </c>
      <c r="B478" s="5">
        <v>2</v>
      </c>
      <c r="C478" s="5">
        <v>1</v>
      </c>
      <c r="D478" s="5">
        <v>0</v>
      </c>
      <c r="E478" s="5">
        <v>0</v>
      </c>
      <c r="F478" s="5">
        <v>10000</v>
      </c>
      <c r="G478" s="5">
        <v>0</v>
      </c>
      <c r="H478" s="5">
        <v>9898</v>
      </c>
      <c r="I478" s="5">
        <v>0</v>
      </c>
      <c r="J478" s="5">
        <v>0</v>
      </c>
      <c r="K478" s="5">
        <v>1</v>
      </c>
      <c r="L478" s="5">
        <v>9898</v>
      </c>
      <c r="M478" s="5">
        <v>0</v>
      </c>
      <c r="N478" s="5">
        <v>0</v>
      </c>
      <c r="O478" s="5">
        <v>9898</v>
      </c>
      <c r="P478" s="5">
        <v>0</v>
      </c>
      <c r="Q478" s="5">
        <v>0</v>
      </c>
      <c r="R478" s="5">
        <v>0</v>
      </c>
      <c r="S478" s="5">
        <v>9897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6">
        <v>0</v>
      </c>
      <c r="AE478" s="5">
        <v>1</v>
      </c>
      <c r="AF478" s="7">
        <v>0</v>
      </c>
      <c r="AG478" s="8">
        <v>0</v>
      </c>
      <c r="AH478" s="8" t="s">
        <v>60</v>
      </c>
      <c r="AI478" s="2">
        <v>1</v>
      </c>
      <c r="AJ478" s="2" t="s">
        <v>66</v>
      </c>
    </row>
    <row r="479" spans="1:36" s="2" customFormat="1" ht="14.5">
      <c r="A479" s="4" t="s">
        <v>97</v>
      </c>
      <c r="B479" s="5">
        <v>3</v>
      </c>
      <c r="C479" s="5">
        <v>1</v>
      </c>
      <c r="D479" s="5">
        <v>0</v>
      </c>
      <c r="E479" s="5">
        <v>0</v>
      </c>
      <c r="F479" s="5">
        <v>40000</v>
      </c>
      <c r="G479" s="5">
        <v>0</v>
      </c>
      <c r="H479" s="5">
        <v>38511</v>
      </c>
      <c r="I479" s="5">
        <v>0</v>
      </c>
      <c r="J479" s="5">
        <v>0</v>
      </c>
      <c r="K479" s="5">
        <v>1</v>
      </c>
      <c r="L479" s="5">
        <v>38511</v>
      </c>
      <c r="M479" s="5">
        <v>0</v>
      </c>
      <c r="N479" s="5">
        <v>0</v>
      </c>
      <c r="O479" s="5">
        <v>38511</v>
      </c>
      <c r="P479" s="5">
        <v>0</v>
      </c>
      <c r="Q479" s="5">
        <v>0</v>
      </c>
      <c r="R479" s="5">
        <v>0</v>
      </c>
      <c r="S479" s="5">
        <v>38510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6">
        <v>0</v>
      </c>
      <c r="AE479" s="5">
        <v>1</v>
      </c>
      <c r="AF479" s="7">
        <v>0</v>
      </c>
      <c r="AG479" s="8">
        <v>0</v>
      </c>
      <c r="AH479" s="8" t="s">
        <v>60</v>
      </c>
      <c r="AI479" s="2">
        <v>1</v>
      </c>
      <c r="AJ479" s="2" t="s">
        <v>66</v>
      </c>
    </row>
    <row r="480" spans="1:36" s="2" customFormat="1" ht="14.5">
      <c r="A480" s="4" t="s">
        <v>97</v>
      </c>
      <c r="B480" s="5">
        <v>4</v>
      </c>
      <c r="C480" s="5">
        <v>1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1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6">
        <v>0</v>
      </c>
      <c r="AE480" s="5">
        <v>1</v>
      </c>
      <c r="AF480" s="7">
        <v>0</v>
      </c>
      <c r="AG480" s="8">
        <v>0</v>
      </c>
      <c r="AH480" s="8" t="s">
        <v>60</v>
      </c>
      <c r="AI480" s="2">
        <v>1</v>
      </c>
      <c r="AJ480" s="2" t="s">
        <v>66</v>
      </c>
    </row>
    <row r="481" spans="1:36" s="2" customFormat="1" ht="14.5">
      <c r="A481" s="4" t="s">
        <v>97</v>
      </c>
      <c r="B481" s="5">
        <v>5</v>
      </c>
      <c r="C481" s="5">
        <v>1</v>
      </c>
      <c r="D481" s="5">
        <v>0</v>
      </c>
      <c r="E481" s="5">
        <v>0</v>
      </c>
      <c r="F481" s="5">
        <v>20000</v>
      </c>
      <c r="G481" s="5">
        <v>0</v>
      </c>
      <c r="H481" s="5">
        <v>20264</v>
      </c>
      <c r="I481" s="5">
        <v>0</v>
      </c>
      <c r="J481" s="5">
        <v>0</v>
      </c>
      <c r="K481" s="5">
        <v>1</v>
      </c>
      <c r="L481" s="5">
        <v>20264</v>
      </c>
      <c r="M481" s="5">
        <v>0</v>
      </c>
      <c r="N481" s="5">
        <v>0</v>
      </c>
      <c r="O481" s="5">
        <v>20264</v>
      </c>
      <c r="P481" s="5">
        <v>0</v>
      </c>
      <c r="Q481" s="5">
        <v>0</v>
      </c>
      <c r="R481" s="5">
        <v>0</v>
      </c>
      <c r="S481" s="5">
        <v>20264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6">
        <v>0</v>
      </c>
      <c r="AE481" s="5">
        <v>1</v>
      </c>
      <c r="AF481" s="7">
        <v>0</v>
      </c>
      <c r="AG481" s="8">
        <v>0</v>
      </c>
      <c r="AH481" s="8" t="s">
        <v>60</v>
      </c>
      <c r="AI481" s="2">
        <v>1</v>
      </c>
      <c r="AJ481" s="2" t="s">
        <v>66</v>
      </c>
    </row>
    <row r="482" spans="1:36" s="2" customFormat="1" ht="14.5">
      <c r="A482" s="4" t="s">
        <v>97</v>
      </c>
      <c r="B482" s="5">
        <v>6</v>
      </c>
      <c r="C482" s="5">
        <v>1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1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6">
        <v>0</v>
      </c>
      <c r="AE482" s="5">
        <v>1</v>
      </c>
      <c r="AF482" s="7">
        <v>0</v>
      </c>
      <c r="AG482" s="8">
        <v>0</v>
      </c>
      <c r="AH482" s="8" t="s">
        <v>60</v>
      </c>
      <c r="AI482" s="2">
        <v>1</v>
      </c>
      <c r="AJ482" s="2" t="s">
        <v>66</v>
      </c>
    </row>
    <row r="483" spans="1:36" s="2" customFormat="1" ht="14.5">
      <c r="A483" s="4" t="s">
        <v>97</v>
      </c>
      <c r="B483" s="5">
        <v>7</v>
      </c>
      <c r="C483" s="5">
        <v>1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1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6">
        <v>0</v>
      </c>
      <c r="AE483" s="5">
        <v>1</v>
      </c>
      <c r="AF483" s="7">
        <v>0</v>
      </c>
      <c r="AG483" s="8">
        <v>0</v>
      </c>
      <c r="AH483" s="8" t="s">
        <v>60</v>
      </c>
      <c r="AI483" s="2">
        <v>1</v>
      </c>
      <c r="AJ483" s="2" t="s">
        <v>66</v>
      </c>
    </row>
    <row r="484" spans="1:36" s="2" customFormat="1" ht="14.5">
      <c r="A484" s="4" t="s">
        <v>97</v>
      </c>
      <c r="B484" s="5">
        <v>8</v>
      </c>
      <c r="C484" s="5">
        <v>1</v>
      </c>
      <c r="D484" s="5">
        <v>0</v>
      </c>
      <c r="E484" s="5">
        <v>0</v>
      </c>
      <c r="F484" s="5">
        <v>10000</v>
      </c>
      <c r="G484" s="5">
        <v>0</v>
      </c>
      <c r="H484" s="5">
        <v>9783</v>
      </c>
      <c r="I484" s="5">
        <v>0</v>
      </c>
      <c r="J484" s="5">
        <v>0</v>
      </c>
      <c r="K484" s="5">
        <v>1</v>
      </c>
      <c r="L484" s="5">
        <v>9783</v>
      </c>
      <c r="M484" s="5">
        <v>0</v>
      </c>
      <c r="N484" s="5">
        <v>0</v>
      </c>
      <c r="O484" s="5">
        <v>9783</v>
      </c>
      <c r="P484" s="5">
        <v>0</v>
      </c>
      <c r="Q484" s="5">
        <v>0</v>
      </c>
      <c r="R484" s="5">
        <v>0</v>
      </c>
      <c r="S484" s="5">
        <v>9782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6">
        <v>0</v>
      </c>
      <c r="AE484" s="5">
        <v>1</v>
      </c>
      <c r="AF484" s="7">
        <v>0</v>
      </c>
      <c r="AG484" s="8">
        <v>0</v>
      </c>
      <c r="AH484" s="8" t="s">
        <v>60</v>
      </c>
      <c r="AI484" s="2">
        <v>1</v>
      </c>
      <c r="AJ484" s="2" t="s">
        <v>66</v>
      </c>
    </row>
    <row r="485" spans="1:36" s="2" customFormat="1" ht="14.5">
      <c r="A485" s="4" t="s">
        <v>97</v>
      </c>
      <c r="B485" s="5">
        <v>9</v>
      </c>
      <c r="C485" s="5">
        <v>1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1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6">
        <v>0</v>
      </c>
      <c r="AE485" s="5">
        <v>1</v>
      </c>
      <c r="AF485" s="7">
        <v>0</v>
      </c>
      <c r="AG485" s="8">
        <v>0</v>
      </c>
      <c r="AH485" s="8" t="s">
        <v>60</v>
      </c>
      <c r="AI485" s="2">
        <v>1</v>
      </c>
      <c r="AJ485" s="2" t="s">
        <v>66</v>
      </c>
    </row>
    <row r="486" spans="1:36" s="2" customFormat="1" ht="14.5">
      <c r="A486" s="4" t="s">
        <v>97</v>
      </c>
      <c r="B486" s="5">
        <v>10</v>
      </c>
      <c r="C486" s="5">
        <v>1</v>
      </c>
      <c r="D486" s="5">
        <v>0</v>
      </c>
      <c r="E486" s="5">
        <v>0</v>
      </c>
      <c r="F486" s="5">
        <v>50000</v>
      </c>
      <c r="G486" s="5">
        <v>0</v>
      </c>
      <c r="H486" s="5">
        <v>48884</v>
      </c>
      <c r="I486" s="5">
        <v>0</v>
      </c>
      <c r="J486" s="5">
        <v>0</v>
      </c>
      <c r="K486" s="5">
        <v>1</v>
      </c>
      <c r="L486" s="5">
        <v>48884</v>
      </c>
      <c r="M486" s="5">
        <v>0</v>
      </c>
      <c r="N486" s="5">
        <v>0</v>
      </c>
      <c r="O486" s="5">
        <v>48884</v>
      </c>
      <c r="P486" s="5">
        <v>0</v>
      </c>
      <c r="Q486" s="5">
        <v>0</v>
      </c>
      <c r="R486" s="5">
        <v>0</v>
      </c>
      <c r="S486" s="5">
        <v>48884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6">
        <v>0</v>
      </c>
      <c r="AE486" s="5">
        <v>1</v>
      </c>
      <c r="AF486" s="7">
        <v>0</v>
      </c>
      <c r="AG486" s="8">
        <v>0</v>
      </c>
      <c r="AH486" s="8" t="s">
        <v>60</v>
      </c>
      <c r="AI486" s="2">
        <v>1</v>
      </c>
      <c r="AJ486" s="2" t="s">
        <v>66</v>
      </c>
    </row>
    <row r="487" spans="1:36" s="2" customFormat="1" ht="14.5">
      <c r="A487" s="4" t="s">
        <v>97</v>
      </c>
      <c r="B487" s="5">
        <v>11</v>
      </c>
      <c r="C487" s="5">
        <v>1</v>
      </c>
      <c r="D487" s="5">
        <v>0</v>
      </c>
      <c r="E487" s="5">
        <v>0</v>
      </c>
      <c r="F487" s="5">
        <v>62500</v>
      </c>
      <c r="G487" s="5">
        <v>0</v>
      </c>
      <c r="H487" s="5">
        <v>60275</v>
      </c>
      <c r="I487" s="5">
        <v>0</v>
      </c>
      <c r="J487" s="5">
        <v>0</v>
      </c>
      <c r="K487" s="5">
        <v>1</v>
      </c>
      <c r="L487" s="5">
        <v>60275</v>
      </c>
      <c r="M487" s="5">
        <v>0</v>
      </c>
      <c r="N487" s="5">
        <v>0</v>
      </c>
      <c r="O487" s="5">
        <v>60275</v>
      </c>
      <c r="P487" s="5">
        <v>0</v>
      </c>
      <c r="Q487" s="5">
        <v>0</v>
      </c>
      <c r="R487" s="5">
        <v>0</v>
      </c>
      <c r="S487" s="5">
        <v>60275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6">
        <v>0</v>
      </c>
      <c r="AE487" s="5">
        <v>1</v>
      </c>
      <c r="AF487" s="7">
        <v>0</v>
      </c>
      <c r="AG487" s="8">
        <v>0</v>
      </c>
      <c r="AH487" s="8" t="s">
        <v>60</v>
      </c>
      <c r="AI487" s="2">
        <v>1</v>
      </c>
      <c r="AJ487" s="2" t="s">
        <v>66</v>
      </c>
    </row>
    <row r="488" spans="1:36" s="2" customFormat="1" ht="14.5">
      <c r="A488" s="4" t="s">
        <v>97</v>
      </c>
      <c r="B488" s="5">
        <v>12</v>
      </c>
      <c r="C488" s="5">
        <v>1</v>
      </c>
      <c r="D488" s="5">
        <v>0</v>
      </c>
      <c r="E488" s="5">
        <v>0</v>
      </c>
      <c r="F488" s="5">
        <v>50000</v>
      </c>
      <c r="G488" s="5">
        <v>0</v>
      </c>
      <c r="H488" s="5">
        <v>48326</v>
      </c>
      <c r="I488" s="5">
        <v>0</v>
      </c>
      <c r="J488" s="5">
        <v>0</v>
      </c>
      <c r="K488" s="5">
        <v>1</v>
      </c>
      <c r="L488" s="5">
        <v>48326</v>
      </c>
      <c r="M488" s="5">
        <v>0</v>
      </c>
      <c r="N488" s="5">
        <v>0</v>
      </c>
      <c r="O488" s="5">
        <v>48326</v>
      </c>
      <c r="P488" s="5">
        <v>0</v>
      </c>
      <c r="Q488" s="5">
        <v>0</v>
      </c>
      <c r="R488" s="5">
        <v>0</v>
      </c>
      <c r="S488" s="5">
        <v>48325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6">
        <v>0</v>
      </c>
      <c r="AE488" s="5">
        <v>1</v>
      </c>
      <c r="AF488" s="7">
        <v>0</v>
      </c>
      <c r="AG488" s="8">
        <v>0</v>
      </c>
      <c r="AH488" s="8" t="s">
        <v>60</v>
      </c>
      <c r="AI488" s="2">
        <v>1</v>
      </c>
      <c r="AJ488" s="2" t="s">
        <v>66</v>
      </c>
    </row>
    <row r="489" spans="1:36" s="2" customFormat="1" ht="14.5">
      <c r="A489" s="4" t="s">
        <v>98</v>
      </c>
      <c r="B489" s="5">
        <v>1</v>
      </c>
      <c r="C489" s="5">
        <v>1</v>
      </c>
      <c r="D489" s="5">
        <v>0</v>
      </c>
      <c r="E489" s="5">
        <v>0</v>
      </c>
      <c r="F489" s="5">
        <v>40000</v>
      </c>
      <c r="G489" s="5">
        <v>0</v>
      </c>
      <c r="H489" s="5">
        <v>39537</v>
      </c>
      <c r="I489" s="5">
        <v>0</v>
      </c>
      <c r="J489" s="5">
        <v>0</v>
      </c>
      <c r="K489" s="5">
        <v>1</v>
      </c>
      <c r="L489" s="5">
        <v>39537</v>
      </c>
      <c r="M489" s="5">
        <v>0</v>
      </c>
      <c r="N489" s="5">
        <v>0</v>
      </c>
      <c r="O489" s="5">
        <v>39537</v>
      </c>
      <c r="P489" s="5">
        <v>0</v>
      </c>
      <c r="Q489" s="5">
        <v>0</v>
      </c>
      <c r="R489" s="5">
        <v>0</v>
      </c>
      <c r="S489" s="5">
        <v>39536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6">
        <v>0</v>
      </c>
      <c r="AE489" s="5">
        <v>1</v>
      </c>
      <c r="AF489" s="7">
        <v>0</v>
      </c>
      <c r="AG489" s="8">
        <v>0</v>
      </c>
      <c r="AH489" s="8" t="s">
        <v>60</v>
      </c>
      <c r="AI489" s="2">
        <v>1</v>
      </c>
      <c r="AJ489" s="2" t="s">
        <v>66</v>
      </c>
    </row>
    <row r="490" spans="1:36" s="2" customFormat="1" ht="14.5">
      <c r="A490" s="4" t="s">
        <v>98</v>
      </c>
      <c r="B490" s="5">
        <v>2</v>
      </c>
      <c r="C490" s="5">
        <v>1</v>
      </c>
      <c r="D490" s="5">
        <v>0</v>
      </c>
      <c r="E490" s="5">
        <v>0</v>
      </c>
      <c r="F490" s="5">
        <v>50000</v>
      </c>
      <c r="G490" s="5">
        <v>0</v>
      </c>
      <c r="H490" s="5">
        <v>49402</v>
      </c>
      <c r="I490" s="5">
        <v>0</v>
      </c>
      <c r="J490" s="5">
        <v>0</v>
      </c>
      <c r="K490" s="5">
        <v>1</v>
      </c>
      <c r="L490" s="5">
        <v>49402</v>
      </c>
      <c r="M490" s="5">
        <v>0</v>
      </c>
      <c r="N490" s="5">
        <v>0</v>
      </c>
      <c r="O490" s="5">
        <v>49402</v>
      </c>
      <c r="P490" s="5">
        <v>0</v>
      </c>
      <c r="Q490" s="5">
        <v>0</v>
      </c>
      <c r="R490" s="5">
        <v>0</v>
      </c>
      <c r="S490" s="5">
        <v>49402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6">
        <v>0</v>
      </c>
      <c r="AE490" s="5">
        <v>1</v>
      </c>
      <c r="AF490" s="7">
        <v>0</v>
      </c>
      <c r="AG490" s="8">
        <v>0</v>
      </c>
      <c r="AH490" s="8" t="s">
        <v>60</v>
      </c>
      <c r="AI490" s="2">
        <v>1</v>
      </c>
      <c r="AJ490" s="2" t="s">
        <v>66</v>
      </c>
    </row>
    <row r="491" spans="1:36" s="2" customFormat="1" ht="14.5">
      <c r="A491" s="4" t="s">
        <v>98</v>
      </c>
      <c r="B491" s="5">
        <v>3</v>
      </c>
      <c r="C491" s="5">
        <v>1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1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6">
        <v>0</v>
      </c>
      <c r="AE491" s="5">
        <v>1</v>
      </c>
      <c r="AF491" s="7">
        <v>0</v>
      </c>
      <c r="AG491" s="8">
        <v>0</v>
      </c>
      <c r="AH491" s="8" t="s">
        <v>60</v>
      </c>
      <c r="AI491" s="2">
        <v>1</v>
      </c>
      <c r="AJ491" s="2" t="s">
        <v>66</v>
      </c>
    </row>
    <row r="492" spans="1:36" s="2" customFormat="1" ht="14.5">
      <c r="A492" s="4" t="s">
        <v>98</v>
      </c>
      <c r="B492" s="5">
        <v>4</v>
      </c>
      <c r="C492" s="5">
        <v>1</v>
      </c>
      <c r="D492" s="5">
        <v>0</v>
      </c>
      <c r="E492" s="5">
        <v>0</v>
      </c>
      <c r="F492" s="5">
        <v>10000</v>
      </c>
      <c r="G492" s="5">
        <v>0</v>
      </c>
      <c r="H492" s="5">
        <v>9560</v>
      </c>
      <c r="I492" s="5">
        <v>0</v>
      </c>
      <c r="J492" s="5">
        <v>0</v>
      </c>
      <c r="K492" s="5">
        <v>1</v>
      </c>
      <c r="L492" s="5">
        <v>9560</v>
      </c>
      <c r="M492" s="5">
        <v>0</v>
      </c>
      <c r="N492" s="5">
        <v>0</v>
      </c>
      <c r="O492" s="5">
        <v>9560</v>
      </c>
      <c r="P492" s="5">
        <v>0</v>
      </c>
      <c r="Q492" s="5">
        <v>0</v>
      </c>
      <c r="R492" s="5">
        <v>0</v>
      </c>
      <c r="S492" s="5">
        <v>9559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6">
        <v>0</v>
      </c>
      <c r="AE492" s="5">
        <v>1</v>
      </c>
      <c r="AF492" s="7">
        <v>0</v>
      </c>
      <c r="AG492" s="8">
        <v>0</v>
      </c>
      <c r="AH492" s="8" t="s">
        <v>60</v>
      </c>
      <c r="AI492" s="2">
        <v>1</v>
      </c>
      <c r="AJ492" s="2" t="s">
        <v>66</v>
      </c>
    </row>
    <row r="493" spans="1:36" s="2" customFormat="1" ht="14.5">
      <c r="A493" s="4" t="s">
        <v>98</v>
      </c>
      <c r="B493" s="5">
        <v>5</v>
      </c>
      <c r="C493" s="5">
        <v>1</v>
      </c>
      <c r="D493" s="5">
        <v>0</v>
      </c>
      <c r="E493" s="5">
        <v>0</v>
      </c>
      <c r="F493" s="5">
        <v>80000</v>
      </c>
      <c r="G493" s="5">
        <v>0</v>
      </c>
      <c r="H493" s="5">
        <v>76408</v>
      </c>
      <c r="I493" s="5">
        <v>0</v>
      </c>
      <c r="J493" s="5">
        <v>0</v>
      </c>
      <c r="K493" s="5">
        <v>1</v>
      </c>
      <c r="L493" s="5">
        <v>76408</v>
      </c>
      <c r="M493" s="5">
        <v>0</v>
      </c>
      <c r="N493" s="5">
        <v>0</v>
      </c>
      <c r="O493" s="5">
        <v>76408</v>
      </c>
      <c r="P493" s="5">
        <v>0</v>
      </c>
      <c r="Q493" s="5">
        <v>0</v>
      </c>
      <c r="R493" s="5">
        <v>0</v>
      </c>
      <c r="S493" s="5">
        <v>76407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6">
        <v>0</v>
      </c>
      <c r="AE493" s="5">
        <v>1</v>
      </c>
      <c r="AF493" s="7">
        <v>0</v>
      </c>
      <c r="AG493" s="8">
        <v>0</v>
      </c>
      <c r="AH493" s="8" t="s">
        <v>60</v>
      </c>
      <c r="AI493" s="2">
        <v>1</v>
      </c>
      <c r="AJ493" s="2" t="s">
        <v>66</v>
      </c>
    </row>
    <row r="494" spans="1:36" s="2" customFormat="1" ht="14.5">
      <c r="A494" s="4" t="s">
        <v>98</v>
      </c>
      <c r="B494" s="5">
        <v>6</v>
      </c>
      <c r="C494" s="5">
        <v>1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1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6">
        <v>0</v>
      </c>
      <c r="AE494" s="5">
        <v>1</v>
      </c>
      <c r="AF494" s="7">
        <v>0</v>
      </c>
      <c r="AG494" s="8">
        <v>0</v>
      </c>
      <c r="AH494" s="8" t="s">
        <v>60</v>
      </c>
      <c r="AI494" s="2">
        <v>1</v>
      </c>
      <c r="AJ494" s="2" t="s">
        <v>66</v>
      </c>
    </row>
    <row r="495" spans="1:36" s="2" customFormat="1" ht="14.5">
      <c r="A495" s="4" t="s">
        <v>98</v>
      </c>
      <c r="B495" s="5">
        <v>7</v>
      </c>
      <c r="C495" s="5">
        <v>1</v>
      </c>
      <c r="D495" s="5">
        <v>0</v>
      </c>
      <c r="E495" s="5">
        <v>0</v>
      </c>
      <c r="F495" s="5">
        <v>20000</v>
      </c>
      <c r="G495" s="5">
        <v>0</v>
      </c>
      <c r="H495" s="5">
        <v>20936</v>
      </c>
      <c r="I495" s="5">
        <v>0</v>
      </c>
      <c r="J495" s="5">
        <v>0</v>
      </c>
      <c r="K495" s="5">
        <v>1</v>
      </c>
      <c r="L495" s="5">
        <v>20936</v>
      </c>
      <c r="M495" s="5">
        <v>0</v>
      </c>
      <c r="N495" s="5">
        <v>0</v>
      </c>
      <c r="O495" s="5">
        <v>20936</v>
      </c>
      <c r="P495" s="5">
        <v>0</v>
      </c>
      <c r="Q495" s="5">
        <v>0</v>
      </c>
      <c r="R495" s="5">
        <v>0</v>
      </c>
      <c r="S495" s="5">
        <v>20935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6">
        <v>0</v>
      </c>
      <c r="AE495" s="5">
        <v>1</v>
      </c>
      <c r="AF495" s="7">
        <v>0</v>
      </c>
      <c r="AG495" s="8">
        <v>0</v>
      </c>
      <c r="AH495" s="8" t="s">
        <v>60</v>
      </c>
      <c r="AI495" s="2">
        <v>1</v>
      </c>
      <c r="AJ495" s="2" t="s">
        <v>66</v>
      </c>
    </row>
    <row r="496" spans="1:36" s="2" customFormat="1" ht="14.5">
      <c r="A496" s="4" t="s">
        <v>98</v>
      </c>
      <c r="B496" s="5">
        <v>8</v>
      </c>
      <c r="C496" s="5">
        <v>1</v>
      </c>
      <c r="D496" s="5">
        <v>0</v>
      </c>
      <c r="E496" s="5">
        <v>0</v>
      </c>
      <c r="F496" s="5">
        <v>55000</v>
      </c>
      <c r="G496" s="5">
        <v>0</v>
      </c>
      <c r="H496" s="5">
        <v>54445</v>
      </c>
      <c r="I496" s="5">
        <v>0</v>
      </c>
      <c r="J496" s="5">
        <v>0</v>
      </c>
      <c r="K496" s="5">
        <v>1</v>
      </c>
      <c r="L496" s="5">
        <v>54445</v>
      </c>
      <c r="M496" s="5">
        <v>0</v>
      </c>
      <c r="N496" s="5">
        <v>0</v>
      </c>
      <c r="O496" s="5">
        <v>54445</v>
      </c>
      <c r="P496" s="5">
        <v>0</v>
      </c>
      <c r="Q496" s="5">
        <v>0</v>
      </c>
      <c r="R496" s="5">
        <v>0</v>
      </c>
      <c r="S496" s="5">
        <v>54445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6">
        <v>0</v>
      </c>
      <c r="AE496" s="5">
        <v>1</v>
      </c>
      <c r="AF496" s="7">
        <v>0</v>
      </c>
      <c r="AG496" s="8">
        <v>0</v>
      </c>
      <c r="AH496" s="8" t="s">
        <v>60</v>
      </c>
      <c r="AI496" s="2">
        <v>1</v>
      </c>
      <c r="AJ496" s="2" t="s">
        <v>66</v>
      </c>
    </row>
    <row r="497" spans="1:36" s="2" customFormat="1" ht="14.5">
      <c r="A497" s="4" t="s">
        <v>98</v>
      </c>
      <c r="B497" s="5">
        <v>9</v>
      </c>
      <c r="C497" s="5">
        <v>1</v>
      </c>
      <c r="D497" s="5">
        <v>0</v>
      </c>
      <c r="E497" s="5">
        <v>0</v>
      </c>
      <c r="F497" s="5">
        <v>6000</v>
      </c>
      <c r="G497" s="5">
        <v>0</v>
      </c>
      <c r="H497" s="5">
        <v>5766</v>
      </c>
      <c r="I497" s="5">
        <v>0</v>
      </c>
      <c r="J497" s="5">
        <v>0</v>
      </c>
      <c r="K497" s="5">
        <v>1</v>
      </c>
      <c r="L497" s="5">
        <v>5766</v>
      </c>
      <c r="M497" s="5">
        <v>0</v>
      </c>
      <c r="N497" s="5">
        <v>0</v>
      </c>
      <c r="O497" s="5">
        <v>5766</v>
      </c>
      <c r="P497" s="5">
        <v>0</v>
      </c>
      <c r="Q497" s="5">
        <v>0</v>
      </c>
      <c r="R497" s="5">
        <v>0</v>
      </c>
      <c r="S497" s="5">
        <v>5766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6">
        <v>0</v>
      </c>
      <c r="AE497" s="5">
        <v>1</v>
      </c>
      <c r="AF497" s="7">
        <v>0</v>
      </c>
      <c r="AG497" s="8">
        <v>0</v>
      </c>
      <c r="AH497" s="8" t="s">
        <v>60</v>
      </c>
      <c r="AI497" s="2">
        <v>1</v>
      </c>
      <c r="AJ497" s="2" t="s">
        <v>66</v>
      </c>
    </row>
    <row r="498" spans="1:36" s="2" customFormat="1" ht="14.5">
      <c r="A498" s="4" t="s">
        <v>98</v>
      </c>
      <c r="B498" s="5">
        <v>10</v>
      </c>
      <c r="C498" s="5">
        <v>1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1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6">
        <v>0</v>
      </c>
      <c r="AE498" s="5">
        <v>1</v>
      </c>
      <c r="AF498" s="7">
        <v>0</v>
      </c>
      <c r="AG498" s="8">
        <v>0</v>
      </c>
      <c r="AH498" s="8" t="s">
        <v>60</v>
      </c>
      <c r="AI498" s="2">
        <v>1</v>
      </c>
      <c r="AJ498" s="2" t="s">
        <v>66</v>
      </c>
    </row>
    <row r="499" spans="1:36" s="2" customFormat="1" ht="14.5">
      <c r="A499" s="4" t="s">
        <v>98</v>
      </c>
      <c r="B499" s="5">
        <v>11</v>
      </c>
      <c r="C499" s="5">
        <v>1</v>
      </c>
      <c r="D499" s="5">
        <v>0</v>
      </c>
      <c r="E499" s="5">
        <v>0</v>
      </c>
      <c r="F499" s="5">
        <v>42000</v>
      </c>
      <c r="G499" s="5">
        <v>0</v>
      </c>
      <c r="H499" s="5">
        <v>40979</v>
      </c>
      <c r="I499" s="5">
        <v>0</v>
      </c>
      <c r="J499" s="5">
        <v>0</v>
      </c>
      <c r="K499" s="5">
        <v>1</v>
      </c>
      <c r="L499" s="5">
        <v>40979</v>
      </c>
      <c r="M499" s="5">
        <v>0</v>
      </c>
      <c r="N499" s="5">
        <v>0</v>
      </c>
      <c r="O499" s="5">
        <v>40979</v>
      </c>
      <c r="P499" s="5">
        <v>0</v>
      </c>
      <c r="Q499" s="5">
        <v>0</v>
      </c>
      <c r="R499" s="5">
        <v>0</v>
      </c>
      <c r="S499" s="5">
        <v>40979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6">
        <v>0</v>
      </c>
      <c r="AE499" s="5">
        <v>1</v>
      </c>
      <c r="AF499" s="7">
        <v>0</v>
      </c>
      <c r="AG499" s="8">
        <v>0</v>
      </c>
      <c r="AH499" s="8" t="s">
        <v>60</v>
      </c>
      <c r="AI499" s="2">
        <v>1</v>
      </c>
      <c r="AJ499" s="2" t="s">
        <v>66</v>
      </c>
    </row>
    <row r="500" spans="1:36" s="2" customFormat="1" ht="14.5">
      <c r="A500" s="4" t="s">
        <v>98</v>
      </c>
      <c r="B500" s="5">
        <v>12</v>
      </c>
      <c r="C500" s="5">
        <v>1</v>
      </c>
      <c r="D500" s="5">
        <v>0</v>
      </c>
      <c r="E500" s="5">
        <v>0</v>
      </c>
      <c r="F500" s="5">
        <v>11500</v>
      </c>
      <c r="G500" s="5">
        <v>0</v>
      </c>
      <c r="H500" s="5">
        <v>11245</v>
      </c>
      <c r="I500" s="5">
        <v>0</v>
      </c>
      <c r="J500" s="5">
        <v>0</v>
      </c>
      <c r="K500" s="5">
        <v>1</v>
      </c>
      <c r="L500" s="5">
        <v>11245</v>
      </c>
      <c r="M500" s="5">
        <v>0</v>
      </c>
      <c r="N500" s="5">
        <v>0</v>
      </c>
      <c r="O500" s="5">
        <v>11245</v>
      </c>
      <c r="P500" s="5">
        <v>0</v>
      </c>
      <c r="Q500" s="5">
        <v>0</v>
      </c>
      <c r="R500" s="5">
        <v>0</v>
      </c>
      <c r="S500" s="5">
        <v>11244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6">
        <v>0</v>
      </c>
      <c r="AE500" s="5">
        <v>1</v>
      </c>
      <c r="AF500" s="7">
        <v>0</v>
      </c>
      <c r="AG500" s="8">
        <v>0</v>
      </c>
      <c r="AH500" s="8" t="s">
        <v>60</v>
      </c>
      <c r="AI500" s="2">
        <v>1</v>
      </c>
      <c r="AJ500" s="2" t="s">
        <v>66</v>
      </c>
    </row>
    <row r="501" spans="1:36" s="2" customFormat="1" ht="14.5">
      <c r="A501" s="4" t="s">
        <v>99</v>
      </c>
      <c r="B501" s="5">
        <v>1</v>
      </c>
      <c r="C501" s="5">
        <v>1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1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6">
        <v>0</v>
      </c>
      <c r="AE501" s="5">
        <v>1</v>
      </c>
      <c r="AF501" s="7">
        <v>0</v>
      </c>
      <c r="AG501" s="8">
        <v>0</v>
      </c>
      <c r="AH501" s="8" t="s">
        <v>60</v>
      </c>
      <c r="AI501" s="2">
        <v>2</v>
      </c>
      <c r="AJ501" s="2" t="s">
        <v>66</v>
      </c>
    </row>
    <row r="502" spans="1:36" s="2" customFormat="1" ht="14.5">
      <c r="A502" s="4" t="s">
        <v>99</v>
      </c>
      <c r="B502" s="5">
        <v>2</v>
      </c>
      <c r="C502" s="5">
        <v>1</v>
      </c>
      <c r="D502" s="5">
        <v>0</v>
      </c>
      <c r="E502" s="5">
        <v>0</v>
      </c>
      <c r="F502" s="5">
        <v>10000</v>
      </c>
      <c r="G502" s="5">
        <v>0</v>
      </c>
      <c r="H502" s="5">
        <v>10238</v>
      </c>
      <c r="I502" s="5">
        <v>0</v>
      </c>
      <c r="J502" s="5">
        <v>0</v>
      </c>
      <c r="K502" s="5">
        <v>1</v>
      </c>
      <c r="L502" s="5">
        <v>10238</v>
      </c>
      <c r="M502" s="5">
        <v>0</v>
      </c>
      <c r="N502" s="5">
        <v>0</v>
      </c>
      <c r="O502" s="5">
        <v>10238</v>
      </c>
      <c r="P502" s="5">
        <v>0</v>
      </c>
      <c r="Q502" s="5">
        <v>0</v>
      </c>
      <c r="R502" s="5">
        <v>0</v>
      </c>
      <c r="S502" s="5">
        <v>10238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6">
        <v>0</v>
      </c>
      <c r="AE502" s="5">
        <v>1</v>
      </c>
      <c r="AF502" s="7">
        <v>0</v>
      </c>
      <c r="AG502" s="8">
        <v>0</v>
      </c>
      <c r="AH502" s="8" t="s">
        <v>60</v>
      </c>
      <c r="AI502" s="2">
        <v>2</v>
      </c>
      <c r="AJ502" s="2" t="s">
        <v>66</v>
      </c>
    </row>
    <row r="503" spans="1:36" s="2" customFormat="1" ht="14.5">
      <c r="A503" s="4" t="s">
        <v>99</v>
      </c>
      <c r="B503" s="5">
        <v>3</v>
      </c>
      <c r="C503" s="5">
        <v>1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1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6">
        <v>0</v>
      </c>
      <c r="AE503" s="5">
        <v>1</v>
      </c>
      <c r="AF503" s="7">
        <v>0</v>
      </c>
      <c r="AG503" s="8">
        <v>0</v>
      </c>
      <c r="AH503" s="8" t="s">
        <v>60</v>
      </c>
      <c r="AI503" s="2">
        <v>2</v>
      </c>
      <c r="AJ503" s="2" t="s">
        <v>66</v>
      </c>
    </row>
    <row r="504" spans="1:36" s="2" customFormat="1" ht="14.5">
      <c r="A504" s="4" t="s">
        <v>99</v>
      </c>
      <c r="B504" s="5">
        <v>4</v>
      </c>
      <c r="C504" s="5">
        <v>1</v>
      </c>
      <c r="D504" s="5">
        <v>0</v>
      </c>
      <c r="E504" s="5">
        <v>0</v>
      </c>
      <c r="F504" s="5">
        <v>5000</v>
      </c>
      <c r="G504" s="5">
        <v>0</v>
      </c>
      <c r="H504" s="5">
        <v>4926</v>
      </c>
      <c r="I504" s="5">
        <v>0</v>
      </c>
      <c r="J504" s="5">
        <v>0</v>
      </c>
      <c r="K504" s="5">
        <v>1</v>
      </c>
      <c r="L504" s="5">
        <v>4926</v>
      </c>
      <c r="M504" s="5">
        <v>0</v>
      </c>
      <c r="N504" s="5">
        <v>0</v>
      </c>
      <c r="O504" s="5">
        <v>4926</v>
      </c>
      <c r="P504" s="5">
        <v>0</v>
      </c>
      <c r="Q504" s="5">
        <v>0</v>
      </c>
      <c r="R504" s="5">
        <v>0</v>
      </c>
      <c r="S504" s="5">
        <v>4926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6">
        <v>0</v>
      </c>
      <c r="AE504" s="5">
        <v>1</v>
      </c>
      <c r="AF504" s="7">
        <v>0</v>
      </c>
      <c r="AG504" s="8">
        <v>0</v>
      </c>
      <c r="AH504" s="8" t="s">
        <v>60</v>
      </c>
      <c r="AI504" s="2">
        <v>2</v>
      </c>
      <c r="AJ504" s="2" t="s">
        <v>66</v>
      </c>
    </row>
    <row r="505" spans="1:36" s="2" customFormat="1" ht="14.5">
      <c r="A505" s="4" t="s">
        <v>99</v>
      </c>
      <c r="B505" s="5">
        <v>5</v>
      </c>
      <c r="C505" s="5">
        <v>1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1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6">
        <v>0</v>
      </c>
      <c r="AE505" s="5">
        <v>1</v>
      </c>
      <c r="AF505" s="7">
        <v>0</v>
      </c>
      <c r="AG505" s="8">
        <v>0</v>
      </c>
      <c r="AH505" s="8" t="s">
        <v>60</v>
      </c>
      <c r="AI505" s="2">
        <v>2</v>
      </c>
      <c r="AJ505" s="2" t="s">
        <v>66</v>
      </c>
    </row>
    <row r="506" spans="1:36" s="2" customFormat="1" ht="14.5">
      <c r="A506" s="4" t="s">
        <v>99</v>
      </c>
      <c r="B506" s="5">
        <v>6</v>
      </c>
      <c r="C506" s="5">
        <v>1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1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6">
        <v>0</v>
      </c>
      <c r="AE506" s="5">
        <v>1</v>
      </c>
      <c r="AF506" s="7">
        <v>0</v>
      </c>
      <c r="AG506" s="8">
        <v>0</v>
      </c>
      <c r="AH506" s="8" t="s">
        <v>60</v>
      </c>
      <c r="AI506" s="2">
        <v>2</v>
      </c>
      <c r="AJ506" s="2" t="s">
        <v>66</v>
      </c>
    </row>
    <row r="507" spans="1:36" s="2" customFormat="1" ht="14.5">
      <c r="A507" s="4" t="s">
        <v>99</v>
      </c>
      <c r="B507" s="5">
        <v>7</v>
      </c>
      <c r="C507" s="5">
        <v>1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1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6">
        <v>0</v>
      </c>
      <c r="AE507" s="5">
        <v>1</v>
      </c>
      <c r="AF507" s="7">
        <v>0</v>
      </c>
      <c r="AG507" s="8">
        <v>0</v>
      </c>
      <c r="AH507" s="8" t="s">
        <v>60</v>
      </c>
      <c r="AI507" s="2">
        <v>2</v>
      </c>
      <c r="AJ507" s="2" t="s">
        <v>66</v>
      </c>
    </row>
    <row r="508" spans="1:36" s="2" customFormat="1" ht="14.5">
      <c r="A508" s="4" t="s">
        <v>99</v>
      </c>
      <c r="B508" s="5">
        <v>8</v>
      </c>
      <c r="C508" s="5">
        <v>1</v>
      </c>
      <c r="D508" s="5">
        <v>0</v>
      </c>
      <c r="E508" s="5">
        <v>0</v>
      </c>
      <c r="F508" s="5">
        <v>7000</v>
      </c>
      <c r="G508" s="5">
        <v>0</v>
      </c>
      <c r="H508" s="5">
        <v>6744</v>
      </c>
      <c r="I508" s="5">
        <v>0</v>
      </c>
      <c r="J508" s="5">
        <v>0</v>
      </c>
      <c r="K508" s="5">
        <v>1</v>
      </c>
      <c r="L508" s="5">
        <v>6744</v>
      </c>
      <c r="M508" s="5">
        <v>0</v>
      </c>
      <c r="N508" s="5">
        <v>0</v>
      </c>
      <c r="O508" s="5">
        <v>6744</v>
      </c>
      <c r="P508" s="5">
        <v>0</v>
      </c>
      <c r="Q508" s="5">
        <v>0</v>
      </c>
      <c r="R508" s="5">
        <v>0</v>
      </c>
      <c r="S508" s="5">
        <v>6744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6">
        <v>0</v>
      </c>
      <c r="AE508" s="5">
        <v>1</v>
      </c>
      <c r="AF508" s="7">
        <v>0</v>
      </c>
      <c r="AG508" s="8">
        <v>0</v>
      </c>
      <c r="AH508" s="8" t="s">
        <v>60</v>
      </c>
      <c r="AI508" s="2">
        <v>2</v>
      </c>
      <c r="AJ508" s="2" t="s">
        <v>66</v>
      </c>
    </row>
    <row r="509" spans="1:36" s="2" customFormat="1" ht="14.5">
      <c r="A509" s="4" t="s">
        <v>99</v>
      </c>
      <c r="B509" s="5">
        <v>9</v>
      </c>
      <c r="C509" s="5">
        <v>1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1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6">
        <v>0</v>
      </c>
      <c r="AE509" s="5">
        <v>1</v>
      </c>
      <c r="AF509" s="7">
        <v>0</v>
      </c>
      <c r="AG509" s="8">
        <v>0</v>
      </c>
      <c r="AH509" s="8" t="s">
        <v>60</v>
      </c>
      <c r="AI509" s="2">
        <v>2</v>
      </c>
      <c r="AJ509" s="2" t="s">
        <v>66</v>
      </c>
    </row>
    <row r="510" spans="1:36" s="2" customFormat="1" ht="14.5">
      <c r="A510" s="4" t="s">
        <v>99</v>
      </c>
      <c r="B510" s="5">
        <v>10</v>
      </c>
      <c r="C510" s="5">
        <v>1</v>
      </c>
      <c r="D510" s="5">
        <v>0</v>
      </c>
      <c r="E510" s="5">
        <v>0</v>
      </c>
      <c r="F510" s="5">
        <v>3500</v>
      </c>
      <c r="G510" s="5">
        <v>0</v>
      </c>
      <c r="H510" s="5">
        <v>3419</v>
      </c>
      <c r="I510" s="5">
        <v>0</v>
      </c>
      <c r="J510" s="5">
        <v>0</v>
      </c>
      <c r="K510" s="5">
        <v>1</v>
      </c>
      <c r="L510" s="5">
        <v>3419</v>
      </c>
      <c r="M510" s="5">
        <v>0</v>
      </c>
      <c r="N510" s="5">
        <v>0</v>
      </c>
      <c r="O510" s="5">
        <v>3419</v>
      </c>
      <c r="P510" s="5">
        <v>0</v>
      </c>
      <c r="Q510" s="5">
        <v>0</v>
      </c>
      <c r="R510" s="5">
        <v>0</v>
      </c>
      <c r="S510" s="5">
        <v>3419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6">
        <v>0</v>
      </c>
      <c r="AE510" s="5">
        <v>1</v>
      </c>
      <c r="AF510" s="7">
        <v>0</v>
      </c>
      <c r="AG510" s="8">
        <v>0</v>
      </c>
      <c r="AH510" s="8" t="s">
        <v>60</v>
      </c>
      <c r="AI510" s="2">
        <v>2</v>
      </c>
      <c r="AJ510" s="2" t="s">
        <v>66</v>
      </c>
    </row>
    <row r="511" spans="1:36" s="2" customFormat="1" ht="14.5">
      <c r="A511" s="4" t="s">
        <v>99</v>
      </c>
      <c r="B511" s="5">
        <v>11</v>
      </c>
      <c r="C511" s="5">
        <v>1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1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6">
        <v>0</v>
      </c>
      <c r="AE511" s="5">
        <v>1</v>
      </c>
      <c r="AF511" s="7">
        <v>0</v>
      </c>
      <c r="AG511" s="8">
        <v>0</v>
      </c>
      <c r="AH511" s="8" t="s">
        <v>60</v>
      </c>
      <c r="AI511" s="2">
        <v>2</v>
      </c>
      <c r="AJ511" s="2" t="s">
        <v>66</v>
      </c>
    </row>
    <row r="512" spans="1:36" s="2" customFormat="1" ht="14.5">
      <c r="A512" s="4" t="s">
        <v>99</v>
      </c>
      <c r="B512" s="5">
        <v>12</v>
      </c>
      <c r="C512" s="5">
        <v>1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1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6">
        <v>0</v>
      </c>
      <c r="AE512" s="5">
        <v>1</v>
      </c>
      <c r="AF512" s="7">
        <v>0</v>
      </c>
      <c r="AG512" s="8">
        <v>0</v>
      </c>
      <c r="AH512" s="8" t="s">
        <v>60</v>
      </c>
      <c r="AI512" s="2">
        <v>2</v>
      </c>
      <c r="AJ512" s="2" t="s">
        <v>66</v>
      </c>
    </row>
    <row r="513" spans="1:36" s="2" customFormat="1" ht="14.5">
      <c r="A513" s="4" t="s">
        <v>100</v>
      </c>
      <c r="B513" s="5">
        <v>1</v>
      </c>
      <c r="C513" s="5">
        <v>1</v>
      </c>
      <c r="D513" s="5">
        <v>0</v>
      </c>
      <c r="E513" s="5">
        <v>0</v>
      </c>
      <c r="F513" s="5">
        <v>22000</v>
      </c>
      <c r="G513" s="5">
        <v>0</v>
      </c>
      <c r="H513" s="5">
        <v>22405</v>
      </c>
      <c r="I513" s="5">
        <v>0</v>
      </c>
      <c r="J513" s="5">
        <v>0</v>
      </c>
      <c r="K513" s="5">
        <v>1</v>
      </c>
      <c r="L513" s="5">
        <v>22405</v>
      </c>
      <c r="M513" s="5">
        <v>0</v>
      </c>
      <c r="N513" s="5">
        <v>0</v>
      </c>
      <c r="O513" s="5">
        <v>22405</v>
      </c>
      <c r="P513" s="5">
        <v>0</v>
      </c>
      <c r="Q513" s="5">
        <v>0</v>
      </c>
      <c r="R513" s="5">
        <v>0</v>
      </c>
      <c r="S513" s="5">
        <v>22405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6">
        <v>0</v>
      </c>
      <c r="AE513" s="5">
        <v>1</v>
      </c>
      <c r="AF513" s="7">
        <v>0</v>
      </c>
      <c r="AG513" s="8">
        <v>0</v>
      </c>
      <c r="AH513" s="8" t="s">
        <v>60</v>
      </c>
      <c r="AI513" s="2">
        <v>1</v>
      </c>
      <c r="AJ513" s="2" t="s">
        <v>66</v>
      </c>
    </row>
    <row r="514" spans="1:36" s="2" customFormat="1" ht="14.5">
      <c r="A514" s="4" t="s">
        <v>100</v>
      </c>
      <c r="B514" s="5">
        <v>2</v>
      </c>
      <c r="C514" s="5">
        <v>1</v>
      </c>
      <c r="D514" s="5">
        <v>0</v>
      </c>
      <c r="E514" s="5">
        <v>0</v>
      </c>
      <c r="F514" s="5">
        <v>30000</v>
      </c>
      <c r="G514" s="5">
        <v>0</v>
      </c>
      <c r="H514" s="5">
        <v>29233</v>
      </c>
      <c r="I514" s="5">
        <v>0</v>
      </c>
      <c r="J514" s="5">
        <v>0</v>
      </c>
      <c r="K514" s="5">
        <v>1</v>
      </c>
      <c r="L514" s="5">
        <v>29233</v>
      </c>
      <c r="M514" s="5">
        <v>0</v>
      </c>
      <c r="N514" s="5">
        <v>0</v>
      </c>
      <c r="O514" s="5">
        <v>29233</v>
      </c>
      <c r="P514" s="5">
        <v>0</v>
      </c>
      <c r="Q514" s="5">
        <v>0</v>
      </c>
      <c r="R514" s="5">
        <v>0</v>
      </c>
      <c r="S514" s="5">
        <v>29232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6">
        <v>0</v>
      </c>
      <c r="AE514" s="5">
        <v>1</v>
      </c>
      <c r="AF514" s="7">
        <v>0</v>
      </c>
      <c r="AG514" s="8">
        <v>0</v>
      </c>
      <c r="AH514" s="8" t="s">
        <v>60</v>
      </c>
      <c r="AI514" s="2">
        <v>1</v>
      </c>
      <c r="AJ514" s="2" t="s">
        <v>66</v>
      </c>
    </row>
    <row r="515" spans="1:36" s="2" customFormat="1" ht="14.5">
      <c r="A515" s="4" t="s">
        <v>100</v>
      </c>
      <c r="B515" s="5">
        <v>3</v>
      </c>
      <c r="C515" s="5">
        <v>1</v>
      </c>
      <c r="D515" s="5">
        <v>0</v>
      </c>
      <c r="E515" s="5">
        <v>0</v>
      </c>
      <c r="F515" s="5">
        <v>20000</v>
      </c>
      <c r="G515" s="5">
        <v>0</v>
      </c>
      <c r="H515" s="5">
        <v>20193</v>
      </c>
      <c r="I515" s="5">
        <v>0</v>
      </c>
      <c r="J515" s="5">
        <v>0</v>
      </c>
      <c r="K515" s="5">
        <v>1</v>
      </c>
      <c r="L515" s="5">
        <v>20193</v>
      </c>
      <c r="M515" s="5">
        <v>0</v>
      </c>
      <c r="N515" s="5">
        <v>0</v>
      </c>
      <c r="O515" s="5">
        <v>20193</v>
      </c>
      <c r="P515" s="5">
        <v>0</v>
      </c>
      <c r="Q515" s="5">
        <v>0</v>
      </c>
      <c r="R515" s="5">
        <v>0</v>
      </c>
      <c r="S515" s="5">
        <v>20192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6">
        <v>0</v>
      </c>
      <c r="AE515" s="5">
        <v>1</v>
      </c>
      <c r="AF515" s="7">
        <v>0</v>
      </c>
      <c r="AG515" s="8">
        <v>0</v>
      </c>
      <c r="AH515" s="8" t="s">
        <v>60</v>
      </c>
      <c r="AI515" s="2">
        <v>1</v>
      </c>
      <c r="AJ515" s="2" t="s">
        <v>66</v>
      </c>
    </row>
    <row r="516" spans="1:36" s="2" customFormat="1" ht="14.5">
      <c r="A516" s="4" t="s">
        <v>100</v>
      </c>
      <c r="B516" s="5">
        <v>4</v>
      </c>
      <c r="C516" s="5">
        <v>1</v>
      </c>
      <c r="D516" s="5">
        <v>0</v>
      </c>
      <c r="E516" s="5">
        <v>0</v>
      </c>
      <c r="F516" s="5">
        <v>20000</v>
      </c>
      <c r="G516" s="5">
        <v>0</v>
      </c>
      <c r="H516" s="5">
        <v>19851</v>
      </c>
      <c r="I516" s="5">
        <v>0</v>
      </c>
      <c r="J516" s="5">
        <v>0</v>
      </c>
      <c r="K516" s="5">
        <v>1</v>
      </c>
      <c r="L516" s="5">
        <v>19851</v>
      </c>
      <c r="M516" s="5">
        <v>0</v>
      </c>
      <c r="N516" s="5">
        <v>0</v>
      </c>
      <c r="O516" s="5">
        <v>19851</v>
      </c>
      <c r="P516" s="5">
        <v>0</v>
      </c>
      <c r="Q516" s="5">
        <v>0</v>
      </c>
      <c r="R516" s="5">
        <v>0</v>
      </c>
      <c r="S516" s="5">
        <v>19850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0</v>
      </c>
      <c r="AD516" s="6">
        <v>0</v>
      </c>
      <c r="AE516" s="5">
        <v>1</v>
      </c>
      <c r="AF516" s="7">
        <v>0</v>
      </c>
      <c r="AG516" s="8">
        <v>0</v>
      </c>
      <c r="AH516" s="8" t="s">
        <v>60</v>
      </c>
      <c r="AI516" s="2">
        <v>1</v>
      </c>
      <c r="AJ516" s="2" t="s">
        <v>66</v>
      </c>
    </row>
    <row r="517" spans="1:36" s="2" customFormat="1" ht="14.5">
      <c r="A517" s="4" t="s">
        <v>100</v>
      </c>
      <c r="B517" s="5">
        <v>5</v>
      </c>
      <c r="C517" s="5">
        <v>1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1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6">
        <v>0</v>
      </c>
      <c r="AE517" s="5">
        <v>1</v>
      </c>
      <c r="AF517" s="7">
        <v>0</v>
      </c>
      <c r="AG517" s="8">
        <v>0</v>
      </c>
      <c r="AH517" s="8" t="s">
        <v>60</v>
      </c>
      <c r="AI517" s="2">
        <v>1</v>
      </c>
      <c r="AJ517" s="2" t="s">
        <v>66</v>
      </c>
    </row>
    <row r="518" spans="1:36" s="2" customFormat="1" ht="14.5">
      <c r="A518" s="4" t="s">
        <v>100</v>
      </c>
      <c r="B518" s="5">
        <v>6</v>
      </c>
      <c r="C518" s="5">
        <v>1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1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6">
        <v>0</v>
      </c>
      <c r="AE518" s="5">
        <v>1</v>
      </c>
      <c r="AF518" s="7">
        <v>0</v>
      </c>
      <c r="AG518" s="8">
        <v>0</v>
      </c>
      <c r="AH518" s="8" t="s">
        <v>60</v>
      </c>
      <c r="AI518" s="2">
        <v>1</v>
      </c>
      <c r="AJ518" s="2" t="s">
        <v>66</v>
      </c>
    </row>
    <row r="519" spans="1:36" s="2" customFormat="1" ht="14.5">
      <c r="A519" s="4" t="s">
        <v>100</v>
      </c>
      <c r="B519" s="5">
        <v>7</v>
      </c>
      <c r="C519" s="5">
        <v>1</v>
      </c>
      <c r="D519" s="5">
        <v>0</v>
      </c>
      <c r="E519" s="5">
        <v>0</v>
      </c>
      <c r="F519" s="5">
        <v>20000</v>
      </c>
      <c r="G519" s="5">
        <v>0</v>
      </c>
      <c r="H519" s="5">
        <v>19999</v>
      </c>
      <c r="I519" s="5">
        <v>0</v>
      </c>
      <c r="J519" s="5">
        <v>0</v>
      </c>
      <c r="K519" s="5">
        <v>1</v>
      </c>
      <c r="L519" s="5">
        <v>19999</v>
      </c>
      <c r="M519" s="5">
        <v>0</v>
      </c>
      <c r="N519" s="5">
        <v>0</v>
      </c>
      <c r="O519" s="5">
        <v>19999</v>
      </c>
      <c r="P519" s="5">
        <v>0</v>
      </c>
      <c r="Q519" s="5">
        <v>0</v>
      </c>
      <c r="R519" s="5">
        <v>0</v>
      </c>
      <c r="S519" s="5">
        <v>19998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6">
        <v>0</v>
      </c>
      <c r="AE519" s="5">
        <v>1</v>
      </c>
      <c r="AF519" s="7">
        <v>0</v>
      </c>
      <c r="AG519" s="8">
        <v>0</v>
      </c>
      <c r="AH519" s="8" t="s">
        <v>60</v>
      </c>
      <c r="AI519" s="2">
        <v>1</v>
      </c>
      <c r="AJ519" s="2" t="s">
        <v>66</v>
      </c>
    </row>
    <row r="520" spans="1:36" s="2" customFormat="1" ht="14.5">
      <c r="A520" s="4" t="s">
        <v>100</v>
      </c>
      <c r="B520" s="5">
        <v>8</v>
      </c>
      <c r="C520" s="5">
        <v>1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1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6">
        <v>0</v>
      </c>
      <c r="AE520" s="5">
        <v>1</v>
      </c>
      <c r="AF520" s="7">
        <v>0</v>
      </c>
      <c r="AG520" s="8">
        <v>0</v>
      </c>
      <c r="AH520" s="8" t="s">
        <v>60</v>
      </c>
      <c r="AI520" s="2">
        <v>1</v>
      </c>
      <c r="AJ520" s="2" t="s">
        <v>66</v>
      </c>
    </row>
    <row r="521" spans="1:36" s="2" customFormat="1" ht="14.5">
      <c r="A521" s="4" t="s">
        <v>100</v>
      </c>
      <c r="B521" s="5">
        <v>9</v>
      </c>
      <c r="C521" s="5">
        <v>1</v>
      </c>
      <c r="D521" s="5">
        <v>0</v>
      </c>
      <c r="E521" s="5">
        <v>0</v>
      </c>
      <c r="F521" s="5">
        <v>41000</v>
      </c>
      <c r="G521" s="5">
        <v>0</v>
      </c>
      <c r="H521" s="5">
        <v>39760</v>
      </c>
      <c r="I521" s="5">
        <v>0</v>
      </c>
      <c r="J521" s="5">
        <v>0</v>
      </c>
      <c r="K521" s="5">
        <v>1</v>
      </c>
      <c r="L521" s="5">
        <v>39760</v>
      </c>
      <c r="M521" s="5">
        <v>0</v>
      </c>
      <c r="N521" s="5">
        <v>0</v>
      </c>
      <c r="O521" s="5">
        <v>39760</v>
      </c>
      <c r="P521" s="5">
        <v>0</v>
      </c>
      <c r="Q521" s="5">
        <v>0</v>
      </c>
      <c r="R521" s="5">
        <v>0</v>
      </c>
      <c r="S521" s="5">
        <v>39760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6">
        <v>0</v>
      </c>
      <c r="AE521" s="5">
        <v>1</v>
      </c>
      <c r="AF521" s="7">
        <v>0</v>
      </c>
      <c r="AG521" s="8">
        <v>0</v>
      </c>
      <c r="AH521" s="8" t="s">
        <v>60</v>
      </c>
      <c r="AI521" s="2">
        <v>1</v>
      </c>
      <c r="AJ521" s="2" t="s">
        <v>66</v>
      </c>
    </row>
    <row r="522" spans="1:36" s="2" customFormat="1" ht="14.5">
      <c r="A522" s="4" t="s">
        <v>100</v>
      </c>
      <c r="B522" s="5">
        <v>10</v>
      </c>
      <c r="C522" s="5">
        <v>1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1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6">
        <v>0</v>
      </c>
      <c r="AE522" s="5">
        <v>1</v>
      </c>
      <c r="AF522" s="7">
        <v>0</v>
      </c>
      <c r="AG522" s="8">
        <v>0</v>
      </c>
      <c r="AH522" s="8" t="s">
        <v>60</v>
      </c>
      <c r="AI522" s="2">
        <v>1</v>
      </c>
      <c r="AJ522" s="2" t="s">
        <v>66</v>
      </c>
    </row>
    <row r="523" spans="1:36" s="2" customFormat="1" ht="14.5">
      <c r="A523" s="4" t="s">
        <v>100</v>
      </c>
      <c r="B523" s="5">
        <v>11</v>
      </c>
      <c r="C523" s="5">
        <v>1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1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6">
        <v>0</v>
      </c>
      <c r="AE523" s="5">
        <v>1</v>
      </c>
      <c r="AF523" s="7">
        <v>0</v>
      </c>
      <c r="AG523" s="8">
        <v>0</v>
      </c>
      <c r="AH523" s="8" t="s">
        <v>60</v>
      </c>
      <c r="AI523" s="2">
        <v>1</v>
      </c>
      <c r="AJ523" s="2" t="s">
        <v>66</v>
      </c>
    </row>
    <row r="524" spans="1:36" s="2" customFormat="1" ht="14.5">
      <c r="A524" s="4" t="s">
        <v>100</v>
      </c>
      <c r="B524" s="5">
        <v>12</v>
      </c>
      <c r="C524" s="5">
        <v>1</v>
      </c>
      <c r="D524" s="5">
        <v>0</v>
      </c>
      <c r="E524" s="5">
        <v>0</v>
      </c>
      <c r="F524" s="5">
        <v>37000</v>
      </c>
      <c r="G524" s="5">
        <v>0</v>
      </c>
      <c r="H524" s="5">
        <v>37426</v>
      </c>
      <c r="I524" s="5">
        <v>0</v>
      </c>
      <c r="J524" s="5">
        <v>0</v>
      </c>
      <c r="K524" s="5">
        <v>1</v>
      </c>
      <c r="L524" s="5">
        <v>37426</v>
      </c>
      <c r="M524" s="5">
        <v>0</v>
      </c>
      <c r="N524" s="5">
        <v>0</v>
      </c>
      <c r="O524" s="5">
        <v>37426</v>
      </c>
      <c r="P524" s="5">
        <v>0</v>
      </c>
      <c r="Q524" s="5">
        <v>0</v>
      </c>
      <c r="R524" s="5">
        <v>0</v>
      </c>
      <c r="S524" s="5">
        <v>37426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6">
        <v>0</v>
      </c>
      <c r="AE524" s="5">
        <v>1</v>
      </c>
      <c r="AF524" s="7">
        <v>0</v>
      </c>
      <c r="AG524" s="8">
        <v>0</v>
      </c>
      <c r="AH524" s="8" t="s">
        <v>60</v>
      </c>
      <c r="AI524" s="2">
        <v>1</v>
      </c>
      <c r="AJ524" s="2" t="s">
        <v>66</v>
      </c>
    </row>
    <row r="525" spans="1:36" s="2" customFormat="1" ht="14.5">
      <c r="A525" s="4" t="s">
        <v>101</v>
      </c>
      <c r="B525" s="5">
        <v>1</v>
      </c>
      <c r="C525" s="5">
        <v>1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1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6">
        <v>0</v>
      </c>
      <c r="AE525" s="5">
        <v>2</v>
      </c>
      <c r="AF525" s="7">
        <v>0</v>
      </c>
      <c r="AG525" s="8">
        <v>0</v>
      </c>
      <c r="AH525" s="8" t="s">
        <v>60</v>
      </c>
      <c r="AI525" s="2">
        <v>1</v>
      </c>
      <c r="AJ525" s="2" t="s">
        <v>66</v>
      </c>
    </row>
    <row r="526" spans="1:36" s="2" customFormat="1" ht="14.5">
      <c r="A526" s="4" t="s">
        <v>101</v>
      </c>
      <c r="B526" s="5">
        <v>2</v>
      </c>
      <c r="C526" s="5">
        <v>1</v>
      </c>
      <c r="D526" s="5">
        <v>0</v>
      </c>
      <c r="E526" s="5">
        <v>0</v>
      </c>
      <c r="F526" s="5">
        <v>20000</v>
      </c>
      <c r="G526" s="5">
        <v>0</v>
      </c>
      <c r="H526" s="5">
        <v>19903</v>
      </c>
      <c r="I526" s="5">
        <v>0</v>
      </c>
      <c r="J526" s="5">
        <v>0</v>
      </c>
      <c r="K526" s="5">
        <v>1</v>
      </c>
      <c r="L526" s="5">
        <v>19903</v>
      </c>
      <c r="M526" s="5">
        <v>0</v>
      </c>
      <c r="N526" s="5">
        <v>0</v>
      </c>
      <c r="O526" s="5">
        <v>19903</v>
      </c>
      <c r="P526" s="5">
        <v>0</v>
      </c>
      <c r="Q526" s="5">
        <v>0</v>
      </c>
      <c r="R526" s="5">
        <v>0</v>
      </c>
      <c r="S526" s="5">
        <v>19902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6">
        <v>0</v>
      </c>
      <c r="AE526" s="5">
        <v>2</v>
      </c>
      <c r="AF526" s="7">
        <v>0</v>
      </c>
      <c r="AG526" s="8">
        <v>0</v>
      </c>
      <c r="AH526" s="8" t="s">
        <v>60</v>
      </c>
      <c r="AI526" s="2">
        <v>1</v>
      </c>
      <c r="AJ526" s="2" t="s">
        <v>66</v>
      </c>
    </row>
    <row r="527" spans="1:36" s="2" customFormat="1" ht="14.5">
      <c r="A527" s="4" t="s">
        <v>101</v>
      </c>
      <c r="B527" s="5">
        <v>3</v>
      </c>
      <c r="C527" s="5">
        <v>1</v>
      </c>
      <c r="D527" s="5">
        <v>0</v>
      </c>
      <c r="E527" s="5">
        <v>0</v>
      </c>
      <c r="F527" s="5">
        <v>50000</v>
      </c>
      <c r="G527" s="5">
        <v>0</v>
      </c>
      <c r="H527" s="5">
        <v>49880</v>
      </c>
      <c r="I527" s="5">
        <v>0</v>
      </c>
      <c r="J527" s="5">
        <v>0</v>
      </c>
      <c r="K527" s="5">
        <v>1</v>
      </c>
      <c r="L527" s="5">
        <v>49880</v>
      </c>
      <c r="M527" s="5">
        <v>0</v>
      </c>
      <c r="N527" s="5">
        <v>0</v>
      </c>
      <c r="O527" s="5">
        <v>49880</v>
      </c>
      <c r="P527" s="5">
        <v>0</v>
      </c>
      <c r="Q527" s="5">
        <v>0</v>
      </c>
      <c r="R527" s="5">
        <v>0</v>
      </c>
      <c r="S527" s="5">
        <v>49879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6">
        <v>0</v>
      </c>
      <c r="AE527" s="5">
        <v>2</v>
      </c>
      <c r="AF527" s="7">
        <v>0</v>
      </c>
      <c r="AG527" s="8">
        <v>0</v>
      </c>
      <c r="AH527" s="8" t="s">
        <v>60</v>
      </c>
      <c r="AI527" s="2">
        <v>1</v>
      </c>
      <c r="AJ527" s="2" t="s">
        <v>66</v>
      </c>
    </row>
    <row r="528" spans="1:36" s="2" customFormat="1" ht="14.5">
      <c r="A528" s="4" t="s">
        <v>101</v>
      </c>
      <c r="B528" s="5">
        <v>4</v>
      </c>
      <c r="C528" s="5">
        <v>1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1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6">
        <v>0</v>
      </c>
      <c r="AE528" s="5">
        <v>2</v>
      </c>
      <c r="AF528" s="7">
        <v>0</v>
      </c>
      <c r="AG528" s="8">
        <v>0</v>
      </c>
      <c r="AH528" s="8" t="s">
        <v>60</v>
      </c>
      <c r="AI528" s="2">
        <v>1</v>
      </c>
      <c r="AJ528" s="2" t="s">
        <v>66</v>
      </c>
    </row>
    <row r="529" spans="1:36" s="2" customFormat="1" ht="14.5">
      <c r="A529" s="4" t="s">
        <v>101</v>
      </c>
      <c r="B529" s="5">
        <v>5</v>
      </c>
      <c r="C529" s="5">
        <v>1</v>
      </c>
      <c r="D529" s="5">
        <v>0</v>
      </c>
      <c r="E529" s="5">
        <v>0</v>
      </c>
      <c r="F529" s="5">
        <v>6000</v>
      </c>
      <c r="G529" s="5">
        <v>0</v>
      </c>
      <c r="H529" s="5">
        <v>5871</v>
      </c>
      <c r="I529" s="5">
        <v>0</v>
      </c>
      <c r="J529" s="5">
        <v>0</v>
      </c>
      <c r="K529" s="5">
        <v>1</v>
      </c>
      <c r="L529" s="5">
        <v>5871</v>
      </c>
      <c r="M529" s="5">
        <v>0</v>
      </c>
      <c r="N529" s="5">
        <v>0</v>
      </c>
      <c r="O529" s="5">
        <v>5871</v>
      </c>
      <c r="P529" s="5">
        <v>0</v>
      </c>
      <c r="Q529" s="5">
        <v>0</v>
      </c>
      <c r="R529" s="5">
        <v>0</v>
      </c>
      <c r="S529" s="5">
        <v>5871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6">
        <v>0</v>
      </c>
      <c r="AE529" s="5">
        <v>2</v>
      </c>
      <c r="AF529" s="7">
        <v>0</v>
      </c>
      <c r="AG529" s="8">
        <v>0</v>
      </c>
      <c r="AH529" s="8" t="s">
        <v>60</v>
      </c>
      <c r="AI529" s="2">
        <v>1</v>
      </c>
      <c r="AJ529" s="2" t="s">
        <v>66</v>
      </c>
    </row>
    <row r="530" spans="1:36" s="2" customFormat="1" ht="14.5">
      <c r="A530" s="4" t="s">
        <v>101</v>
      </c>
      <c r="B530" s="5">
        <v>6</v>
      </c>
      <c r="C530" s="5">
        <v>1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1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6">
        <v>0</v>
      </c>
      <c r="AE530" s="5">
        <v>2</v>
      </c>
      <c r="AF530" s="7">
        <v>0</v>
      </c>
      <c r="AG530" s="8">
        <v>0</v>
      </c>
      <c r="AH530" s="8" t="s">
        <v>60</v>
      </c>
      <c r="AI530" s="2">
        <v>1</v>
      </c>
      <c r="AJ530" s="2" t="s">
        <v>66</v>
      </c>
    </row>
    <row r="531" spans="1:36" s="2" customFormat="1" ht="14.5">
      <c r="A531" s="4" t="s">
        <v>101</v>
      </c>
      <c r="B531" s="5">
        <v>7</v>
      </c>
      <c r="C531" s="5">
        <v>1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1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6">
        <v>0</v>
      </c>
      <c r="AE531" s="5">
        <v>2</v>
      </c>
      <c r="AF531" s="7">
        <v>0</v>
      </c>
      <c r="AG531" s="8">
        <v>0</v>
      </c>
      <c r="AH531" s="8" t="s">
        <v>60</v>
      </c>
      <c r="AI531" s="2">
        <v>1</v>
      </c>
      <c r="AJ531" s="2" t="s">
        <v>66</v>
      </c>
    </row>
    <row r="532" spans="1:36" s="2" customFormat="1" ht="14.5">
      <c r="A532" s="4" t="s">
        <v>101</v>
      </c>
      <c r="B532" s="5">
        <v>8</v>
      </c>
      <c r="C532" s="5">
        <v>1</v>
      </c>
      <c r="D532" s="5">
        <v>0</v>
      </c>
      <c r="E532" s="5">
        <v>0</v>
      </c>
      <c r="F532" s="5">
        <v>24000</v>
      </c>
      <c r="G532" s="5">
        <v>0</v>
      </c>
      <c r="H532" s="5">
        <v>24577</v>
      </c>
      <c r="I532" s="5">
        <v>0</v>
      </c>
      <c r="J532" s="5">
        <v>0</v>
      </c>
      <c r="K532" s="5">
        <v>1</v>
      </c>
      <c r="L532" s="5">
        <v>24577</v>
      </c>
      <c r="M532" s="5">
        <v>0</v>
      </c>
      <c r="N532" s="5">
        <v>0</v>
      </c>
      <c r="O532" s="5">
        <v>24577</v>
      </c>
      <c r="P532" s="5">
        <v>0</v>
      </c>
      <c r="Q532" s="5">
        <v>0</v>
      </c>
      <c r="R532" s="5">
        <v>0</v>
      </c>
      <c r="S532" s="5">
        <v>24577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6">
        <v>0</v>
      </c>
      <c r="AE532" s="5">
        <v>2</v>
      </c>
      <c r="AF532" s="7">
        <v>0</v>
      </c>
      <c r="AG532" s="8">
        <v>0</v>
      </c>
      <c r="AH532" s="8" t="s">
        <v>60</v>
      </c>
      <c r="AI532" s="2">
        <v>1</v>
      </c>
      <c r="AJ532" s="2" t="s">
        <v>66</v>
      </c>
    </row>
    <row r="533" spans="1:36" s="2" customFormat="1" ht="14.5">
      <c r="A533" s="4" t="s">
        <v>101</v>
      </c>
      <c r="B533" s="5">
        <v>9</v>
      </c>
      <c r="C533" s="5">
        <v>1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1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6">
        <v>0</v>
      </c>
      <c r="AE533" s="5">
        <v>2</v>
      </c>
      <c r="AF533" s="7">
        <v>0</v>
      </c>
      <c r="AG533" s="8">
        <v>0</v>
      </c>
      <c r="AH533" s="8" t="s">
        <v>60</v>
      </c>
      <c r="AI533" s="2">
        <v>1</v>
      </c>
      <c r="AJ533" s="2" t="s">
        <v>66</v>
      </c>
    </row>
    <row r="534" spans="1:36" s="2" customFormat="1" ht="14.5">
      <c r="A534" s="4" t="s">
        <v>101</v>
      </c>
      <c r="B534" s="5">
        <v>10</v>
      </c>
      <c r="C534" s="5">
        <v>1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1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6">
        <v>0</v>
      </c>
      <c r="AE534" s="5">
        <v>2</v>
      </c>
      <c r="AF534" s="7">
        <v>0</v>
      </c>
      <c r="AG534" s="8">
        <v>0</v>
      </c>
      <c r="AH534" s="8" t="s">
        <v>60</v>
      </c>
      <c r="AI534" s="2">
        <v>1</v>
      </c>
      <c r="AJ534" s="2" t="s">
        <v>66</v>
      </c>
    </row>
    <row r="535" spans="1:36" s="2" customFormat="1" ht="14.5">
      <c r="A535" s="4" t="s">
        <v>101</v>
      </c>
      <c r="B535" s="5">
        <v>11</v>
      </c>
      <c r="C535" s="5">
        <v>1</v>
      </c>
      <c r="D535" s="5">
        <v>0</v>
      </c>
      <c r="E535" s="5">
        <v>0</v>
      </c>
      <c r="F535" s="5">
        <v>16000</v>
      </c>
      <c r="G535" s="5">
        <v>0</v>
      </c>
      <c r="H535" s="5">
        <v>15439</v>
      </c>
      <c r="I535" s="5">
        <v>0</v>
      </c>
      <c r="J535" s="5">
        <v>0</v>
      </c>
      <c r="K535" s="5">
        <v>1</v>
      </c>
      <c r="L535" s="5">
        <v>15439</v>
      </c>
      <c r="M535" s="5">
        <v>0</v>
      </c>
      <c r="N535" s="5">
        <v>0</v>
      </c>
      <c r="O535" s="5">
        <v>15439</v>
      </c>
      <c r="P535" s="5">
        <v>0</v>
      </c>
      <c r="Q535" s="5">
        <v>0</v>
      </c>
      <c r="R535" s="5">
        <v>0</v>
      </c>
      <c r="S535" s="5">
        <v>15439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6">
        <v>0</v>
      </c>
      <c r="AE535" s="5">
        <v>2</v>
      </c>
      <c r="AF535" s="7">
        <v>0</v>
      </c>
      <c r="AG535" s="8">
        <v>0</v>
      </c>
      <c r="AH535" s="8" t="s">
        <v>60</v>
      </c>
      <c r="AI535" s="2">
        <v>1</v>
      </c>
      <c r="AJ535" s="2" t="s">
        <v>66</v>
      </c>
    </row>
    <row r="536" spans="1:36" s="2" customFormat="1" ht="14.5">
      <c r="A536" s="4" t="s">
        <v>101</v>
      </c>
      <c r="B536" s="5">
        <v>12</v>
      </c>
      <c r="C536" s="5">
        <v>1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1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6">
        <v>0</v>
      </c>
      <c r="AE536" s="5">
        <v>2</v>
      </c>
      <c r="AF536" s="7">
        <v>0</v>
      </c>
      <c r="AG536" s="8">
        <v>0</v>
      </c>
      <c r="AH536" s="8" t="s">
        <v>60</v>
      </c>
      <c r="AI536" s="2">
        <v>1</v>
      </c>
      <c r="AJ536" s="2" t="s">
        <v>66</v>
      </c>
    </row>
    <row r="537" spans="1:36" s="2" customFormat="1" ht="14.5">
      <c r="A537" s="4" t="s">
        <v>102</v>
      </c>
      <c r="B537" s="5">
        <v>1</v>
      </c>
      <c r="C537" s="5">
        <v>1</v>
      </c>
      <c r="D537" s="5">
        <v>0</v>
      </c>
      <c r="E537" s="5">
        <v>0</v>
      </c>
      <c r="F537" s="5">
        <v>40000</v>
      </c>
      <c r="G537" s="5">
        <v>0</v>
      </c>
      <c r="H537" s="5">
        <v>39853</v>
      </c>
      <c r="I537" s="5">
        <v>0</v>
      </c>
      <c r="J537" s="5">
        <v>0</v>
      </c>
      <c r="K537" s="5">
        <v>1</v>
      </c>
      <c r="L537" s="5">
        <v>39853</v>
      </c>
      <c r="M537" s="5">
        <v>0</v>
      </c>
      <c r="N537" s="5">
        <v>0</v>
      </c>
      <c r="O537" s="5">
        <v>39853</v>
      </c>
      <c r="P537" s="5">
        <v>0</v>
      </c>
      <c r="Q537" s="5">
        <v>0</v>
      </c>
      <c r="R537" s="5">
        <v>0</v>
      </c>
      <c r="S537" s="5">
        <v>39853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6">
        <v>0</v>
      </c>
      <c r="AE537" s="5">
        <v>2</v>
      </c>
      <c r="AF537" s="7">
        <v>0</v>
      </c>
      <c r="AG537" s="8">
        <v>0</v>
      </c>
      <c r="AH537" s="8" t="s">
        <v>60</v>
      </c>
      <c r="AI537" s="2">
        <v>1</v>
      </c>
      <c r="AJ537" s="2" t="s">
        <v>66</v>
      </c>
    </row>
    <row r="538" spans="1:36" s="2" customFormat="1" ht="14.5">
      <c r="A538" s="4" t="s">
        <v>102</v>
      </c>
      <c r="B538" s="5">
        <v>2</v>
      </c>
      <c r="C538" s="5">
        <v>1</v>
      </c>
      <c r="D538" s="5">
        <v>0</v>
      </c>
      <c r="E538" s="5">
        <v>0</v>
      </c>
      <c r="F538" s="5">
        <v>30000</v>
      </c>
      <c r="G538" s="5">
        <v>0</v>
      </c>
      <c r="H538" s="5">
        <v>28927</v>
      </c>
      <c r="I538" s="5">
        <v>0</v>
      </c>
      <c r="J538" s="5">
        <v>0</v>
      </c>
      <c r="K538" s="5">
        <v>1</v>
      </c>
      <c r="L538" s="5">
        <v>28927</v>
      </c>
      <c r="M538" s="5">
        <v>0</v>
      </c>
      <c r="N538" s="5">
        <v>0</v>
      </c>
      <c r="O538" s="5">
        <v>28927</v>
      </c>
      <c r="P538" s="5">
        <v>0</v>
      </c>
      <c r="Q538" s="5">
        <v>0</v>
      </c>
      <c r="R538" s="5">
        <v>0</v>
      </c>
      <c r="S538" s="5">
        <v>28926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6">
        <v>0</v>
      </c>
      <c r="AE538" s="5">
        <v>2</v>
      </c>
      <c r="AF538" s="7">
        <v>0</v>
      </c>
      <c r="AG538" s="8">
        <v>0</v>
      </c>
      <c r="AH538" s="8" t="s">
        <v>60</v>
      </c>
      <c r="AI538" s="2">
        <v>1</v>
      </c>
      <c r="AJ538" s="2" t="s">
        <v>66</v>
      </c>
    </row>
    <row r="539" spans="1:36" s="2" customFormat="1" ht="14.5">
      <c r="A539" s="4" t="s">
        <v>102</v>
      </c>
      <c r="B539" s="5">
        <v>3</v>
      </c>
      <c r="C539" s="5">
        <v>1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1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6">
        <v>0</v>
      </c>
      <c r="AE539" s="5">
        <v>2</v>
      </c>
      <c r="AF539" s="7">
        <v>0</v>
      </c>
      <c r="AG539" s="8">
        <v>0</v>
      </c>
      <c r="AH539" s="8" t="s">
        <v>60</v>
      </c>
      <c r="AI539" s="2">
        <v>1</v>
      </c>
      <c r="AJ539" s="2" t="s">
        <v>66</v>
      </c>
    </row>
    <row r="540" spans="1:36" s="2" customFormat="1" ht="14.5">
      <c r="A540" s="4" t="s">
        <v>102</v>
      </c>
      <c r="B540" s="5">
        <v>4</v>
      </c>
      <c r="C540" s="5">
        <v>1</v>
      </c>
      <c r="D540" s="5">
        <v>0</v>
      </c>
      <c r="E540" s="5">
        <v>0</v>
      </c>
      <c r="F540" s="5">
        <v>55000</v>
      </c>
      <c r="G540" s="5">
        <v>0</v>
      </c>
      <c r="H540" s="5">
        <v>55788</v>
      </c>
      <c r="I540" s="5">
        <v>0</v>
      </c>
      <c r="J540" s="5">
        <v>0</v>
      </c>
      <c r="K540" s="5">
        <v>1</v>
      </c>
      <c r="L540" s="5">
        <v>55788</v>
      </c>
      <c r="M540" s="5">
        <v>0</v>
      </c>
      <c r="N540" s="5">
        <v>0</v>
      </c>
      <c r="O540" s="5">
        <v>55788</v>
      </c>
      <c r="P540" s="5">
        <v>0</v>
      </c>
      <c r="Q540" s="5">
        <v>0</v>
      </c>
      <c r="R540" s="5">
        <v>0</v>
      </c>
      <c r="S540" s="5">
        <v>55787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6">
        <v>0</v>
      </c>
      <c r="AE540" s="5">
        <v>2</v>
      </c>
      <c r="AF540" s="7">
        <v>0</v>
      </c>
      <c r="AG540" s="8">
        <v>0</v>
      </c>
      <c r="AH540" s="8" t="s">
        <v>60</v>
      </c>
      <c r="AI540" s="2">
        <v>1</v>
      </c>
      <c r="AJ540" s="2" t="s">
        <v>66</v>
      </c>
    </row>
    <row r="541" spans="1:36" s="2" customFormat="1" ht="14.5">
      <c r="A541" s="4" t="s">
        <v>102</v>
      </c>
      <c r="B541" s="5">
        <v>5</v>
      </c>
      <c r="C541" s="5">
        <v>1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1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6">
        <v>0</v>
      </c>
      <c r="AE541" s="5">
        <v>2</v>
      </c>
      <c r="AF541" s="7">
        <v>0</v>
      </c>
      <c r="AG541" s="8">
        <v>0</v>
      </c>
      <c r="AH541" s="8" t="s">
        <v>60</v>
      </c>
      <c r="AI541" s="2">
        <v>1</v>
      </c>
      <c r="AJ541" s="2" t="s">
        <v>66</v>
      </c>
    </row>
    <row r="542" spans="1:36" s="2" customFormat="1" ht="14.5">
      <c r="A542" s="4" t="s">
        <v>102</v>
      </c>
      <c r="B542" s="5">
        <v>6</v>
      </c>
      <c r="C542" s="5">
        <v>1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1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6">
        <v>0</v>
      </c>
      <c r="AE542" s="5">
        <v>2</v>
      </c>
      <c r="AF542" s="7">
        <v>0</v>
      </c>
      <c r="AG542" s="8">
        <v>0</v>
      </c>
      <c r="AH542" s="8" t="s">
        <v>60</v>
      </c>
      <c r="AI542" s="2">
        <v>1</v>
      </c>
      <c r="AJ542" s="2" t="s">
        <v>66</v>
      </c>
    </row>
    <row r="543" spans="1:36" s="2" customFormat="1" ht="14.5">
      <c r="A543" s="4" t="s">
        <v>102</v>
      </c>
      <c r="B543" s="5">
        <v>7</v>
      </c>
      <c r="C543" s="5">
        <v>1</v>
      </c>
      <c r="D543" s="5">
        <v>0</v>
      </c>
      <c r="E543" s="5">
        <v>0</v>
      </c>
      <c r="F543" s="5">
        <v>20000</v>
      </c>
      <c r="G543" s="5">
        <v>0</v>
      </c>
      <c r="H543" s="5">
        <v>19243</v>
      </c>
      <c r="I543" s="5">
        <v>0</v>
      </c>
      <c r="J543" s="5">
        <v>0</v>
      </c>
      <c r="K543" s="5">
        <v>1</v>
      </c>
      <c r="L543" s="5">
        <v>19243</v>
      </c>
      <c r="M543" s="5">
        <v>0</v>
      </c>
      <c r="N543" s="5">
        <v>0</v>
      </c>
      <c r="O543" s="5">
        <v>19243</v>
      </c>
      <c r="P543" s="5">
        <v>0</v>
      </c>
      <c r="Q543" s="5">
        <v>0</v>
      </c>
      <c r="R543" s="5">
        <v>0</v>
      </c>
      <c r="S543" s="5">
        <v>19242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6">
        <v>0</v>
      </c>
      <c r="AE543" s="5">
        <v>2</v>
      </c>
      <c r="AF543" s="7">
        <v>0</v>
      </c>
      <c r="AG543" s="8">
        <v>0</v>
      </c>
      <c r="AH543" s="8" t="s">
        <v>60</v>
      </c>
      <c r="AI543" s="2">
        <v>1</v>
      </c>
      <c r="AJ543" s="2" t="s">
        <v>66</v>
      </c>
    </row>
    <row r="544" spans="1:36" s="2" customFormat="1" ht="14.5">
      <c r="A544" s="4" t="s">
        <v>102</v>
      </c>
      <c r="B544" s="5">
        <v>8</v>
      </c>
      <c r="C544" s="5">
        <v>1</v>
      </c>
      <c r="D544" s="5">
        <v>0</v>
      </c>
      <c r="E544" s="5">
        <v>0</v>
      </c>
      <c r="F544" s="5">
        <v>49000</v>
      </c>
      <c r="G544" s="5">
        <v>0</v>
      </c>
      <c r="H544" s="5">
        <v>48022</v>
      </c>
      <c r="I544" s="5">
        <v>0</v>
      </c>
      <c r="J544" s="5">
        <v>0</v>
      </c>
      <c r="K544" s="5">
        <v>1</v>
      </c>
      <c r="L544" s="5">
        <v>48022</v>
      </c>
      <c r="M544" s="5">
        <v>0</v>
      </c>
      <c r="N544" s="5">
        <v>0</v>
      </c>
      <c r="O544" s="5">
        <v>48022</v>
      </c>
      <c r="P544" s="5">
        <v>0</v>
      </c>
      <c r="Q544" s="5">
        <v>0</v>
      </c>
      <c r="R544" s="5">
        <v>0</v>
      </c>
      <c r="S544" s="5">
        <v>48021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6">
        <v>0</v>
      </c>
      <c r="AE544" s="5">
        <v>2</v>
      </c>
      <c r="AF544" s="7">
        <v>0</v>
      </c>
      <c r="AG544" s="8">
        <v>0</v>
      </c>
      <c r="AH544" s="8" t="s">
        <v>60</v>
      </c>
      <c r="AI544" s="2">
        <v>1</v>
      </c>
      <c r="AJ544" s="2" t="s">
        <v>66</v>
      </c>
    </row>
    <row r="545" spans="1:36" s="2" customFormat="1" ht="14.5">
      <c r="A545" s="4" t="s">
        <v>102</v>
      </c>
      <c r="B545" s="5">
        <v>9</v>
      </c>
      <c r="C545" s="5">
        <v>1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1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6">
        <v>0</v>
      </c>
      <c r="AE545" s="5">
        <v>2</v>
      </c>
      <c r="AF545" s="7">
        <v>0</v>
      </c>
      <c r="AG545" s="8">
        <v>0</v>
      </c>
      <c r="AH545" s="8" t="s">
        <v>60</v>
      </c>
      <c r="AI545" s="2">
        <v>1</v>
      </c>
      <c r="AJ545" s="2" t="s">
        <v>66</v>
      </c>
    </row>
    <row r="546" spans="1:36" s="2" customFormat="1" ht="14.5">
      <c r="A546" s="4" t="s">
        <v>102</v>
      </c>
      <c r="B546" s="5">
        <v>10</v>
      </c>
      <c r="C546" s="5">
        <v>1</v>
      </c>
      <c r="D546" s="5">
        <v>0</v>
      </c>
      <c r="E546" s="5">
        <v>0</v>
      </c>
      <c r="F546" s="5">
        <v>26000</v>
      </c>
      <c r="G546" s="5">
        <v>0</v>
      </c>
      <c r="H546" s="5">
        <v>24990</v>
      </c>
      <c r="I546" s="5">
        <v>0</v>
      </c>
      <c r="J546" s="5">
        <v>0</v>
      </c>
      <c r="K546" s="5">
        <v>1</v>
      </c>
      <c r="L546" s="5">
        <v>24990</v>
      </c>
      <c r="M546" s="5">
        <v>0</v>
      </c>
      <c r="N546" s="5">
        <v>0</v>
      </c>
      <c r="O546" s="5">
        <v>24990</v>
      </c>
      <c r="P546" s="5">
        <v>0</v>
      </c>
      <c r="Q546" s="5">
        <v>0</v>
      </c>
      <c r="R546" s="5">
        <v>0</v>
      </c>
      <c r="S546" s="5">
        <v>24990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6">
        <v>0</v>
      </c>
      <c r="AE546" s="5">
        <v>2</v>
      </c>
      <c r="AF546" s="7">
        <v>0</v>
      </c>
      <c r="AG546" s="8">
        <v>0</v>
      </c>
      <c r="AH546" s="8" t="s">
        <v>60</v>
      </c>
      <c r="AI546" s="2">
        <v>1</v>
      </c>
      <c r="AJ546" s="2" t="s">
        <v>66</v>
      </c>
    </row>
    <row r="547" spans="1:36" s="2" customFormat="1" ht="14.5">
      <c r="A547" s="4" t="s">
        <v>102</v>
      </c>
      <c r="B547" s="5">
        <v>11</v>
      </c>
      <c r="C547" s="5">
        <v>1</v>
      </c>
      <c r="D547" s="5">
        <v>0</v>
      </c>
      <c r="E547" s="5">
        <v>0</v>
      </c>
      <c r="F547" s="5">
        <v>8600</v>
      </c>
      <c r="G547" s="5">
        <v>0</v>
      </c>
      <c r="H547" s="5">
        <v>8255</v>
      </c>
      <c r="I547" s="5">
        <v>0</v>
      </c>
      <c r="J547" s="5">
        <v>0</v>
      </c>
      <c r="K547" s="5">
        <v>1</v>
      </c>
      <c r="L547" s="5">
        <v>8255</v>
      </c>
      <c r="M547" s="5">
        <v>0</v>
      </c>
      <c r="N547" s="5">
        <v>0</v>
      </c>
      <c r="O547" s="5">
        <v>8255</v>
      </c>
      <c r="P547" s="5">
        <v>0</v>
      </c>
      <c r="Q547" s="5">
        <v>0</v>
      </c>
      <c r="R547" s="5">
        <v>0</v>
      </c>
      <c r="S547" s="5">
        <v>8254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6">
        <v>0</v>
      </c>
      <c r="AE547" s="5">
        <v>2</v>
      </c>
      <c r="AF547" s="7">
        <v>0</v>
      </c>
      <c r="AG547" s="8">
        <v>0</v>
      </c>
      <c r="AH547" s="8" t="s">
        <v>60</v>
      </c>
      <c r="AI547" s="2">
        <v>1</v>
      </c>
      <c r="AJ547" s="2" t="s">
        <v>66</v>
      </c>
    </row>
    <row r="548" spans="1:36" s="2" customFormat="1" ht="14.5">
      <c r="A548" s="4" t="s">
        <v>102</v>
      </c>
      <c r="B548" s="5">
        <v>12</v>
      </c>
      <c r="C548" s="5">
        <v>1</v>
      </c>
      <c r="D548" s="5">
        <v>0</v>
      </c>
      <c r="E548" s="5">
        <v>0</v>
      </c>
      <c r="F548" s="5">
        <v>23000</v>
      </c>
      <c r="G548" s="5">
        <v>0</v>
      </c>
      <c r="H548" s="5">
        <v>22994</v>
      </c>
      <c r="I548" s="5">
        <v>0</v>
      </c>
      <c r="J548" s="5">
        <v>0</v>
      </c>
      <c r="K548" s="5">
        <v>1</v>
      </c>
      <c r="L548" s="5">
        <v>22994</v>
      </c>
      <c r="M548" s="5">
        <v>0</v>
      </c>
      <c r="N548" s="5">
        <v>0</v>
      </c>
      <c r="O548" s="5">
        <v>22994</v>
      </c>
      <c r="P548" s="5">
        <v>0</v>
      </c>
      <c r="Q548" s="5">
        <v>0</v>
      </c>
      <c r="R548" s="5">
        <v>0</v>
      </c>
      <c r="S548" s="5">
        <v>22994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6">
        <v>0</v>
      </c>
      <c r="AE548" s="5">
        <v>2</v>
      </c>
      <c r="AF548" s="7">
        <v>0</v>
      </c>
      <c r="AG548" s="8">
        <v>0</v>
      </c>
      <c r="AH548" s="8" t="s">
        <v>60</v>
      </c>
      <c r="AI548" s="2">
        <v>1</v>
      </c>
      <c r="AJ548" s="2" t="s">
        <v>66</v>
      </c>
    </row>
    <row r="549" spans="1:36" s="2" customFormat="1" ht="14.5">
      <c r="A549" s="4" t="s">
        <v>103</v>
      </c>
      <c r="B549" s="5">
        <v>1</v>
      </c>
      <c r="C549" s="5">
        <v>1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1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6">
        <v>0</v>
      </c>
      <c r="AE549" s="5">
        <v>2</v>
      </c>
      <c r="AF549" s="7">
        <v>0</v>
      </c>
      <c r="AG549" s="8">
        <v>0</v>
      </c>
      <c r="AH549" s="8" t="s">
        <v>60</v>
      </c>
      <c r="AI549" s="2">
        <v>1</v>
      </c>
      <c r="AJ549" s="2" t="s">
        <v>66</v>
      </c>
    </row>
    <row r="550" spans="1:36" s="2" customFormat="1" ht="14.5">
      <c r="A550" s="4" t="s">
        <v>103</v>
      </c>
      <c r="B550" s="5">
        <v>2</v>
      </c>
      <c r="C550" s="5">
        <v>1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1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6">
        <v>0</v>
      </c>
      <c r="AE550" s="5">
        <v>2</v>
      </c>
      <c r="AF550" s="7">
        <v>0</v>
      </c>
      <c r="AG550" s="8">
        <v>0</v>
      </c>
      <c r="AH550" s="8" t="s">
        <v>60</v>
      </c>
      <c r="AI550" s="2">
        <v>1</v>
      </c>
      <c r="AJ550" s="2" t="s">
        <v>66</v>
      </c>
    </row>
    <row r="551" spans="1:36" s="2" customFormat="1" ht="14.5">
      <c r="A551" s="4" t="s">
        <v>103</v>
      </c>
      <c r="B551" s="5">
        <v>3</v>
      </c>
      <c r="C551" s="5">
        <v>1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1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6">
        <v>0</v>
      </c>
      <c r="AE551" s="5">
        <v>2</v>
      </c>
      <c r="AF551" s="7">
        <v>0</v>
      </c>
      <c r="AG551" s="8">
        <v>0</v>
      </c>
      <c r="AH551" s="8" t="s">
        <v>60</v>
      </c>
      <c r="AI551" s="2">
        <v>1</v>
      </c>
      <c r="AJ551" s="2" t="s">
        <v>66</v>
      </c>
    </row>
    <row r="552" spans="1:36" s="2" customFormat="1" ht="14.5">
      <c r="A552" s="4" t="s">
        <v>103</v>
      </c>
      <c r="B552" s="5">
        <v>4</v>
      </c>
      <c r="C552" s="5">
        <v>1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1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6">
        <v>0</v>
      </c>
      <c r="AE552" s="5">
        <v>2</v>
      </c>
      <c r="AF552" s="7">
        <v>0</v>
      </c>
      <c r="AG552" s="8">
        <v>0</v>
      </c>
      <c r="AH552" s="8" t="s">
        <v>60</v>
      </c>
      <c r="AI552" s="2">
        <v>1</v>
      </c>
      <c r="AJ552" s="2" t="s">
        <v>66</v>
      </c>
    </row>
    <row r="553" spans="1:36" s="2" customFormat="1" ht="14.5">
      <c r="A553" s="4" t="s">
        <v>103</v>
      </c>
      <c r="B553" s="5">
        <v>5</v>
      </c>
      <c r="C553" s="5">
        <v>1</v>
      </c>
      <c r="D553" s="5">
        <v>0</v>
      </c>
      <c r="E553" s="5">
        <v>0</v>
      </c>
      <c r="F553" s="5">
        <v>20000</v>
      </c>
      <c r="G553" s="5">
        <v>0</v>
      </c>
      <c r="H553" s="5">
        <v>19868</v>
      </c>
      <c r="I553" s="5">
        <v>0</v>
      </c>
      <c r="J553" s="5">
        <v>0</v>
      </c>
      <c r="K553" s="5">
        <v>1</v>
      </c>
      <c r="L553" s="5">
        <v>19868</v>
      </c>
      <c r="M553" s="5">
        <v>0</v>
      </c>
      <c r="N553" s="5">
        <v>0</v>
      </c>
      <c r="O553" s="5">
        <v>19868</v>
      </c>
      <c r="P553" s="5">
        <v>0</v>
      </c>
      <c r="Q553" s="5">
        <v>0</v>
      </c>
      <c r="R553" s="5">
        <v>0</v>
      </c>
      <c r="S553" s="5">
        <v>19867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6">
        <v>0</v>
      </c>
      <c r="AE553" s="5">
        <v>2</v>
      </c>
      <c r="AF553" s="7">
        <v>0</v>
      </c>
      <c r="AG553" s="8">
        <v>0</v>
      </c>
      <c r="AH553" s="8" t="s">
        <v>60</v>
      </c>
      <c r="AI553" s="2">
        <v>1</v>
      </c>
      <c r="AJ553" s="2" t="s">
        <v>66</v>
      </c>
    </row>
    <row r="554" spans="1:36" s="2" customFormat="1" ht="14.5">
      <c r="A554" s="4" t="s">
        <v>103</v>
      </c>
      <c r="B554" s="5">
        <v>6</v>
      </c>
      <c r="C554" s="5">
        <v>1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1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6">
        <v>0</v>
      </c>
      <c r="AE554" s="5">
        <v>2</v>
      </c>
      <c r="AF554" s="7">
        <v>0</v>
      </c>
      <c r="AG554" s="8">
        <v>0</v>
      </c>
      <c r="AH554" s="8" t="s">
        <v>60</v>
      </c>
      <c r="AI554" s="2">
        <v>1</v>
      </c>
      <c r="AJ554" s="2" t="s">
        <v>66</v>
      </c>
    </row>
    <row r="555" spans="1:36" s="2" customFormat="1" ht="14.5">
      <c r="A555" s="4" t="s">
        <v>103</v>
      </c>
      <c r="B555" s="5">
        <v>7</v>
      </c>
      <c r="C555" s="5">
        <v>1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1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6">
        <v>0</v>
      </c>
      <c r="AE555" s="5">
        <v>2</v>
      </c>
      <c r="AF555" s="7">
        <v>0</v>
      </c>
      <c r="AG555" s="8">
        <v>0</v>
      </c>
      <c r="AH555" s="8" t="s">
        <v>60</v>
      </c>
      <c r="AI555" s="2">
        <v>1</v>
      </c>
      <c r="AJ555" s="2" t="s">
        <v>66</v>
      </c>
    </row>
    <row r="556" spans="1:36" s="2" customFormat="1" ht="14.5">
      <c r="A556" s="4" t="s">
        <v>103</v>
      </c>
      <c r="B556" s="5">
        <v>8</v>
      </c>
      <c r="C556" s="5">
        <v>1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1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6">
        <v>0</v>
      </c>
      <c r="AE556" s="5">
        <v>2</v>
      </c>
      <c r="AF556" s="7">
        <v>0</v>
      </c>
      <c r="AG556" s="8">
        <v>0</v>
      </c>
      <c r="AH556" s="8" t="s">
        <v>60</v>
      </c>
      <c r="AI556" s="2">
        <v>1</v>
      </c>
      <c r="AJ556" s="2" t="s">
        <v>66</v>
      </c>
    </row>
    <row r="557" spans="1:36" s="2" customFormat="1" ht="14.5">
      <c r="A557" s="4" t="s">
        <v>103</v>
      </c>
      <c r="B557" s="5">
        <v>9</v>
      </c>
      <c r="C557" s="5">
        <v>1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1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6">
        <v>0</v>
      </c>
      <c r="AE557" s="5">
        <v>2</v>
      </c>
      <c r="AF557" s="7">
        <v>0</v>
      </c>
      <c r="AG557" s="8">
        <v>0</v>
      </c>
      <c r="AH557" s="8" t="s">
        <v>60</v>
      </c>
      <c r="AI557" s="2">
        <v>1</v>
      </c>
      <c r="AJ557" s="2" t="s">
        <v>66</v>
      </c>
    </row>
    <row r="558" spans="1:36" s="2" customFormat="1" ht="14.5">
      <c r="A558" s="4" t="s">
        <v>103</v>
      </c>
      <c r="B558" s="5">
        <v>10</v>
      </c>
      <c r="C558" s="5">
        <v>1</v>
      </c>
      <c r="D558" s="5">
        <v>0</v>
      </c>
      <c r="E558" s="5">
        <v>0</v>
      </c>
      <c r="F558" s="5">
        <v>20000</v>
      </c>
      <c r="G558" s="5">
        <v>0</v>
      </c>
      <c r="H558" s="5">
        <v>19597</v>
      </c>
      <c r="I558" s="5">
        <v>0</v>
      </c>
      <c r="J558" s="5">
        <v>0</v>
      </c>
      <c r="K558" s="5">
        <v>1</v>
      </c>
      <c r="L558" s="5">
        <v>19597</v>
      </c>
      <c r="M558" s="5">
        <v>0</v>
      </c>
      <c r="N558" s="5">
        <v>0</v>
      </c>
      <c r="O558" s="5">
        <v>19597</v>
      </c>
      <c r="P558" s="5">
        <v>0</v>
      </c>
      <c r="Q558" s="5">
        <v>0</v>
      </c>
      <c r="R558" s="5">
        <v>0</v>
      </c>
      <c r="S558" s="5">
        <v>19596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6">
        <v>0</v>
      </c>
      <c r="AE558" s="5">
        <v>2</v>
      </c>
      <c r="AF558" s="7">
        <v>0</v>
      </c>
      <c r="AG558" s="8">
        <v>0</v>
      </c>
      <c r="AH558" s="8" t="s">
        <v>60</v>
      </c>
      <c r="AI558" s="2">
        <v>1</v>
      </c>
      <c r="AJ558" s="2" t="s">
        <v>66</v>
      </c>
    </row>
    <row r="559" spans="1:36" s="2" customFormat="1" ht="14.5">
      <c r="A559" s="4" t="s">
        <v>103</v>
      </c>
      <c r="B559" s="5">
        <v>11</v>
      </c>
      <c r="C559" s="5">
        <v>1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1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6">
        <v>0</v>
      </c>
      <c r="AE559" s="5">
        <v>2</v>
      </c>
      <c r="AF559" s="7">
        <v>0</v>
      </c>
      <c r="AG559" s="8">
        <v>0</v>
      </c>
      <c r="AH559" s="8" t="s">
        <v>60</v>
      </c>
      <c r="AI559" s="2">
        <v>1</v>
      </c>
      <c r="AJ559" s="2" t="s">
        <v>66</v>
      </c>
    </row>
    <row r="560" spans="1:36" s="2" customFormat="1" ht="14.5">
      <c r="A560" s="4" t="s">
        <v>103</v>
      </c>
      <c r="B560" s="5">
        <v>12</v>
      </c>
      <c r="C560" s="5">
        <v>1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1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6">
        <v>0</v>
      </c>
      <c r="AE560" s="5">
        <v>2</v>
      </c>
      <c r="AF560" s="7">
        <v>0</v>
      </c>
      <c r="AG560" s="8">
        <v>0</v>
      </c>
      <c r="AH560" s="8" t="s">
        <v>60</v>
      </c>
      <c r="AI560" s="2">
        <v>1</v>
      </c>
      <c r="AJ560" s="2" t="s">
        <v>66</v>
      </c>
    </row>
    <row r="561" spans="1:36" s="2" customFormat="1" ht="14.5">
      <c r="A561" s="4" t="s">
        <v>104</v>
      </c>
      <c r="B561" s="5">
        <v>1</v>
      </c>
      <c r="C561" s="5">
        <v>1</v>
      </c>
      <c r="D561" s="5">
        <v>0</v>
      </c>
      <c r="E561" s="5">
        <v>0</v>
      </c>
      <c r="F561" s="5">
        <v>15000</v>
      </c>
      <c r="G561" s="5">
        <v>0</v>
      </c>
      <c r="H561" s="5">
        <v>15657</v>
      </c>
      <c r="I561" s="5">
        <v>0</v>
      </c>
      <c r="J561" s="5">
        <v>0</v>
      </c>
      <c r="K561" s="5">
        <v>1</v>
      </c>
      <c r="L561" s="5">
        <v>15657</v>
      </c>
      <c r="M561" s="5">
        <v>0</v>
      </c>
      <c r="N561" s="5">
        <v>0</v>
      </c>
      <c r="O561" s="5">
        <v>15657</v>
      </c>
      <c r="P561" s="5">
        <v>0</v>
      </c>
      <c r="Q561" s="5">
        <v>0</v>
      </c>
      <c r="R561" s="5">
        <v>0</v>
      </c>
      <c r="S561" s="5">
        <v>15656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6">
        <v>0</v>
      </c>
      <c r="AE561" s="5">
        <v>2</v>
      </c>
      <c r="AF561" s="7">
        <v>0</v>
      </c>
      <c r="AG561" s="8">
        <v>0</v>
      </c>
      <c r="AH561" s="8" t="s">
        <v>60</v>
      </c>
      <c r="AI561" s="2">
        <v>1</v>
      </c>
      <c r="AJ561" s="2" t="s">
        <v>66</v>
      </c>
    </row>
    <row r="562" spans="1:36" s="2" customFormat="1" ht="14.5">
      <c r="A562" s="4" t="s">
        <v>104</v>
      </c>
      <c r="B562" s="5">
        <v>2</v>
      </c>
      <c r="C562" s="5">
        <v>1</v>
      </c>
      <c r="D562" s="5">
        <v>0</v>
      </c>
      <c r="E562" s="5">
        <v>0</v>
      </c>
      <c r="F562" s="5">
        <v>30000</v>
      </c>
      <c r="G562" s="5">
        <v>0</v>
      </c>
      <c r="H562" s="5">
        <v>29276</v>
      </c>
      <c r="I562" s="5">
        <v>0</v>
      </c>
      <c r="J562" s="5">
        <v>0</v>
      </c>
      <c r="K562" s="5">
        <v>1</v>
      </c>
      <c r="L562" s="5">
        <v>29276</v>
      </c>
      <c r="M562" s="5">
        <v>0</v>
      </c>
      <c r="N562" s="5">
        <v>0</v>
      </c>
      <c r="O562" s="5">
        <v>29276</v>
      </c>
      <c r="P562" s="5">
        <v>0</v>
      </c>
      <c r="Q562" s="5">
        <v>0</v>
      </c>
      <c r="R562" s="5">
        <v>0</v>
      </c>
      <c r="S562" s="5">
        <v>29276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6">
        <v>0</v>
      </c>
      <c r="AE562" s="5">
        <v>2</v>
      </c>
      <c r="AF562" s="7">
        <v>0</v>
      </c>
      <c r="AG562" s="8">
        <v>0</v>
      </c>
      <c r="AH562" s="8" t="s">
        <v>60</v>
      </c>
      <c r="AI562" s="2">
        <v>1</v>
      </c>
      <c r="AJ562" s="2" t="s">
        <v>66</v>
      </c>
    </row>
    <row r="563" spans="1:36" s="2" customFormat="1" ht="14.5">
      <c r="A563" s="4" t="s">
        <v>104</v>
      </c>
      <c r="B563" s="5">
        <v>3</v>
      </c>
      <c r="C563" s="5">
        <v>1</v>
      </c>
      <c r="D563" s="5">
        <v>0</v>
      </c>
      <c r="E563" s="5">
        <v>0</v>
      </c>
      <c r="F563" s="5">
        <v>10000</v>
      </c>
      <c r="G563" s="5">
        <v>0</v>
      </c>
      <c r="H563" s="5">
        <v>9757</v>
      </c>
      <c r="I563" s="5">
        <v>0</v>
      </c>
      <c r="J563" s="5">
        <v>0</v>
      </c>
      <c r="K563" s="5">
        <v>1</v>
      </c>
      <c r="L563" s="5">
        <v>9757</v>
      </c>
      <c r="M563" s="5">
        <v>0</v>
      </c>
      <c r="N563" s="5">
        <v>0</v>
      </c>
      <c r="O563" s="5">
        <v>9757</v>
      </c>
      <c r="P563" s="5">
        <v>0</v>
      </c>
      <c r="Q563" s="5">
        <v>0</v>
      </c>
      <c r="R563" s="5">
        <v>0</v>
      </c>
      <c r="S563" s="5">
        <v>9757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6">
        <v>0</v>
      </c>
      <c r="AE563" s="5">
        <v>2</v>
      </c>
      <c r="AF563" s="7">
        <v>0</v>
      </c>
      <c r="AG563" s="8">
        <v>0</v>
      </c>
      <c r="AH563" s="8" t="s">
        <v>60</v>
      </c>
      <c r="AI563" s="2">
        <v>1</v>
      </c>
      <c r="AJ563" s="2" t="s">
        <v>66</v>
      </c>
    </row>
    <row r="564" spans="1:36" s="2" customFormat="1" ht="14.5">
      <c r="A564" s="4" t="s">
        <v>104</v>
      </c>
      <c r="B564" s="5">
        <v>4</v>
      </c>
      <c r="C564" s="5">
        <v>1</v>
      </c>
      <c r="D564" s="5">
        <v>0</v>
      </c>
      <c r="E564" s="5">
        <v>0</v>
      </c>
      <c r="F564" s="5">
        <v>10000</v>
      </c>
      <c r="G564" s="5">
        <v>0</v>
      </c>
      <c r="H564" s="5">
        <v>9721</v>
      </c>
      <c r="I564" s="5">
        <v>0</v>
      </c>
      <c r="J564" s="5">
        <v>0</v>
      </c>
      <c r="K564" s="5">
        <v>1</v>
      </c>
      <c r="L564" s="5">
        <v>9721</v>
      </c>
      <c r="M564" s="5">
        <v>0</v>
      </c>
      <c r="N564" s="5">
        <v>0</v>
      </c>
      <c r="O564" s="5">
        <v>9721</v>
      </c>
      <c r="P564" s="5">
        <v>0</v>
      </c>
      <c r="Q564" s="5">
        <v>0</v>
      </c>
      <c r="R564" s="5">
        <v>0</v>
      </c>
      <c r="S564" s="5">
        <v>9720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6">
        <v>0</v>
      </c>
      <c r="AE564" s="5">
        <v>2</v>
      </c>
      <c r="AF564" s="7">
        <v>0</v>
      </c>
      <c r="AG564" s="8">
        <v>0</v>
      </c>
      <c r="AH564" s="8" t="s">
        <v>60</v>
      </c>
      <c r="AI564" s="2">
        <v>1</v>
      </c>
      <c r="AJ564" s="2" t="s">
        <v>66</v>
      </c>
    </row>
    <row r="565" spans="1:36" s="2" customFormat="1" ht="14.5">
      <c r="A565" s="4" t="s">
        <v>104</v>
      </c>
      <c r="B565" s="5">
        <v>5</v>
      </c>
      <c r="C565" s="5">
        <v>1</v>
      </c>
      <c r="D565" s="5">
        <v>0</v>
      </c>
      <c r="E565" s="5">
        <v>0</v>
      </c>
      <c r="F565" s="5">
        <v>20000</v>
      </c>
      <c r="G565" s="5">
        <v>0</v>
      </c>
      <c r="H565" s="5">
        <v>19235</v>
      </c>
      <c r="I565" s="5">
        <v>0</v>
      </c>
      <c r="J565" s="5">
        <v>0</v>
      </c>
      <c r="K565" s="5">
        <v>1</v>
      </c>
      <c r="L565" s="5">
        <v>19235</v>
      </c>
      <c r="M565" s="5">
        <v>0</v>
      </c>
      <c r="N565" s="5">
        <v>0</v>
      </c>
      <c r="O565" s="5">
        <v>19235</v>
      </c>
      <c r="P565" s="5">
        <v>0</v>
      </c>
      <c r="Q565" s="5">
        <v>0</v>
      </c>
      <c r="R565" s="5">
        <v>0</v>
      </c>
      <c r="S565" s="5">
        <v>19235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6">
        <v>0</v>
      </c>
      <c r="AE565" s="5">
        <v>2</v>
      </c>
      <c r="AF565" s="7">
        <v>0</v>
      </c>
      <c r="AG565" s="8">
        <v>0</v>
      </c>
      <c r="AH565" s="8" t="s">
        <v>60</v>
      </c>
      <c r="AI565" s="2">
        <v>1</v>
      </c>
      <c r="AJ565" s="2" t="s">
        <v>66</v>
      </c>
    </row>
    <row r="566" spans="1:36" s="2" customFormat="1" ht="14.5">
      <c r="A566" s="4" t="s">
        <v>104</v>
      </c>
      <c r="B566" s="5">
        <v>6</v>
      </c>
      <c r="C566" s="5">
        <v>1</v>
      </c>
      <c r="D566" s="5">
        <v>0</v>
      </c>
      <c r="E566" s="5">
        <v>0</v>
      </c>
      <c r="F566" s="5">
        <v>15000</v>
      </c>
      <c r="G566" s="5">
        <v>0</v>
      </c>
      <c r="H566" s="5">
        <v>15086</v>
      </c>
      <c r="I566" s="5">
        <v>0</v>
      </c>
      <c r="J566" s="5">
        <v>0</v>
      </c>
      <c r="K566" s="5">
        <v>1</v>
      </c>
      <c r="L566" s="5">
        <v>15086</v>
      </c>
      <c r="M566" s="5">
        <v>0</v>
      </c>
      <c r="N566" s="5">
        <v>0</v>
      </c>
      <c r="O566" s="5">
        <v>15086</v>
      </c>
      <c r="P566" s="5">
        <v>0</v>
      </c>
      <c r="Q566" s="5">
        <v>0</v>
      </c>
      <c r="R566" s="5">
        <v>0</v>
      </c>
      <c r="S566" s="5">
        <v>15085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6">
        <v>0</v>
      </c>
      <c r="AE566" s="5">
        <v>2</v>
      </c>
      <c r="AF566" s="7">
        <v>0</v>
      </c>
      <c r="AG566" s="8">
        <v>0</v>
      </c>
      <c r="AH566" s="8" t="s">
        <v>60</v>
      </c>
      <c r="AI566" s="2">
        <v>1</v>
      </c>
      <c r="AJ566" s="2" t="s">
        <v>66</v>
      </c>
    </row>
    <row r="567" spans="1:36" s="2" customFormat="1" ht="14.5">
      <c r="A567" s="4" t="s">
        <v>104</v>
      </c>
      <c r="B567" s="5">
        <v>7</v>
      </c>
      <c r="C567" s="5">
        <v>1</v>
      </c>
      <c r="D567" s="5">
        <v>0</v>
      </c>
      <c r="E567" s="5">
        <v>0</v>
      </c>
      <c r="F567" s="5">
        <v>15000</v>
      </c>
      <c r="G567" s="5">
        <v>0</v>
      </c>
      <c r="H567" s="5">
        <v>14745</v>
      </c>
      <c r="I567" s="5">
        <v>0</v>
      </c>
      <c r="J567" s="5">
        <v>0</v>
      </c>
      <c r="K567" s="5">
        <v>1</v>
      </c>
      <c r="L567" s="5">
        <v>14745</v>
      </c>
      <c r="M567" s="5">
        <v>0</v>
      </c>
      <c r="N567" s="5">
        <v>0</v>
      </c>
      <c r="O567" s="5">
        <v>14745</v>
      </c>
      <c r="P567" s="5">
        <v>0</v>
      </c>
      <c r="Q567" s="5">
        <v>0</v>
      </c>
      <c r="R567" s="5">
        <v>0</v>
      </c>
      <c r="S567" s="5">
        <v>14745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6">
        <v>0</v>
      </c>
      <c r="AE567" s="5">
        <v>2</v>
      </c>
      <c r="AF567" s="7">
        <v>0</v>
      </c>
      <c r="AG567" s="8">
        <v>0</v>
      </c>
      <c r="AH567" s="8" t="s">
        <v>60</v>
      </c>
      <c r="AI567" s="2">
        <v>1</v>
      </c>
      <c r="AJ567" s="2" t="s">
        <v>66</v>
      </c>
    </row>
    <row r="568" spans="1:36" s="2" customFormat="1" ht="14.5">
      <c r="A568" s="4" t="s">
        <v>104</v>
      </c>
      <c r="B568" s="5">
        <v>8</v>
      </c>
      <c r="C568" s="5">
        <v>1</v>
      </c>
      <c r="D568" s="5">
        <v>0</v>
      </c>
      <c r="E568" s="5">
        <v>0</v>
      </c>
      <c r="F568" s="5">
        <v>12000</v>
      </c>
      <c r="G568" s="5">
        <v>0</v>
      </c>
      <c r="H568" s="5">
        <v>12058</v>
      </c>
      <c r="I568" s="5">
        <v>0</v>
      </c>
      <c r="J568" s="5">
        <v>0</v>
      </c>
      <c r="K568" s="5">
        <v>1</v>
      </c>
      <c r="L568" s="5">
        <v>12058</v>
      </c>
      <c r="M568" s="5">
        <v>0</v>
      </c>
      <c r="N568" s="5">
        <v>0</v>
      </c>
      <c r="O568" s="5">
        <v>12058</v>
      </c>
      <c r="P568" s="5">
        <v>0</v>
      </c>
      <c r="Q568" s="5">
        <v>0</v>
      </c>
      <c r="R568" s="5">
        <v>0</v>
      </c>
      <c r="S568" s="5">
        <v>12057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6">
        <v>0</v>
      </c>
      <c r="AE568" s="5">
        <v>2</v>
      </c>
      <c r="AF568" s="7">
        <v>0</v>
      </c>
      <c r="AG568" s="8">
        <v>0</v>
      </c>
      <c r="AH568" s="8" t="s">
        <v>60</v>
      </c>
      <c r="AI568" s="2">
        <v>1</v>
      </c>
      <c r="AJ568" s="2" t="s">
        <v>66</v>
      </c>
    </row>
    <row r="569" spans="1:36" s="2" customFormat="1" ht="14.5">
      <c r="A569" s="4" t="s">
        <v>104</v>
      </c>
      <c r="B569" s="5">
        <v>9</v>
      </c>
      <c r="C569" s="5">
        <v>1</v>
      </c>
      <c r="D569" s="5">
        <v>0</v>
      </c>
      <c r="E569" s="5">
        <v>0</v>
      </c>
      <c r="F569" s="5">
        <v>25000</v>
      </c>
      <c r="G569" s="5">
        <v>0</v>
      </c>
      <c r="H569" s="5">
        <v>24881</v>
      </c>
      <c r="I569" s="5">
        <v>0</v>
      </c>
      <c r="J569" s="5">
        <v>0</v>
      </c>
      <c r="K569" s="5">
        <v>1</v>
      </c>
      <c r="L569" s="5">
        <v>24881</v>
      </c>
      <c r="M569" s="5">
        <v>0</v>
      </c>
      <c r="N569" s="5">
        <v>0</v>
      </c>
      <c r="O569" s="5">
        <v>24881</v>
      </c>
      <c r="P569" s="5">
        <v>0</v>
      </c>
      <c r="Q569" s="5">
        <v>0</v>
      </c>
      <c r="R569" s="5">
        <v>0</v>
      </c>
      <c r="S569" s="5">
        <v>24880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6">
        <v>0</v>
      </c>
      <c r="AE569" s="5">
        <v>2</v>
      </c>
      <c r="AF569" s="7">
        <v>0</v>
      </c>
      <c r="AG569" s="8">
        <v>0</v>
      </c>
      <c r="AH569" s="8" t="s">
        <v>60</v>
      </c>
      <c r="AI569" s="2">
        <v>1</v>
      </c>
      <c r="AJ569" s="2" t="s">
        <v>66</v>
      </c>
    </row>
    <row r="570" spans="1:36" s="2" customFormat="1" ht="14.5">
      <c r="A570" s="4" t="s">
        <v>104</v>
      </c>
      <c r="B570" s="5">
        <v>10</v>
      </c>
      <c r="C570" s="5">
        <v>1</v>
      </c>
      <c r="D570" s="5">
        <v>0</v>
      </c>
      <c r="E570" s="5">
        <v>0</v>
      </c>
      <c r="F570" s="5">
        <v>4000</v>
      </c>
      <c r="G570" s="5">
        <v>0</v>
      </c>
      <c r="H570" s="5">
        <v>3896</v>
      </c>
      <c r="I570" s="5">
        <v>0</v>
      </c>
      <c r="J570" s="5">
        <v>0</v>
      </c>
      <c r="K570" s="5">
        <v>1</v>
      </c>
      <c r="L570" s="5">
        <v>3896</v>
      </c>
      <c r="M570" s="5">
        <v>0</v>
      </c>
      <c r="N570" s="5">
        <v>0</v>
      </c>
      <c r="O570" s="5">
        <v>3896</v>
      </c>
      <c r="P570" s="5">
        <v>0</v>
      </c>
      <c r="Q570" s="5">
        <v>0</v>
      </c>
      <c r="R570" s="5">
        <v>0</v>
      </c>
      <c r="S570" s="5">
        <v>3895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6">
        <v>0</v>
      </c>
      <c r="AE570" s="5">
        <v>2</v>
      </c>
      <c r="AF570" s="7">
        <v>0</v>
      </c>
      <c r="AG570" s="8">
        <v>0</v>
      </c>
      <c r="AH570" s="8" t="s">
        <v>60</v>
      </c>
      <c r="AI570" s="2">
        <v>1</v>
      </c>
      <c r="AJ570" s="2" t="s">
        <v>66</v>
      </c>
    </row>
    <row r="571" spans="1:36" s="2" customFormat="1" ht="14.5">
      <c r="A571" s="4" t="s">
        <v>104</v>
      </c>
      <c r="B571" s="5">
        <v>11</v>
      </c>
      <c r="C571" s="5">
        <v>1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1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6">
        <v>0</v>
      </c>
      <c r="AE571" s="5">
        <v>2</v>
      </c>
      <c r="AF571" s="7">
        <v>0</v>
      </c>
      <c r="AG571" s="8">
        <v>0</v>
      </c>
      <c r="AH571" s="8" t="s">
        <v>60</v>
      </c>
      <c r="AI571" s="2">
        <v>1</v>
      </c>
      <c r="AJ571" s="2" t="s">
        <v>66</v>
      </c>
    </row>
    <row r="572" spans="1:36" s="2" customFormat="1" ht="14.5">
      <c r="A572" s="4" t="s">
        <v>104</v>
      </c>
      <c r="B572" s="5">
        <v>12</v>
      </c>
      <c r="C572" s="5">
        <v>1</v>
      </c>
      <c r="D572" s="5">
        <v>0</v>
      </c>
      <c r="E572" s="5">
        <v>0</v>
      </c>
      <c r="F572" s="5">
        <v>3200</v>
      </c>
      <c r="G572" s="5">
        <v>0</v>
      </c>
      <c r="H572" s="5">
        <v>3165</v>
      </c>
      <c r="I572" s="5">
        <v>0</v>
      </c>
      <c r="J572" s="5">
        <v>0</v>
      </c>
      <c r="K572" s="5">
        <v>1</v>
      </c>
      <c r="L572" s="5">
        <v>3165</v>
      </c>
      <c r="M572" s="5">
        <v>0</v>
      </c>
      <c r="N572" s="5">
        <v>0</v>
      </c>
      <c r="O572" s="5">
        <v>3165</v>
      </c>
      <c r="P572" s="5">
        <v>0</v>
      </c>
      <c r="Q572" s="5">
        <v>0</v>
      </c>
      <c r="R572" s="5">
        <v>0</v>
      </c>
      <c r="S572" s="5">
        <v>3164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6">
        <v>0</v>
      </c>
      <c r="AE572" s="5">
        <v>2</v>
      </c>
      <c r="AF572" s="7">
        <v>0</v>
      </c>
      <c r="AG572" s="8">
        <v>0</v>
      </c>
      <c r="AH572" s="8" t="s">
        <v>60</v>
      </c>
      <c r="AI572" s="2">
        <v>1</v>
      </c>
      <c r="AJ572" s="2" t="s">
        <v>66</v>
      </c>
    </row>
    <row r="573" spans="1:36" s="2" customFormat="1" ht="14.5">
      <c r="A573" s="4" t="s">
        <v>105</v>
      </c>
      <c r="B573" s="5">
        <v>1</v>
      </c>
      <c r="C573" s="5">
        <v>1</v>
      </c>
      <c r="D573" s="5">
        <v>0</v>
      </c>
      <c r="E573" s="5">
        <v>0</v>
      </c>
      <c r="F573" s="5">
        <v>5000</v>
      </c>
      <c r="G573" s="5">
        <v>0</v>
      </c>
      <c r="H573" s="5">
        <v>43695</v>
      </c>
      <c r="I573" s="5">
        <v>0</v>
      </c>
      <c r="J573" s="5">
        <v>0</v>
      </c>
      <c r="K573" s="5">
        <v>1</v>
      </c>
      <c r="L573" s="5">
        <v>43695</v>
      </c>
      <c r="M573" s="5">
        <v>0</v>
      </c>
      <c r="N573" s="5">
        <v>0</v>
      </c>
      <c r="O573" s="5">
        <v>43695</v>
      </c>
      <c r="P573" s="5">
        <v>0</v>
      </c>
      <c r="Q573" s="5">
        <v>0</v>
      </c>
      <c r="R573" s="5">
        <v>0</v>
      </c>
      <c r="S573" s="5">
        <v>43695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6">
        <v>0</v>
      </c>
      <c r="AE573" s="5">
        <v>2</v>
      </c>
      <c r="AF573" s="7">
        <v>1</v>
      </c>
      <c r="AG573" s="8">
        <v>1</v>
      </c>
      <c r="AH573" s="8" t="s">
        <v>60</v>
      </c>
      <c r="AI573" s="2">
        <v>2</v>
      </c>
      <c r="AJ573" s="2" t="s">
        <v>66</v>
      </c>
    </row>
    <row r="574" spans="1:36" s="2" customFormat="1" ht="14.5">
      <c r="A574" s="4" t="s">
        <v>105</v>
      </c>
      <c r="B574" s="5">
        <v>2</v>
      </c>
      <c r="C574" s="5">
        <v>1</v>
      </c>
      <c r="D574" s="5">
        <v>0</v>
      </c>
      <c r="E574" s="5">
        <v>0</v>
      </c>
      <c r="F574" s="5">
        <v>35000</v>
      </c>
      <c r="G574" s="5">
        <v>0</v>
      </c>
      <c r="H574" s="5">
        <v>0</v>
      </c>
      <c r="I574" s="5">
        <v>0</v>
      </c>
      <c r="J574" s="5">
        <v>0</v>
      </c>
      <c r="K574" s="5">
        <v>1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6">
        <v>0</v>
      </c>
      <c r="AE574" s="5">
        <v>2</v>
      </c>
      <c r="AF574" s="7">
        <v>1</v>
      </c>
      <c r="AG574" s="8">
        <v>1</v>
      </c>
      <c r="AH574" s="8" t="s">
        <v>60</v>
      </c>
      <c r="AI574" s="2">
        <v>2</v>
      </c>
      <c r="AJ574" s="2" t="s">
        <v>66</v>
      </c>
    </row>
    <row r="575" spans="1:36" s="2" customFormat="1" ht="14.5">
      <c r="A575" s="4" t="s">
        <v>105</v>
      </c>
      <c r="B575" s="5">
        <v>3</v>
      </c>
      <c r="C575" s="5">
        <v>1</v>
      </c>
      <c r="D575" s="5">
        <v>0</v>
      </c>
      <c r="E575" s="5">
        <v>0</v>
      </c>
      <c r="F575" s="5">
        <v>45000</v>
      </c>
      <c r="G575" s="5">
        <v>0</v>
      </c>
      <c r="H575" s="5">
        <v>0</v>
      </c>
      <c r="I575" s="5">
        <v>0</v>
      </c>
      <c r="J575" s="5">
        <v>0</v>
      </c>
      <c r="K575" s="5">
        <v>1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0</v>
      </c>
      <c r="AD575" s="6">
        <v>0</v>
      </c>
      <c r="AE575" s="5">
        <v>2</v>
      </c>
      <c r="AF575" s="7">
        <v>1</v>
      </c>
      <c r="AG575" s="8">
        <v>1</v>
      </c>
      <c r="AH575" s="8" t="s">
        <v>60</v>
      </c>
      <c r="AI575" s="2">
        <v>2</v>
      </c>
      <c r="AJ575" s="2" t="s">
        <v>66</v>
      </c>
    </row>
    <row r="576" spans="1:36" s="2" customFormat="1" ht="14.5">
      <c r="A576" s="4" t="s">
        <v>105</v>
      </c>
      <c r="B576" s="5">
        <v>4</v>
      </c>
      <c r="C576" s="5">
        <v>1</v>
      </c>
      <c r="D576" s="5">
        <v>0</v>
      </c>
      <c r="E576" s="5">
        <v>0</v>
      </c>
      <c r="F576" s="5">
        <v>0</v>
      </c>
      <c r="G576" s="5">
        <v>0</v>
      </c>
      <c r="H576" s="5">
        <v>19616</v>
      </c>
      <c r="I576" s="5">
        <v>0</v>
      </c>
      <c r="J576" s="5">
        <v>0</v>
      </c>
      <c r="K576" s="5">
        <v>1</v>
      </c>
      <c r="L576" s="5">
        <v>19616</v>
      </c>
      <c r="M576" s="5">
        <v>0</v>
      </c>
      <c r="N576" s="5">
        <v>0</v>
      </c>
      <c r="O576" s="5">
        <v>19616</v>
      </c>
      <c r="P576" s="5">
        <v>0</v>
      </c>
      <c r="Q576" s="5">
        <v>0</v>
      </c>
      <c r="R576" s="5">
        <v>0</v>
      </c>
      <c r="S576" s="5">
        <v>19616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6">
        <v>0</v>
      </c>
      <c r="AE576" s="5">
        <v>2</v>
      </c>
      <c r="AF576" s="7">
        <v>1</v>
      </c>
      <c r="AG576" s="8">
        <v>1</v>
      </c>
      <c r="AH576" s="8" t="s">
        <v>60</v>
      </c>
      <c r="AI576" s="2">
        <v>2</v>
      </c>
      <c r="AJ576" s="2" t="s">
        <v>66</v>
      </c>
    </row>
    <row r="577" spans="1:36" s="2" customFormat="1" ht="14.5">
      <c r="A577" s="4" t="s">
        <v>105</v>
      </c>
      <c r="B577" s="5">
        <v>5</v>
      </c>
      <c r="C577" s="5">
        <v>1</v>
      </c>
      <c r="D577" s="5">
        <v>0</v>
      </c>
      <c r="E577" s="5">
        <v>0</v>
      </c>
      <c r="F577" s="5">
        <v>0</v>
      </c>
      <c r="G577" s="5">
        <v>0</v>
      </c>
      <c r="H577" s="5">
        <v>9639</v>
      </c>
      <c r="I577" s="5">
        <v>0</v>
      </c>
      <c r="J577" s="5">
        <v>0</v>
      </c>
      <c r="K577" s="5">
        <v>1</v>
      </c>
      <c r="L577" s="5">
        <v>9639</v>
      </c>
      <c r="M577" s="5">
        <v>0</v>
      </c>
      <c r="N577" s="5">
        <v>0</v>
      </c>
      <c r="O577" s="5">
        <v>9639</v>
      </c>
      <c r="P577" s="5">
        <v>0</v>
      </c>
      <c r="Q577" s="5">
        <v>0</v>
      </c>
      <c r="R577" s="5">
        <v>0</v>
      </c>
      <c r="S577" s="5">
        <v>9639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6">
        <v>0</v>
      </c>
      <c r="AE577" s="5">
        <v>2</v>
      </c>
      <c r="AF577" s="7">
        <v>1</v>
      </c>
      <c r="AG577" s="8">
        <v>1</v>
      </c>
      <c r="AH577" s="8" t="s">
        <v>60</v>
      </c>
      <c r="AI577" s="2">
        <v>2</v>
      </c>
      <c r="AJ577" s="2" t="s">
        <v>66</v>
      </c>
    </row>
    <row r="578" spans="1:36" s="2" customFormat="1" ht="14.5">
      <c r="A578" s="4" t="s">
        <v>105</v>
      </c>
      <c r="B578" s="5">
        <v>6</v>
      </c>
      <c r="C578" s="5">
        <v>1</v>
      </c>
      <c r="D578" s="5">
        <v>0</v>
      </c>
      <c r="E578" s="5">
        <v>0</v>
      </c>
      <c r="F578" s="5">
        <v>20000</v>
      </c>
      <c r="G578" s="5">
        <v>0</v>
      </c>
      <c r="H578" s="5">
        <v>61851</v>
      </c>
      <c r="I578" s="5">
        <v>0</v>
      </c>
      <c r="J578" s="5">
        <v>0</v>
      </c>
      <c r="K578" s="5">
        <v>1</v>
      </c>
      <c r="L578" s="5">
        <v>61851</v>
      </c>
      <c r="M578" s="5">
        <v>0</v>
      </c>
      <c r="N578" s="5">
        <v>0</v>
      </c>
      <c r="O578" s="5">
        <v>61851</v>
      </c>
      <c r="P578" s="5">
        <v>0</v>
      </c>
      <c r="Q578" s="5">
        <v>0</v>
      </c>
      <c r="R578" s="5">
        <v>0</v>
      </c>
      <c r="S578" s="5">
        <v>61851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6">
        <v>0</v>
      </c>
      <c r="AE578" s="5">
        <v>2</v>
      </c>
      <c r="AF578" s="7">
        <v>1</v>
      </c>
      <c r="AG578" s="8">
        <v>1</v>
      </c>
      <c r="AH578" s="8" t="s">
        <v>60</v>
      </c>
      <c r="AI578" s="2">
        <v>2</v>
      </c>
      <c r="AJ578" s="2" t="s">
        <v>66</v>
      </c>
    </row>
    <row r="579" spans="1:36" s="2" customFormat="1" ht="14.5">
      <c r="A579" s="4" t="s">
        <v>105</v>
      </c>
      <c r="B579" s="5">
        <v>7</v>
      </c>
      <c r="C579" s="5">
        <v>1</v>
      </c>
      <c r="D579" s="5">
        <v>0</v>
      </c>
      <c r="E579" s="5">
        <v>0</v>
      </c>
      <c r="F579" s="5">
        <v>10000</v>
      </c>
      <c r="G579" s="5">
        <v>0</v>
      </c>
      <c r="H579" s="5">
        <v>4538</v>
      </c>
      <c r="I579" s="5">
        <v>0</v>
      </c>
      <c r="J579" s="5">
        <v>0</v>
      </c>
      <c r="K579" s="5">
        <v>1</v>
      </c>
      <c r="L579" s="5">
        <v>4538</v>
      </c>
      <c r="M579" s="5">
        <v>0</v>
      </c>
      <c r="N579" s="5">
        <v>0</v>
      </c>
      <c r="O579" s="5">
        <v>4538</v>
      </c>
      <c r="P579" s="5">
        <v>0</v>
      </c>
      <c r="Q579" s="5">
        <v>0</v>
      </c>
      <c r="R579" s="5">
        <v>0</v>
      </c>
      <c r="S579" s="5">
        <v>4538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6">
        <v>0</v>
      </c>
      <c r="AE579" s="5">
        <v>2</v>
      </c>
      <c r="AF579" s="7">
        <v>1</v>
      </c>
      <c r="AG579" s="8">
        <v>1</v>
      </c>
      <c r="AH579" s="8" t="s">
        <v>60</v>
      </c>
      <c r="AI579" s="2">
        <v>2</v>
      </c>
      <c r="AJ579" s="2" t="s">
        <v>66</v>
      </c>
    </row>
    <row r="580" spans="1:36" s="2" customFormat="1" ht="14.5">
      <c r="A580" s="4" t="s">
        <v>105</v>
      </c>
      <c r="B580" s="5">
        <v>8</v>
      </c>
      <c r="C580" s="5">
        <v>1</v>
      </c>
      <c r="D580" s="5">
        <v>0</v>
      </c>
      <c r="E580" s="5">
        <v>0</v>
      </c>
      <c r="F580" s="5">
        <v>64000</v>
      </c>
      <c r="G580" s="5">
        <v>0</v>
      </c>
      <c r="H580" s="5">
        <v>0</v>
      </c>
      <c r="I580" s="5">
        <v>0</v>
      </c>
      <c r="J580" s="5">
        <v>0</v>
      </c>
      <c r="K580" s="5">
        <v>1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6">
        <v>0</v>
      </c>
      <c r="AE580" s="5">
        <v>2</v>
      </c>
      <c r="AF580" s="7">
        <v>1</v>
      </c>
      <c r="AG580" s="8">
        <v>1</v>
      </c>
      <c r="AH580" s="8" t="s">
        <v>60</v>
      </c>
      <c r="AI580" s="2">
        <v>2</v>
      </c>
      <c r="AJ580" s="2" t="s">
        <v>66</v>
      </c>
    </row>
    <row r="581" spans="1:36" s="2" customFormat="1" ht="14.5">
      <c r="A581" s="4" t="s">
        <v>105</v>
      </c>
      <c r="B581" s="5">
        <v>9</v>
      </c>
      <c r="C581" s="5">
        <v>1</v>
      </c>
      <c r="D581" s="5">
        <v>0</v>
      </c>
      <c r="E581" s="5">
        <v>0</v>
      </c>
      <c r="F581" s="5">
        <v>4500</v>
      </c>
      <c r="G581" s="5">
        <v>0</v>
      </c>
      <c r="H581" s="5">
        <v>30706</v>
      </c>
      <c r="I581" s="5">
        <v>0</v>
      </c>
      <c r="J581" s="5">
        <v>0</v>
      </c>
      <c r="K581" s="5">
        <v>1</v>
      </c>
      <c r="L581" s="5">
        <v>30706</v>
      </c>
      <c r="M581" s="5">
        <v>0</v>
      </c>
      <c r="N581" s="5">
        <v>0</v>
      </c>
      <c r="O581" s="5">
        <v>30706</v>
      </c>
      <c r="P581" s="5">
        <v>0</v>
      </c>
      <c r="Q581" s="5">
        <v>0</v>
      </c>
      <c r="R581" s="5">
        <v>0</v>
      </c>
      <c r="S581" s="5">
        <v>30706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6">
        <v>0</v>
      </c>
      <c r="AE581" s="5">
        <v>2</v>
      </c>
      <c r="AF581" s="7">
        <v>1</v>
      </c>
      <c r="AG581" s="8">
        <v>1</v>
      </c>
      <c r="AH581" s="8" t="s">
        <v>60</v>
      </c>
      <c r="AI581" s="2">
        <v>2</v>
      </c>
      <c r="AJ581" s="2" t="s">
        <v>66</v>
      </c>
    </row>
    <row r="582" spans="1:36" s="2" customFormat="1" ht="14.5">
      <c r="A582" s="4" t="s">
        <v>105</v>
      </c>
      <c r="B582" s="5">
        <v>10</v>
      </c>
      <c r="C582" s="5">
        <v>1</v>
      </c>
      <c r="D582" s="5">
        <v>0</v>
      </c>
      <c r="E582" s="5">
        <v>0</v>
      </c>
      <c r="F582" s="5">
        <v>0</v>
      </c>
      <c r="G582" s="5">
        <v>0</v>
      </c>
      <c r="H582" s="5">
        <v>12596</v>
      </c>
      <c r="I582" s="5">
        <v>0</v>
      </c>
      <c r="J582" s="5">
        <v>0</v>
      </c>
      <c r="K582" s="5">
        <v>1</v>
      </c>
      <c r="L582" s="5">
        <v>12596</v>
      </c>
      <c r="M582" s="5">
        <v>0</v>
      </c>
      <c r="N582" s="5">
        <v>0</v>
      </c>
      <c r="O582" s="5">
        <v>12596</v>
      </c>
      <c r="P582" s="5">
        <v>0</v>
      </c>
      <c r="Q582" s="5">
        <v>0</v>
      </c>
      <c r="R582" s="5">
        <v>0</v>
      </c>
      <c r="S582" s="5">
        <v>12596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6">
        <v>0</v>
      </c>
      <c r="AE582" s="5">
        <v>2</v>
      </c>
      <c r="AF582" s="7">
        <v>1</v>
      </c>
      <c r="AG582" s="8">
        <v>1</v>
      </c>
      <c r="AH582" s="8" t="s">
        <v>60</v>
      </c>
      <c r="AI582" s="2">
        <v>2</v>
      </c>
      <c r="AJ582" s="2" t="s">
        <v>66</v>
      </c>
    </row>
    <row r="583" spans="1:36" s="2" customFormat="1" ht="14.5">
      <c r="A583" s="4" t="s">
        <v>105</v>
      </c>
      <c r="B583" s="5">
        <v>11</v>
      </c>
      <c r="C583" s="5">
        <v>1</v>
      </c>
      <c r="D583" s="5">
        <v>0</v>
      </c>
      <c r="E583" s="5">
        <v>0</v>
      </c>
      <c r="F583" s="5">
        <v>32000</v>
      </c>
      <c r="G583" s="5">
        <v>0</v>
      </c>
      <c r="H583" s="5">
        <v>4865</v>
      </c>
      <c r="I583" s="5">
        <v>0</v>
      </c>
      <c r="J583" s="5">
        <v>0</v>
      </c>
      <c r="K583" s="5">
        <v>1</v>
      </c>
      <c r="L583" s="5">
        <v>4865</v>
      </c>
      <c r="M583" s="5">
        <v>0</v>
      </c>
      <c r="N583" s="5">
        <v>0</v>
      </c>
      <c r="O583" s="5">
        <v>4865</v>
      </c>
      <c r="P583" s="5">
        <v>0</v>
      </c>
      <c r="Q583" s="5">
        <v>0</v>
      </c>
      <c r="R583" s="5">
        <v>0</v>
      </c>
      <c r="S583" s="5">
        <v>4865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6">
        <v>0</v>
      </c>
      <c r="AE583" s="5">
        <v>2</v>
      </c>
      <c r="AF583" s="7">
        <v>1</v>
      </c>
      <c r="AG583" s="8">
        <v>1</v>
      </c>
      <c r="AH583" s="8" t="s">
        <v>60</v>
      </c>
      <c r="AI583" s="2">
        <v>2</v>
      </c>
      <c r="AJ583" s="2" t="s">
        <v>66</v>
      </c>
    </row>
    <row r="584" spans="1:36" s="2" customFormat="1" ht="14.5">
      <c r="A584" s="4" t="s">
        <v>105</v>
      </c>
      <c r="B584" s="5">
        <v>12</v>
      </c>
      <c r="C584" s="5">
        <v>1</v>
      </c>
      <c r="D584" s="5">
        <v>0</v>
      </c>
      <c r="E584" s="5">
        <v>0</v>
      </c>
      <c r="F584" s="5">
        <v>12500</v>
      </c>
      <c r="G584" s="5">
        <v>0</v>
      </c>
      <c r="H584" s="5">
        <v>34776</v>
      </c>
      <c r="I584" s="5">
        <v>0</v>
      </c>
      <c r="J584" s="5">
        <v>0</v>
      </c>
      <c r="K584" s="5">
        <v>1</v>
      </c>
      <c r="L584" s="5">
        <v>34776</v>
      </c>
      <c r="M584" s="5">
        <v>0</v>
      </c>
      <c r="N584" s="5">
        <v>0</v>
      </c>
      <c r="O584" s="5">
        <v>34776</v>
      </c>
      <c r="P584" s="5">
        <v>0</v>
      </c>
      <c r="Q584" s="5">
        <v>0</v>
      </c>
      <c r="R584" s="5">
        <v>0</v>
      </c>
      <c r="S584" s="5">
        <v>34776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6">
        <v>0</v>
      </c>
      <c r="AE584" s="5">
        <v>2</v>
      </c>
      <c r="AF584" s="7">
        <v>1</v>
      </c>
      <c r="AG584" s="8">
        <v>1</v>
      </c>
      <c r="AH584" s="8" t="s">
        <v>60</v>
      </c>
      <c r="AI584" s="2">
        <v>2</v>
      </c>
      <c r="AJ584" s="2" t="s">
        <v>66</v>
      </c>
    </row>
    <row r="585" spans="1:36" s="2" customFormat="1" ht="14.5">
      <c r="A585" s="4" t="s">
        <v>106</v>
      </c>
      <c r="B585" s="5">
        <v>1</v>
      </c>
      <c r="C585" s="5">
        <v>1</v>
      </c>
      <c r="D585" s="5">
        <v>0</v>
      </c>
      <c r="E585" s="5">
        <v>0</v>
      </c>
      <c r="F585" s="5">
        <v>12900</v>
      </c>
      <c r="G585" s="5">
        <v>0</v>
      </c>
      <c r="H585" s="5">
        <v>12633</v>
      </c>
      <c r="I585" s="5">
        <v>0</v>
      </c>
      <c r="J585" s="5">
        <v>0</v>
      </c>
      <c r="K585" s="5">
        <v>1</v>
      </c>
      <c r="L585" s="5">
        <v>12633</v>
      </c>
      <c r="M585" s="5">
        <v>0</v>
      </c>
      <c r="N585" s="5">
        <v>0</v>
      </c>
      <c r="O585" s="5">
        <v>12633</v>
      </c>
      <c r="P585" s="5">
        <v>0</v>
      </c>
      <c r="Q585" s="5">
        <v>0</v>
      </c>
      <c r="R585" s="5">
        <v>0</v>
      </c>
      <c r="S585" s="5">
        <v>12633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6">
        <v>0</v>
      </c>
      <c r="AE585" s="5">
        <v>2</v>
      </c>
      <c r="AF585" s="7">
        <v>0</v>
      </c>
      <c r="AG585" s="8">
        <v>0</v>
      </c>
      <c r="AH585" s="8" t="s">
        <v>60</v>
      </c>
      <c r="AI585" s="2">
        <v>1</v>
      </c>
      <c r="AJ585" s="2" t="s">
        <v>66</v>
      </c>
    </row>
    <row r="586" spans="1:36" s="2" customFormat="1" ht="14.5">
      <c r="A586" s="4" t="s">
        <v>106</v>
      </c>
      <c r="B586" s="5">
        <v>2</v>
      </c>
      <c r="C586" s="5">
        <v>1</v>
      </c>
      <c r="D586" s="5">
        <v>0</v>
      </c>
      <c r="E586" s="5">
        <v>0</v>
      </c>
      <c r="F586" s="5">
        <v>50000</v>
      </c>
      <c r="G586" s="5">
        <v>0</v>
      </c>
      <c r="H586" s="5">
        <v>48770</v>
      </c>
      <c r="I586" s="5">
        <v>0</v>
      </c>
      <c r="J586" s="5">
        <v>0</v>
      </c>
      <c r="K586" s="5">
        <v>1</v>
      </c>
      <c r="L586" s="5">
        <v>48770</v>
      </c>
      <c r="M586" s="5">
        <v>0</v>
      </c>
      <c r="N586" s="5">
        <v>0</v>
      </c>
      <c r="O586" s="5">
        <v>48770</v>
      </c>
      <c r="P586" s="5">
        <v>0</v>
      </c>
      <c r="Q586" s="5">
        <v>0</v>
      </c>
      <c r="R586" s="5">
        <v>0</v>
      </c>
      <c r="S586" s="5">
        <v>48769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6">
        <v>0</v>
      </c>
      <c r="AE586" s="5">
        <v>2</v>
      </c>
      <c r="AF586" s="7">
        <v>0</v>
      </c>
      <c r="AG586" s="8">
        <v>0</v>
      </c>
      <c r="AH586" s="8" t="s">
        <v>60</v>
      </c>
      <c r="AI586" s="2">
        <v>1</v>
      </c>
      <c r="AJ586" s="2" t="s">
        <v>66</v>
      </c>
    </row>
    <row r="587" spans="1:36" s="2" customFormat="1" ht="14.5">
      <c r="A587" s="4" t="s">
        <v>106</v>
      </c>
      <c r="B587" s="5">
        <v>3</v>
      </c>
      <c r="C587" s="5">
        <v>1</v>
      </c>
      <c r="D587" s="5">
        <v>0</v>
      </c>
      <c r="E587" s="5">
        <v>0</v>
      </c>
      <c r="F587" s="5">
        <v>20000</v>
      </c>
      <c r="G587" s="5">
        <v>0</v>
      </c>
      <c r="H587" s="5">
        <v>19495</v>
      </c>
      <c r="I587" s="5">
        <v>0</v>
      </c>
      <c r="J587" s="5">
        <v>0</v>
      </c>
      <c r="K587" s="5">
        <v>1</v>
      </c>
      <c r="L587" s="5">
        <v>19495</v>
      </c>
      <c r="M587" s="5">
        <v>0</v>
      </c>
      <c r="N587" s="5">
        <v>0</v>
      </c>
      <c r="O587" s="5">
        <v>19495</v>
      </c>
      <c r="P587" s="5">
        <v>0</v>
      </c>
      <c r="Q587" s="5">
        <v>0</v>
      </c>
      <c r="R587" s="5">
        <v>0</v>
      </c>
      <c r="S587" s="5">
        <v>19494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6">
        <v>0</v>
      </c>
      <c r="AE587" s="5">
        <v>2</v>
      </c>
      <c r="AF587" s="7">
        <v>0</v>
      </c>
      <c r="AG587" s="8">
        <v>0</v>
      </c>
      <c r="AH587" s="8" t="s">
        <v>60</v>
      </c>
      <c r="AI587" s="2">
        <v>1</v>
      </c>
      <c r="AJ587" s="2" t="s">
        <v>66</v>
      </c>
    </row>
    <row r="588" spans="1:36" s="2" customFormat="1" ht="14.5">
      <c r="A588" s="4" t="s">
        <v>106</v>
      </c>
      <c r="B588" s="5">
        <v>4</v>
      </c>
      <c r="C588" s="5">
        <v>1</v>
      </c>
      <c r="D588" s="5">
        <v>0</v>
      </c>
      <c r="E588" s="5">
        <v>0</v>
      </c>
      <c r="F588" s="5">
        <v>20000</v>
      </c>
      <c r="G588" s="5">
        <v>0</v>
      </c>
      <c r="H588" s="5">
        <v>19915</v>
      </c>
      <c r="I588" s="5">
        <v>0</v>
      </c>
      <c r="J588" s="5">
        <v>0</v>
      </c>
      <c r="K588" s="5">
        <v>1</v>
      </c>
      <c r="L588" s="5">
        <v>19915</v>
      </c>
      <c r="M588" s="5">
        <v>0</v>
      </c>
      <c r="N588" s="5">
        <v>0</v>
      </c>
      <c r="O588" s="5">
        <v>19915</v>
      </c>
      <c r="P588" s="5">
        <v>0</v>
      </c>
      <c r="Q588" s="5">
        <v>0</v>
      </c>
      <c r="R588" s="5">
        <v>0</v>
      </c>
      <c r="S588" s="5">
        <v>19914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6">
        <v>0</v>
      </c>
      <c r="AE588" s="5">
        <v>2</v>
      </c>
      <c r="AF588" s="7">
        <v>0</v>
      </c>
      <c r="AG588" s="8">
        <v>0</v>
      </c>
      <c r="AH588" s="8" t="s">
        <v>60</v>
      </c>
      <c r="AI588" s="2">
        <v>1</v>
      </c>
      <c r="AJ588" s="2" t="s">
        <v>66</v>
      </c>
    </row>
    <row r="589" spans="1:36" s="2" customFormat="1" ht="14.5">
      <c r="A589" s="4" t="s">
        <v>106</v>
      </c>
      <c r="B589" s="5">
        <v>5</v>
      </c>
      <c r="C589" s="5">
        <v>1</v>
      </c>
      <c r="D589" s="5">
        <v>0</v>
      </c>
      <c r="E589" s="5">
        <v>0</v>
      </c>
      <c r="F589" s="5">
        <v>40000</v>
      </c>
      <c r="G589" s="5">
        <v>0</v>
      </c>
      <c r="H589" s="5">
        <v>40293</v>
      </c>
      <c r="I589" s="5">
        <v>0</v>
      </c>
      <c r="J589" s="5">
        <v>0</v>
      </c>
      <c r="K589" s="5">
        <v>1</v>
      </c>
      <c r="L589" s="5">
        <v>40293</v>
      </c>
      <c r="M589" s="5">
        <v>0</v>
      </c>
      <c r="N589" s="5">
        <v>0</v>
      </c>
      <c r="O589" s="5">
        <v>40293</v>
      </c>
      <c r="P589" s="5">
        <v>0</v>
      </c>
      <c r="Q589" s="5">
        <v>0</v>
      </c>
      <c r="R589" s="5">
        <v>0</v>
      </c>
      <c r="S589" s="5">
        <v>40292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6">
        <v>0</v>
      </c>
      <c r="AE589" s="5">
        <v>2</v>
      </c>
      <c r="AF589" s="7">
        <v>0</v>
      </c>
      <c r="AG589" s="8">
        <v>0</v>
      </c>
      <c r="AH589" s="8" t="s">
        <v>60</v>
      </c>
      <c r="AI589" s="2">
        <v>1</v>
      </c>
      <c r="AJ589" s="2" t="s">
        <v>66</v>
      </c>
    </row>
    <row r="590" spans="1:36" s="2" customFormat="1" ht="14.5">
      <c r="A590" s="4" t="s">
        <v>106</v>
      </c>
      <c r="B590" s="5">
        <v>6</v>
      </c>
      <c r="C590" s="5">
        <v>1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1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6">
        <v>0</v>
      </c>
      <c r="AE590" s="5">
        <v>2</v>
      </c>
      <c r="AF590" s="7">
        <v>0</v>
      </c>
      <c r="AG590" s="8">
        <v>0</v>
      </c>
      <c r="AH590" s="8" t="s">
        <v>60</v>
      </c>
      <c r="AI590" s="2">
        <v>1</v>
      </c>
      <c r="AJ590" s="2" t="s">
        <v>66</v>
      </c>
    </row>
    <row r="591" spans="1:36" s="2" customFormat="1" ht="14.5">
      <c r="A591" s="4" t="s">
        <v>106</v>
      </c>
      <c r="B591" s="5">
        <v>7</v>
      </c>
      <c r="C591" s="5">
        <v>1</v>
      </c>
      <c r="D591" s="5">
        <v>0</v>
      </c>
      <c r="E591" s="5">
        <v>0</v>
      </c>
      <c r="F591" s="5">
        <v>20000</v>
      </c>
      <c r="G591" s="5">
        <v>0</v>
      </c>
      <c r="H591" s="5">
        <v>19539</v>
      </c>
      <c r="I591" s="5">
        <v>0</v>
      </c>
      <c r="J591" s="5">
        <v>0</v>
      </c>
      <c r="K591" s="5">
        <v>1</v>
      </c>
      <c r="L591" s="5">
        <v>19539</v>
      </c>
      <c r="M591" s="5">
        <v>0</v>
      </c>
      <c r="N591" s="5">
        <v>0</v>
      </c>
      <c r="O591" s="5">
        <v>19539</v>
      </c>
      <c r="P591" s="5">
        <v>0</v>
      </c>
      <c r="Q591" s="5">
        <v>0</v>
      </c>
      <c r="R591" s="5">
        <v>0</v>
      </c>
      <c r="S591" s="5">
        <v>19538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6">
        <v>0</v>
      </c>
      <c r="AE591" s="5">
        <v>2</v>
      </c>
      <c r="AF591" s="7">
        <v>0</v>
      </c>
      <c r="AG591" s="8">
        <v>0</v>
      </c>
      <c r="AH591" s="8" t="s">
        <v>60</v>
      </c>
      <c r="AI591" s="2">
        <v>1</v>
      </c>
      <c r="AJ591" s="2" t="s">
        <v>66</v>
      </c>
    </row>
    <row r="592" spans="1:36" s="2" customFormat="1" ht="14.5">
      <c r="A592" s="4" t="s">
        <v>106</v>
      </c>
      <c r="B592" s="5">
        <v>8</v>
      </c>
      <c r="C592" s="5">
        <v>1</v>
      </c>
      <c r="D592" s="5">
        <v>0</v>
      </c>
      <c r="E592" s="5">
        <v>0</v>
      </c>
      <c r="F592" s="5">
        <v>18000</v>
      </c>
      <c r="G592" s="5">
        <v>0</v>
      </c>
      <c r="H592" s="5">
        <v>17392</v>
      </c>
      <c r="I592" s="5">
        <v>0</v>
      </c>
      <c r="J592" s="5">
        <v>0</v>
      </c>
      <c r="K592" s="5">
        <v>1</v>
      </c>
      <c r="L592" s="5">
        <v>17392</v>
      </c>
      <c r="M592" s="5">
        <v>0</v>
      </c>
      <c r="N592" s="5">
        <v>0</v>
      </c>
      <c r="O592" s="5">
        <v>17392</v>
      </c>
      <c r="P592" s="5">
        <v>0</v>
      </c>
      <c r="Q592" s="5">
        <v>0</v>
      </c>
      <c r="R592" s="5">
        <v>0</v>
      </c>
      <c r="S592" s="5">
        <v>17391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6">
        <v>0</v>
      </c>
      <c r="AE592" s="5">
        <v>2</v>
      </c>
      <c r="AF592" s="7">
        <v>0</v>
      </c>
      <c r="AG592" s="8">
        <v>0</v>
      </c>
      <c r="AH592" s="8" t="s">
        <v>60</v>
      </c>
      <c r="AI592" s="2">
        <v>1</v>
      </c>
      <c r="AJ592" s="2" t="s">
        <v>66</v>
      </c>
    </row>
    <row r="593" spans="1:36" s="2" customFormat="1" ht="14.5">
      <c r="A593" s="4" t="s">
        <v>106</v>
      </c>
      <c r="B593" s="5">
        <v>9</v>
      </c>
      <c r="C593" s="5">
        <v>1</v>
      </c>
      <c r="D593" s="5">
        <v>0</v>
      </c>
      <c r="E593" s="5">
        <v>0</v>
      </c>
      <c r="F593" s="5">
        <v>33000</v>
      </c>
      <c r="G593" s="5">
        <v>0</v>
      </c>
      <c r="H593" s="5">
        <v>31966</v>
      </c>
      <c r="I593" s="5">
        <v>0</v>
      </c>
      <c r="J593" s="5">
        <v>0</v>
      </c>
      <c r="K593" s="5">
        <v>1</v>
      </c>
      <c r="L593" s="5">
        <v>31966</v>
      </c>
      <c r="M593" s="5">
        <v>0</v>
      </c>
      <c r="N593" s="5">
        <v>0</v>
      </c>
      <c r="O593" s="5">
        <v>31966</v>
      </c>
      <c r="P593" s="5">
        <v>0</v>
      </c>
      <c r="Q593" s="5">
        <v>0</v>
      </c>
      <c r="R593" s="5">
        <v>0</v>
      </c>
      <c r="S593" s="5">
        <v>31965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6">
        <v>0</v>
      </c>
      <c r="AE593" s="5">
        <v>2</v>
      </c>
      <c r="AF593" s="7">
        <v>0</v>
      </c>
      <c r="AG593" s="8">
        <v>0</v>
      </c>
      <c r="AH593" s="8" t="s">
        <v>60</v>
      </c>
      <c r="AI593" s="2">
        <v>1</v>
      </c>
      <c r="AJ593" s="2" t="s">
        <v>66</v>
      </c>
    </row>
    <row r="594" spans="1:36" s="2" customFormat="1" ht="14.5">
      <c r="A594" s="4" t="s">
        <v>106</v>
      </c>
      <c r="B594" s="5">
        <v>10</v>
      </c>
      <c r="C594" s="5">
        <v>1</v>
      </c>
      <c r="D594" s="5">
        <v>0</v>
      </c>
      <c r="E594" s="5">
        <v>0</v>
      </c>
      <c r="F594" s="5">
        <v>40000</v>
      </c>
      <c r="G594" s="5">
        <v>0</v>
      </c>
      <c r="H594" s="5">
        <v>39710</v>
      </c>
      <c r="I594" s="5">
        <v>0</v>
      </c>
      <c r="J594" s="5">
        <v>0</v>
      </c>
      <c r="K594" s="5">
        <v>1</v>
      </c>
      <c r="L594" s="5">
        <v>39710</v>
      </c>
      <c r="M594" s="5">
        <v>0</v>
      </c>
      <c r="N594" s="5">
        <v>0</v>
      </c>
      <c r="O594" s="5">
        <v>39710</v>
      </c>
      <c r="P594" s="5">
        <v>0</v>
      </c>
      <c r="Q594" s="5">
        <v>0</v>
      </c>
      <c r="R594" s="5">
        <v>0</v>
      </c>
      <c r="S594" s="5">
        <v>39709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6">
        <v>0</v>
      </c>
      <c r="AE594" s="5">
        <v>2</v>
      </c>
      <c r="AF594" s="7">
        <v>0</v>
      </c>
      <c r="AG594" s="8">
        <v>0</v>
      </c>
      <c r="AH594" s="8" t="s">
        <v>60</v>
      </c>
      <c r="AI594" s="2">
        <v>1</v>
      </c>
      <c r="AJ594" s="2" t="s">
        <v>66</v>
      </c>
    </row>
    <row r="595" spans="1:36" s="2" customFormat="1" ht="14.5">
      <c r="A595" s="4" t="s">
        <v>106</v>
      </c>
      <c r="B595" s="5">
        <v>11</v>
      </c>
      <c r="C595" s="5">
        <v>1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1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6">
        <v>0</v>
      </c>
      <c r="AE595" s="5">
        <v>2</v>
      </c>
      <c r="AF595" s="7">
        <v>0</v>
      </c>
      <c r="AG595" s="8">
        <v>0</v>
      </c>
      <c r="AH595" s="8" t="s">
        <v>60</v>
      </c>
      <c r="AI595" s="2">
        <v>1</v>
      </c>
      <c r="AJ595" s="2" t="s">
        <v>66</v>
      </c>
    </row>
    <row r="596" spans="1:36" s="2" customFormat="1" ht="14.5">
      <c r="A596" s="4" t="s">
        <v>106</v>
      </c>
      <c r="B596" s="5">
        <v>12</v>
      </c>
      <c r="C596" s="5">
        <v>1</v>
      </c>
      <c r="D596" s="5">
        <v>0</v>
      </c>
      <c r="E596" s="5">
        <v>0</v>
      </c>
      <c r="F596" s="5">
        <v>40000</v>
      </c>
      <c r="G596" s="5">
        <v>0</v>
      </c>
      <c r="H596" s="5">
        <v>41282</v>
      </c>
      <c r="I596" s="5">
        <v>0</v>
      </c>
      <c r="J596" s="5">
        <v>0</v>
      </c>
      <c r="K596" s="5">
        <v>1</v>
      </c>
      <c r="L596" s="5">
        <v>41282</v>
      </c>
      <c r="M596" s="5">
        <v>0</v>
      </c>
      <c r="N596" s="5">
        <v>0</v>
      </c>
      <c r="O596" s="5">
        <v>41282</v>
      </c>
      <c r="P596" s="5">
        <v>0</v>
      </c>
      <c r="Q596" s="5">
        <v>0</v>
      </c>
      <c r="R596" s="5">
        <v>0</v>
      </c>
      <c r="S596" s="5">
        <v>41282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  <c r="AC596" s="5">
        <v>0</v>
      </c>
      <c r="AD596" s="6">
        <v>0</v>
      </c>
      <c r="AE596" s="5">
        <v>2</v>
      </c>
      <c r="AF596" s="7">
        <v>0</v>
      </c>
      <c r="AG596" s="8">
        <v>0</v>
      </c>
      <c r="AH596" s="8" t="s">
        <v>60</v>
      </c>
      <c r="AI596" s="2">
        <v>1</v>
      </c>
      <c r="AJ596" s="2" t="s">
        <v>66</v>
      </c>
    </row>
    <row r="597" spans="1:36" s="2" customFormat="1" ht="14.5">
      <c r="A597" s="4" t="s">
        <v>107</v>
      </c>
      <c r="B597" s="5">
        <v>1</v>
      </c>
      <c r="C597" s="5">
        <v>1</v>
      </c>
      <c r="D597" s="5">
        <v>0</v>
      </c>
      <c r="E597" s="5">
        <v>0</v>
      </c>
      <c r="F597" s="5">
        <v>12000</v>
      </c>
      <c r="G597" s="5">
        <v>0</v>
      </c>
      <c r="H597" s="5">
        <v>9585</v>
      </c>
      <c r="I597" s="5">
        <v>0</v>
      </c>
      <c r="J597" s="5">
        <v>0</v>
      </c>
      <c r="K597" s="5">
        <v>1</v>
      </c>
      <c r="L597" s="5">
        <v>9585</v>
      </c>
      <c r="M597" s="5">
        <v>0</v>
      </c>
      <c r="N597" s="5">
        <v>0</v>
      </c>
      <c r="O597" s="5">
        <v>9585</v>
      </c>
      <c r="P597" s="5">
        <v>0</v>
      </c>
      <c r="Q597" s="5">
        <v>0</v>
      </c>
      <c r="R597" s="5">
        <v>0</v>
      </c>
      <c r="S597" s="5">
        <v>9585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6">
        <v>0</v>
      </c>
      <c r="AE597" s="5">
        <v>1</v>
      </c>
      <c r="AF597" s="7">
        <v>1</v>
      </c>
      <c r="AG597" s="8">
        <v>1</v>
      </c>
      <c r="AH597" s="8" t="s">
        <v>60</v>
      </c>
      <c r="AI597" s="2">
        <v>1</v>
      </c>
      <c r="AJ597" s="2" t="s">
        <v>66</v>
      </c>
    </row>
    <row r="598" spans="1:36" s="2" customFormat="1" ht="14.5">
      <c r="A598" s="4" t="s">
        <v>107</v>
      </c>
      <c r="B598" s="5">
        <v>2</v>
      </c>
      <c r="C598" s="5">
        <v>1</v>
      </c>
      <c r="D598" s="5">
        <v>0</v>
      </c>
      <c r="E598" s="5">
        <v>0</v>
      </c>
      <c r="F598" s="5">
        <v>20000</v>
      </c>
      <c r="G598" s="5">
        <v>0</v>
      </c>
      <c r="H598" s="5">
        <v>29157</v>
      </c>
      <c r="I598" s="5">
        <v>0</v>
      </c>
      <c r="J598" s="5">
        <v>0</v>
      </c>
      <c r="K598" s="5">
        <v>1</v>
      </c>
      <c r="L598" s="5">
        <v>29157</v>
      </c>
      <c r="M598" s="5">
        <v>0</v>
      </c>
      <c r="N598" s="5">
        <v>0</v>
      </c>
      <c r="O598" s="5">
        <v>29157</v>
      </c>
      <c r="P598" s="5">
        <v>0</v>
      </c>
      <c r="Q598" s="5">
        <v>0</v>
      </c>
      <c r="R598" s="5">
        <v>0</v>
      </c>
      <c r="S598" s="5">
        <v>29156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6">
        <v>0</v>
      </c>
      <c r="AE598" s="5">
        <v>1</v>
      </c>
      <c r="AF598" s="7">
        <v>1</v>
      </c>
      <c r="AG598" s="8">
        <v>1</v>
      </c>
      <c r="AH598" s="8" t="s">
        <v>60</v>
      </c>
      <c r="AI598" s="2">
        <v>1</v>
      </c>
      <c r="AJ598" s="2" t="s">
        <v>66</v>
      </c>
    </row>
    <row r="599" spans="1:36" s="2" customFormat="1" ht="14.5">
      <c r="A599" s="4" t="s">
        <v>107</v>
      </c>
      <c r="B599" s="5">
        <v>3</v>
      </c>
      <c r="C599" s="5">
        <v>1</v>
      </c>
      <c r="D599" s="5">
        <v>0</v>
      </c>
      <c r="E599" s="5">
        <v>0</v>
      </c>
      <c r="F599" s="5">
        <v>10000</v>
      </c>
      <c r="G599" s="5">
        <v>0</v>
      </c>
      <c r="H599" s="5">
        <v>0</v>
      </c>
      <c r="I599" s="5">
        <v>0</v>
      </c>
      <c r="J599" s="5">
        <v>0</v>
      </c>
      <c r="K599" s="5">
        <v>1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6">
        <v>0</v>
      </c>
      <c r="AE599" s="5">
        <v>1</v>
      </c>
      <c r="AF599" s="7">
        <v>1</v>
      </c>
      <c r="AG599" s="8">
        <v>1</v>
      </c>
      <c r="AH599" s="8" t="s">
        <v>60</v>
      </c>
      <c r="AI599" s="2">
        <v>1</v>
      </c>
      <c r="AJ599" s="2" t="s">
        <v>66</v>
      </c>
    </row>
    <row r="600" spans="1:36" s="2" customFormat="1" ht="14.5">
      <c r="A600" s="4" t="s">
        <v>107</v>
      </c>
      <c r="B600" s="5">
        <v>4</v>
      </c>
      <c r="C600" s="5">
        <v>1</v>
      </c>
      <c r="D600" s="5">
        <v>0</v>
      </c>
      <c r="E600" s="5">
        <v>0</v>
      </c>
      <c r="F600" s="5">
        <v>30000</v>
      </c>
      <c r="G600" s="5">
        <v>0</v>
      </c>
      <c r="H600" s="5">
        <v>0</v>
      </c>
      <c r="I600" s="5">
        <v>0</v>
      </c>
      <c r="J600" s="5">
        <v>0</v>
      </c>
      <c r="K600" s="5">
        <v>1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6">
        <v>0</v>
      </c>
      <c r="AE600" s="5">
        <v>1</v>
      </c>
      <c r="AF600" s="7">
        <v>1</v>
      </c>
      <c r="AG600" s="8">
        <v>1</v>
      </c>
      <c r="AH600" s="8" t="s">
        <v>60</v>
      </c>
      <c r="AI600" s="2">
        <v>1</v>
      </c>
      <c r="AJ600" s="2" t="s">
        <v>66</v>
      </c>
    </row>
    <row r="601" spans="1:36" s="2" customFormat="1" ht="14.5">
      <c r="A601" s="4" t="s">
        <v>107</v>
      </c>
      <c r="B601" s="5">
        <v>5</v>
      </c>
      <c r="C601" s="5">
        <v>1</v>
      </c>
      <c r="D601" s="5">
        <v>0</v>
      </c>
      <c r="E601" s="5">
        <v>0</v>
      </c>
      <c r="F601" s="5">
        <v>0</v>
      </c>
      <c r="G601" s="5">
        <v>0</v>
      </c>
      <c r="H601" s="5">
        <v>9664</v>
      </c>
      <c r="I601" s="5">
        <v>0</v>
      </c>
      <c r="J601" s="5">
        <v>0</v>
      </c>
      <c r="K601" s="5">
        <v>1</v>
      </c>
      <c r="L601" s="5">
        <v>9664</v>
      </c>
      <c r="M601" s="5">
        <v>0</v>
      </c>
      <c r="N601" s="5">
        <v>0</v>
      </c>
      <c r="O601" s="5">
        <v>9664</v>
      </c>
      <c r="P601" s="5">
        <v>0</v>
      </c>
      <c r="Q601" s="5">
        <v>0</v>
      </c>
      <c r="R601" s="5">
        <v>0</v>
      </c>
      <c r="S601" s="5">
        <v>9664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6">
        <v>0</v>
      </c>
      <c r="AE601" s="5">
        <v>1</v>
      </c>
      <c r="AF601" s="7">
        <v>1</v>
      </c>
      <c r="AG601" s="8">
        <v>1</v>
      </c>
      <c r="AH601" s="8" t="s">
        <v>60</v>
      </c>
      <c r="AI601" s="2">
        <v>1</v>
      </c>
      <c r="AJ601" s="2" t="s">
        <v>66</v>
      </c>
    </row>
    <row r="602" spans="1:36" s="2" customFormat="1" ht="14.5">
      <c r="A602" s="4" t="s">
        <v>107</v>
      </c>
      <c r="B602" s="5">
        <v>6</v>
      </c>
      <c r="C602" s="5">
        <v>1</v>
      </c>
      <c r="D602" s="5">
        <v>0</v>
      </c>
      <c r="E602" s="5">
        <v>0</v>
      </c>
      <c r="F602" s="5">
        <v>0</v>
      </c>
      <c r="G602" s="5">
        <v>0</v>
      </c>
      <c r="H602" s="5">
        <v>5135</v>
      </c>
      <c r="I602" s="5">
        <v>0</v>
      </c>
      <c r="J602" s="5">
        <v>0</v>
      </c>
      <c r="K602" s="5">
        <v>1</v>
      </c>
      <c r="L602" s="5">
        <v>5135</v>
      </c>
      <c r="M602" s="5">
        <v>0</v>
      </c>
      <c r="N602" s="5">
        <v>0</v>
      </c>
      <c r="O602" s="5">
        <v>5135</v>
      </c>
      <c r="P602" s="5">
        <v>0</v>
      </c>
      <c r="Q602" s="5">
        <v>0</v>
      </c>
      <c r="R602" s="5">
        <v>0</v>
      </c>
      <c r="S602" s="5">
        <v>5135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6">
        <v>0</v>
      </c>
      <c r="AE602" s="5">
        <v>1</v>
      </c>
      <c r="AF602" s="7">
        <v>1</v>
      </c>
      <c r="AG602" s="8">
        <v>1</v>
      </c>
      <c r="AH602" s="8" t="s">
        <v>60</v>
      </c>
      <c r="AI602" s="2">
        <v>1</v>
      </c>
      <c r="AJ602" s="2" t="s">
        <v>66</v>
      </c>
    </row>
    <row r="603" spans="1:36" s="2" customFormat="1" ht="14.5">
      <c r="A603" s="4" t="s">
        <v>107</v>
      </c>
      <c r="B603" s="5">
        <v>7</v>
      </c>
      <c r="C603" s="5">
        <v>1</v>
      </c>
      <c r="D603" s="5">
        <v>0</v>
      </c>
      <c r="E603" s="5">
        <v>0</v>
      </c>
      <c r="F603" s="5">
        <v>10000</v>
      </c>
      <c r="G603" s="5">
        <v>0</v>
      </c>
      <c r="H603" s="5">
        <v>28728</v>
      </c>
      <c r="I603" s="5">
        <v>0</v>
      </c>
      <c r="J603" s="5">
        <v>0</v>
      </c>
      <c r="K603" s="5">
        <v>1</v>
      </c>
      <c r="L603" s="5">
        <v>28728</v>
      </c>
      <c r="M603" s="5">
        <v>0</v>
      </c>
      <c r="N603" s="5">
        <v>0</v>
      </c>
      <c r="O603" s="5">
        <v>28728</v>
      </c>
      <c r="P603" s="5">
        <v>0</v>
      </c>
      <c r="Q603" s="5">
        <v>0</v>
      </c>
      <c r="R603" s="5">
        <v>0</v>
      </c>
      <c r="S603" s="5">
        <v>28728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6">
        <v>0</v>
      </c>
      <c r="AE603" s="5">
        <v>1</v>
      </c>
      <c r="AF603" s="7">
        <v>1</v>
      </c>
      <c r="AG603" s="8">
        <v>1</v>
      </c>
      <c r="AH603" s="8" t="s">
        <v>60</v>
      </c>
      <c r="AI603" s="2">
        <v>1</v>
      </c>
      <c r="AJ603" s="2" t="s">
        <v>66</v>
      </c>
    </row>
    <row r="604" spans="1:36" s="2" customFormat="1" ht="14.5">
      <c r="A604" s="4" t="s">
        <v>107</v>
      </c>
      <c r="B604" s="5">
        <v>8</v>
      </c>
      <c r="C604" s="5">
        <v>1</v>
      </c>
      <c r="D604" s="5">
        <v>0</v>
      </c>
      <c r="E604" s="5">
        <v>0</v>
      </c>
      <c r="F604" s="5">
        <v>5200</v>
      </c>
      <c r="G604" s="5">
        <v>0</v>
      </c>
      <c r="H604" s="5">
        <v>0</v>
      </c>
      <c r="I604" s="5">
        <v>0</v>
      </c>
      <c r="J604" s="5">
        <v>0</v>
      </c>
      <c r="K604" s="5">
        <v>1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6">
        <v>0</v>
      </c>
      <c r="AE604" s="5">
        <v>1</v>
      </c>
      <c r="AF604" s="7">
        <v>1</v>
      </c>
      <c r="AG604" s="8">
        <v>1</v>
      </c>
      <c r="AH604" s="8" t="s">
        <v>60</v>
      </c>
      <c r="AI604" s="2">
        <v>1</v>
      </c>
      <c r="AJ604" s="2" t="s">
        <v>66</v>
      </c>
    </row>
    <row r="605" spans="1:36" s="2" customFormat="1" ht="14.5">
      <c r="A605" s="4" t="s">
        <v>107</v>
      </c>
      <c r="B605" s="5">
        <v>9</v>
      </c>
      <c r="C605" s="5">
        <v>1</v>
      </c>
      <c r="D605" s="5">
        <v>0</v>
      </c>
      <c r="E605" s="5">
        <v>0</v>
      </c>
      <c r="F605" s="5">
        <v>30000</v>
      </c>
      <c r="G605" s="5">
        <v>0</v>
      </c>
      <c r="H605" s="5">
        <v>25936</v>
      </c>
      <c r="I605" s="5">
        <v>0</v>
      </c>
      <c r="J605" s="5">
        <v>0</v>
      </c>
      <c r="K605" s="5">
        <v>1</v>
      </c>
      <c r="L605" s="5">
        <v>25936</v>
      </c>
      <c r="M605" s="5">
        <v>0</v>
      </c>
      <c r="N605" s="5">
        <v>0</v>
      </c>
      <c r="O605" s="5">
        <v>25936</v>
      </c>
      <c r="P605" s="5">
        <v>0</v>
      </c>
      <c r="Q605" s="5">
        <v>0</v>
      </c>
      <c r="R605" s="5">
        <v>0</v>
      </c>
      <c r="S605" s="5">
        <v>25935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6">
        <v>0</v>
      </c>
      <c r="AE605" s="5">
        <v>1</v>
      </c>
      <c r="AF605" s="7">
        <v>1</v>
      </c>
      <c r="AG605" s="8">
        <v>1</v>
      </c>
      <c r="AH605" s="8" t="s">
        <v>60</v>
      </c>
      <c r="AI605" s="2">
        <v>1</v>
      </c>
      <c r="AJ605" s="2" t="s">
        <v>66</v>
      </c>
    </row>
    <row r="606" spans="1:36" s="2" customFormat="1" ht="14.5">
      <c r="A606" s="4" t="s">
        <v>107</v>
      </c>
      <c r="B606" s="5">
        <v>10</v>
      </c>
      <c r="C606" s="5">
        <v>1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1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  <c r="AD606" s="6">
        <v>0</v>
      </c>
      <c r="AE606" s="5">
        <v>1</v>
      </c>
      <c r="AF606" s="7">
        <v>1</v>
      </c>
      <c r="AG606" s="8">
        <v>1</v>
      </c>
      <c r="AH606" s="8" t="s">
        <v>60</v>
      </c>
      <c r="AI606" s="2">
        <v>1</v>
      </c>
      <c r="AJ606" s="2" t="s">
        <v>66</v>
      </c>
    </row>
    <row r="607" spans="1:36" s="2" customFormat="1" ht="14.5">
      <c r="A607" s="4" t="s">
        <v>107</v>
      </c>
      <c r="B607" s="5">
        <v>11</v>
      </c>
      <c r="C607" s="5">
        <v>1</v>
      </c>
      <c r="D607" s="5">
        <v>0</v>
      </c>
      <c r="E607" s="5">
        <v>0</v>
      </c>
      <c r="F607" s="5">
        <v>25000</v>
      </c>
      <c r="G607" s="5">
        <v>0</v>
      </c>
      <c r="H607" s="5">
        <v>12249</v>
      </c>
      <c r="I607" s="5">
        <v>0</v>
      </c>
      <c r="J607" s="5">
        <v>0</v>
      </c>
      <c r="K607" s="5">
        <v>1</v>
      </c>
      <c r="L607" s="5">
        <v>12249</v>
      </c>
      <c r="M607" s="5">
        <v>0</v>
      </c>
      <c r="N607" s="5">
        <v>0</v>
      </c>
      <c r="O607" s="5">
        <v>12249</v>
      </c>
      <c r="P607" s="5">
        <v>0</v>
      </c>
      <c r="Q607" s="5">
        <v>0</v>
      </c>
      <c r="R607" s="5">
        <v>0</v>
      </c>
      <c r="S607" s="5">
        <v>12248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6">
        <v>0</v>
      </c>
      <c r="AE607" s="5">
        <v>1</v>
      </c>
      <c r="AF607" s="7">
        <v>1</v>
      </c>
      <c r="AG607" s="8">
        <v>1</v>
      </c>
      <c r="AH607" s="8" t="s">
        <v>60</v>
      </c>
      <c r="AI607" s="2">
        <v>1</v>
      </c>
      <c r="AJ607" s="2" t="s">
        <v>66</v>
      </c>
    </row>
    <row r="608" spans="1:36" s="2" customFormat="1" ht="14.5">
      <c r="A608" s="4" t="s">
        <v>107</v>
      </c>
      <c r="B608" s="5">
        <v>12</v>
      </c>
      <c r="C608" s="5">
        <v>1</v>
      </c>
      <c r="D608" s="5">
        <v>0</v>
      </c>
      <c r="E608" s="5">
        <v>0</v>
      </c>
      <c r="F608" s="5">
        <v>0</v>
      </c>
      <c r="G608" s="5">
        <v>0</v>
      </c>
      <c r="H608" s="5">
        <v>19413</v>
      </c>
      <c r="I608" s="5">
        <v>0</v>
      </c>
      <c r="J608" s="5">
        <v>0</v>
      </c>
      <c r="K608" s="5">
        <v>1</v>
      </c>
      <c r="L608" s="5">
        <v>19413</v>
      </c>
      <c r="M608" s="5">
        <v>0</v>
      </c>
      <c r="N608" s="5">
        <v>0</v>
      </c>
      <c r="O608" s="5">
        <v>19413</v>
      </c>
      <c r="P608" s="5">
        <v>0</v>
      </c>
      <c r="Q608" s="5">
        <v>0</v>
      </c>
      <c r="R608" s="5">
        <v>0</v>
      </c>
      <c r="S608" s="5">
        <v>19413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6">
        <v>0</v>
      </c>
      <c r="AE608" s="5">
        <v>1</v>
      </c>
      <c r="AF608" s="7">
        <v>1</v>
      </c>
      <c r="AG608" s="8">
        <v>1</v>
      </c>
      <c r="AH608" s="8" t="s">
        <v>60</v>
      </c>
      <c r="AI608" s="2">
        <v>1</v>
      </c>
      <c r="AJ608" s="2" t="s">
        <v>66</v>
      </c>
    </row>
    <row r="609" spans="1:36" s="2" customFormat="1" ht="14.5">
      <c r="A609" s="4" t="s">
        <v>108</v>
      </c>
      <c r="B609" s="5">
        <v>1</v>
      </c>
      <c r="C609" s="5">
        <v>1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1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6">
        <v>0</v>
      </c>
      <c r="AE609" s="5">
        <v>1</v>
      </c>
      <c r="AF609" s="7">
        <v>0</v>
      </c>
      <c r="AG609" s="8">
        <v>0</v>
      </c>
      <c r="AH609" s="8" t="s">
        <v>109</v>
      </c>
      <c r="AI609" s="2">
        <v>1</v>
      </c>
      <c r="AJ609" s="2" t="s">
        <v>66</v>
      </c>
    </row>
    <row r="610" spans="1:36" s="2" customFormat="1" ht="14.5">
      <c r="A610" s="4" t="s">
        <v>108</v>
      </c>
      <c r="B610" s="5">
        <v>2</v>
      </c>
      <c r="C610" s="5">
        <v>1</v>
      </c>
      <c r="D610" s="5">
        <v>0</v>
      </c>
      <c r="E610" s="5">
        <v>0</v>
      </c>
      <c r="F610" s="5">
        <v>2200</v>
      </c>
      <c r="G610" s="5">
        <v>0</v>
      </c>
      <c r="H610" s="5">
        <v>2152</v>
      </c>
      <c r="I610" s="5">
        <v>0</v>
      </c>
      <c r="J610" s="5">
        <v>0</v>
      </c>
      <c r="K610" s="5">
        <v>1</v>
      </c>
      <c r="L610" s="5">
        <v>2152</v>
      </c>
      <c r="M610" s="5">
        <v>0</v>
      </c>
      <c r="N610" s="5">
        <v>0</v>
      </c>
      <c r="O610" s="5">
        <v>2152</v>
      </c>
      <c r="P610" s="5">
        <v>0</v>
      </c>
      <c r="Q610" s="5">
        <v>0</v>
      </c>
      <c r="R610" s="5">
        <v>0</v>
      </c>
      <c r="S610" s="5">
        <v>2151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6">
        <v>0</v>
      </c>
      <c r="AE610" s="5">
        <v>1</v>
      </c>
      <c r="AF610" s="7">
        <v>0</v>
      </c>
      <c r="AG610" s="8">
        <v>0</v>
      </c>
      <c r="AH610" s="8" t="s">
        <v>109</v>
      </c>
      <c r="AI610" s="2">
        <v>1</v>
      </c>
      <c r="AJ610" s="2" t="s">
        <v>66</v>
      </c>
    </row>
    <row r="611" spans="1:36" s="2" customFormat="1" ht="14.5">
      <c r="A611" s="4" t="s">
        <v>108</v>
      </c>
      <c r="B611" s="5">
        <v>3</v>
      </c>
      <c r="C611" s="5">
        <v>1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1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6">
        <v>0</v>
      </c>
      <c r="AE611" s="5">
        <v>1</v>
      </c>
      <c r="AF611" s="7">
        <v>0</v>
      </c>
      <c r="AG611" s="8">
        <v>0</v>
      </c>
      <c r="AH611" s="8" t="s">
        <v>109</v>
      </c>
      <c r="AI611" s="2">
        <v>1</v>
      </c>
      <c r="AJ611" s="2" t="s">
        <v>66</v>
      </c>
    </row>
    <row r="612" spans="1:36" s="2" customFormat="1" ht="14.5">
      <c r="A612" s="4" t="s">
        <v>108</v>
      </c>
      <c r="B612" s="5">
        <v>4</v>
      </c>
      <c r="C612" s="5">
        <v>1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1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6">
        <v>0</v>
      </c>
      <c r="AE612" s="5">
        <v>1</v>
      </c>
      <c r="AF612" s="7">
        <v>0</v>
      </c>
      <c r="AG612" s="8">
        <v>0</v>
      </c>
      <c r="AH612" s="8" t="s">
        <v>109</v>
      </c>
      <c r="AI612" s="2">
        <v>1</v>
      </c>
      <c r="AJ612" s="2" t="s">
        <v>66</v>
      </c>
    </row>
    <row r="613" spans="1:36" s="2" customFormat="1" ht="14.5">
      <c r="A613" s="4" t="s">
        <v>108</v>
      </c>
      <c r="B613" s="5">
        <v>5</v>
      </c>
      <c r="C613" s="5">
        <v>1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1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6">
        <v>0</v>
      </c>
      <c r="AE613" s="5">
        <v>1</v>
      </c>
      <c r="AF613" s="7">
        <v>0</v>
      </c>
      <c r="AG613" s="8">
        <v>0</v>
      </c>
      <c r="AH613" s="8" t="s">
        <v>109</v>
      </c>
      <c r="AI613" s="2">
        <v>1</v>
      </c>
      <c r="AJ613" s="2" t="s">
        <v>66</v>
      </c>
    </row>
    <row r="614" spans="1:36" s="2" customFormat="1" ht="14.5">
      <c r="A614" s="4" t="s">
        <v>108</v>
      </c>
      <c r="B614" s="5">
        <v>6</v>
      </c>
      <c r="C614" s="5">
        <v>1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1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  <c r="AC614" s="5">
        <v>0</v>
      </c>
      <c r="AD614" s="6">
        <v>0</v>
      </c>
      <c r="AE614" s="5">
        <v>1</v>
      </c>
      <c r="AF614" s="7">
        <v>0</v>
      </c>
      <c r="AG614" s="8">
        <v>0</v>
      </c>
      <c r="AH614" s="8" t="s">
        <v>109</v>
      </c>
      <c r="AI614" s="2">
        <v>1</v>
      </c>
      <c r="AJ614" s="2" t="s">
        <v>66</v>
      </c>
    </row>
    <row r="615" spans="1:36" s="2" customFormat="1" ht="14.5">
      <c r="A615" s="4" t="s">
        <v>108</v>
      </c>
      <c r="B615" s="5">
        <v>7</v>
      </c>
      <c r="C615" s="5">
        <v>1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1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6">
        <v>0</v>
      </c>
      <c r="AE615" s="5">
        <v>1</v>
      </c>
      <c r="AF615" s="7">
        <v>0</v>
      </c>
      <c r="AG615" s="8">
        <v>0</v>
      </c>
      <c r="AH615" s="8" t="s">
        <v>109</v>
      </c>
      <c r="AI615" s="2">
        <v>1</v>
      </c>
      <c r="AJ615" s="2" t="s">
        <v>66</v>
      </c>
    </row>
    <row r="616" spans="1:36" s="2" customFormat="1" ht="14.5">
      <c r="A616" s="4" t="s">
        <v>108</v>
      </c>
      <c r="B616" s="5">
        <v>8</v>
      </c>
      <c r="C616" s="5">
        <v>1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1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6">
        <v>0</v>
      </c>
      <c r="AE616" s="5">
        <v>1</v>
      </c>
      <c r="AF616" s="7">
        <v>0</v>
      </c>
      <c r="AG616" s="8">
        <v>0</v>
      </c>
      <c r="AH616" s="8" t="s">
        <v>109</v>
      </c>
      <c r="AI616" s="2">
        <v>1</v>
      </c>
      <c r="AJ616" s="2" t="s">
        <v>66</v>
      </c>
    </row>
    <row r="617" spans="1:36" s="2" customFormat="1" ht="14.5">
      <c r="A617" s="4" t="s">
        <v>108</v>
      </c>
      <c r="B617" s="5">
        <v>9</v>
      </c>
      <c r="C617" s="5">
        <v>1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1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6">
        <v>0</v>
      </c>
      <c r="AE617" s="5">
        <v>1</v>
      </c>
      <c r="AF617" s="7">
        <v>0</v>
      </c>
      <c r="AG617" s="8">
        <v>0</v>
      </c>
      <c r="AH617" s="8" t="s">
        <v>109</v>
      </c>
      <c r="AI617" s="2">
        <v>1</v>
      </c>
      <c r="AJ617" s="2" t="s">
        <v>66</v>
      </c>
    </row>
    <row r="618" spans="1:36" s="2" customFormat="1" ht="14.5">
      <c r="A618" s="4" t="s">
        <v>108</v>
      </c>
      <c r="B618" s="5">
        <v>10</v>
      </c>
      <c r="C618" s="5">
        <v>1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1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6">
        <v>0</v>
      </c>
      <c r="AE618" s="5">
        <v>1</v>
      </c>
      <c r="AF618" s="7">
        <v>0</v>
      </c>
      <c r="AG618" s="8">
        <v>0</v>
      </c>
      <c r="AH618" s="8" t="s">
        <v>109</v>
      </c>
      <c r="AI618" s="2">
        <v>1</v>
      </c>
      <c r="AJ618" s="2" t="s">
        <v>66</v>
      </c>
    </row>
    <row r="619" spans="1:36" s="2" customFormat="1" ht="14.5">
      <c r="A619" s="4" t="s">
        <v>108</v>
      </c>
      <c r="B619" s="5">
        <v>11</v>
      </c>
      <c r="C619" s="5">
        <v>1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1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6">
        <v>0</v>
      </c>
      <c r="AE619" s="5">
        <v>1</v>
      </c>
      <c r="AF619" s="7">
        <v>0</v>
      </c>
      <c r="AG619" s="8">
        <v>0</v>
      </c>
      <c r="AH619" s="8" t="s">
        <v>109</v>
      </c>
      <c r="AI619" s="2">
        <v>1</v>
      </c>
      <c r="AJ619" s="2" t="s">
        <v>66</v>
      </c>
    </row>
    <row r="620" spans="1:36" s="2" customFormat="1" ht="14.5">
      <c r="A620" s="4" t="s">
        <v>108</v>
      </c>
      <c r="B620" s="5">
        <v>12</v>
      </c>
      <c r="C620" s="5">
        <v>1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1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6">
        <v>0</v>
      </c>
      <c r="AE620" s="5">
        <v>1</v>
      </c>
      <c r="AF620" s="7">
        <v>0</v>
      </c>
      <c r="AG620" s="8">
        <v>0</v>
      </c>
      <c r="AH620" s="8" t="s">
        <v>109</v>
      </c>
      <c r="AI620" s="2">
        <v>1</v>
      </c>
      <c r="AJ620" s="2" t="s">
        <v>66</v>
      </c>
    </row>
    <row r="621" spans="1:36" s="2" customFormat="1" ht="14.5">
      <c r="A621" s="4" t="s">
        <v>110</v>
      </c>
      <c r="B621" s="5">
        <v>1</v>
      </c>
      <c r="C621" s="5">
        <v>1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1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6">
        <v>0</v>
      </c>
      <c r="AE621" s="5">
        <v>2</v>
      </c>
      <c r="AF621" s="7">
        <v>1</v>
      </c>
      <c r="AG621" s="8">
        <v>1</v>
      </c>
      <c r="AH621" s="8" t="s">
        <v>109</v>
      </c>
      <c r="AI621" s="2">
        <v>1</v>
      </c>
      <c r="AJ621" s="2" t="s">
        <v>66</v>
      </c>
    </row>
    <row r="622" spans="1:36" s="2" customFormat="1" ht="14.5">
      <c r="A622" s="4" t="s">
        <v>110</v>
      </c>
      <c r="B622" s="5">
        <v>2</v>
      </c>
      <c r="C622" s="5">
        <v>1</v>
      </c>
      <c r="D622" s="5">
        <v>0</v>
      </c>
      <c r="E622" s="5">
        <v>0</v>
      </c>
      <c r="F622" s="5">
        <v>2200</v>
      </c>
      <c r="G622" s="5">
        <v>0</v>
      </c>
      <c r="H622" s="5">
        <v>0</v>
      </c>
      <c r="I622" s="5">
        <v>0</v>
      </c>
      <c r="J622" s="5">
        <v>0</v>
      </c>
      <c r="K622" s="5">
        <v>1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6">
        <v>0</v>
      </c>
      <c r="AE622" s="5">
        <v>2</v>
      </c>
      <c r="AF622" s="7">
        <v>1</v>
      </c>
      <c r="AG622" s="8">
        <v>1</v>
      </c>
      <c r="AH622" s="8" t="s">
        <v>109</v>
      </c>
      <c r="AI622" s="2">
        <v>1</v>
      </c>
      <c r="AJ622" s="2" t="s">
        <v>66</v>
      </c>
    </row>
    <row r="623" spans="1:36" s="2" customFormat="1" ht="14.5">
      <c r="A623" s="4" t="s">
        <v>110</v>
      </c>
      <c r="B623" s="5">
        <v>3</v>
      </c>
      <c r="C623" s="5">
        <v>1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1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6">
        <v>0</v>
      </c>
      <c r="AE623" s="5">
        <v>2</v>
      </c>
      <c r="AF623" s="7">
        <v>1</v>
      </c>
      <c r="AG623" s="8">
        <v>1</v>
      </c>
      <c r="AH623" s="8" t="s">
        <v>109</v>
      </c>
      <c r="AI623" s="2">
        <v>1</v>
      </c>
      <c r="AJ623" s="2" t="s">
        <v>66</v>
      </c>
    </row>
    <row r="624" spans="1:36" s="2" customFormat="1" ht="14.5">
      <c r="A624" s="4" t="s">
        <v>110</v>
      </c>
      <c r="B624" s="5">
        <v>4</v>
      </c>
      <c r="C624" s="5">
        <v>1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1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6">
        <v>0</v>
      </c>
      <c r="AE624" s="5">
        <v>2</v>
      </c>
      <c r="AF624" s="7">
        <v>1</v>
      </c>
      <c r="AG624" s="8">
        <v>1</v>
      </c>
      <c r="AH624" s="8" t="s">
        <v>109</v>
      </c>
      <c r="AI624" s="2">
        <v>1</v>
      </c>
      <c r="AJ624" s="2" t="s">
        <v>66</v>
      </c>
    </row>
    <row r="625" spans="1:36" s="2" customFormat="1" ht="14.5">
      <c r="A625" s="4" t="s">
        <v>110</v>
      </c>
      <c r="B625" s="5">
        <v>5</v>
      </c>
      <c r="C625" s="5">
        <v>1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1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6">
        <v>0</v>
      </c>
      <c r="AE625" s="5">
        <v>2</v>
      </c>
      <c r="AF625" s="7">
        <v>1</v>
      </c>
      <c r="AG625" s="8">
        <v>1</v>
      </c>
      <c r="AH625" s="8" t="s">
        <v>109</v>
      </c>
      <c r="AI625" s="2">
        <v>1</v>
      </c>
      <c r="AJ625" s="2" t="s">
        <v>66</v>
      </c>
    </row>
    <row r="626" spans="1:36" s="2" customFormat="1" ht="14.5">
      <c r="A626" s="4" t="s">
        <v>110</v>
      </c>
      <c r="B626" s="5">
        <v>6</v>
      </c>
      <c r="C626" s="5">
        <v>1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1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6">
        <v>0</v>
      </c>
      <c r="AE626" s="5">
        <v>2</v>
      </c>
      <c r="AF626" s="7">
        <v>1</v>
      </c>
      <c r="AG626" s="8">
        <v>1</v>
      </c>
      <c r="AH626" s="8" t="s">
        <v>109</v>
      </c>
      <c r="AI626" s="2">
        <v>1</v>
      </c>
      <c r="AJ626" s="2" t="s">
        <v>66</v>
      </c>
    </row>
    <row r="627" spans="1:36" s="2" customFormat="1" ht="14.5">
      <c r="A627" s="4" t="s">
        <v>110</v>
      </c>
      <c r="B627" s="5">
        <v>7</v>
      </c>
      <c r="C627" s="5">
        <v>1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1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6">
        <v>0</v>
      </c>
      <c r="AE627" s="5">
        <v>2</v>
      </c>
      <c r="AF627" s="7">
        <v>1</v>
      </c>
      <c r="AG627" s="8">
        <v>1</v>
      </c>
      <c r="AH627" s="8" t="s">
        <v>109</v>
      </c>
      <c r="AI627" s="2">
        <v>1</v>
      </c>
      <c r="AJ627" s="2" t="s">
        <v>66</v>
      </c>
    </row>
    <row r="628" spans="1:36" s="2" customFormat="1" ht="14.5">
      <c r="A628" s="4" t="s">
        <v>110</v>
      </c>
      <c r="B628" s="5">
        <v>8</v>
      </c>
      <c r="C628" s="5">
        <v>1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1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6">
        <v>0</v>
      </c>
      <c r="AE628" s="5">
        <v>2</v>
      </c>
      <c r="AF628" s="7">
        <v>1</v>
      </c>
      <c r="AG628" s="8">
        <v>1</v>
      </c>
      <c r="AH628" s="8" t="s">
        <v>109</v>
      </c>
      <c r="AI628" s="2">
        <v>1</v>
      </c>
      <c r="AJ628" s="2" t="s">
        <v>66</v>
      </c>
    </row>
    <row r="629" spans="1:36" s="2" customFormat="1" ht="14.5">
      <c r="A629" s="4" t="s">
        <v>110</v>
      </c>
      <c r="B629" s="5">
        <v>9</v>
      </c>
      <c r="C629" s="5">
        <v>1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1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6">
        <v>0</v>
      </c>
      <c r="AE629" s="5">
        <v>2</v>
      </c>
      <c r="AF629" s="7">
        <v>1</v>
      </c>
      <c r="AG629" s="8">
        <v>1</v>
      </c>
      <c r="AH629" s="8" t="s">
        <v>109</v>
      </c>
      <c r="AI629" s="2">
        <v>1</v>
      </c>
      <c r="AJ629" s="2" t="s">
        <v>66</v>
      </c>
    </row>
    <row r="630" spans="1:36" s="2" customFormat="1" ht="14.5">
      <c r="A630" s="4" t="s">
        <v>110</v>
      </c>
      <c r="B630" s="5">
        <v>10</v>
      </c>
      <c r="C630" s="5">
        <v>1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1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6">
        <v>0</v>
      </c>
      <c r="AE630" s="5">
        <v>2</v>
      </c>
      <c r="AF630" s="7">
        <v>1</v>
      </c>
      <c r="AG630" s="8">
        <v>1</v>
      </c>
      <c r="AH630" s="8" t="s">
        <v>109</v>
      </c>
      <c r="AI630" s="2">
        <v>1</v>
      </c>
      <c r="AJ630" s="2" t="s">
        <v>66</v>
      </c>
    </row>
    <row r="631" spans="1:36" s="2" customFormat="1" ht="14.5">
      <c r="A631" s="4" t="s">
        <v>110</v>
      </c>
      <c r="B631" s="5">
        <v>11</v>
      </c>
      <c r="C631" s="5">
        <v>1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1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6">
        <v>0</v>
      </c>
      <c r="AE631" s="5">
        <v>2</v>
      </c>
      <c r="AF631" s="7">
        <v>1</v>
      </c>
      <c r="AG631" s="8">
        <v>1</v>
      </c>
      <c r="AH631" s="8" t="s">
        <v>109</v>
      </c>
      <c r="AI631" s="2">
        <v>1</v>
      </c>
      <c r="AJ631" s="2" t="s">
        <v>66</v>
      </c>
    </row>
    <row r="632" spans="1:36" s="2" customFormat="1" ht="14.5">
      <c r="A632" s="4" t="s">
        <v>110</v>
      </c>
      <c r="B632" s="5">
        <v>12</v>
      </c>
      <c r="C632" s="5">
        <v>1</v>
      </c>
      <c r="D632" s="5">
        <v>0</v>
      </c>
      <c r="E632" s="5">
        <v>0</v>
      </c>
      <c r="F632" s="5">
        <v>0</v>
      </c>
      <c r="G632" s="5">
        <v>0</v>
      </c>
      <c r="H632" s="5">
        <v>2125</v>
      </c>
      <c r="I632" s="5">
        <v>0</v>
      </c>
      <c r="J632" s="5">
        <v>0</v>
      </c>
      <c r="K632" s="5">
        <v>1</v>
      </c>
      <c r="L632" s="5">
        <v>2125</v>
      </c>
      <c r="M632" s="5">
        <v>0</v>
      </c>
      <c r="N632" s="5">
        <v>0</v>
      </c>
      <c r="O632" s="5">
        <v>2125</v>
      </c>
      <c r="P632" s="5">
        <v>0</v>
      </c>
      <c r="Q632" s="5">
        <v>0</v>
      </c>
      <c r="R632" s="5">
        <v>0</v>
      </c>
      <c r="S632" s="5">
        <v>2125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6">
        <v>0</v>
      </c>
      <c r="AE632" s="5">
        <v>2</v>
      </c>
      <c r="AF632" s="7">
        <v>1</v>
      </c>
      <c r="AG632" s="8">
        <v>1</v>
      </c>
      <c r="AH632" s="8" t="s">
        <v>109</v>
      </c>
      <c r="AI632" s="2">
        <v>1</v>
      </c>
      <c r="AJ632" s="2" t="s">
        <v>66</v>
      </c>
    </row>
    <row r="633" spans="1:36" s="2" customFormat="1" ht="14.5">
      <c r="A633" s="4" t="s">
        <v>111</v>
      </c>
      <c r="B633" s="5">
        <v>1</v>
      </c>
      <c r="C633" s="5">
        <v>1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1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6">
        <v>0</v>
      </c>
      <c r="AE633" s="5">
        <v>1</v>
      </c>
      <c r="AF633" s="7">
        <v>0</v>
      </c>
      <c r="AG633" s="8">
        <v>0</v>
      </c>
      <c r="AH633" s="8" t="s">
        <v>112</v>
      </c>
      <c r="AI633" s="2">
        <v>1</v>
      </c>
      <c r="AJ633" s="2" t="s">
        <v>66</v>
      </c>
    </row>
    <row r="634" spans="1:36" s="2" customFormat="1" ht="14.5">
      <c r="A634" s="4" t="s">
        <v>111</v>
      </c>
      <c r="B634" s="5">
        <v>2</v>
      </c>
      <c r="C634" s="5">
        <v>1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1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6">
        <v>0</v>
      </c>
      <c r="AE634" s="5">
        <v>1</v>
      </c>
      <c r="AF634" s="7">
        <v>0</v>
      </c>
      <c r="AG634" s="8">
        <v>0</v>
      </c>
      <c r="AH634" s="8" t="s">
        <v>112</v>
      </c>
      <c r="AI634" s="2">
        <v>1</v>
      </c>
      <c r="AJ634" s="2" t="s">
        <v>66</v>
      </c>
    </row>
    <row r="635" spans="1:36" s="2" customFormat="1" ht="14.5">
      <c r="A635" s="4" t="s">
        <v>111</v>
      </c>
      <c r="B635" s="5">
        <v>3</v>
      </c>
      <c r="C635" s="5">
        <v>1</v>
      </c>
      <c r="D635" s="5">
        <v>0</v>
      </c>
      <c r="E635" s="5">
        <v>0</v>
      </c>
      <c r="F635" s="5">
        <v>10000</v>
      </c>
      <c r="G635" s="5">
        <v>0</v>
      </c>
      <c r="H635" s="5">
        <v>10028</v>
      </c>
      <c r="I635" s="5">
        <v>0</v>
      </c>
      <c r="J635" s="5">
        <v>0</v>
      </c>
      <c r="K635" s="5">
        <v>1</v>
      </c>
      <c r="L635" s="5">
        <v>10028</v>
      </c>
      <c r="M635" s="5">
        <v>0</v>
      </c>
      <c r="N635" s="5">
        <v>0</v>
      </c>
      <c r="O635" s="5">
        <v>10028</v>
      </c>
      <c r="P635" s="5">
        <v>0</v>
      </c>
      <c r="Q635" s="5">
        <v>0</v>
      </c>
      <c r="R635" s="5">
        <v>0</v>
      </c>
      <c r="S635" s="5">
        <v>10027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6">
        <v>0</v>
      </c>
      <c r="AE635" s="5">
        <v>1</v>
      </c>
      <c r="AF635" s="7">
        <v>0</v>
      </c>
      <c r="AG635" s="8">
        <v>0</v>
      </c>
      <c r="AH635" s="8" t="s">
        <v>112</v>
      </c>
      <c r="AI635" s="2">
        <v>1</v>
      </c>
      <c r="AJ635" s="2" t="s">
        <v>66</v>
      </c>
    </row>
    <row r="636" spans="1:36" s="2" customFormat="1" ht="14.5">
      <c r="A636" s="4" t="s">
        <v>111</v>
      </c>
      <c r="B636" s="5">
        <v>4</v>
      </c>
      <c r="C636" s="5">
        <v>1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1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  <c r="AC636" s="5">
        <v>0</v>
      </c>
      <c r="AD636" s="6">
        <v>0</v>
      </c>
      <c r="AE636" s="5">
        <v>1</v>
      </c>
      <c r="AF636" s="7">
        <v>0</v>
      </c>
      <c r="AG636" s="8">
        <v>0</v>
      </c>
      <c r="AH636" s="8" t="s">
        <v>112</v>
      </c>
      <c r="AI636" s="2">
        <v>1</v>
      </c>
      <c r="AJ636" s="2" t="s">
        <v>66</v>
      </c>
    </row>
    <row r="637" spans="1:36" s="2" customFormat="1" ht="14.5">
      <c r="A637" s="4" t="s">
        <v>111</v>
      </c>
      <c r="B637" s="5">
        <v>5</v>
      </c>
      <c r="C637" s="5">
        <v>1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1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6">
        <v>0</v>
      </c>
      <c r="AE637" s="5">
        <v>1</v>
      </c>
      <c r="AF637" s="7">
        <v>0</v>
      </c>
      <c r="AG637" s="8">
        <v>0</v>
      </c>
      <c r="AH637" s="8" t="s">
        <v>112</v>
      </c>
      <c r="AI637" s="2">
        <v>1</v>
      </c>
      <c r="AJ637" s="2" t="s">
        <v>66</v>
      </c>
    </row>
    <row r="638" spans="1:36" s="2" customFormat="1" ht="14.5">
      <c r="A638" s="4" t="s">
        <v>111</v>
      </c>
      <c r="B638" s="5">
        <v>6</v>
      </c>
      <c r="C638" s="5">
        <v>1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1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0</v>
      </c>
      <c r="AD638" s="6">
        <v>0</v>
      </c>
      <c r="AE638" s="5">
        <v>1</v>
      </c>
      <c r="AF638" s="7">
        <v>0</v>
      </c>
      <c r="AG638" s="8">
        <v>0</v>
      </c>
      <c r="AH638" s="8" t="s">
        <v>112</v>
      </c>
      <c r="AI638" s="2">
        <v>1</v>
      </c>
      <c r="AJ638" s="2" t="s">
        <v>66</v>
      </c>
    </row>
    <row r="639" spans="1:36" s="2" customFormat="1" ht="14.5">
      <c r="A639" s="4" t="s">
        <v>111</v>
      </c>
      <c r="B639" s="5">
        <v>7</v>
      </c>
      <c r="C639" s="5">
        <v>1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1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6">
        <v>0</v>
      </c>
      <c r="AE639" s="5">
        <v>1</v>
      </c>
      <c r="AF639" s="7">
        <v>0</v>
      </c>
      <c r="AG639" s="8">
        <v>0</v>
      </c>
      <c r="AH639" s="8" t="s">
        <v>112</v>
      </c>
      <c r="AI639" s="2">
        <v>1</v>
      </c>
      <c r="AJ639" s="2" t="s">
        <v>66</v>
      </c>
    </row>
    <row r="640" spans="1:36" s="2" customFormat="1" ht="14.5">
      <c r="A640" s="4" t="s">
        <v>111</v>
      </c>
      <c r="B640" s="5">
        <v>8</v>
      </c>
      <c r="C640" s="5">
        <v>1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1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6">
        <v>0</v>
      </c>
      <c r="AE640" s="5">
        <v>1</v>
      </c>
      <c r="AF640" s="7">
        <v>0</v>
      </c>
      <c r="AG640" s="8">
        <v>0</v>
      </c>
      <c r="AH640" s="8" t="s">
        <v>112</v>
      </c>
      <c r="AI640" s="2">
        <v>1</v>
      </c>
      <c r="AJ640" s="2" t="s">
        <v>66</v>
      </c>
    </row>
    <row r="641" spans="1:36" s="2" customFormat="1" ht="14.5">
      <c r="A641" s="4" t="s">
        <v>111</v>
      </c>
      <c r="B641" s="5">
        <v>9</v>
      </c>
      <c r="C641" s="5">
        <v>1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1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6">
        <v>0</v>
      </c>
      <c r="AE641" s="5">
        <v>1</v>
      </c>
      <c r="AF641" s="7">
        <v>0</v>
      </c>
      <c r="AG641" s="8">
        <v>0</v>
      </c>
      <c r="AH641" s="8" t="s">
        <v>112</v>
      </c>
      <c r="AI641" s="2">
        <v>1</v>
      </c>
      <c r="AJ641" s="2" t="s">
        <v>66</v>
      </c>
    </row>
    <row r="642" spans="1:36" s="2" customFormat="1" ht="14.5">
      <c r="A642" s="4" t="s">
        <v>111</v>
      </c>
      <c r="B642" s="5">
        <v>10</v>
      </c>
      <c r="C642" s="5">
        <v>1</v>
      </c>
      <c r="D642" s="5">
        <v>0</v>
      </c>
      <c r="E642" s="5">
        <v>0</v>
      </c>
      <c r="F642" s="5">
        <v>10000</v>
      </c>
      <c r="G642" s="5">
        <v>0</v>
      </c>
      <c r="H642" s="5">
        <v>10043</v>
      </c>
      <c r="I642" s="5">
        <v>0</v>
      </c>
      <c r="J642" s="5">
        <v>0</v>
      </c>
      <c r="K642" s="5">
        <v>1</v>
      </c>
      <c r="L642" s="5">
        <v>10043</v>
      </c>
      <c r="M642" s="5">
        <v>0</v>
      </c>
      <c r="N642" s="5">
        <v>0</v>
      </c>
      <c r="O642" s="5">
        <v>10043</v>
      </c>
      <c r="P642" s="5">
        <v>0</v>
      </c>
      <c r="Q642" s="5">
        <v>0</v>
      </c>
      <c r="R642" s="5">
        <v>0</v>
      </c>
      <c r="S642" s="5">
        <v>10042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6">
        <v>0</v>
      </c>
      <c r="AE642" s="5">
        <v>1</v>
      </c>
      <c r="AF642" s="7">
        <v>0</v>
      </c>
      <c r="AG642" s="8">
        <v>0</v>
      </c>
      <c r="AH642" s="8" t="s">
        <v>112</v>
      </c>
      <c r="AI642" s="2">
        <v>1</v>
      </c>
      <c r="AJ642" s="2" t="s">
        <v>66</v>
      </c>
    </row>
    <row r="643" spans="1:36" s="2" customFormat="1" ht="14.5">
      <c r="A643" s="4" t="s">
        <v>111</v>
      </c>
      <c r="B643" s="5">
        <v>11</v>
      </c>
      <c r="C643" s="5">
        <v>1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1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6">
        <v>0</v>
      </c>
      <c r="AE643" s="5">
        <v>1</v>
      </c>
      <c r="AF643" s="7">
        <v>0</v>
      </c>
      <c r="AG643" s="8">
        <v>0</v>
      </c>
      <c r="AH643" s="8" t="s">
        <v>112</v>
      </c>
      <c r="AI643" s="2">
        <v>1</v>
      </c>
      <c r="AJ643" s="2" t="s">
        <v>66</v>
      </c>
    </row>
    <row r="644" spans="1:36" s="2" customFormat="1" ht="14.5">
      <c r="A644" s="4" t="s">
        <v>111</v>
      </c>
      <c r="B644" s="5">
        <v>12</v>
      </c>
      <c r="C644" s="5">
        <v>1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1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6">
        <v>0</v>
      </c>
      <c r="AE644" s="5">
        <v>1</v>
      </c>
      <c r="AF644" s="7">
        <v>0</v>
      </c>
      <c r="AG644" s="8">
        <v>0</v>
      </c>
      <c r="AH644" s="8" t="s">
        <v>112</v>
      </c>
      <c r="AI644" s="2">
        <v>1</v>
      </c>
      <c r="AJ644" s="2" t="s">
        <v>66</v>
      </c>
    </row>
    <row r="645" spans="1:36" s="2" customFormat="1" ht="14.5">
      <c r="A645" s="4" t="s">
        <v>113</v>
      </c>
      <c r="B645" s="5">
        <v>1</v>
      </c>
      <c r="C645" s="5">
        <v>1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1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6">
        <v>0</v>
      </c>
      <c r="AE645" s="5">
        <v>2</v>
      </c>
      <c r="AF645" s="7">
        <v>0</v>
      </c>
      <c r="AG645" s="8">
        <v>0</v>
      </c>
      <c r="AH645" s="8" t="s">
        <v>112</v>
      </c>
      <c r="AI645" s="2">
        <v>1</v>
      </c>
      <c r="AJ645" s="2" t="s">
        <v>66</v>
      </c>
    </row>
    <row r="646" spans="1:36" s="2" customFormat="1" ht="14.5">
      <c r="A646" s="4" t="s">
        <v>113</v>
      </c>
      <c r="B646" s="5">
        <v>2</v>
      </c>
      <c r="C646" s="5">
        <v>1</v>
      </c>
      <c r="D646" s="5">
        <v>0</v>
      </c>
      <c r="E646" s="5">
        <v>0</v>
      </c>
      <c r="F646" s="5">
        <v>550</v>
      </c>
      <c r="G646" s="5">
        <v>0</v>
      </c>
      <c r="H646" s="5">
        <v>533</v>
      </c>
      <c r="I646" s="5">
        <v>0</v>
      </c>
      <c r="J646" s="5">
        <v>0</v>
      </c>
      <c r="K646" s="5">
        <v>1</v>
      </c>
      <c r="L646" s="5">
        <v>533</v>
      </c>
      <c r="M646" s="5">
        <v>0</v>
      </c>
      <c r="N646" s="5">
        <v>0</v>
      </c>
      <c r="O646" s="5">
        <v>533</v>
      </c>
      <c r="P646" s="5">
        <v>0</v>
      </c>
      <c r="Q646" s="5">
        <v>0</v>
      </c>
      <c r="R646" s="5">
        <v>0</v>
      </c>
      <c r="S646" s="5">
        <v>532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6">
        <v>0</v>
      </c>
      <c r="AE646" s="5">
        <v>2</v>
      </c>
      <c r="AF646" s="7">
        <v>0</v>
      </c>
      <c r="AG646" s="8">
        <v>0</v>
      </c>
      <c r="AH646" s="8" t="s">
        <v>112</v>
      </c>
      <c r="AI646" s="2">
        <v>1</v>
      </c>
      <c r="AJ646" s="2" t="s">
        <v>66</v>
      </c>
    </row>
    <row r="647" spans="1:36" s="2" customFormat="1" ht="14.5">
      <c r="A647" s="4" t="s">
        <v>113</v>
      </c>
      <c r="B647" s="5">
        <v>3</v>
      </c>
      <c r="C647" s="5">
        <v>1</v>
      </c>
      <c r="D647" s="5">
        <v>0</v>
      </c>
      <c r="E647" s="5">
        <v>0</v>
      </c>
      <c r="F647" s="5">
        <v>10000</v>
      </c>
      <c r="G647" s="5">
        <v>0</v>
      </c>
      <c r="H647" s="5">
        <v>9626</v>
      </c>
      <c r="I647" s="5">
        <v>0</v>
      </c>
      <c r="J647" s="5">
        <v>0</v>
      </c>
      <c r="K647" s="5">
        <v>1</v>
      </c>
      <c r="L647" s="5">
        <v>9626</v>
      </c>
      <c r="M647" s="5">
        <v>0</v>
      </c>
      <c r="N647" s="5">
        <v>0</v>
      </c>
      <c r="O647" s="5">
        <v>9626</v>
      </c>
      <c r="P647" s="5">
        <v>0</v>
      </c>
      <c r="Q647" s="5">
        <v>0</v>
      </c>
      <c r="R647" s="5">
        <v>0</v>
      </c>
      <c r="S647" s="5">
        <v>9626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6">
        <v>0</v>
      </c>
      <c r="AE647" s="5">
        <v>2</v>
      </c>
      <c r="AF647" s="7">
        <v>0</v>
      </c>
      <c r="AG647" s="8">
        <v>0</v>
      </c>
      <c r="AH647" s="8" t="s">
        <v>112</v>
      </c>
      <c r="AI647" s="2">
        <v>1</v>
      </c>
      <c r="AJ647" s="2" t="s">
        <v>66</v>
      </c>
    </row>
    <row r="648" spans="1:36" s="2" customFormat="1" ht="14.5">
      <c r="A648" s="4" t="s">
        <v>113</v>
      </c>
      <c r="B648" s="5">
        <v>4</v>
      </c>
      <c r="C648" s="5">
        <v>1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1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6">
        <v>0</v>
      </c>
      <c r="AE648" s="5">
        <v>2</v>
      </c>
      <c r="AF648" s="7">
        <v>0</v>
      </c>
      <c r="AG648" s="8">
        <v>0</v>
      </c>
      <c r="AH648" s="8" t="s">
        <v>112</v>
      </c>
      <c r="AI648" s="2">
        <v>1</v>
      </c>
      <c r="AJ648" s="2" t="s">
        <v>66</v>
      </c>
    </row>
    <row r="649" spans="1:36" s="2" customFormat="1" ht="14.5">
      <c r="A649" s="4" t="s">
        <v>113</v>
      </c>
      <c r="B649" s="5">
        <v>5</v>
      </c>
      <c r="C649" s="5">
        <v>1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1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6">
        <v>0</v>
      </c>
      <c r="AE649" s="5">
        <v>2</v>
      </c>
      <c r="AF649" s="7">
        <v>0</v>
      </c>
      <c r="AG649" s="8">
        <v>0</v>
      </c>
      <c r="AH649" s="8" t="s">
        <v>112</v>
      </c>
      <c r="AI649" s="2">
        <v>1</v>
      </c>
      <c r="AJ649" s="2" t="s">
        <v>66</v>
      </c>
    </row>
    <row r="650" spans="1:36" s="2" customFormat="1" ht="14.5">
      <c r="A650" s="4" t="s">
        <v>113</v>
      </c>
      <c r="B650" s="5">
        <v>6</v>
      </c>
      <c r="C650" s="5">
        <v>1</v>
      </c>
      <c r="D650" s="5">
        <v>0</v>
      </c>
      <c r="E650" s="5">
        <v>0</v>
      </c>
      <c r="F650" s="5">
        <v>10000</v>
      </c>
      <c r="G650" s="5">
        <v>0</v>
      </c>
      <c r="H650" s="5">
        <v>10462</v>
      </c>
      <c r="I650" s="5">
        <v>0</v>
      </c>
      <c r="J650" s="5">
        <v>0</v>
      </c>
      <c r="K650" s="5">
        <v>1</v>
      </c>
      <c r="L650" s="5">
        <v>10462</v>
      </c>
      <c r="M650" s="5">
        <v>0</v>
      </c>
      <c r="N650" s="5">
        <v>0</v>
      </c>
      <c r="O650" s="5">
        <v>10462</v>
      </c>
      <c r="P650" s="5">
        <v>0</v>
      </c>
      <c r="Q650" s="5">
        <v>0</v>
      </c>
      <c r="R650" s="5">
        <v>0</v>
      </c>
      <c r="S650" s="5">
        <v>10462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6">
        <v>0</v>
      </c>
      <c r="AE650" s="5">
        <v>2</v>
      </c>
      <c r="AF650" s="7">
        <v>0</v>
      </c>
      <c r="AG650" s="8">
        <v>0</v>
      </c>
      <c r="AH650" s="8" t="s">
        <v>112</v>
      </c>
      <c r="AI650" s="2">
        <v>1</v>
      </c>
      <c r="AJ650" s="2" t="s">
        <v>66</v>
      </c>
    </row>
    <row r="651" spans="1:36" s="2" customFormat="1" ht="14.5">
      <c r="A651" s="4" t="s">
        <v>113</v>
      </c>
      <c r="B651" s="5">
        <v>7</v>
      </c>
      <c r="C651" s="5">
        <v>1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1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6">
        <v>0</v>
      </c>
      <c r="AE651" s="5">
        <v>2</v>
      </c>
      <c r="AF651" s="7">
        <v>0</v>
      </c>
      <c r="AG651" s="8">
        <v>0</v>
      </c>
      <c r="AH651" s="8" t="s">
        <v>112</v>
      </c>
      <c r="AI651" s="2">
        <v>1</v>
      </c>
      <c r="AJ651" s="2" t="s">
        <v>66</v>
      </c>
    </row>
    <row r="652" spans="1:36" s="2" customFormat="1" ht="14.5">
      <c r="A652" s="4" t="s">
        <v>113</v>
      </c>
      <c r="B652" s="5">
        <v>8</v>
      </c>
      <c r="C652" s="5">
        <v>1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1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6">
        <v>0</v>
      </c>
      <c r="AE652" s="5">
        <v>2</v>
      </c>
      <c r="AF652" s="7">
        <v>0</v>
      </c>
      <c r="AG652" s="8">
        <v>0</v>
      </c>
      <c r="AH652" s="8" t="s">
        <v>112</v>
      </c>
      <c r="AI652" s="2">
        <v>1</v>
      </c>
      <c r="AJ652" s="2" t="s">
        <v>66</v>
      </c>
    </row>
    <row r="653" spans="1:36" s="2" customFormat="1" ht="14.5">
      <c r="A653" s="4" t="s">
        <v>113</v>
      </c>
      <c r="B653" s="5">
        <v>9</v>
      </c>
      <c r="C653" s="5">
        <v>1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1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6">
        <v>0</v>
      </c>
      <c r="AE653" s="5">
        <v>2</v>
      </c>
      <c r="AF653" s="7">
        <v>0</v>
      </c>
      <c r="AG653" s="8">
        <v>0</v>
      </c>
      <c r="AH653" s="8" t="s">
        <v>112</v>
      </c>
      <c r="AI653" s="2">
        <v>1</v>
      </c>
      <c r="AJ653" s="2" t="s">
        <v>66</v>
      </c>
    </row>
    <row r="654" spans="1:36" s="2" customFormat="1" ht="14.5">
      <c r="A654" s="4" t="s">
        <v>113</v>
      </c>
      <c r="B654" s="5">
        <v>10</v>
      </c>
      <c r="C654" s="5">
        <v>1</v>
      </c>
      <c r="D654" s="5">
        <v>0</v>
      </c>
      <c r="E654" s="5">
        <v>0</v>
      </c>
      <c r="F654" s="5">
        <v>10000</v>
      </c>
      <c r="G654" s="5">
        <v>0</v>
      </c>
      <c r="H654" s="5">
        <v>9568</v>
      </c>
      <c r="I654" s="5">
        <v>0</v>
      </c>
      <c r="J654" s="5">
        <v>0</v>
      </c>
      <c r="K654" s="5">
        <v>1</v>
      </c>
      <c r="L654" s="5">
        <v>9568</v>
      </c>
      <c r="M654" s="5">
        <v>0</v>
      </c>
      <c r="N654" s="5">
        <v>0</v>
      </c>
      <c r="O654" s="5">
        <v>9568</v>
      </c>
      <c r="P654" s="5">
        <v>0</v>
      </c>
      <c r="Q654" s="5">
        <v>0</v>
      </c>
      <c r="R654" s="5">
        <v>0</v>
      </c>
      <c r="S654" s="5">
        <v>9568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  <c r="AD654" s="6">
        <v>0</v>
      </c>
      <c r="AE654" s="5">
        <v>2</v>
      </c>
      <c r="AF654" s="7">
        <v>0</v>
      </c>
      <c r="AG654" s="8">
        <v>0</v>
      </c>
      <c r="AH654" s="8" t="s">
        <v>112</v>
      </c>
      <c r="AI654" s="2">
        <v>1</v>
      </c>
      <c r="AJ654" s="2" t="s">
        <v>66</v>
      </c>
    </row>
    <row r="655" spans="1:36" s="2" customFormat="1" ht="14.5">
      <c r="A655" s="4" t="s">
        <v>113</v>
      </c>
      <c r="B655" s="5">
        <v>11</v>
      </c>
      <c r="C655" s="5">
        <v>1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1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6">
        <v>0</v>
      </c>
      <c r="AE655" s="5">
        <v>2</v>
      </c>
      <c r="AF655" s="7">
        <v>0</v>
      </c>
      <c r="AG655" s="8">
        <v>0</v>
      </c>
      <c r="AH655" s="8" t="s">
        <v>112</v>
      </c>
      <c r="AI655" s="2">
        <v>1</v>
      </c>
      <c r="AJ655" s="2" t="s">
        <v>66</v>
      </c>
    </row>
    <row r="656" spans="1:36" s="2" customFormat="1" ht="14.5">
      <c r="A656" s="4" t="s">
        <v>113</v>
      </c>
      <c r="B656" s="5">
        <v>12</v>
      </c>
      <c r="C656" s="5">
        <v>1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1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6">
        <v>0</v>
      </c>
      <c r="AE656" s="5">
        <v>2</v>
      </c>
      <c r="AF656" s="7">
        <v>0</v>
      </c>
      <c r="AG656" s="8">
        <v>0</v>
      </c>
      <c r="AH656" s="8" t="s">
        <v>112</v>
      </c>
      <c r="AI656" s="2">
        <v>1</v>
      </c>
      <c r="AJ656" s="2" t="s">
        <v>66</v>
      </c>
    </row>
    <row r="657" spans="1:36" s="2" customFormat="1" ht="14.5">
      <c r="A657" s="4" t="s">
        <v>114</v>
      </c>
      <c r="B657" s="5">
        <v>1</v>
      </c>
      <c r="C657" s="5">
        <v>1</v>
      </c>
      <c r="D657" s="5">
        <v>0</v>
      </c>
      <c r="E657" s="5">
        <v>0</v>
      </c>
      <c r="F657" s="5">
        <v>3000</v>
      </c>
      <c r="G657" s="5">
        <v>0</v>
      </c>
      <c r="H657" s="5">
        <v>3112</v>
      </c>
      <c r="I657" s="5">
        <v>0</v>
      </c>
      <c r="J657" s="5">
        <v>0</v>
      </c>
      <c r="K657" s="5">
        <v>1</v>
      </c>
      <c r="L657" s="5">
        <v>3112</v>
      </c>
      <c r="M657" s="5">
        <v>0</v>
      </c>
      <c r="N657" s="5">
        <v>0</v>
      </c>
      <c r="O657" s="5">
        <v>3112</v>
      </c>
      <c r="P657" s="5">
        <v>0</v>
      </c>
      <c r="Q657" s="5">
        <v>0</v>
      </c>
      <c r="R657" s="5">
        <v>0</v>
      </c>
      <c r="S657" s="5">
        <v>3111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5">
        <v>0</v>
      </c>
      <c r="AA657" s="5">
        <v>0</v>
      </c>
      <c r="AB657" s="5">
        <v>0</v>
      </c>
      <c r="AC657" s="5">
        <v>0</v>
      </c>
      <c r="AD657" s="6">
        <v>0</v>
      </c>
      <c r="AE657" s="5">
        <v>2</v>
      </c>
      <c r="AF657" s="7">
        <v>0</v>
      </c>
      <c r="AG657" s="8">
        <v>0</v>
      </c>
      <c r="AH657" s="8" t="s">
        <v>115</v>
      </c>
      <c r="AI657" s="2">
        <v>1</v>
      </c>
      <c r="AJ657" s="2" t="s">
        <v>66</v>
      </c>
    </row>
    <row r="658" spans="1:36" s="2" customFormat="1" ht="14.5">
      <c r="A658" s="4" t="s">
        <v>114</v>
      </c>
      <c r="B658" s="5">
        <v>2</v>
      </c>
      <c r="C658" s="5">
        <v>1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1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6">
        <v>0</v>
      </c>
      <c r="AE658" s="5">
        <v>2</v>
      </c>
      <c r="AF658" s="7">
        <v>0</v>
      </c>
      <c r="AG658" s="8">
        <v>0</v>
      </c>
      <c r="AH658" s="8" t="s">
        <v>115</v>
      </c>
      <c r="AI658" s="2">
        <v>1</v>
      </c>
      <c r="AJ658" s="2" t="s">
        <v>66</v>
      </c>
    </row>
    <row r="659" spans="1:36" s="2" customFormat="1" ht="14.5">
      <c r="A659" s="4" t="s">
        <v>114</v>
      </c>
      <c r="B659" s="5">
        <v>3</v>
      </c>
      <c r="C659" s="5">
        <v>1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1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6">
        <v>0</v>
      </c>
      <c r="AE659" s="5">
        <v>2</v>
      </c>
      <c r="AF659" s="7">
        <v>0</v>
      </c>
      <c r="AG659" s="8">
        <v>0</v>
      </c>
      <c r="AH659" s="8" t="s">
        <v>115</v>
      </c>
      <c r="AI659" s="2">
        <v>1</v>
      </c>
      <c r="AJ659" s="2" t="s">
        <v>66</v>
      </c>
    </row>
    <row r="660" spans="1:36" s="2" customFormat="1" ht="14.5">
      <c r="A660" s="4" t="s">
        <v>114</v>
      </c>
      <c r="B660" s="5">
        <v>4</v>
      </c>
      <c r="C660" s="5">
        <v>1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1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6">
        <v>0</v>
      </c>
      <c r="AE660" s="5">
        <v>2</v>
      </c>
      <c r="AF660" s="7">
        <v>0</v>
      </c>
      <c r="AG660" s="8">
        <v>0</v>
      </c>
      <c r="AH660" s="8" t="s">
        <v>115</v>
      </c>
      <c r="AI660" s="2">
        <v>1</v>
      </c>
      <c r="AJ660" s="2" t="s">
        <v>66</v>
      </c>
    </row>
    <row r="661" spans="1:36" s="2" customFormat="1" ht="14.5">
      <c r="A661" s="4" t="s">
        <v>114</v>
      </c>
      <c r="B661" s="5">
        <v>5</v>
      </c>
      <c r="C661" s="5">
        <v>1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1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6">
        <v>0</v>
      </c>
      <c r="AE661" s="5">
        <v>2</v>
      </c>
      <c r="AF661" s="7">
        <v>0</v>
      </c>
      <c r="AG661" s="8">
        <v>0</v>
      </c>
      <c r="AH661" s="8" t="s">
        <v>115</v>
      </c>
      <c r="AI661" s="2">
        <v>1</v>
      </c>
      <c r="AJ661" s="2" t="s">
        <v>66</v>
      </c>
    </row>
    <row r="662" spans="1:36" s="2" customFormat="1" ht="14.5">
      <c r="A662" s="4" t="s">
        <v>114</v>
      </c>
      <c r="B662" s="5">
        <v>6</v>
      </c>
      <c r="C662" s="5">
        <v>1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1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6">
        <v>0</v>
      </c>
      <c r="AE662" s="5">
        <v>2</v>
      </c>
      <c r="AF662" s="7">
        <v>0</v>
      </c>
      <c r="AG662" s="8">
        <v>0</v>
      </c>
      <c r="AH662" s="8" t="s">
        <v>115</v>
      </c>
      <c r="AI662" s="2">
        <v>1</v>
      </c>
      <c r="AJ662" s="2" t="s">
        <v>66</v>
      </c>
    </row>
    <row r="663" spans="1:36" s="2" customFormat="1" ht="14.5">
      <c r="A663" s="4" t="s">
        <v>114</v>
      </c>
      <c r="B663" s="5">
        <v>7</v>
      </c>
      <c r="C663" s="5">
        <v>1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1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6">
        <v>0</v>
      </c>
      <c r="AE663" s="5">
        <v>2</v>
      </c>
      <c r="AF663" s="7">
        <v>0</v>
      </c>
      <c r="AG663" s="8">
        <v>0</v>
      </c>
      <c r="AH663" s="8" t="s">
        <v>115</v>
      </c>
      <c r="AI663" s="2">
        <v>1</v>
      </c>
      <c r="AJ663" s="2" t="s">
        <v>66</v>
      </c>
    </row>
    <row r="664" spans="1:36" s="2" customFormat="1" ht="14.5">
      <c r="A664" s="4" t="s">
        <v>114</v>
      </c>
      <c r="B664" s="5">
        <v>8</v>
      </c>
      <c r="C664" s="5">
        <v>1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1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6">
        <v>0</v>
      </c>
      <c r="AE664" s="5">
        <v>2</v>
      </c>
      <c r="AF664" s="7">
        <v>0</v>
      </c>
      <c r="AG664" s="8">
        <v>0</v>
      </c>
      <c r="AH664" s="8" t="s">
        <v>115</v>
      </c>
      <c r="AI664" s="2">
        <v>1</v>
      </c>
      <c r="AJ664" s="2" t="s">
        <v>66</v>
      </c>
    </row>
    <row r="665" spans="1:36" s="2" customFormat="1" ht="14.5">
      <c r="A665" s="4" t="s">
        <v>114</v>
      </c>
      <c r="B665" s="5">
        <v>9</v>
      </c>
      <c r="C665" s="5">
        <v>1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1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6">
        <v>0</v>
      </c>
      <c r="AE665" s="5">
        <v>2</v>
      </c>
      <c r="AF665" s="7">
        <v>0</v>
      </c>
      <c r="AG665" s="8">
        <v>0</v>
      </c>
      <c r="AH665" s="8" t="s">
        <v>115</v>
      </c>
      <c r="AI665" s="2">
        <v>1</v>
      </c>
      <c r="AJ665" s="2" t="s">
        <v>66</v>
      </c>
    </row>
    <row r="666" spans="1:36" s="2" customFormat="1" ht="14.5">
      <c r="A666" s="4" t="s">
        <v>114</v>
      </c>
      <c r="B666" s="5">
        <v>10</v>
      </c>
      <c r="C666" s="5">
        <v>1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1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6">
        <v>0</v>
      </c>
      <c r="AE666" s="5">
        <v>2</v>
      </c>
      <c r="AF666" s="7">
        <v>0</v>
      </c>
      <c r="AG666" s="8">
        <v>0</v>
      </c>
      <c r="AH666" s="8" t="s">
        <v>115</v>
      </c>
      <c r="AI666" s="2">
        <v>1</v>
      </c>
      <c r="AJ666" s="2" t="s">
        <v>66</v>
      </c>
    </row>
    <row r="667" spans="1:36" s="2" customFormat="1" ht="14.5">
      <c r="A667" s="4" t="s">
        <v>114</v>
      </c>
      <c r="B667" s="5">
        <v>11</v>
      </c>
      <c r="C667" s="5">
        <v>1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1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6">
        <v>0</v>
      </c>
      <c r="AE667" s="5">
        <v>2</v>
      </c>
      <c r="AF667" s="7">
        <v>0</v>
      </c>
      <c r="AG667" s="8">
        <v>0</v>
      </c>
      <c r="AH667" s="8" t="s">
        <v>115</v>
      </c>
      <c r="AI667" s="2">
        <v>1</v>
      </c>
      <c r="AJ667" s="2" t="s">
        <v>66</v>
      </c>
    </row>
    <row r="668" spans="1:36" s="2" customFormat="1" ht="14.5">
      <c r="A668" s="4" t="s">
        <v>114</v>
      </c>
      <c r="B668" s="5">
        <v>12</v>
      </c>
      <c r="C668" s="5">
        <v>1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1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0</v>
      </c>
      <c r="AC668" s="5">
        <v>0</v>
      </c>
      <c r="AD668" s="6">
        <v>0</v>
      </c>
      <c r="AE668" s="5">
        <v>2</v>
      </c>
      <c r="AF668" s="7">
        <v>0</v>
      </c>
      <c r="AG668" s="8">
        <v>0</v>
      </c>
      <c r="AH668" s="8" t="s">
        <v>115</v>
      </c>
      <c r="AI668" s="2">
        <v>1</v>
      </c>
      <c r="AJ668" s="2" t="s">
        <v>66</v>
      </c>
    </row>
    <row r="669" spans="1:36" s="2" customFormat="1" ht="14.5">
      <c r="A669" s="4" t="s">
        <v>116</v>
      </c>
      <c r="B669" s="5">
        <v>1</v>
      </c>
      <c r="C669" s="5">
        <v>1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1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  <c r="AC669" s="5">
        <v>0</v>
      </c>
      <c r="AD669" s="6">
        <v>0</v>
      </c>
      <c r="AE669" s="5">
        <v>1</v>
      </c>
      <c r="AF669" s="7">
        <v>0</v>
      </c>
      <c r="AG669" s="8">
        <v>0</v>
      </c>
      <c r="AH669" s="8" t="s">
        <v>117</v>
      </c>
      <c r="AI669" s="2">
        <v>1</v>
      </c>
      <c r="AJ669" s="2" t="s">
        <v>66</v>
      </c>
    </row>
    <row r="670" spans="1:36" s="2" customFormat="1" ht="14.5">
      <c r="A670" s="4" t="s">
        <v>116</v>
      </c>
      <c r="B670" s="5">
        <v>2</v>
      </c>
      <c r="C670" s="5">
        <v>1</v>
      </c>
      <c r="D670" s="5">
        <v>0</v>
      </c>
      <c r="E670" s="5">
        <v>0</v>
      </c>
      <c r="F670" s="5">
        <v>2200</v>
      </c>
      <c r="G670" s="5">
        <v>0</v>
      </c>
      <c r="H670" s="5">
        <v>2134</v>
      </c>
      <c r="I670" s="5">
        <v>0</v>
      </c>
      <c r="J670" s="5">
        <v>0</v>
      </c>
      <c r="K670" s="5">
        <v>1</v>
      </c>
      <c r="L670" s="5">
        <v>2134</v>
      </c>
      <c r="M670" s="5">
        <v>0</v>
      </c>
      <c r="N670" s="5">
        <v>0</v>
      </c>
      <c r="O670" s="5">
        <v>2134</v>
      </c>
      <c r="P670" s="5">
        <v>0</v>
      </c>
      <c r="Q670" s="5">
        <v>0</v>
      </c>
      <c r="R670" s="5">
        <v>0</v>
      </c>
      <c r="S670" s="5">
        <v>2133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6">
        <v>0</v>
      </c>
      <c r="AE670" s="5">
        <v>1</v>
      </c>
      <c r="AF670" s="7">
        <v>0</v>
      </c>
      <c r="AG670" s="8">
        <v>0</v>
      </c>
      <c r="AH670" s="8" t="s">
        <v>117</v>
      </c>
      <c r="AI670" s="2">
        <v>1</v>
      </c>
      <c r="AJ670" s="2" t="s">
        <v>66</v>
      </c>
    </row>
    <row r="671" spans="1:36" s="2" customFormat="1" ht="14.5">
      <c r="A671" s="4" t="s">
        <v>116</v>
      </c>
      <c r="B671" s="5">
        <v>3</v>
      </c>
      <c r="C671" s="5">
        <v>1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1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6">
        <v>0</v>
      </c>
      <c r="AE671" s="5">
        <v>1</v>
      </c>
      <c r="AF671" s="7">
        <v>0</v>
      </c>
      <c r="AG671" s="8">
        <v>0</v>
      </c>
      <c r="AH671" s="8" t="s">
        <v>117</v>
      </c>
      <c r="AI671" s="2">
        <v>1</v>
      </c>
      <c r="AJ671" s="2" t="s">
        <v>66</v>
      </c>
    </row>
    <row r="672" spans="1:36" s="2" customFormat="1" ht="14.5">
      <c r="A672" s="4" t="s">
        <v>116</v>
      </c>
      <c r="B672" s="5">
        <v>4</v>
      </c>
      <c r="C672" s="5">
        <v>1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1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6">
        <v>0</v>
      </c>
      <c r="AE672" s="5">
        <v>1</v>
      </c>
      <c r="AF672" s="7">
        <v>0</v>
      </c>
      <c r="AG672" s="8">
        <v>0</v>
      </c>
      <c r="AH672" s="8" t="s">
        <v>117</v>
      </c>
      <c r="AI672" s="2">
        <v>1</v>
      </c>
      <c r="AJ672" s="2" t="s">
        <v>66</v>
      </c>
    </row>
    <row r="673" spans="1:36" s="2" customFormat="1" ht="14.5">
      <c r="A673" s="4" t="s">
        <v>116</v>
      </c>
      <c r="B673" s="5">
        <v>5</v>
      </c>
      <c r="C673" s="5">
        <v>1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1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  <c r="AD673" s="6">
        <v>0</v>
      </c>
      <c r="AE673" s="5">
        <v>1</v>
      </c>
      <c r="AF673" s="7">
        <v>0</v>
      </c>
      <c r="AG673" s="8">
        <v>0</v>
      </c>
      <c r="AH673" s="8" t="s">
        <v>117</v>
      </c>
      <c r="AI673" s="2">
        <v>1</v>
      </c>
      <c r="AJ673" s="2" t="s">
        <v>66</v>
      </c>
    </row>
    <row r="674" spans="1:36" s="2" customFormat="1" ht="14.5">
      <c r="A674" s="4" t="s">
        <v>116</v>
      </c>
      <c r="B674" s="5">
        <v>6</v>
      </c>
      <c r="C674" s="5">
        <v>1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1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  <c r="AD674" s="6">
        <v>0</v>
      </c>
      <c r="AE674" s="5">
        <v>1</v>
      </c>
      <c r="AF674" s="7">
        <v>0</v>
      </c>
      <c r="AG674" s="8">
        <v>0</v>
      </c>
      <c r="AH674" s="8" t="s">
        <v>117</v>
      </c>
      <c r="AI674" s="2">
        <v>1</v>
      </c>
      <c r="AJ674" s="2" t="s">
        <v>66</v>
      </c>
    </row>
    <row r="675" spans="1:36" s="2" customFormat="1" ht="14.5">
      <c r="A675" s="4" t="s">
        <v>116</v>
      </c>
      <c r="B675" s="5">
        <v>7</v>
      </c>
      <c r="C675" s="5">
        <v>1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1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6">
        <v>0</v>
      </c>
      <c r="AE675" s="5">
        <v>1</v>
      </c>
      <c r="AF675" s="7">
        <v>0</v>
      </c>
      <c r="AG675" s="8">
        <v>0</v>
      </c>
      <c r="AH675" s="8" t="s">
        <v>117</v>
      </c>
      <c r="AI675" s="2">
        <v>1</v>
      </c>
      <c r="AJ675" s="2" t="s">
        <v>66</v>
      </c>
    </row>
    <row r="676" spans="1:36" s="2" customFormat="1" ht="14.5">
      <c r="A676" s="4" t="s">
        <v>116</v>
      </c>
      <c r="B676" s="5">
        <v>8</v>
      </c>
      <c r="C676" s="5">
        <v>1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1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6">
        <v>0</v>
      </c>
      <c r="AE676" s="5">
        <v>1</v>
      </c>
      <c r="AF676" s="7">
        <v>0</v>
      </c>
      <c r="AG676" s="8">
        <v>0</v>
      </c>
      <c r="AH676" s="8" t="s">
        <v>117</v>
      </c>
      <c r="AI676" s="2">
        <v>1</v>
      </c>
      <c r="AJ676" s="2" t="s">
        <v>66</v>
      </c>
    </row>
    <row r="677" spans="1:36" s="2" customFormat="1" ht="14.5">
      <c r="A677" s="4" t="s">
        <v>116</v>
      </c>
      <c r="B677" s="5">
        <v>9</v>
      </c>
      <c r="C677" s="5">
        <v>1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1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0</v>
      </c>
      <c r="AD677" s="6">
        <v>0</v>
      </c>
      <c r="AE677" s="5">
        <v>1</v>
      </c>
      <c r="AF677" s="7">
        <v>0</v>
      </c>
      <c r="AG677" s="8">
        <v>0</v>
      </c>
      <c r="AH677" s="8" t="s">
        <v>117</v>
      </c>
      <c r="AI677" s="2">
        <v>1</v>
      </c>
      <c r="AJ677" s="2" t="s">
        <v>66</v>
      </c>
    </row>
    <row r="678" spans="1:36" s="2" customFormat="1" ht="14.5">
      <c r="A678" s="4" t="s">
        <v>116</v>
      </c>
      <c r="B678" s="5">
        <v>10</v>
      </c>
      <c r="C678" s="5">
        <v>1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1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6">
        <v>0</v>
      </c>
      <c r="AE678" s="5">
        <v>1</v>
      </c>
      <c r="AF678" s="7">
        <v>0</v>
      </c>
      <c r="AG678" s="8">
        <v>0</v>
      </c>
      <c r="AH678" s="8" t="s">
        <v>117</v>
      </c>
      <c r="AI678" s="2">
        <v>1</v>
      </c>
      <c r="AJ678" s="2" t="s">
        <v>66</v>
      </c>
    </row>
    <row r="679" spans="1:36" s="2" customFormat="1" ht="14.5">
      <c r="A679" s="4" t="s">
        <v>116</v>
      </c>
      <c r="B679" s="5">
        <v>11</v>
      </c>
      <c r="C679" s="5">
        <v>1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1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6">
        <v>0</v>
      </c>
      <c r="AE679" s="5">
        <v>1</v>
      </c>
      <c r="AF679" s="7">
        <v>0</v>
      </c>
      <c r="AG679" s="8">
        <v>0</v>
      </c>
      <c r="AH679" s="8" t="s">
        <v>117</v>
      </c>
      <c r="AI679" s="2">
        <v>1</v>
      </c>
      <c r="AJ679" s="2" t="s">
        <v>66</v>
      </c>
    </row>
    <row r="680" spans="1:36" s="2" customFormat="1" ht="14.5">
      <c r="A680" s="4" t="s">
        <v>116</v>
      </c>
      <c r="B680" s="5">
        <v>12</v>
      </c>
      <c r="C680" s="5">
        <v>1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1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6">
        <v>0</v>
      </c>
      <c r="AE680" s="5">
        <v>1</v>
      </c>
      <c r="AF680" s="7">
        <v>0</v>
      </c>
      <c r="AG680" s="8">
        <v>0</v>
      </c>
      <c r="AH680" s="8" t="s">
        <v>117</v>
      </c>
      <c r="AI680" s="2">
        <v>1</v>
      </c>
      <c r="AJ680" s="2" t="s">
        <v>66</v>
      </c>
    </row>
    <row r="681" spans="1:36" s="2" customFormat="1" ht="14.5">
      <c r="A681" s="4" t="s">
        <v>118</v>
      </c>
      <c r="B681" s="5">
        <v>1</v>
      </c>
      <c r="C681" s="5">
        <v>1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1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6">
        <v>0</v>
      </c>
      <c r="AE681" s="5">
        <v>2</v>
      </c>
      <c r="AF681" s="7">
        <v>1</v>
      </c>
      <c r="AG681" s="8">
        <v>1</v>
      </c>
      <c r="AH681" s="8" t="s">
        <v>117</v>
      </c>
      <c r="AI681" s="2">
        <v>1</v>
      </c>
      <c r="AJ681" s="2" t="s">
        <v>66</v>
      </c>
    </row>
    <row r="682" spans="1:36" s="2" customFormat="1" ht="14.5">
      <c r="A682" s="4" t="s">
        <v>118</v>
      </c>
      <c r="B682" s="5">
        <v>2</v>
      </c>
      <c r="C682" s="5">
        <v>1</v>
      </c>
      <c r="D682" s="5">
        <v>0</v>
      </c>
      <c r="E682" s="5">
        <v>0</v>
      </c>
      <c r="F682" s="5">
        <v>3300</v>
      </c>
      <c r="G682" s="5">
        <v>0</v>
      </c>
      <c r="H682" s="5">
        <v>0</v>
      </c>
      <c r="I682" s="5">
        <v>0</v>
      </c>
      <c r="J682" s="5">
        <v>0</v>
      </c>
      <c r="K682" s="5">
        <v>1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0</v>
      </c>
      <c r="AD682" s="6">
        <v>0</v>
      </c>
      <c r="AE682" s="5">
        <v>2</v>
      </c>
      <c r="AF682" s="7">
        <v>1</v>
      </c>
      <c r="AG682" s="8">
        <v>1</v>
      </c>
      <c r="AH682" s="8" t="s">
        <v>117</v>
      </c>
      <c r="AI682" s="2">
        <v>1</v>
      </c>
      <c r="AJ682" s="2" t="s">
        <v>66</v>
      </c>
    </row>
    <row r="683" spans="1:36" s="2" customFormat="1" ht="14.5">
      <c r="A683" s="4" t="s">
        <v>118</v>
      </c>
      <c r="B683" s="5">
        <v>3</v>
      </c>
      <c r="C683" s="5">
        <v>1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1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  <c r="AC683" s="5">
        <v>0</v>
      </c>
      <c r="AD683" s="6">
        <v>0</v>
      </c>
      <c r="AE683" s="5">
        <v>2</v>
      </c>
      <c r="AF683" s="7">
        <v>1</v>
      </c>
      <c r="AG683" s="8">
        <v>1</v>
      </c>
      <c r="AH683" s="8" t="s">
        <v>117</v>
      </c>
      <c r="AI683" s="2">
        <v>1</v>
      </c>
      <c r="AJ683" s="2" t="s">
        <v>66</v>
      </c>
    </row>
    <row r="684" spans="1:36" s="2" customFormat="1" ht="14.5">
      <c r="A684" s="4" t="s">
        <v>118</v>
      </c>
      <c r="B684" s="5">
        <v>4</v>
      </c>
      <c r="C684" s="5">
        <v>1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1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  <c r="AD684" s="6">
        <v>0</v>
      </c>
      <c r="AE684" s="5">
        <v>2</v>
      </c>
      <c r="AF684" s="7">
        <v>1</v>
      </c>
      <c r="AG684" s="8">
        <v>1</v>
      </c>
      <c r="AH684" s="8" t="s">
        <v>117</v>
      </c>
      <c r="AI684" s="2">
        <v>1</v>
      </c>
      <c r="AJ684" s="2" t="s">
        <v>66</v>
      </c>
    </row>
    <row r="685" spans="1:36" s="2" customFormat="1" ht="14.5">
      <c r="A685" s="4" t="s">
        <v>118</v>
      </c>
      <c r="B685" s="5">
        <v>5</v>
      </c>
      <c r="C685" s="5">
        <v>1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1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  <c r="AD685" s="6">
        <v>0</v>
      </c>
      <c r="AE685" s="5">
        <v>2</v>
      </c>
      <c r="AF685" s="7">
        <v>1</v>
      </c>
      <c r="AG685" s="8">
        <v>1</v>
      </c>
      <c r="AH685" s="8" t="s">
        <v>117</v>
      </c>
      <c r="AI685" s="2">
        <v>1</v>
      </c>
      <c r="AJ685" s="2" t="s">
        <v>66</v>
      </c>
    </row>
    <row r="686" spans="1:36" s="2" customFormat="1" ht="14.5">
      <c r="A686" s="4" t="s">
        <v>118</v>
      </c>
      <c r="B686" s="5">
        <v>6</v>
      </c>
      <c r="C686" s="5">
        <v>1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1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6">
        <v>0</v>
      </c>
      <c r="AE686" s="5">
        <v>2</v>
      </c>
      <c r="AF686" s="7">
        <v>1</v>
      </c>
      <c r="AG686" s="8">
        <v>1</v>
      </c>
      <c r="AH686" s="8" t="s">
        <v>117</v>
      </c>
      <c r="AI686" s="2">
        <v>1</v>
      </c>
      <c r="AJ686" s="2" t="s">
        <v>66</v>
      </c>
    </row>
    <row r="687" spans="1:36" s="2" customFormat="1" ht="14.5">
      <c r="A687" s="4" t="s">
        <v>118</v>
      </c>
      <c r="B687" s="5">
        <v>7</v>
      </c>
      <c r="C687" s="5">
        <v>1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1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6">
        <v>0</v>
      </c>
      <c r="AE687" s="5">
        <v>2</v>
      </c>
      <c r="AF687" s="7">
        <v>1</v>
      </c>
      <c r="AG687" s="8">
        <v>1</v>
      </c>
      <c r="AH687" s="8" t="s">
        <v>117</v>
      </c>
      <c r="AI687" s="2">
        <v>1</v>
      </c>
      <c r="AJ687" s="2" t="s">
        <v>66</v>
      </c>
    </row>
    <row r="688" spans="1:36" s="2" customFormat="1" ht="14.5">
      <c r="A688" s="4" t="s">
        <v>118</v>
      </c>
      <c r="B688" s="5">
        <v>8</v>
      </c>
      <c r="C688" s="5">
        <v>1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1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  <c r="AD688" s="6">
        <v>0</v>
      </c>
      <c r="AE688" s="5">
        <v>2</v>
      </c>
      <c r="AF688" s="7">
        <v>1</v>
      </c>
      <c r="AG688" s="8">
        <v>1</v>
      </c>
      <c r="AH688" s="8" t="s">
        <v>117</v>
      </c>
      <c r="AI688" s="2">
        <v>1</v>
      </c>
      <c r="AJ688" s="2" t="s">
        <v>66</v>
      </c>
    </row>
    <row r="689" spans="1:36" s="2" customFormat="1" ht="14.5">
      <c r="A689" s="4" t="s">
        <v>118</v>
      </c>
      <c r="B689" s="5">
        <v>9</v>
      </c>
      <c r="C689" s="5">
        <v>1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1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0</v>
      </c>
      <c r="AD689" s="6">
        <v>0</v>
      </c>
      <c r="AE689" s="5">
        <v>2</v>
      </c>
      <c r="AF689" s="7">
        <v>1</v>
      </c>
      <c r="AG689" s="8">
        <v>1</v>
      </c>
      <c r="AH689" s="8" t="s">
        <v>117</v>
      </c>
      <c r="AI689" s="2">
        <v>1</v>
      </c>
      <c r="AJ689" s="2" t="s">
        <v>66</v>
      </c>
    </row>
    <row r="690" spans="1:36" s="2" customFormat="1" ht="14.5">
      <c r="A690" s="4" t="s">
        <v>118</v>
      </c>
      <c r="B690" s="5">
        <v>10</v>
      </c>
      <c r="C690" s="5">
        <v>1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1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  <c r="AD690" s="6">
        <v>0</v>
      </c>
      <c r="AE690" s="5">
        <v>2</v>
      </c>
      <c r="AF690" s="7">
        <v>1</v>
      </c>
      <c r="AG690" s="8">
        <v>1</v>
      </c>
      <c r="AH690" s="8" t="s">
        <v>117</v>
      </c>
      <c r="AI690" s="2">
        <v>1</v>
      </c>
      <c r="AJ690" s="2" t="s">
        <v>66</v>
      </c>
    </row>
    <row r="691" spans="1:36" s="2" customFormat="1" ht="14.5">
      <c r="A691" s="4" t="s">
        <v>118</v>
      </c>
      <c r="B691" s="5">
        <v>11</v>
      </c>
      <c r="C691" s="5">
        <v>1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1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  <c r="AD691" s="6">
        <v>0</v>
      </c>
      <c r="AE691" s="5">
        <v>2</v>
      </c>
      <c r="AF691" s="7">
        <v>1</v>
      </c>
      <c r="AG691" s="8">
        <v>1</v>
      </c>
      <c r="AH691" s="8" t="s">
        <v>117</v>
      </c>
      <c r="AI691" s="2">
        <v>1</v>
      </c>
      <c r="AJ691" s="2" t="s">
        <v>66</v>
      </c>
    </row>
    <row r="692" spans="1:36" s="2" customFormat="1" ht="14.5">
      <c r="A692" s="4" t="s">
        <v>118</v>
      </c>
      <c r="B692" s="5">
        <v>12</v>
      </c>
      <c r="C692" s="5">
        <v>1</v>
      </c>
      <c r="D692" s="5">
        <v>0</v>
      </c>
      <c r="E692" s="5">
        <v>0</v>
      </c>
      <c r="F692" s="5">
        <v>0</v>
      </c>
      <c r="G692" s="5">
        <v>0</v>
      </c>
      <c r="H692" s="5">
        <v>3170</v>
      </c>
      <c r="I692" s="5">
        <v>0</v>
      </c>
      <c r="J692" s="5">
        <v>0</v>
      </c>
      <c r="K692" s="5">
        <v>1</v>
      </c>
      <c r="L692" s="5">
        <v>3170</v>
      </c>
      <c r="M692" s="5">
        <v>0</v>
      </c>
      <c r="N692" s="5">
        <v>0</v>
      </c>
      <c r="O692" s="5">
        <v>3170</v>
      </c>
      <c r="P692" s="5">
        <v>0</v>
      </c>
      <c r="Q692" s="5">
        <v>0</v>
      </c>
      <c r="R692" s="5">
        <v>0</v>
      </c>
      <c r="S692" s="5">
        <v>3170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  <c r="AD692" s="6">
        <v>0</v>
      </c>
      <c r="AE692" s="5">
        <v>2</v>
      </c>
      <c r="AF692" s="7">
        <v>1</v>
      </c>
      <c r="AG692" s="8">
        <v>1</v>
      </c>
      <c r="AH692" s="8" t="s">
        <v>117</v>
      </c>
      <c r="AI692" s="2">
        <v>1</v>
      </c>
      <c r="AJ692" s="2" t="s">
        <v>66</v>
      </c>
    </row>
    <row r="693" spans="1:36" s="2" customFormat="1" ht="14.5">
      <c r="A693" s="4" t="s">
        <v>119</v>
      </c>
      <c r="B693" s="5">
        <v>1</v>
      </c>
      <c r="C693" s="5">
        <v>1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1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  <c r="AD693" s="6">
        <v>0</v>
      </c>
      <c r="AE693" s="5">
        <v>2</v>
      </c>
      <c r="AF693" s="7">
        <v>0</v>
      </c>
      <c r="AG693" s="8">
        <v>0</v>
      </c>
      <c r="AH693" s="8" t="s">
        <v>120</v>
      </c>
      <c r="AI693" s="2">
        <v>1</v>
      </c>
      <c r="AJ693" s="2" t="s">
        <v>66</v>
      </c>
    </row>
    <row r="694" spans="1:36" s="2" customFormat="1" ht="14.5">
      <c r="A694" s="4" t="s">
        <v>119</v>
      </c>
      <c r="B694" s="5">
        <v>2</v>
      </c>
      <c r="C694" s="5">
        <v>1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1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  <c r="AD694" s="6">
        <v>0</v>
      </c>
      <c r="AE694" s="5">
        <v>2</v>
      </c>
      <c r="AF694" s="7">
        <v>0</v>
      </c>
      <c r="AG694" s="8">
        <v>0</v>
      </c>
      <c r="AH694" s="8" t="s">
        <v>120</v>
      </c>
      <c r="AI694" s="2">
        <v>1</v>
      </c>
      <c r="AJ694" s="2" t="s">
        <v>66</v>
      </c>
    </row>
    <row r="695" spans="1:36" s="2" customFormat="1" ht="14.5">
      <c r="A695" s="4" t="s">
        <v>119</v>
      </c>
      <c r="B695" s="5">
        <v>3</v>
      </c>
      <c r="C695" s="5">
        <v>1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1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  <c r="AD695" s="6">
        <v>0</v>
      </c>
      <c r="AE695" s="5">
        <v>2</v>
      </c>
      <c r="AF695" s="7">
        <v>0</v>
      </c>
      <c r="AG695" s="8">
        <v>0</v>
      </c>
      <c r="AH695" s="8" t="s">
        <v>120</v>
      </c>
      <c r="AI695" s="2">
        <v>1</v>
      </c>
      <c r="AJ695" s="2" t="s">
        <v>66</v>
      </c>
    </row>
    <row r="696" spans="1:36" s="2" customFormat="1" ht="14.5">
      <c r="A696" s="4" t="s">
        <v>119</v>
      </c>
      <c r="B696" s="5">
        <v>4</v>
      </c>
      <c r="C696" s="5">
        <v>1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1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  <c r="AD696" s="6">
        <v>0</v>
      </c>
      <c r="AE696" s="5">
        <v>2</v>
      </c>
      <c r="AF696" s="7">
        <v>0</v>
      </c>
      <c r="AG696" s="8">
        <v>0</v>
      </c>
      <c r="AH696" s="8" t="s">
        <v>120</v>
      </c>
      <c r="AI696" s="2">
        <v>1</v>
      </c>
      <c r="AJ696" s="2" t="s">
        <v>66</v>
      </c>
    </row>
    <row r="697" spans="1:36" s="2" customFormat="1" ht="14.5">
      <c r="A697" s="4" t="s">
        <v>119</v>
      </c>
      <c r="B697" s="5">
        <v>5</v>
      </c>
      <c r="C697" s="5">
        <v>1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1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6">
        <v>0</v>
      </c>
      <c r="AE697" s="5">
        <v>2</v>
      </c>
      <c r="AF697" s="7">
        <v>0</v>
      </c>
      <c r="AG697" s="8">
        <v>0</v>
      </c>
      <c r="AH697" s="8" t="s">
        <v>120</v>
      </c>
      <c r="AI697" s="2">
        <v>1</v>
      </c>
      <c r="AJ697" s="2" t="s">
        <v>66</v>
      </c>
    </row>
    <row r="698" spans="1:36" s="2" customFormat="1" ht="14.5">
      <c r="A698" s="4" t="s">
        <v>119</v>
      </c>
      <c r="B698" s="5">
        <v>6</v>
      </c>
      <c r="C698" s="5">
        <v>1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1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6">
        <v>0</v>
      </c>
      <c r="AE698" s="5">
        <v>2</v>
      </c>
      <c r="AF698" s="7">
        <v>0</v>
      </c>
      <c r="AG698" s="8">
        <v>0</v>
      </c>
      <c r="AH698" s="8" t="s">
        <v>120</v>
      </c>
      <c r="AI698" s="2">
        <v>1</v>
      </c>
      <c r="AJ698" s="2" t="s">
        <v>66</v>
      </c>
    </row>
    <row r="699" spans="1:36" s="2" customFormat="1" ht="14.5">
      <c r="A699" s="4" t="s">
        <v>119</v>
      </c>
      <c r="B699" s="5">
        <v>7</v>
      </c>
      <c r="C699" s="5">
        <v>1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1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6">
        <v>0</v>
      </c>
      <c r="AE699" s="5">
        <v>2</v>
      </c>
      <c r="AF699" s="7">
        <v>0</v>
      </c>
      <c r="AG699" s="8">
        <v>0</v>
      </c>
      <c r="AH699" s="8" t="s">
        <v>120</v>
      </c>
      <c r="AI699" s="2">
        <v>1</v>
      </c>
      <c r="AJ699" s="2" t="s">
        <v>66</v>
      </c>
    </row>
    <row r="700" spans="1:36" s="2" customFormat="1" ht="14.5">
      <c r="A700" s="4" t="s">
        <v>119</v>
      </c>
      <c r="B700" s="5">
        <v>8</v>
      </c>
      <c r="C700" s="5">
        <v>1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1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  <c r="AD700" s="6">
        <v>0</v>
      </c>
      <c r="AE700" s="5">
        <v>2</v>
      </c>
      <c r="AF700" s="7">
        <v>0</v>
      </c>
      <c r="AG700" s="8">
        <v>0</v>
      </c>
      <c r="AH700" s="8" t="s">
        <v>120</v>
      </c>
      <c r="AI700" s="2">
        <v>1</v>
      </c>
      <c r="AJ700" s="2" t="s">
        <v>66</v>
      </c>
    </row>
    <row r="701" spans="1:36" s="2" customFormat="1" ht="14.5">
      <c r="A701" s="4" t="s">
        <v>119</v>
      </c>
      <c r="B701" s="5">
        <v>9</v>
      </c>
      <c r="C701" s="5">
        <v>1</v>
      </c>
      <c r="D701" s="5">
        <v>0</v>
      </c>
      <c r="E701" s="5">
        <v>0</v>
      </c>
      <c r="F701" s="5">
        <v>20000</v>
      </c>
      <c r="G701" s="5">
        <v>0</v>
      </c>
      <c r="H701" s="5">
        <v>19655</v>
      </c>
      <c r="I701" s="5">
        <v>0</v>
      </c>
      <c r="J701" s="5">
        <v>0</v>
      </c>
      <c r="K701" s="5">
        <v>1</v>
      </c>
      <c r="L701" s="5">
        <v>19655</v>
      </c>
      <c r="M701" s="5">
        <v>0</v>
      </c>
      <c r="N701" s="5">
        <v>0</v>
      </c>
      <c r="O701" s="5">
        <v>19655</v>
      </c>
      <c r="P701" s="5">
        <v>0</v>
      </c>
      <c r="Q701" s="5">
        <v>0</v>
      </c>
      <c r="R701" s="5">
        <v>0</v>
      </c>
      <c r="S701" s="5">
        <v>19655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  <c r="AD701" s="6">
        <v>0</v>
      </c>
      <c r="AE701" s="5">
        <v>2</v>
      </c>
      <c r="AF701" s="7">
        <v>0</v>
      </c>
      <c r="AG701" s="8">
        <v>0</v>
      </c>
      <c r="AH701" s="8" t="s">
        <v>120</v>
      </c>
      <c r="AI701" s="2">
        <v>1</v>
      </c>
      <c r="AJ701" s="2" t="s">
        <v>66</v>
      </c>
    </row>
    <row r="702" spans="1:36" s="2" customFormat="1" ht="14.5">
      <c r="A702" s="4" t="s">
        <v>119</v>
      </c>
      <c r="B702" s="5">
        <v>10</v>
      </c>
      <c r="C702" s="5">
        <v>1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1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0</v>
      </c>
      <c r="AA702" s="5">
        <v>0</v>
      </c>
      <c r="AB702" s="5">
        <v>0</v>
      </c>
      <c r="AC702" s="5">
        <v>0</v>
      </c>
      <c r="AD702" s="6">
        <v>0</v>
      </c>
      <c r="AE702" s="5">
        <v>2</v>
      </c>
      <c r="AF702" s="7">
        <v>0</v>
      </c>
      <c r="AG702" s="8">
        <v>0</v>
      </c>
      <c r="AH702" s="8" t="s">
        <v>120</v>
      </c>
      <c r="AI702" s="2">
        <v>1</v>
      </c>
      <c r="AJ702" s="2" t="s">
        <v>66</v>
      </c>
    </row>
    <row r="703" spans="1:36" s="2" customFormat="1" ht="14.5">
      <c r="A703" s="4" t="s">
        <v>119</v>
      </c>
      <c r="B703" s="5">
        <v>11</v>
      </c>
      <c r="C703" s="5">
        <v>1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1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  <c r="AD703" s="6">
        <v>0</v>
      </c>
      <c r="AE703" s="5">
        <v>2</v>
      </c>
      <c r="AF703" s="7">
        <v>0</v>
      </c>
      <c r="AG703" s="8">
        <v>0</v>
      </c>
      <c r="AH703" s="8" t="s">
        <v>120</v>
      </c>
      <c r="AI703" s="2">
        <v>1</v>
      </c>
      <c r="AJ703" s="2" t="s">
        <v>66</v>
      </c>
    </row>
    <row r="704" spans="1:36" s="2" customFormat="1" ht="14.5">
      <c r="A704" s="4" t="s">
        <v>119</v>
      </c>
      <c r="B704" s="5">
        <v>12</v>
      </c>
      <c r="C704" s="5">
        <v>1</v>
      </c>
      <c r="D704" s="5">
        <v>0</v>
      </c>
      <c r="E704" s="5">
        <v>0</v>
      </c>
      <c r="F704" s="5">
        <v>20000</v>
      </c>
      <c r="G704" s="5">
        <v>0</v>
      </c>
      <c r="H704" s="5">
        <v>20759</v>
      </c>
      <c r="I704" s="5">
        <v>0</v>
      </c>
      <c r="J704" s="5">
        <v>0</v>
      </c>
      <c r="K704" s="5">
        <v>1</v>
      </c>
      <c r="L704" s="5">
        <v>20759</v>
      </c>
      <c r="M704" s="5">
        <v>0</v>
      </c>
      <c r="N704" s="5">
        <v>0</v>
      </c>
      <c r="O704" s="5">
        <v>20759</v>
      </c>
      <c r="P704" s="5">
        <v>0</v>
      </c>
      <c r="Q704" s="5">
        <v>0</v>
      </c>
      <c r="R704" s="5">
        <v>0</v>
      </c>
      <c r="S704" s="5">
        <v>20759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  <c r="AD704" s="6">
        <v>0</v>
      </c>
      <c r="AE704" s="5">
        <v>2</v>
      </c>
      <c r="AF704" s="7">
        <v>0</v>
      </c>
      <c r="AG704" s="8">
        <v>0</v>
      </c>
      <c r="AH704" s="8" t="s">
        <v>120</v>
      </c>
      <c r="AI704" s="2">
        <v>1</v>
      </c>
      <c r="AJ704" s="2" t="s">
        <v>66</v>
      </c>
    </row>
    <row r="705" spans="1:36" s="2" customFormat="1" ht="14.5">
      <c r="A705" s="4" t="s">
        <v>121</v>
      </c>
      <c r="B705" s="5">
        <v>1</v>
      </c>
      <c r="C705" s="5">
        <v>1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1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6">
        <v>0</v>
      </c>
      <c r="AE705" s="5">
        <v>2</v>
      </c>
      <c r="AF705" s="7">
        <v>0</v>
      </c>
      <c r="AG705" s="8">
        <v>0</v>
      </c>
      <c r="AH705" s="8" t="s">
        <v>120</v>
      </c>
      <c r="AI705" s="2">
        <v>1</v>
      </c>
      <c r="AJ705" s="2" t="s">
        <v>66</v>
      </c>
    </row>
    <row r="706" spans="1:36" s="2" customFormat="1" ht="14.5">
      <c r="A706" s="4" t="s">
        <v>121</v>
      </c>
      <c r="B706" s="5">
        <v>2</v>
      </c>
      <c r="C706" s="5">
        <v>1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1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6">
        <v>0</v>
      </c>
      <c r="AE706" s="5">
        <v>2</v>
      </c>
      <c r="AF706" s="7">
        <v>0</v>
      </c>
      <c r="AG706" s="8">
        <v>0</v>
      </c>
      <c r="AH706" s="8" t="s">
        <v>120</v>
      </c>
      <c r="AI706" s="2">
        <v>1</v>
      </c>
      <c r="AJ706" s="2" t="s">
        <v>66</v>
      </c>
    </row>
    <row r="707" spans="1:36" s="2" customFormat="1" ht="14.5">
      <c r="A707" s="4" t="s">
        <v>121</v>
      </c>
      <c r="B707" s="5">
        <v>3</v>
      </c>
      <c r="C707" s="5">
        <v>1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1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  <c r="AD707" s="6">
        <v>0</v>
      </c>
      <c r="AE707" s="5">
        <v>2</v>
      </c>
      <c r="AF707" s="7">
        <v>0</v>
      </c>
      <c r="AG707" s="8">
        <v>0</v>
      </c>
      <c r="AH707" s="8" t="s">
        <v>120</v>
      </c>
      <c r="AI707" s="2">
        <v>1</v>
      </c>
      <c r="AJ707" s="2" t="s">
        <v>66</v>
      </c>
    </row>
    <row r="708" spans="1:36" s="2" customFormat="1" ht="14.5">
      <c r="A708" s="4" t="s">
        <v>121</v>
      </c>
      <c r="B708" s="5">
        <v>4</v>
      </c>
      <c r="C708" s="5">
        <v>1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1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  <c r="AD708" s="6">
        <v>0</v>
      </c>
      <c r="AE708" s="5">
        <v>2</v>
      </c>
      <c r="AF708" s="7">
        <v>0</v>
      </c>
      <c r="AG708" s="8">
        <v>0</v>
      </c>
      <c r="AH708" s="8" t="s">
        <v>120</v>
      </c>
      <c r="AI708" s="2">
        <v>1</v>
      </c>
      <c r="AJ708" s="2" t="s">
        <v>66</v>
      </c>
    </row>
    <row r="709" spans="1:36" s="2" customFormat="1" ht="14.5">
      <c r="A709" s="4" t="s">
        <v>121</v>
      </c>
      <c r="B709" s="5">
        <v>5</v>
      </c>
      <c r="C709" s="5">
        <v>1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1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6">
        <v>0</v>
      </c>
      <c r="AE709" s="5">
        <v>2</v>
      </c>
      <c r="AF709" s="7">
        <v>0</v>
      </c>
      <c r="AG709" s="8">
        <v>0</v>
      </c>
      <c r="AH709" s="8" t="s">
        <v>120</v>
      </c>
      <c r="AI709" s="2">
        <v>1</v>
      </c>
      <c r="AJ709" s="2" t="s">
        <v>66</v>
      </c>
    </row>
    <row r="710" spans="1:36" s="2" customFormat="1" ht="14.5">
      <c r="A710" s="4" t="s">
        <v>121</v>
      </c>
      <c r="B710" s="5">
        <v>6</v>
      </c>
      <c r="C710" s="5">
        <v>1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1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  <c r="AD710" s="6">
        <v>0</v>
      </c>
      <c r="AE710" s="5">
        <v>2</v>
      </c>
      <c r="AF710" s="7">
        <v>0</v>
      </c>
      <c r="AG710" s="8">
        <v>0</v>
      </c>
      <c r="AH710" s="8" t="s">
        <v>120</v>
      </c>
      <c r="AI710" s="2">
        <v>1</v>
      </c>
      <c r="AJ710" s="2" t="s">
        <v>66</v>
      </c>
    </row>
    <row r="711" spans="1:36" s="2" customFormat="1" ht="14.5">
      <c r="A711" s="4" t="s">
        <v>121</v>
      </c>
      <c r="B711" s="5">
        <v>7</v>
      </c>
      <c r="C711" s="5">
        <v>1</v>
      </c>
      <c r="D711" s="5">
        <v>0</v>
      </c>
      <c r="E711" s="5">
        <v>0</v>
      </c>
      <c r="F711" s="5">
        <v>20000</v>
      </c>
      <c r="G711" s="5">
        <v>0</v>
      </c>
      <c r="H711" s="5">
        <v>20241</v>
      </c>
      <c r="I711" s="5">
        <v>0</v>
      </c>
      <c r="J711" s="5">
        <v>0</v>
      </c>
      <c r="K711" s="5">
        <v>1</v>
      </c>
      <c r="L711" s="5">
        <v>20241</v>
      </c>
      <c r="M711" s="5">
        <v>0</v>
      </c>
      <c r="N711" s="5">
        <v>0</v>
      </c>
      <c r="O711" s="5">
        <v>20241</v>
      </c>
      <c r="P711" s="5">
        <v>0</v>
      </c>
      <c r="Q711" s="5">
        <v>0</v>
      </c>
      <c r="R711" s="5">
        <v>0</v>
      </c>
      <c r="S711" s="5">
        <v>20240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6">
        <v>0</v>
      </c>
      <c r="AE711" s="5">
        <v>2</v>
      </c>
      <c r="AF711" s="7">
        <v>0</v>
      </c>
      <c r="AG711" s="8">
        <v>0</v>
      </c>
      <c r="AH711" s="8" t="s">
        <v>120</v>
      </c>
      <c r="AI711" s="2">
        <v>1</v>
      </c>
      <c r="AJ711" s="2" t="s">
        <v>66</v>
      </c>
    </row>
    <row r="712" spans="1:36" s="2" customFormat="1" ht="14.5">
      <c r="A712" s="4" t="s">
        <v>121</v>
      </c>
      <c r="B712" s="5">
        <v>8</v>
      </c>
      <c r="C712" s="5">
        <v>1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1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  <c r="AD712" s="6">
        <v>0</v>
      </c>
      <c r="AE712" s="5">
        <v>2</v>
      </c>
      <c r="AF712" s="7">
        <v>0</v>
      </c>
      <c r="AG712" s="8">
        <v>0</v>
      </c>
      <c r="AH712" s="8" t="s">
        <v>120</v>
      </c>
      <c r="AI712" s="2">
        <v>1</v>
      </c>
      <c r="AJ712" s="2" t="s">
        <v>66</v>
      </c>
    </row>
    <row r="713" spans="1:36" s="2" customFormat="1" ht="14.5">
      <c r="A713" s="4" t="s">
        <v>121</v>
      </c>
      <c r="B713" s="5">
        <v>9</v>
      </c>
      <c r="C713" s="5">
        <v>1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1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  <c r="AD713" s="6">
        <v>0</v>
      </c>
      <c r="AE713" s="5">
        <v>2</v>
      </c>
      <c r="AF713" s="7">
        <v>0</v>
      </c>
      <c r="AG713" s="8">
        <v>0</v>
      </c>
      <c r="AH713" s="8" t="s">
        <v>120</v>
      </c>
      <c r="AI713" s="2">
        <v>1</v>
      </c>
      <c r="AJ713" s="2" t="s">
        <v>66</v>
      </c>
    </row>
    <row r="714" spans="1:36" s="2" customFormat="1" ht="14.5">
      <c r="A714" s="4" t="s">
        <v>121</v>
      </c>
      <c r="B714" s="5">
        <v>10</v>
      </c>
      <c r="C714" s="5">
        <v>1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1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0</v>
      </c>
      <c r="AD714" s="6">
        <v>0</v>
      </c>
      <c r="AE714" s="5">
        <v>2</v>
      </c>
      <c r="AF714" s="7">
        <v>0</v>
      </c>
      <c r="AG714" s="8">
        <v>0</v>
      </c>
      <c r="AH714" s="8" t="s">
        <v>120</v>
      </c>
      <c r="AI714" s="2">
        <v>1</v>
      </c>
      <c r="AJ714" s="2" t="s">
        <v>66</v>
      </c>
    </row>
    <row r="715" spans="1:36" s="2" customFormat="1" ht="14.5">
      <c r="A715" s="4" t="s">
        <v>121</v>
      </c>
      <c r="B715" s="5">
        <v>11</v>
      </c>
      <c r="C715" s="5">
        <v>1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1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  <c r="AD715" s="6">
        <v>0</v>
      </c>
      <c r="AE715" s="5">
        <v>2</v>
      </c>
      <c r="AF715" s="7">
        <v>0</v>
      </c>
      <c r="AG715" s="8">
        <v>0</v>
      </c>
      <c r="AH715" s="8" t="s">
        <v>120</v>
      </c>
      <c r="AI715" s="2">
        <v>1</v>
      </c>
      <c r="AJ715" s="2" t="s">
        <v>66</v>
      </c>
    </row>
    <row r="716" spans="1:36" s="2" customFormat="1" ht="14.5">
      <c r="A716" s="4" t="s">
        <v>121</v>
      </c>
      <c r="B716" s="5">
        <v>12</v>
      </c>
      <c r="C716" s="5">
        <v>1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1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6">
        <v>0</v>
      </c>
      <c r="AE716" s="5">
        <v>2</v>
      </c>
      <c r="AF716" s="7">
        <v>0</v>
      </c>
      <c r="AG716" s="8">
        <v>0</v>
      </c>
      <c r="AH716" s="8" t="s">
        <v>120</v>
      </c>
      <c r="AI716" s="2">
        <v>1</v>
      </c>
      <c r="AJ716" s="2" t="s">
        <v>66</v>
      </c>
    </row>
    <row r="717" spans="1:36" s="2" customFormat="1" ht="14.5">
      <c r="A717" s="4" t="s">
        <v>122</v>
      </c>
      <c r="B717" s="5">
        <v>1</v>
      </c>
      <c r="C717" s="5">
        <v>1</v>
      </c>
      <c r="D717" s="5">
        <v>0</v>
      </c>
      <c r="E717" s="5">
        <v>0</v>
      </c>
      <c r="F717" s="5">
        <v>10000</v>
      </c>
      <c r="G717" s="5">
        <v>0</v>
      </c>
      <c r="H717" s="5">
        <v>9751</v>
      </c>
      <c r="I717" s="5">
        <v>0</v>
      </c>
      <c r="J717" s="5">
        <v>0</v>
      </c>
      <c r="K717" s="5">
        <v>1</v>
      </c>
      <c r="L717" s="5">
        <v>9751</v>
      </c>
      <c r="M717" s="5">
        <v>0</v>
      </c>
      <c r="N717" s="5">
        <v>0</v>
      </c>
      <c r="O717" s="5">
        <v>9751</v>
      </c>
      <c r="P717" s="5">
        <v>0</v>
      </c>
      <c r="Q717" s="5">
        <v>0</v>
      </c>
      <c r="R717" s="5">
        <v>0</v>
      </c>
      <c r="S717" s="5">
        <v>9750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  <c r="AD717" s="6">
        <v>0</v>
      </c>
      <c r="AE717" s="5">
        <v>2</v>
      </c>
      <c r="AF717" s="7">
        <v>0</v>
      </c>
      <c r="AG717" s="8">
        <v>0</v>
      </c>
      <c r="AH717" s="8" t="s">
        <v>120</v>
      </c>
      <c r="AI717" s="2">
        <v>1</v>
      </c>
      <c r="AJ717" s="2" t="s">
        <v>66</v>
      </c>
    </row>
    <row r="718" spans="1:36" s="2" customFormat="1" ht="14.5">
      <c r="A718" s="4" t="s">
        <v>122</v>
      </c>
      <c r="B718" s="5">
        <v>2</v>
      </c>
      <c r="C718" s="5">
        <v>1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1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  <c r="AD718" s="6">
        <v>0</v>
      </c>
      <c r="AE718" s="5">
        <v>2</v>
      </c>
      <c r="AF718" s="7">
        <v>0</v>
      </c>
      <c r="AG718" s="8">
        <v>0</v>
      </c>
      <c r="AH718" s="8" t="s">
        <v>120</v>
      </c>
      <c r="AI718" s="2">
        <v>1</v>
      </c>
      <c r="AJ718" s="2" t="s">
        <v>66</v>
      </c>
    </row>
    <row r="719" spans="1:36" s="2" customFormat="1" ht="14.5">
      <c r="A719" s="4" t="s">
        <v>122</v>
      </c>
      <c r="B719" s="5">
        <v>3</v>
      </c>
      <c r="C719" s="5">
        <v>1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1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5">
        <v>0</v>
      </c>
      <c r="AC719" s="5">
        <v>0</v>
      </c>
      <c r="AD719" s="6">
        <v>0</v>
      </c>
      <c r="AE719" s="5">
        <v>2</v>
      </c>
      <c r="AF719" s="7">
        <v>0</v>
      </c>
      <c r="AG719" s="8">
        <v>0</v>
      </c>
      <c r="AH719" s="8" t="s">
        <v>120</v>
      </c>
      <c r="AI719" s="2">
        <v>1</v>
      </c>
      <c r="AJ719" s="2" t="s">
        <v>66</v>
      </c>
    </row>
    <row r="720" spans="1:36" s="2" customFormat="1" ht="14.5">
      <c r="A720" s="4" t="s">
        <v>122</v>
      </c>
      <c r="B720" s="5">
        <v>4</v>
      </c>
      <c r="C720" s="5">
        <v>1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1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  <c r="AD720" s="6">
        <v>0</v>
      </c>
      <c r="AE720" s="5">
        <v>2</v>
      </c>
      <c r="AF720" s="7">
        <v>0</v>
      </c>
      <c r="AG720" s="8">
        <v>0</v>
      </c>
      <c r="AH720" s="8" t="s">
        <v>120</v>
      </c>
      <c r="AI720" s="2">
        <v>1</v>
      </c>
      <c r="AJ720" s="2" t="s">
        <v>66</v>
      </c>
    </row>
    <row r="721" spans="1:36" s="2" customFormat="1" ht="14.5">
      <c r="A721" s="4" t="s">
        <v>122</v>
      </c>
      <c r="B721" s="5">
        <v>5</v>
      </c>
      <c r="C721" s="5">
        <v>1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1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6">
        <v>0</v>
      </c>
      <c r="AE721" s="5">
        <v>2</v>
      </c>
      <c r="AF721" s="7">
        <v>0</v>
      </c>
      <c r="AG721" s="8">
        <v>0</v>
      </c>
      <c r="AH721" s="8" t="s">
        <v>120</v>
      </c>
      <c r="AI721" s="2">
        <v>1</v>
      </c>
      <c r="AJ721" s="2" t="s">
        <v>66</v>
      </c>
    </row>
    <row r="722" spans="1:36" s="2" customFormat="1" ht="14.5">
      <c r="A722" s="4" t="s">
        <v>122</v>
      </c>
      <c r="B722" s="5">
        <v>6</v>
      </c>
      <c r="C722" s="5">
        <v>1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1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  <c r="AD722" s="6">
        <v>0</v>
      </c>
      <c r="AE722" s="5">
        <v>2</v>
      </c>
      <c r="AF722" s="7">
        <v>0</v>
      </c>
      <c r="AG722" s="8">
        <v>0</v>
      </c>
      <c r="AH722" s="8" t="s">
        <v>120</v>
      </c>
      <c r="AI722" s="2">
        <v>1</v>
      </c>
      <c r="AJ722" s="2" t="s">
        <v>66</v>
      </c>
    </row>
    <row r="723" spans="1:36" s="2" customFormat="1" ht="14.5">
      <c r="A723" s="4" t="s">
        <v>122</v>
      </c>
      <c r="B723" s="5">
        <v>7</v>
      </c>
      <c r="C723" s="5">
        <v>1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1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0</v>
      </c>
      <c r="AD723" s="6">
        <v>0</v>
      </c>
      <c r="AE723" s="5">
        <v>2</v>
      </c>
      <c r="AF723" s="7">
        <v>0</v>
      </c>
      <c r="AG723" s="8">
        <v>0</v>
      </c>
      <c r="AH723" s="8" t="s">
        <v>120</v>
      </c>
      <c r="AI723" s="2">
        <v>1</v>
      </c>
      <c r="AJ723" s="2" t="s">
        <v>66</v>
      </c>
    </row>
    <row r="724" spans="1:36" s="2" customFormat="1" ht="14.5">
      <c r="A724" s="4" t="s">
        <v>122</v>
      </c>
      <c r="B724" s="5">
        <v>8</v>
      </c>
      <c r="C724" s="5">
        <v>1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1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  <c r="AD724" s="6">
        <v>0</v>
      </c>
      <c r="AE724" s="5">
        <v>2</v>
      </c>
      <c r="AF724" s="7">
        <v>0</v>
      </c>
      <c r="AG724" s="8">
        <v>0</v>
      </c>
      <c r="AH724" s="8" t="s">
        <v>120</v>
      </c>
      <c r="AI724" s="2">
        <v>1</v>
      </c>
      <c r="AJ724" s="2" t="s">
        <v>66</v>
      </c>
    </row>
    <row r="725" spans="1:36" s="2" customFormat="1" ht="14.5">
      <c r="A725" s="4" t="s">
        <v>122</v>
      </c>
      <c r="B725" s="5">
        <v>9</v>
      </c>
      <c r="C725" s="5">
        <v>1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1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  <c r="AD725" s="6">
        <v>0</v>
      </c>
      <c r="AE725" s="5">
        <v>2</v>
      </c>
      <c r="AF725" s="7">
        <v>0</v>
      </c>
      <c r="AG725" s="8">
        <v>0</v>
      </c>
      <c r="AH725" s="8" t="s">
        <v>120</v>
      </c>
      <c r="AI725" s="2">
        <v>1</v>
      </c>
      <c r="AJ725" s="2" t="s">
        <v>66</v>
      </c>
    </row>
    <row r="726" spans="1:36" s="2" customFormat="1" ht="14.5">
      <c r="A726" s="4" t="s">
        <v>122</v>
      </c>
      <c r="B726" s="5">
        <v>10</v>
      </c>
      <c r="C726" s="5">
        <v>1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1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6">
        <v>0</v>
      </c>
      <c r="AE726" s="5">
        <v>2</v>
      </c>
      <c r="AF726" s="7">
        <v>0</v>
      </c>
      <c r="AG726" s="8">
        <v>0</v>
      </c>
      <c r="AH726" s="8" t="s">
        <v>120</v>
      </c>
      <c r="AI726" s="2">
        <v>1</v>
      </c>
      <c r="AJ726" s="2" t="s">
        <v>66</v>
      </c>
    </row>
    <row r="727" spans="1:36" s="2" customFormat="1" ht="14.5">
      <c r="A727" s="4" t="s">
        <v>122</v>
      </c>
      <c r="B727" s="5">
        <v>11</v>
      </c>
      <c r="C727" s="5">
        <v>1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1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  <c r="AD727" s="6">
        <v>0</v>
      </c>
      <c r="AE727" s="5">
        <v>2</v>
      </c>
      <c r="AF727" s="7">
        <v>0</v>
      </c>
      <c r="AG727" s="8">
        <v>0</v>
      </c>
      <c r="AH727" s="8" t="s">
        <v>120</v>
      </c>
      <c r="AI727" s="2">
        <v>1</v>
      </c>
      <c r="AJ727" s="2" t="s">
        <v>66</v>
      </c>
    </row>
    <row r="728" spans="1:36" s="2" customFormat="1" ht="14.5">
      <c r="A728" s="4" t="s">
        <v>122</v>
      </c>
      <c r="B728" s="5">
        <v>12</v>
      </c>
      <c r="C728" s="5">
        <v>1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1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6">
        <v>0</v>
      </c>
      <c r="AE728" s="5">
        <v>2</v>
      </c>
      <c r="AF728" s="7">
        <v>0</v>
      </c>
      <c r="AG728" s="8">
        <v>0</v>
      </c>
      <c r="AH728" s="8" t="s">
        <v>120</v>
      </c>
      <c r="AI728" s="2">
        <v>1</v>
      </c>
      <c r="AJ728" s="2" t="s">
        <v>66</v>
      </c>
    </row>
    <row r="729" spans="1:36" s="2" customFormat="1" ht="14.5">
      <c r="A729" s="4" t="s">
        <v>123</v>
      </c>
      <c r="B729" s="5">
        <v>1</v>
      </c>
      <c r="C729" s="5">
        <v>1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1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  <c r="AD729" s="6">
        <v>0</v>
      </c>
      <c r="AE729" s="5">
        <v>1</v>
      </c>
      <c r="AF729" s="7">
        <v>0</v>
      </c>
      <c r="AG729" s="8">
        <v>0</v>
      </c>
      <c r="AH729" s="8" t="s">
        <v>63</v>
      </c>
      <c r="AI729" s="2">
        <v>1</v>
      </c>
      <c r="AJ729" s="2" t="s">
        <v>66</v>
      </c>
    </row>
    <row r="730" spans="1:36" s="2" customFormat="1" ht="14.5">
      <c r="A730" s="4" t="s">
        <v>123</v>
      </c>
      <c r="B730" s="5">
        <v>2</v>
      </c>
      <c r="C730" s="5">
        <v>1</v>
      </c>
      <c r="D730" s="5">
        <v>0</v>
      </c>
      <c r="E730" s="5">
        <v>0</v>
      </c>
      <c r="F730" s="5">
        <v>128822</v>
      </c>
      <c r="G730" s="5">
        <v>0</v>
      </c>
      <c r="H730" s="5">
        <v>126376</v>
      </c>
      <c r="I730" s="5">
        <v>0</v>
      </c>
      <c r="J730" s="5">
        <v>0</v>
      </c>
      <c r="K730" s="5">
        <v>1</v>
      </c>
      <c r="L730" s="5">
        <v>126376</v>
      </c>
      <c r="M730" s="5">
        <v>0</v>
      </c>
      <c r="N730" s="5">
        <v>0</v>
      </c>
      <c r="O730" s="5">
        <v>126376</v>
      </c>
      <c r="P730" s="5">
        <v>0</v>
      </c>
      <c r="Q730" s="5">
        <v>0</v>
      </c>
      <c r="R730" s="5">
        <v>0</v>
      </c>
      <c r="S730" s="5">
        <v>126376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6">
        <v>0</v>
      </c>
      <c r="AE730" s="5">
        <v>1</v>
      </c>
      <c r="AF730" s="7">
        <v>0</v>
      </c>
      <c r="AG730" s="8">
        <v>0</v>
      </c>
      <c r="AH730" s="8" t="s">
        <v>63</v>
      </c>
      <c r="AI730" s="2">
        <v>1</v>
      </c>
      <c r="AJ730" s="2" t="s">
        <v>66</v>
      </c>
    </row>
    <row r="731" spans="1:36" s="2" customFormat="1" ht="14.5">
      <c r="A731" s="4" t="s">
        <v>123</v>
      </c>
      <c r="B731" s="5">
        <v>3</v>
      </c>
      <c r="C731" s="5">
        <v>1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1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6">
        <v>0</v>
      </c>
      <c r="AE731" s="5">
        <v>1</v>
      </c>
      <c r="AF731" s="7">
        <v>0</v>
      </c>
      <c r="AG731" s="8">
        <v>0</v>
      </c>
      <c r="AH731" s="8" t="s">
        <v>63</v>
      </c>
      <c r="AI731" s="2">
        <v>1</v>
      </c>
      <c r="AJ731" s="2" t="s">
        <v>66</v>
      </c>
    </row>
    <row r="732" spans="1:36" s="2" customFormat="1" ht="14.5">
      <c r="A732" s="4" t="s">
        <v>123</v>
      </c>
      <c r="B732" s="5">
        <v>4</v>
      </c>
      <c r="C732" s="5">
        <v>1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1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  <c r="AD732" s="6">
        <v>0</v>
      </c>
      <c r="AE732" s="5">
        <v>1</v>
      </c>
      <c r="AF732" s="7">
        <v>0</v>
      </c>
      <c r="AG732" s="8">
        <v>0</v>
      </c>
      <c r="AH732" s="8" t="s">
        <v>63</v>
      </c>
      <c r="AI732" s="2">
        <v>1</v>
      </c>
      <c r="AJ732" s="2" t="s">
        <v>66</v>
      </c>
    </row>
    <row r="733" spans="1:36" s="2" customFormat="1" ht="14.5">
      <c r="A733" s="4" t="s">
        <v>123</v>
      </c>
      <c r="B733" s="5">
        <v>5</v>
      </c>
      <c r="C733" s="5">
        <v>1</v>
      </c>
      <c r="D733" s="5">
        <v>0</v>
      </c>
      <c r="E733" s="5">
        <v>0</v>
      </c>
      <c r="F733" s="5">
        <v>109770</v>
      </c>
      <c r="G733" s="5">
        <v>0</v>
      </c>
      <c r="H733" s="5">
        <v>109848</v>
      </c>
      <c r="I733" s="5">
        <v>0</v>
      </c>
      <c r="J733" s="5">
        <v>0</v>
      </c>
      <c r="K733" s="5">
        <v>1</v>
      </c>
      <c r="L733" s="5">
        <v>109848</v>
      </c>
      <c r="M733" s="5">
        <v>0</v>
      </c>
      <c r="N733" s="5">
        <v>0</v>
      </c>
      <c r="O733" s="5">
        <v>109848</v>
      </c>
      <c r="P733" s="5">
        <v>0</v>
      </c>
      <c r="Q733" s="5">
        <v>0</v>
      </c>
      <c r="R733" s="5">
        <v>0</v>
      </c>
      <c r="S733" s="5">
        <v>109847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  <c r="AD733" s="6">
        <v>0</v>
      </c>
      <c r="AE733" s="5">
        <v>1</v>
      </c>
      <c r="AF733" s="7">
        <v>0</v>
      </c>
      <c r="AG733" s="8">
        <v>0</v>
      </c>
      <c r="AH733" s="8" t="s">
        <v>63</v>
      </c>
      <c r="AI733" s="2">
        <v>1</v>
      </c>
      <c r="AJ733" s="2" t="s">
        <v>66</v>
      </c>
    </row>
    <row r="734" spans="1:36" s="2" customFormat="1" ht="14.5">
      <c r="A734" s="4" t="s">
        <v>123</v>
      </c>
      <c r="B734" s="5">
        <v>6</v>
      </c>
      <c r="C734" s="5">
        <v>1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1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6">
        <v>0</v>
      </c>
      <c r="AE734" s="5">
        <v>1</v>
      </c>
      <c r="AF734" s="7">
        <v>0</v>
      </c>
      <c r="AG734" s="8">
        <v>0</v>
      </c>
      <c r="AH734" s="8" t="s">
        <v>63</v>
      </c>
      <c r="AI734" s="2">
        <v>1</v>
      </c>
      <c r="AJ734" s="2" t="s">
        <v>66</v>
      </c>
    </row>
    <row r="735" spans="1:36" s="2" customFormat="1" ht="14.5">
      <c r="A735" s="4" t="s">
        <v>123</v>
      </c>
      <c r="B735" s="5">
        <v>7</v>
      </c>
      <c r="C735" s="5">
        <v>1</v>
      </c>
      <c r="D735" s="5">
        <v>0</v>
      </c>
      <c r="E735" s="5">
        <v>0</v>
      </c>
      <c r="F735" s="5">
        <v>72575</v>
      </c>
      <c r="G735" s="5">
        <v>0</v>
      </c>
      <c r="H735" s="5">
        <v>73952</v>
      </c>
      <c r="I735" s="5">
        <v>0</v>
      </c>
      <c r="J735" s="5">
        <v>0</v>
      </c>
      <c r="K735" s="5">
        <v>1</v>
      </c>
      <c r="L735" s="5">
        <v>73952</v>
      </c>
      <c r="M735" s="5">
        <v>0</v>
      </c>
      <c r="N735" s="5">
        <v>0</v>
      </c>
      <c r="O735" s="5">
        <v>73952</v>
      </c>
      <c r="P735" s="5">
        <v>0</v>
      </c>
      <c r="Q735" s="5">
        <v>0</v>
      </c>
      <c r="R735" s="5">
        <v>0</v>
      </c>
      <c r="S735" s="5">
        <v>73952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6">
        <v>0</v>
      </c>
      <c r="AE735" s="5">
        <v>1</v>
      </c>
      <c r="AF735" s="7">
        <v>0</v>
      </c>
      <c r="AG735" s="8">
        <v>0</v>
      </c>
      <c r="AH735" s="8" t="s">
        <v>63</v>
      </c>
      <c r="AI735" s="2">
        <v>1</v>
      </c>
      <c r="AJ735" s="2" t="s">
        <v>66</v>
      </c>
    </row>
    <row r="736" spans="1:36" s="2" customFormat="1" ht="14.5">
      <c r="A736" s="4" t="s">
        <v>123</v>
      </c>
      <c r="B736" s="5">
        <v>8</v>
      </c>
      <c r="C736" s="5">
        <v>1</v>
      </c>
      <c r="D736" s="5">
        <v>0</v>
      </c>
      <c r="E736" s="5">
        <v>0</v>
      </c>
      <c r="F736" s="5">
        <v>74389</v>
      </c>
      <c r="G736" s="5">
        <v>0</v>
      </c>
      <c r="H736" s="5">
        <v>76638</v>
      </c>
      <c r="I736" s="5">
        <v>0</v>
      </c>
      <c r="J736" s="5">
        <v>0</v>
      </c>
      <c r="K736" s="5">
        <v>1</v>
      </c>
      <c r="L736" s="5">
        <v>76638</v>
      </c>
      <c r="M736" s="5">
        <v>0</v>
      </c>
      <c r="N736" s="5">
        <v>0</v>
      </c>
      <c r="O736" s="5">
        <v>76638</v>
      </c>
      <c r="P736" s="5">
        <v>0</v>
      </c>
      <c r="Q736" s="5">
        <v>0</v>
      </c>
      <c r="R736" s="5">
        <v>0</v>
      </c>
      <c r="S736" s="5">
        <v>76637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0</v>
      </c>
      <c r="AD736" s="6">
        <v>0</v>
      </c>
      <c r="AE736" s="5">
        <v>1</v>
      </c>
      <c r="AF736" s="7">
        <v>0</v>
      </c>
      <c r="AG736" s="8">
        <v>0</v>
      </c>
      <c r="AH736" s="8" t="s">
        <v>63</v>
      </c>
      <c r="AI736" s="2">
        <v>1</v>
      </c>
      <c r="AJ736" s="2" t="s">
        <v>66</v>
      </c>
    </row>
    <row r="737" spans="1:36" s="2" customFormat="1" ht="14.5">
      <c r="A737" s="4" t="s">
        <v>123</v>
      </c>
      <c r="B737" s="5">
        <v>9</v>
      </c>
      <c r="C737" s="5">
        <v>1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1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6">
        <v>0</v>
      </c>
      <c r="AE737" s="5">
        <v>1</v>
      </c>
      <c r="AF737" s="7">
        <v>0</v>
      </c>
      <c r="AG737" s="8">
        <v>0</v>
      </c>
      <c r="AH737" s="8" t="s">
        <v>63</v>
      </c>
      <c r="AI737" s="2">
        <v>1</v>
      </c>
      <c r="AJ737" s="2" t="s">
        <v>66</v>
      </c>
    </row>
    <row r="738" spans="1:36" s="2" customFormat="1" ht="14.5">
      <c r="A738" s="4" t="s">
        <v>123</v>
      </c>
      <c r="B738" s="5">
        <v>10</v>
      </c>
      <c r="C738" s="5">
        <v>1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1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6">
        <v>0</v>
      </c>
      <c r="AE738" s="5">
        <v>1</v>
      </c>
      <c r="AF738" s="7">
        <v>0</v>
      </c>
      <c r="AG738" s="8">
        <v>0</v>
      </c>
      <c r="AH738" s="8" t="s">
        <v>63</v>
      </c>
      <c r="AI738" s="2">
        <v>1</v>
      </c>
      <c r="AJ738" s="2" t="s">
        <v>66</v>
      </c>
    </row>
    <row r="739" spans="1:36" s="2" customFormat="1" ht="14.5">
      <c r="A739" s="4" t="s">
        <v>123</v>
      </c>
      <c r="B739" s="5">
        <v>11</v>
      </c>
      <c r="C739" s="5">
        <v>1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1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6">
        <v>0</v>
      </c>
      <c r="AE739" s="5">
        <v>1</v>
      </c>
      <c r="AF739" s="7">
        <v>0</v>
      </c>
      <c r="AG739" s="8">
        <v>0</v>
      </c>
      <c r="AH739" s="8" t="s">
        <v>63</v>
      </c>
      <c r="AI739" s="2">
        <v>1</v>
      </c>
      <c r="AJ739" s="2" t="s">
        <v>66</v>
      </c>
    </row>
    <row r="740" spans="1:36" s="2" customFormat="1" ht="14.5">
      <c r="A740" s="4" t="s">
        <v>123</v>
      </c>
      <c r="B740" s="5">
        <v>12</v>
      </c>
      <c r="C740" s="5">
        <v>1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1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6">
        <v>0</v>
      </c>
      <c r="AE740" s="5">
        <v>1</v>
      </c>
      <c r="AF740" s="7">
        <v>0</v>
      </c>
      <c r="AG740" s="8">
        <v>0</v>
      </c>
      <c r="AH740" s="8" t="s">
        <v>63</v>
      </c>
      <c r="AI740" s="2">
        <v>1</v>
      </c>
      <c r="AJ740" s="2" t="s">
        <v>66</v>
      </c>
    </row>
    <row r="741" spans="1:36" s="2" customFormat="1" ht="14.5">
      <c r="A741" s="4" t="s">
        <v>124</v>
      </c>
      <c r="B741" s="5">
        <v>1</v>
      </c>
      <c r="C741" s="5">
        <v>1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1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0</v>
      </c>
      <c r="AD741" s="6">
        <v>0</v>
      </c>
      <c r="AE741" s="5">
        <v>1</v>
      </c>
      <c r="AF741" s="7">
        <v>0</v>
      </c>
      <c r="AG741" s="8">
        <v>0</v>
      </c>
      <c r="AH741" s="8" t="s">
        <v>63</v>
      </c>
      <c r="AI741" s="2">
        <v>1</v>
      </c>
      <c r="AJ741" s="2" t="s">
        <v>66</v>
      </c>
    </row>
    <row r="742" spans="1:36" s="2" customFormat="1" ht="14.5">
      <c r="A742" s="4" t="s">
        <v>124</v>
      </c>
      <c r="B742" s="5">
        <v>2</v>
      </c>
      <c r="C742" s="5">
        <v>1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1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6">
        <v>0</v>
      </c>
      <c r="AE742" s="5">
        <v>1</v>
      </c>
      <c r="AF742" s="7">
        <v>0</v>
      </c>
      <c r="AG742" s="8">
        <v>0</v>
      </c>
      <c r="AH742" s="8" t="s">
        <v>63</v>
      </c>
      <c r="AI742" s="2">
        <v>1</v>
      </c>
      <c r="AJ742" s="2" t="s">
        <v>66</v>
      </c>
    </row>
    <row r="743" spans="1:36" s="2" customFormat="1" ht="14.5">
      <c r="A743" s="4" t="s">
        <v>124</v>
      </c>
      <c r="B743" s="5">
        <v>3</v>
      </c>
      <c r="C743" s="5">
        <v>1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1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6">
        <v>0</v>
      </c>
      <c r="AE743" s="5">
        <v>1</v>
      </c>
      <c r="AF743" s="7">
        <v>0</v>
      </c>
      <c r="AG743" s="8">
        <v>0</v>
      </c>
      <c r="AH743" s="8" t="s">
        <v>63</v>
      </c>
      <c r="AI743" s="2">
        <v>1</v>
      </c>
      <c r="AJ743" s="2" t="s">
        <v>66</v>
      </c>
    </row>
    <row r="744" spans="1:36" s="2" customFormat="1" ht="14.5">
      <c r="A744" s="4" t="s">
        <v>124</v>
      </c>
      <c r="B744" s="5">
        <v>4</v>
      </c>
      <c r="C744" s="5">
        <v>1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1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6">
        <v>0</v>
      </c>
      <c r="AE744" s="5">
        <v>1</v>
      </c>
      <c r="AF744" s="7">
        <v>0</v>
      </c>
      <c r="AG744" s="8">
        <v>0</v>
      </c>
      <c r="AH744" s="8" t="s">
        <v>63</v>
      </c>
      <c r="AI744" s="2">
        <v>1</v>
      </c>
      <c r="AJ744" s="2" t="s">
        <v>66</v>
      </c>
    </row>
    <row r="745" spans="1:36" s="2" customFormat="1" ht="14.5">
      <c r="A745" s="4" t="s">
        <v>124</v>
      </c>
      <c r="B745" s="5">
        <v>5</v>
      </c>
      <c r="C745" s="5">
        <v>1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1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6">
        <v>0</v>
      </c>
      <c r="AE745" s="5">
        <v>1</v>
      </c>
      <c r="AF745" s="7">
        <v>0</v>
      </c>
      <c r="AG745" s="8">
        <v>0</v>
      </c>
      <c r="AH745" s="8" t="s">
        <v>63</v>
      </c>
      <c r="AI745" s="2">
        <v>1</v>
      </c>
      <c r="AJ745" s="2" t="s">
        <v>66</v>
      </c>
    </row>
    <row r="746" spans="1:36" s="2" customFormat="1" ht="14.5">
      <c r="A746" s="4" t="s">
        <v>124</v>
      </c>
      <c r="B746" s="5">
        <v>6</v>
      </c>
      <c r="C746" s="5">
        <v>1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1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6">
        <v>0</v>
      </c>
      <c r="AE746" s="5">
        <v>1</v>
      </c>
      <c r="AF746" s="7">
        <v>0</v>
      </c>
      <c r="AG746" s="8">
        <v>0</v>
      </c>
      <c r="AH746" s="8" t="s">
        <v>63</v>
      </c>
      <c r="AI746" s="2">
        <v>1</v>
      </c>
      <c r="AJ746" s="2" t="s">
        <v>66</v>
      </c>
    </row>
    <row r="747" spans="1:36" s="2" customFormat="1" ht="14.5">
      <c r="A747" s="4" t="s">
        <v>124</v>
      </c>
      <c r="B747" s="5">
        <v>7</v>
      </c>
      <c r="C747" s="5">
        <v>1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1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6">
        <v>0</v>
      </c>
      <c r="AE747" s="5">
        <v>1</v>
      </c>
      <c r="AF747" s="7">
        <v>0</v>
      </c>
      <c r="AG747" s="8">
        <v>0</v>
      </c>
      <c r="AH747" s="8" t="s">
        <v>63</v>
      </c>
      <c r="AI747" s="2">
        <v>1</v>
      </c>
      <c r="AJ747" s="2" t="s">
        <v>66</v>
      </c>
    </row>
    <row r="748" spans="1:36" s="2" customFormat="1" ht="14.5">
      <c r="A748" s="4" t="s">
        <v>124</v>
      </c>
      <c r="B748" s="5">
        <v>8</v>
      </c>
      <c r="C748" s="5">
        <v>1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1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6">
        <v>0</v>
      </c>
      <c r="AE748" s="5">
        <v>1</v>
      </c>
      <c r="AF748" s="7">
        <v>0</v>
      </c>
      <c r="AG748" s="8">
        <v>0</v>
      </c>
      <c r="AH748" s="8" t="s">
        <v>63</v>
      </c>
      <c r="AI748" s="2">
        <v>1</v>
      </c>
      <c r="AJ748" s="2" t="s">
        <v>66</v>
      </c>
    </row>
    <row r="749" spans="1:36" s="2" customFormat="1" ht="14.5">
      <c r="A749" s="4" t="s">
        <v>124</v>
      </c>
      <c r="B749" s="5">
        <v>9</v>
      </c>
      <c r="C749" s="5">
        <v>1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1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6">
        <v>0</v>
      </c>
      <c r="AE749" s="5">
        <v>1</v>
      </c>
      <c r="AF749" s="7">
        <v>0</v>
      </c>
      <c r="AG749" s="8">
        <v>0</v>
      </c>
      <c r="AH749" s="8" t="s">
        <v>63</v>
      </c>
      <c r="AI749" s="2">
        <v>1</v>
      </c>
      <c r="AJ749" s="2" t="s">
        <v>66</v>
      </c>
    </row>
    <row r="750" spans="1:36" s="2" customFormat="1" ht="14.5">
      <c r="A750" s="4" t="s">
        <v>124</v>
      </c>
      <c r="B750" s="5">
        <v>10</v>
      </c>
      <c r="C750" s="5">
        <v>1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1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6">
        <v>0</v>
      </c>
      <c r="AE750" s="5">
        <v>1</v>
      </c>
      <c r="AF750" s="7">
        <v>0</v>
      </c>
      <c r="AG750" s="8">
        <v>0</v>
      </c>
      <c r="AH750" s="8" t="s">
        <v>63</v>
      </c>
      <c r="AI750" s="2">
        <v>1</v>
      </c>
      <c r="AJ750" s="2" t="s">
        <v>66</v>
      </c>
    </row>
    <row r="751" spans="1:36" s="2" customFormat="1" ht="14.5">
      <c r="A751" s="4" t="s">
        <v>124</v>
      </c>
      <c r="B751" s="5">
        <v>11</v>
      </c>
      <c r="C751" s="5">
        <v>1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1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6">
        <v>0</v>
      </c>
      <c r="AE751" s="5">
        <v>1</v>
      </c>
      <c r="AF751" s="7">
        <v>0</v>
      </c>
      <c r="AG751" s="8">
        <v>0</v>
      </c>
      <c r="AH751" s="8" t="s">
        <v>63</v>
      </c>
      <c r="AI751" s="2">
        <v>1</v>
      </c>
      <c r="AJ751" s="2" t="s">
        <v>66</v>
      </c>
    </row>
    <row r="752" spans="1:36" s="2" customFormat="1" ht="14.5">
      <c r="A752" s="4" t="s">
        <v>124</v>
      </c>
      <c r="B752" s="5">
        <v>12</v>
      </c>
      <c r="C752" s="5">
        <v>1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1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6">
        <v>0</v>
      </c>
      <c r="AE752" s="5">
        <v>1</v>
      </c>
      <c r="AF752" s="7">
        <v>0</v>
      </c>
      <c r="AG752" s="8">
        <v>0</v>
      </c>
      <c r="AH752" s="8" t="s">
        <v>63</v>
      </c>
      <c r="AI752" s="2">
        <v>1</v>
      </c>
      <c r="AJ752" s="2" t="s">
        <v>66</v>
      </c>
    </row>
    <row r="753" spans="1:36" s="2" customFormat="1" ht="14.5">
      <c r="A753" s="4" t="s">
        <v>125</v>
      </c>
      <c r="B753" s="5">
        <v>1</v>
      </c>
      <c r="C753" s="5">
        <v>1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1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6">
        <v>0</v>
      </c>
      <c r="AE753" s="5">
        <v>1</v>
      </c>
      <c r="AF753" s="7">
        <v>0</v>
      </c>
      <c r="AG753" s="8">
        <v>0</v>
      </c>
      <c r="AH753" s="8" t="s">
        <v>63</v>
      </c>
      <c r="AI753" s="2">
        <v>1</v>
      </c>
      <c r="AJ753" s="2" t="s">
        <v>66</v>
      </c>
    </row>
    <row r="754" spans="1:36" s="2" customFormat="1" ht="14.5">
      <c r="A754" s="4" t="s">
        <v>125</v>
      </c>
      <c r="B754" s="5">
        <v>2</v>
      </c>
      <c r="C754" s="5">
        <v>1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1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6">
        <v>0</v>
      </c>
      <c r="AE754" s="5">
        <v>1</v>
      </c>
      <c r="AF754" s="7">
        <v>0</v>
      </c>
      <c r="AG754" s="8">
        <v>0</v>
      </c>
      <c r="AH754" s="8" t="s">
        <v>63</v>
      </c>
      <c r="AI754" s="2">
        <v>1</v>
      </c>
      <c r="AJ754" s="2" t="s">
        <v>66</v>
      </c>
    </row>
    <row r="755" spans="1:36" s="2" customFormat="1" ht="14.5">
      <c r="A755" s="4" t="s">
        <v>125</v>
      </c>
      <c r="B755" s="5">
        <v>3</v>
      </c>
      <c r="C755" s="5">
        <v>1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1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6">
        <v>0</v>
      </c>
      <c r="AE755" s="5">
        <v>1</v>
      </c>
      <c r="AF755" s="7">
        <v>0</v>
      </c>
      <c r="AG755" s="8">
        <v>0</v>
      </c>
      <c r="AH755" s="8" t="s">
        <v>63</v>
      </c>
      <c r="AI755" s="2">
        <v>1</v>
      </c>
      <c r="AJ755" s="2" t="s">
        <v>66</v>
      </c>
    </row>
    <row r="756" spans="1:36" s="2" customFormat="1" ht="14.5">
      <c r="A756" s="4" t="s">
        <v>125</v>
      </c>
      <c r="B756" s="5">
        <v>4</v>
      </c>
      <c r="C756" s="5">
        <v>1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1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  <c r="AD756" s="6">
        <v>0</v>
      </c>
      <c r="AE756" s="5">
        <v>1</v>
      </c>
      <c r="AF756" s="7">
        <v>0</v>
      </c>
      <c r="AG756" s="8">
        <v>0</v>
      </c>
      <c r="AH756" s="8" t="s">
        <v>63</v>
      </c>
      <c r="AI756" s="2">
        <v>1</v>
      </c>
      <c r="AJ756" s="2" t="s">
        <v>66</v>
      </c>
    </row>
    <row r="757" spans="1:36" s="2" customFormat="1" ht="14.5">
      <c r="A757" s="4" t="s">
        <v>125</v>
      </c>
      <c r="B757" s="5">
        <v>5</v>
      </c>
      <c r="C757" s="5">
        <v>1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1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6">
        <v>0</v>
      </c>
      <c r="AE757" s="5">
        <v>1</v>
      </c>
      <c r="AF757" s="7">
        <v>0</v>
      </c>
      <c r="AG757" s="8">
        <v>0</v>
      </c>
      <c r="AH757" s="8" t="s">
        <v>63</v>
      </c>
      <c r="AI757" s="2">
        <v>1</v>
      </c>
      <c r="AJ757" s="2" t="s">
        <v>66</v>
      </c>
    </row>
    <row r="758" spans="1:36" s="2" customFormat="1" ht="14.5">
      <c r="A758" s="4" t="s">
        <v>125</v>
      </c>
      <c r="B758" s="5">
        <v>6</v>
      </c>
      <c r="C758" s="5">
        <v>1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1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0</v>
      </c>
      <c r="AD758" s="6">
        <v>0</v>
      </c>
      <c r="AE758" s="5">
        <v>1</v>
      </c>
      <c r="AF758" s="7">
        <v>0</v>
      </c>
      <c r="AG758" s="8">
        <v>0</v>
      </c>
      <c r="AH758" s="8" t="s">
        <v>63</v>
      </c>
      <c r="AI758" s="2">
        <v>1</v>
      </c>
      <c r="AJ758" s="2" t="s">
        <v>66</v>
      </c>
    </row>
    <row r="759" spans="1:36" s="2" customFormat="1" ht="14.5">
      <c r="A759" s="4" t="s">
        <v>125</v>
      </c>
      <c r="B759" s="5">
        <v>7</v>
      </c>
      <c r="C759" s="5">
        <v>1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1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0</v>
      </c>
      <c r="AD759" s="6">
        <v>0</v>
      </c>
      <c r="AE759" s="5">
        <v>1</v>
      </c>
      <c r="AF759" s="7">
        <v>0</v>
      </c>
      <c r="AG759" s="8">
        <v>0</v>
      </c>
      <c r="AH759" s="8" t="s">
        <v>63</v>
      </c>
      <c r="AI759" s="2">
        <v>1</v>
      </c>
      <c r="AJ759" s="2" t="s">
        <v>66</v>
      </c>
    </row>
    <row r="760" spans="1:36" s="2" customFormat="1" ht="14.5">
      <c r="A760" s="4" t="s">
        <v>125</v>
      </c>
      <c r="B760" s="5">
        <v>8</v>
      </c>
      <c r="C760" s="5">
        <v>1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1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6">
        <v>0</v>
      </c>
      <c r="AE760" s="5">
        <v>1</v>
      </c>
      <c r="AF760" s="7">
        <v>0</v>
      </c>
      <c r="AG760" s="8">
        <v>0</v>
      </c>
      <c r="AH760" s="8" t="s">
        <v>63</v>
      </c>
      <c r="AI760" s="2">
        <v>1</v>
      </c>
      <c r="AJ760" s="2" t="s">
        <v>66</v>
      </c>
    </row>
    <row r="761" spans="1:36" s="2" customFormat="1" ht="14.5">
      <c r="A761" s="4" t="s">
        <v>125</v>
      </c>
      <c r="B761" s="5">
        <v>9</v>
      </c>
      <c r="C761" s="5">
        <v>1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1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  <c r="AD761" s="6">
        <v>0</v>
      </c>
      <c r="AE761" s="5">
        <v>1</v>
      </c>
      <c r="AF761" s="7">
        <v>0</v>
      </c>
      <c r="AG761" s="8">
        <v>0</v>
      </c>
      <c r="AH761" s="8" t="s">
        <v>63</v>
      </c>
      <c r="AI761" s="2">
        <v>1</v>
      </c>
      <c r="AJ761" s="2" t="s">
        <v>66</v>
      </c>
    </row>
    <row r="762" spans="1:36" s="2" customFormat="1" ht="14.5">
      <c r="A762" s="4" t="s">
        <v>125</v>
      </c>
      <c r="B762" s="5">
        <v>10</v>
      </c>
      <c r="C762" s="5">
        <v>1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1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6">
        <v>0</v>
      </c>
      <c r="AE762" s="5">
        <v>1</v>
      </c>
      <c r="AF762" s="7">
        <v>0</v>
      </c>
      <c r="AG762" s="8">
        <v>0</v>
      </c>
      <c r="AH762" s="8" t="s">
        <v>63</v>
      </c>
      <c r="AI762" s="2">
        <v>1</v>
      </c>
      <c r="AJ762" s="2" t="s">
        <v>66</v>
      </c>
    </row>
    <row r="763" spans="1:36" s="2" customFormat="1" ht="14.5">
      <c r="A763" s="4" t="s">
        <v>125</v>
      </c>
      <c r="B763" s="5">
        <v>11</v>
      </c>
      <c r="C763" s="5">
        <v>1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1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0</v>
      </c>
      <c r="AC763" s="5">
        <v>0</v>
      </c>
      <c r="AD763" s="6">
        <v>0</v>
      </c>
      <c r="AE763" s="5">
        <v>1</v>
      </c>
      <c r="AF763" s="7">
        <v>0</v>
      </c>
      <c r="AG763" s="8">
        <v>0</v>
      </c>
      <c r="AH763" s="8" t="s">
        <v>63</v>
      </c>
      <c r="AI763" s="2">
        <v>1</v>
      </c>
      <c r="AJ763" s="2" t="s">
        <v>66</v>
      </c>
    </row>
    <row r="764" spans="1:36" s="2" customFormat="1" ht="14.5">
      <c r="A764" s="4" t="s">
        <v>125</v>
      </c>
      <c r="B764" s="5">
        <v>12</v>
      </c>
      <c r="C764" s="5">
        <v>1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1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6">
        <v>0</v>
      </c>
      <c r="AE764" s="5">
        <v>1</v>
      </c>
      <c r="AF764" s="7">
        <v>0</v>
      </c>
      <c r="AG764" s="8">
        <v>0</v>
      </c>
      <c r="AH764" s="8" t="s">
        <v>63</v>
      </c>
      <c r="AI764" s="2">
        <v>1</v>
      </c>
      <c r="AJ764" s="2" t="s">
        <v>66</v>
      </c>
    </row>
    <row r="765" spans="1:36" s="2" customFormat="1" ht="14.5">
      <c r="A765" s="4" t="s">
        <v>126</v>
      </c>
      <c r="B765" s="5">
        <v>1</v>
      </c>
      <c r="C765" s="5">
        <v>1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1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0</v>
      </c>
      <c r="AD765" s="6">
        <v>0</v>
      </c>
      <c r="AE765" s="5">
        <v>1</v>
      </c>
      <c r="AF765" s="7">
        <v>0</v>
      </c>
      <c r="AG765" s="8">
        <v>0</v>
      </c>
      <c r="AH765" s="8" t="s">
        <v>63</v>
      </c>
      <c r="AI765" s="2">
        <v>1</v>
      </c>
      <c r="AJ765" s="2" t="s">
        <v>66</v>
      </c>
    </row>
    <row r="766" spans="1:36" s="2" customFormat="1" ht="14.5">
      <c r="A766" s="4" t="s">
        <v>126</v>
      </c>
      <c r="B766" s="5">
        <v>2</v>
      </c>
      <c r="C766" s="5">
        <v>1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1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  <c r="AD766" s="6">
        <v>0</v>
      </c>
      <c r="AE766" s="5">
        <v>1</v>
      </c>
      <c r="AF766" s="7">
        <v>0</v>
      </c>
      <c r="AG766" s="8">
        <v>0</v>
      </c>
      <c r="AH766" s="8" t="s">
        <v>63</v>
      </c>
      <c r="AI766" s="2">
        <v>1</v>
      </c>
      <c r="AJ766" s="2" t="s">
        <v>66</v>
      </c>
    </row>
    <row r="767" spans="1:36" s="2" customFormat="1" ht="14.5">
      <c r="A767" s="4" t="s">
        <v>126</v>
      </c>
      <c r="B767" s="5">
        <v>3</v>
      </c>
      <c r="C767" s="5">
        <v>1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1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0</v>
      </c>
      <c r="AD767" s="6">
        <v>0</v>
      </c>
      <c r="AE767" s="5">
        <v>1</v>
      </c>
      <c r="AF767" s="7">
        <v>0</v>
      </c>
      <c r="AG767" s="8">
        <v>0</v>
      </c>
      <c r="AH767" s="8" t="s">
        <v>63</v>
      </c>
      <c r="AI767" s="2">
        <v>1</v>
      </c>
      <c r="AJ767" s="2" t="s">
        <v>66</v>
      </c>
    </row>
    <row r="768" spans="1:36" s="2" customFormat="1" ht="14.5">
      <c r="A768" s="4" t="s">
        <v>126</v>
      </c>
      <c r="B768" s="5">
        <v>4</v>
      </c>
      <c r="C768" s="5">
        <v>1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1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  <c r="AD768" s="6">
        <v>0</v>
      </c>
      <c r="AE768" s="5">
        <v>1</v>
      </c>
      <c r="AF768" s="7">
        <v>0</v>
      </c>
      <c r="AG768" s="8">
        <v>0</v>
      </c>
      <c r="AH768" s="8" t="s">
        <v>63</v>
      </c>
      <c r="AI768" s="2">
        <v>1</v>
      </c>
      <c r="AJ768" s="2" t="s">
        <v>66</v>
      </c>
    </row>
    <row r="769" spans="1:36" s="2" customFormat="1" ht="14.5">
      <c r="A769" s="4" t="s">
        <v>126</v>
      </c>
      <c r="B769" s="5">
        <v>5</v>
      </c>
      <c r="C769" s="5">
        <v>1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1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0</v>
      </c>
      <c r="AD769" s="6">
        <v>0</v>
      </c>
      <c r="AE769" s="5">
        <v>1</v>
      </c>
      <c r="AF769" s="7">
        <v>0</v>
      </c>
      <c r="AG769" s="8">
        <v>0</v>
      </c>
      <c r="AH769" s="8" t="s">
        <v>63</v>
      </c>
      <c r="AI769" s="2">
        <v>1</v>
      </c>
      <c r="AJ769" s="2" t="s">
        <v>66</v>
      </c>
    </row>
    <row r="770" spans="1:36" s="2" customFormat="1" ht="14.5">
      <c r="A770" s="4" t="s">
        <v>126</v>
      </c>
      <c r="B770" s="5">
        <v>6</v>
      </c>
      <c r="C770" s="5">
        <v>1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1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  <c r="AD770" s="6">
        <v>0</v>
      </c>
      <c r="AE770" s="5">
        <v>1</v>
      </c>
      <c r="AF770" s="7">
        <v>0</v>
      </c>
      <c r="AG770" s="8">
        <v>0</v>
      </c>
      <c r="AH770" s="8" t="s">
        <v>63</v>
      </c>
      <c r="AI770" s="2">
        <v>1</v>
      </c>
      <c r="AJ770" s="2" t="s">
        <v>66</v>
      </c>
    </row>
    <row r="771" spans="1:36" s="2" customFormat="1" ht="14.5">
      <c r="A771" s="4" t="s">
        <v>126</v>
      </c>
      <c r="B771" s="5">
        <v>7</v>
      </c>
      <c r="C771" s="5">
        <v>1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1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  <c r="AD771" s="6">
        <v>0</v>
      </c>
      <c r="AE771" s="5">
        <v>1</v>
      </c>
      <c r="AF771" s="7">
        <v>0</v>
      </c>
      <c r="AG771" s="8">
        <v>0</v>
      </c>
      <c r="AH771" s="8" t="s">
        <v>63</v>
      </c>
      <c r="AI771" s="2">
        <v>1</v>
      </c>
      <c r="AJ771" s="2" t="s">
        <v>66</v>
      </c>
    </row>
    <row r="772" spans="1:36" s="2" customFormat="1" ht="14.5">
      <c r="A772" s="4" t="s">
        <v>126</v>
      </c>
      <c r="B772" s="5">
        <v>8</v>
      </c>
      <c r="C772" s="5">
        <v>1</v>
      </c>
      <c r="D772" s="5">
        <v>0</v>
      </c>
      <c r="E772" s="5">
        <v>0</v>
      </c>
      <c r="F772" s="5">
        <v>108863</v>
      </c>
      <c r="G772" s="5">
        <v>0</v>
      </c>
      <c r="H772" s="5">
        <v>108746</v>
      </c>
      <c r="I772" s="5">
        <v>0</v>
      </c>
      <c r="J772" s="5">
        <v>0</v>
      </c>
      <c r="K772" s="5">
        <v>1</v>
      </c>
      <c r="L772" s="5">
        <v>108746</v>
      </c>
      <c r="M772" s="5">
        <v>0</v>
      </c>
      <c r="N772" s="5">
        <v>0</v>
      </c>
      <c r="O772" s="5">
        <v>108746</v>
      </c>
      <c r="P772" s="5">
        <v>0</v>
      </c>
      <c r="Q772" s="5">
        <v>0</v>
      </c>
      <c r="R772" s="5">
        <v>0</v>
      </c>
      <c r="S772" s="5">
        <v>108745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  <c r="AD772" s="6">
        <v>0</v>
      </c>
      <c r="AE772" s="5">
        <v>1</v>
      </c>
      <c r="AF772" s="7">
        <v>0</v>
      </c>
      <c r="AG772" s="8">
        <v>0</v>
      </c>
      <c r="AH772" s="8" t="s">
        <v>63</v>
      </c>
      <c r="AI772" s="2">
        <v>1</v>
      </c>
      <c r="AJ772" s="2" t="s">
        <v>66</v>
      </c>
    </row>
    <row r="773" spans="1:36" s="2" customFormat="1" ht="14.5">
      <c r="A773" s="4" t="s">
        <v>126</v>
      </c>
      <c r="B773" s="5">
        <v>9</v>
      </c>
      <c r="C773" s="5">
        <v>1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1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6">
        <v>0</v>
      </c>
      <c r="AE773" s="5">
        <v>1</v>
      </c>
      <c r="AF773" s="7">
        <v>0</v>
      </c>
      <c r="AG773" s="8">
        <v>0</v>
      </c>
      <c r="AH773" s="8" t="s">
        <v>63</v>
      </c>
      <c r="AI773" s="2">
        <v>1</v>
      </c>
      <c r="AJ773" s="2" t="s">
        <v>66</v>
      </c>
    </row>
    <row r="774" spans="1:36" s="2" customFormat="1" ht="14.5">
      <c r="A774" s="4" t="s">
        <v>126</v>
      </c>
      <c r="B774" s="5">
        <v>10</v>
      </c>
      <c r="C774" s="5">
        <v>1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1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  <c r="AD774" s="6">
        <v>0</v>
      </c>
      <c r="AE774" s="5">
        <v>1</v>
      </c>
      <c r="AF774" s="7">
        <v>0</v>
      </c>
      <c r="AG774" s="8">
        <v>0</v>
      </c>
      <c r="AH774" s="8" t="s">
        <v>63</v>
      </c>
      <c r="AI774" s="2">
        <v>1</v>
      </c>
      <c r="AJ774" s="2" t="s">
        <v>66</v>
      </c>
    </row>
    <row r="775" spans="1:36" s="2" customFormat="1" ht="14.5">
      <c r="A775" s="4" t="s">
        <v>126</v>
      </c>
      <c r="B775" s="5">
        <v>11</v>
      </c>
      <c r="C775" s="5">
        <v>1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1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  <c r="AD775" s="6">
        <v>0</v>
      </c>
      <c r="AE775" s="5">
        <v>1</v>
      </c>
      <c r="AF775" s="7">
        <v>0</v>
      </c>
      <c r="AG775" s="8">
        <v>0</v>
      </c>
      <c r="AH775" s="8" t="s">
        <v>63</v>
      </c>
      <c r="AI775" s="2">
        <v>1</v>
      </c>
      <c r="AJ775" s="2" t="s">
        <v>66</v>
      </c>
    </row>
    <row r="776" spans="1:36" s="2" customFormat="1" ht="14.5">
      <c r="A776" s="4" t="s">
        <v>126</v>
      </c>
      <c r="B776" s="5">
        <v>12</v>
      </c>
      <c r="C776" s="5">
        <v>1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1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0</v>
      </c>
      <c r="AD776" s="6">
        <v>0</v>
      </c>
      <c r="AE776" s="5">
        <v>1</v>
      </c>
      <c r="AF776" s="7">
        <v>0</v>
      </c>
      <c r="AG776" s="8">
        <v>0</v>
      </c>
      <c r="AH776" s="8" t="s">
        <v>63</v>
      </c>
      <c r="AI776" s="2">
        <v>1</v>
      </c>
      <c r="AJ776" s="2" t="s">
        <v>66</v>
      </c>
    </row>
    <row r="777" spans="1:36" s="2" customFormat="1" ht="14.5">
      <c r="A777" s="4" t="s">
        <v>127</v>
      </c>
      <c r="B777" s="5">
        <v>1</v>
      </c>
      <c r="C777" s="5">
        <v>1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1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  <c r="AD777" s="6">
        <v>0</v>
      </c>
      <c r="AE777" s="5">
        <v>1</v>
      </c>
      <c r="AF777" s="7">
        <v>0</v>
      </c>
      <c r="AG777" s="8">
        <v>0</v>
      </c>
      <c r="AH777" s="8" t="s">
        <v>63</v>
      </c>
      <c r="AI777" s="2">
        <v>1</v>
      </c>
      <c r="AJ777" s="2" t="s">
        <v>66</v>
      </c>
    </row>
    <row r="778" spans="1:36" s="2" customFormat="1" ht="14.5">
      <c r="A778" s="4" t="s">
        <v>127</v>
      </c>
      <c r="B778" s="5">
        <v>2</v>
      </c>
      <c r="C778" s="5">
        <v>1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1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6">
        <v>0</v>
      </c>
      <c r="AE778" s="5">
        <v>1</v>
      </c>
      <c r="AF778" s="7">
        <v>0</v>
      </c>
      <c r="AG778" s="8">
        <v>0</v>
      </c>
      <c r="AH778" s="8" t="s">
        <v>63</v>
      </c>
      <c r="AI778" s="2">
        <v>1</v>
      </c>
      <c r="AJ778" s="2" t="s">
        <v>66</v>
      </c>
    </row>
    <row r="779" spans="1:36" s="2" customFormat="1" ht="14.5">
      <c r="A779" s="4" t="s">
        <v>127</v>
      </c>
      <c r="B779" s="5">
        <v>3</v>
      </c>
      <c r="C779" s="5">
        <v>1</v>
      </c>
      <c r="D779" s="5">
        <v>0</v>
      </c>
      <c r="E779" s="5">
        <v>0</v>
      </c>
      <c r="F779" s="5">
        <v>489885</v>
      </c>
      <c r="G779" s="5">
        <v>0</v>
      </c>
      <c r="H779" s="5">
        <v>500358</v>
      </c>
      <c r="I779" s="5">
        <v>0</v>
      </c>
      <c r="J779" s="5">
        <v>0</v>
      </c>
      <c r="K779" s="5">
        <v>1</v>
      </c>
      <c r="L779" s="5">
        <v>500358</v>
      </c>
      <c r="M779" s="5">
        <v>0</v>
      </c>
      <c r="N779" s="5">
        <v>0</v>
      </c>
      <c r="O779" s="5">
        <v>500358</v>
      </c>
      <c r="P779" s="5">
        <v>0</v>
      </c>
      <c r="Q779" s="5">
        <v>0</v>
      </c>
      <c r="R779" s="5">
        <v>0</v>
      </c>
      <c r="S779" s="5">
        <v>500358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6">
        <v>0</v>
      </c>
      <c r="AE779" s="5">
        <v>1</v>
      </c>
      <c r="AF779" s="7">
        <v>0</v>
      </c>
      <c r="AG779" s="8">
        <v>0</v>
      </c>
      <c r="AH779" s="8" t="s">
        <v>63</v>
      </c>
      <c r="AI779" s="2">
        <v>1</v>
      </c>
      <c r="AJ779" s="2" t="s">
        <v>66</v>
      </c>
    </row>
    <row r="780" spans="1:36" s="2" customFormat="1" ht="14.5">
      <c r="A780" s="4" t="s">
        <v>127</v>
      </c>
      <c r="B780" s="5">
        <v>4</v>
      </c>
      <c r="C780" s="5">
        <v>1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1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6">
        <v>0</v>
      </c>
      <c r="AE780" s="5">
        <v>1</v>
      </c>
      <c r="AF780" s="7">
        <v>0</v>
      </c>
      <c r="AG780" s="8">
        <v>0</v>
      </c>
      <c r="AH780" s="8" t="s">
        <v>63</v>
      </c>
      <c r="AI780" s="2">
        <v>1</v>
      </c>
      <c r="AJ780" s="2" t="s">
        <v>66</v>
      </c>
    </row>
    <row r="781" spans="1:36" s="2" customFormat="1" ht="14.5">
      <c r="A781" s="4" t="s">
        <v>127</v>
      </c>
      <c r="B781" s="5">
        <v>5</v>
      </c>
      <c r="C781" s="5">
        <v>1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1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6">
        <v>0</v>
      </c>
      <c r="AE781" s="5">
        <v>1</v>
      </c>
      <c r="AF781" s="7">
        <v>0</v>
      </c>
      <c r="AG781" s="8">
        <v>0</v>
      </c>
      <c r="AH781" s="8" t="s">
        <v>63</v>
      </c>
      <c r="AI781" s="2">
        <v>1</v>
      </c>
      <c r="AJ781" s="2" t="s">
        <v>66</v>
      </c>
    </row>
    <row r="782" spans="1:36" s="2" customFormat="1" ht="14.5">
      <c r="A782" s="4" t="s">
        <v>127</v>
      </c>
      <c r="B782" s="5">
        <v>6</v>
      </c>
      <c r="C782" s="5">
        <v>1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1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6">
        <v>0</v>
      </c>
      <c r="AE782" s="5">
        <v>1</v>
      </c>
      <c r="AF782" s="7">
        <v>0</v>
      </c>
      <c r="AG782" s="8">
        <v>0</v>
      </c>
      <c r="AH782" s="8" t="s">
        <v>63</v>
      </c>
      <c r="AI782" s="2">
        <v>1</v>
      </c>
      <c r="AJ782" s="2" t="s">
        <v>66</v>
      </c>
    </row>
    <row r="783" spans="1:36" s="2" customFormat="1" ht="14.5">
      <c r="A783" s="4" t="s">
        <v>127</v>
      </c>
      <c r="B783" s="5">
        <v>7</v>
      </c>
      <c r="C783" s="5">
        <v>1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1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0</v>
      </c>
      <c r="AC783" s="5">
        <v>0</v>
      </c>
      <c r="AD783" s="6">
        <v>0</v>
      </c>
      <c r="AE783" s="5">
        <v>1</v>
      </c>
      <c r="AF783" s="7">
        <v>0</v>
      </c>
      <c r="AG783" s="8">
        <v>0</v>
      </c>
      <c r="AH783" s="8" t="s">
        <v>63</v>
      </c>
      <c r="AI783" s="2">
        <v>1</v>
      </c>
      <c r="AJ783" s="2" t="s">
        <v>66</v>
      </c>
    </row>
    <row r="784" spans="1:36" s="2" customFormat="1" ht="14.5">
      <c r="A784" s="4" t="s">
        <v>127</v>
      </c>
      <c r="B784" s="5">
        <v>8</v>
      </c>
      <c r="C784" s="5">
        <v>1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1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0</v>
      </c>
      <c r="AD784" s="6">
        <v>0</v>
      </c>
      <c r="AE784" s="5">
        <v>1</v>
      </c>
      <c r="AF784" s="7">
        <v>0</v>
      </c>
      <c r="AG784" s="8">
        <v>0</v>
      </c>
      <c r="AH784" s="8" t="s">
        <v>63</v>
      </c>
      <c r="AI784" s="2">
        <v>1</v>
      </c>
      <c r="AJ784" s="2" t="s">
        <v>66</v>
      </c>
    </row>
    <row r="785" spans="1:36" s="2" customFormat="1" ht="14.5">
      <c r="A785" s="4" t="s">
        <v>127</v>
      </c>
      <c r="B785" s="5">
        <v>9</v>
      </c>
      <c r="C785" s="5">
        <v>1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1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6">
        <v>0</v>
      </c>
      <c r="AE785" s="5">
        <v>1</v>
      </c>
      <c r="AF785" s="7">
        <v>0</v>
      </c>
      <c r="AG785" s="8">
        <v>0</v>
      </c>
      <c r="AH785" s="8" t="s">
        <v>63</v>
      </c>
      <c r="AI785" s="2">
        <v>1</v>
      </c>
      <c r="AJ785" s="2" t="s">
        <v>66</v>
      </c>
    </row>
    <row r="786" spans="1:36" s="2" customFormat="1" ht="14.5">
      <c r="A786" s="4" t="s">
        <v>127</v>
      </c>
      <c r="B786" s="5">
        <v>10</v>
      </c>
      <c r="C786" s="5">
        <v>1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1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6">
        <v>0</v>
      </c>
      <c r="AE786" s="5">
        <v>1</v>
      </c>
      <c r="AF786" s="7">
        <v>0</v>
      </c>
      <c r="AG786" s="8">
        <v>0</v>
      </c>
      <c r="AH786" s="8" t="s">
        <v>63</v>
      </c>
      <c r="AI786" s="2">
        <v>1</v>
      </c>
      <c r="AJ786" s="2" t="s">
        <v>66</v>
      </c>
    </row>
    <row r="787" spans="1:36" s="2" customFormat="1" ht="14.5">
      <c r="A787" s="4" t="s">
        <v>127</v>
      </c>
      <c r="B787" s="5">
        <v>11</v>
      </c>
      <c r="C787" s="5">
        <v>1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1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6">
        <v>0</v>
      </c>
      <c r="AE787" s="5">
        <v>1</v>
      </c>
      <c r="AF787" s="7">
        <v>0</v>
      </c>
      <c r="AG787" s="8">
        <v>0</v>
      </c>
      <c r="AH787" s="8" t="s">
        <v>63</v>
      </c>
      <c r="AI787" s="2">
        <v>1</v>
      </c>
      <c r="AJ787" s="2" t="s">
        <v>66</v>
      </c>
    </row>
    <row r="788" spans="1:36" s="2" customFormat="1" ht="14.5">
      <c r="A788" s="4" t="s">
        <v>127</v>
      </c>
      <c r="B788" s="5">
        <v>12</v>
      </c>
      <c r="C788" s="5">
        <v>1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1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6">
        <v>0</v>
      </c>
      <c r="AE788" s="5">
        <v>1</v>
      </c>
      <c r="AF788" s="7">
        <v>0</v>
      </c>
      <c r="AG788" s="8">
        <v>0</v>
      </c>
      <c r="AH788" s="8" t="s">
        <v>63</v>
      </c>
      <c r="AI788" s="2">
        <v>1</v>
      </c>
      <c r="AJ788" s="2" t="s">
        <v>66</v>
      </c>
    </row>
    <row r="789" spans="1:36" s="2" customFormat="1" ht="14.5">
      <c r="A789" s="4" t="s">
        <v>128</v>
      </c>
      <c r="B789" s="5">
        <v>1</v>
      </c>
      <c r="C789" s="5">
        <v>1</v>
      </c>
      <c r="D789" s="5">
        <v>0</v>
      </c>
      <c r="E789" s="5">
        <v>0</v>
      </c>
      <c r="F789" s="5">
        <v>18960</v>
      </c>
      <c r="G789" s="5">
        <v>0</v>
      </c>
      <c r="H789" s="5">
        <v>18080</v>
      </c>
      <c r="I789" s="5">
        <v>0</v>
      </c>
      <c r="J789" s="5">
        <v>0</v>
      </c>
      <c r="K789" s="5">
        <v>1</v>
      </c>
      <c r="L789" s="5">
        <v>18080</v>
      </c>
      <c r="M789" s="5">
        <v>0</v>
      </c>
      <c r="N789" s="5">
        <v>0</v>
      </c>
      <c r="O789" s="5">
        <v>18080</v>
      </c>
      <c r="P789" s="5">
        <v>0</v>
      </c>
      <c r="Q789" s="5">
        <v>0</v>
      </c>
      <c r="R789" s="5">
        <v>0</v>
      </c>
      <c r="S789" s="5">
        <v>18080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  <c r="AD789" s="6">
        <v>0</v>
      </c>
      <c r="AE789" s="5">
        <v>2</v>
      </c>
      <c r="AF789" s="7">
        <v>0</v>
      </c>
      <c r="AG789" s="8">
        <v>0</v>
      </c>
      <c r="AH789" s="8" t="s">
        <v>63</v>
      </c>
      <c r="AI789" s="2">
        <v>1</v>
      </c>
      <c r="AJ789" s="2" t="s">
        <v>66</v>
      </c>
    </row>
    <row r="790" spans="1:36" s="2" customFormat="1" ht="14.5">
      <c r="A790" s="4" t="s">
        <v>128</v>
      </c>
      <c r="B790" s="5">
        <v>2</v>
      </c>
      <c r="C790" s="5">
        <v>1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1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  <c r="AD790" s="6">
        <v>0</v>
      </c>
      <c r="AE790" s="5">
        <v>2</v>
      </c>
      <c r="AF790" s="7">
        <v>0</v>
      </c>
      <c r="AG790" s="8">
        <v>0</v>
      </c>
      <c r="AH790" s="8" t="s">
        <v>63</v>
      </c>
      <c r="AI790" s="2">
        <v>1</v>
      </c>
      <c r="AJ790" s="2" t="s">
        <v>66</v>
      </c>
    </row>
    <row r="791" spans="1:36" s="2" customFormat="1" ht="14.5">
      <c r="A791" s="4" t="s">
        <v>128</v>
      </c>
      <c r="B791" s="5">
        <v>3</v>
      </c>
      <c r="C791" s="5">
        <v>1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1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  <c r="AD791" s="6">
        <v>0</v>
      </c>
      <c r="AE791" s="5">
        <v>2</v>
      </c>
      <c r="AF791" s="7">
        <v>0</v>
      </c>
      <c r="AG791" s="8">
        <v>0</v>
      </c>
      <c r="AH791" s="8" t="s">
        <v>63</v>
      </c>
      <c r="AI791" s="2">
        <v>1</v>
      </c>
      <c r="AJ791" s="2" t="s">
        <v>66</v>
      </c>
    </row>
    <row r="792" spans="1:36" s="2" customFormat="1" ht="14.5">
      <c r="A792" s="4" t="s">
        <v>128</v>
      </c>
      <c r="B792" s="5">
        <v>4</v>
      </c>
      <c r="C792" s="5">
        <v>1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1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  <c r="AC792" s="5">
        <v>0</v>
      </c>
      <c r="AD792" s="6">
        <v>0</v>
      </c>
      <c r="AE792" s="5">
        <v>2</v>
      </c>
      <c r="AF792" s="7">
        <v>0</v>
      </c>
      <c r="AG792" s="8">
        <v>0</v>
      </c>
      <c r="AH792" s="8" t="s">
        <v>63</v>
      </c>
      <c r="AI792" s="2">
        <v>1</v>
      </c>
      <c r="AJ792" s="2" t="s">
        <v>66</v>
      </c>
    </row>
    <row r="793" spans="1:36" s="2" customFormat="1" ht="14.5">
      <c r="A793" s="4" t="s">
        <v>128</v>
      </c>
      <c r="B793" s="5">
        <v>5</v>
      </c>
      <c r="C793" s="5">
        <v>1</v>
      </c>
      <c r="D793" s="5">
        <v>0</v>
      </c>
      <c r="E793" s="5">
        <v>0</v>
      </c>
      <c r="F793" s="5">
        <v>18960</v>
      </c>
      <c r="G793" s="5">
        <v>0</v>
      </c>
      <c r="H793" s="5">
        <v>19068</v>
      </c>
      <c r="I793" s="5">
        <v>0</v>
      </c>
      <c r="J793" s="5">
        <v>0</v>
      </c>
      <c r="K793" s="5">
        <v>1</v>
      </c>
      <c r="L793" s="5">
        <v>19068</v>
      </c>
      <c r="M793" s="5">
        <v>0</v>
      </c>
      <c r="N793" s="5">
        <v>0</v>
      </c>
      <c r="O793" s="5">
        <v>19068</v>
      </c>
      <c r="P793" s="5">
        <v>0</v>
      </c>
      <c r="Q793" s="5">
        <v>0</v>
      </c>
      <c r="R793" s="5">
        <v>0</v>
      </c>
      <c r="S793" s="5">
        <v>19067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  <c r="AD793" s="6">
        <v>0</v>
      </c>
      <c r="AE793" s="5">
        <v>2</v>
      </c>
      <c r="AF793" s="7">
        <v>0</v>
      </c>
      <c r="AG793" s="8">
        <v>0</v>
      </c>
      <c r="AH793" s="8" t="s">
        <v>63</v>
      </c>
      <c r="AI793" s="2">
        <v>1</v>
      </c>
      <c r="AJ793" s="2" t="s">
        <v>66</v>
      </c>
    </row>
    <row r="794" spans="1:36" s="2" customFormat="1" ht="14.5">
      <c r="A794" s="4" t="s">
        <v>128</v>
      </c>
      <c r="B794" s="5">
        <v>6</v>
      </c>
      <c r="C794" s="5">
        <v>1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1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6">
        <v>0</v>
      </c>
      <c r="AE794" s="5">
        <v>2</v>
      </c>
      <c r="AF794" s="7">
        <v>0</v>
      </c>
      <c r="AG794" s="8">
        <v>0</v>
      </c>
      <c r="AH794" s="8" t="s">
        <v>63</v>
      </c>
      <c r="AI794" s="2">
        <v>1</v>
      </c>
      <c r="AJ794" s="2" t="s">
        <v>66</v>
      </c>
    </row>
    <row r="795" spans="1:36" s="2" customFormat="1" ht="14.5">
      <c r="A795" s="4" t="s">
        <v>128</v>
      </c>
      <c r="B795" s="5">
        <v>7</v>
      </c>
      <c r="C795" s="5">
        <v>1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1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  <c r="AD795" s="6">
        <v>0</v>
      </c>
      <c r="AE795" s="5">
        <v>2</v>
      </c>
      <c r="AF795" s="7">
        <v>0</v>
      </c>
      <c r="AG795" s="8">
        <v>0</v>
      </c>
      <c r="AH795" s="8" t="s">
        <v>63</v>
      </c>
      <c r="AI795" s="2">
        <v>1</v>
      </c>
      <c r="AJ795" s="2" t="s">
        <v>66</v>
      </c>
    </row>
    <row r="796" spans="1:36" s="2" customFormat="1" ht="14.5">
      <c r="A796" s="4" t="s">
        <v>128</v>
      </c>
      <c r="B796" s="5">
        <v>8</v>
      </c>
      <c r="C796" s="5">
        <v>1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1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6">
        <v>0</v>
      </c>
      <c r="AE796" s="5">
        <v>2</v>
      </c>
      <c r="AF796" s="7">
        <v>0</v>
      </c>
      <c r="AG796" s="8">
        <v>0</v>
      </c>
      <c r="AH796" s="8" t="s">
        <v>63</v>
      </c>
      <c r="AI796" s="2">
        <v>1</v>
      </c>
      <c r="AJ796" s="2" t="s">
        <v>66</v>
      </c>
    </row>
    <row r="797" spans="1:36" s="2" customFormat="1" ht="14.5">
      <c r="A797" s="4" t="s">
        <v>128</v>
      </c>
      <c r="B797" s="5">
        <v>9</v>
      </c>
      <c r="C797" s="5">
        <v>1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1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6">
        <v>0</v>
      </c>
      <c r="AE797" s="5">
        <v>2</v>
      </c>
      <c r="AF797" s="7">
        <v>0</v>
      </c>
      <c r="AG797" s="8">
        <v>0</v>
      </c>
      <c r="AH797" s="8" t="s">
        <v>63</v>
      </c>
      <c r="AI797" s="2">
        <v>1</v>
      </c>
      <c r="AJ797" s="2" t="s">
        <v>66</v>
      </c>
    </row>
    <row r="798" spans="1:36" s="2" customFormat="1" ht="14.5">
      <c r="A798" s="4" t="s">
        <v>128</v>
      </c>
      <c r="B798" s="5">
        <v>10</v>
      </c>
      <c r="C798" s="5">
        <v>1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1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0</v>
      </c>
      <c r="AA798" s="5">
        <v>0</v>
      </c>
      <c r="AB798" s="5">
        <v>0</v>
      </c>
      <c r="AC798" s="5">
        <v>0</v>
      </c>
      <c r="AD798" s="6">
        <v>0</v>
      </c>
      <c r="AE798" s="5">
        <v>2</v>
      </c>
      <c r="AF798" s="7">
        <v>0</v>
      </c>
      <c r="AG798" s="8">
        <v>0</v>
      </c>
      <c r="AH798" s="8" t="s">
        <v>63</v>
      </c>
      <c r="AI798" s="2">
        <v>1</v>
      </c>
      <c r="AJ798" s="2" t="s">
        <v>66</v>
      </c>
    </row>
    <row r="799" spans="1:36" s="2" customFormat="1" ht="14.5">
      <c r="A799" s="4" t="s">
        <v>128</v>
      </c>
      <c r="B799" s="5">
        <v>11</v>
      </c>
      <c r="C799" s="5">
        <v>1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1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  <c r="AD799" s="6">
        <v>0</v>
      </c>
      <c r="AE799" s="5">
        <v>2</v>
      </c>
      <c r="AF799" s="7">
        <v>0</v>
      </c>
      <c r="AG799" s="8">
        <v>0</v>
      </c>
      <c r="AH799" s="8" t="s">
        <v>63</v>
      </c>
      <c r="AI799" s="2">
        <v>1</v>
      </c>
      <c r="AJ799" s="2" t="s">
        <v>66</v>
      </c>
    </row>
    <row r="800" spans="1:36" s="2" customFormat="1" ht="14.5">
      <c r="A800" s="4" t="s">
        <v>128</v>
      </c>
      <c r="B800" s="5">
        <v>12</v>
      </c>
      <c r="C800" s="5">
        <v>1</v>
      </c>
      <c r="D800" s="5">
        <v>0</v>
      </c>
      <c r="E800" s="5">
        <v>0</v>
      </c>
      <c r="F800" s="5">
        <v>18960</v>
      </c>
      <c r="G800" s="5">
        <v>0</v>
      </c>
      <c r="H800" s="5">
        <v>19395</v>
      </c>
      <c r="I800" s="5">
        <v>0</v>
      </c>
      <c r="J800" s="5">
        <v>0</v>
      </c>
      <c r="K800" s="5">
        <v>1</v>
      </c>
      <c r="L800" s="5">
        <v>19395</v>
      </c>
      <c r="M800" s="5">
        <v>0</v>
      </c>
      <c r="N800" s="5">
        <v>0</v>
      </c>
      <c r="O800" s="5">
        <v>19395</v>
      </c>
      <c r="P800" s="5">
        <v>0</v>
      </c>
      <c r="Q800" s="5">
        <v>0</v>
      </c>
      <c r="R800" s="5">
        <v>0</v>
      </c>
      <c r="S800" s="5">
        <v>19394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  <c r="AD800" s="6">
        <v>0</v>
      </c>
      <c r="AE800" s="5">
        <v>2</v>
      </c>
      <c r="AF800" s="7">
        <v>0</v>
      </c>
      <c r="AG800" s="8">
        <v>0</v>
      </c>
      <c r="AH800" s="8" t="s">
        <v>63</v>
      </c>
      <c r="AI800" s="2">
        <v>1</v>
      </c>
      <c r="AJ800" s="2" t="s">
        <v>66</v>
      </c>
    </row>
    <row r="801" spans="1:36" s="2" customFormat="1" ht="14.5">
      <c r="A801" s="4" t="s">
        <v>129</v>
      </c>
      <c r="B801" s="5">
        <v>1</v>
      </c>
      <c r="C801" s="5">
        <v>1</v>
      </c>
      <c r="D801" s="5">
        <v>0</v>
      </c>
      <c r="E801" s="5">
        <v>0</v>
      </c>
      <c r="F801" s="5">
        <v>18960</v>
      </c>
      <c r="G801" s="5">
        <v>0</v>
      </c>
      <c r="H801" s="5">
        <v>18628</v>
      </c>
      <c r="I801" s="5">
        <v>0</v>
      </c>
      <c r="J801" s="5">
        <v>0</v>
      </c>
      <c r="K801" s="5">
        <v>1</v>
      </c>
      <c r="L801" s="5">
        <v>18628</v>
      </c>
      <c r="M801" s="5">
        <v>0</v>
      </c>
      <c r="N801" s="5">
        <v>0</v>
      </c>
      <c r="O801" s="5">
        <v>18628</v>
      </c>
      <c r="P801" s="5">
        <v>0</v>
      </c>
      <c r="Q801" s="5">
        <v>0</v>
      </c>
      <c r="R801" s="5">
        <v>0</v>
      </c>
      <c r="S801" s="5">
        <v>18628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6">
        <v>0</v>
      </c>
      <c r="AE801" s="5">
        <v>2</v>
      </c>
      <c r="AF801" s="7">
        <v>0</v>
      </c>
      <c r="AG801" s="8">
        <v>0</v>
      </c>
      <c r="AH801" s="8" t="s">
        <v>63</v>
      </c>
      <c r="AI801" s="2">
        <v>1</v>
      </c>
      <c r="AJ801" s="2" t="s">
        <v>66</v>
      </c>
    </row>
    <row r="802" spans="1:36" s="2" customFormat="1" ht="14.5">
      <c r="A802" s="4" t="s">
        <v>129</v>
      </c>
      <c r="B802" s="5">
        <v>2</v>
      </c>
      <c r="C802" s="5">
        <v>1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1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  <c r="AD802" s="6">
        <v>0</v>
      </c>
      <c r="AE802" s="5">
        <v>2</v>
      </c>
      <c r="AF802" s="7">
        <v>0</v>
      </c>
      <c r="AG802" s="8">
        <v>0</v>
      </c>
      <c r="AH802" s="8" t="s">
        <v>63</v>
      </c>
      <c r="AI802" s="2">
        <v>1</v>
      </c>
      <c r="AJ802" s="2" t="s">
        <v>66</v>
      </c>
    </row>
    <row r="803" spans="1:36" s="2" customFormat="1" ht="14.5">
      <c r="A803" s="4" t="s">
        <v>129</v>
      </c>
      <c r="B803" s="5">
        <v>3</v>
      </c>
      <c r="C803" s="5">
        <v>1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1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6">
        <v>0</v>
      </c>
      <c r="AE803" s="5">
        <v>2</v>
      </c>
      <c r="AF803" s="7">
        <v>0</v>
      </c>
      <c r="AG803" s="8">
        <v>0</v>
      </c>
      <c r="AH803" s="8" t="s">
        <v>63</v>
      </c>
      <c r="AI803" s="2">
        <v>1</v>
      </c>
      <c r="AJ803" s="2" t="s">
        <v>66</v>
      </c>
    </row>
    <row r="804" spans="1:36" s="2" customFormat="1" ht="14.5">
      <c r="A804" s="4" t="s">
        <v>129</v>
      </c>
      <c r="B804" s="5">
        <v>4</v>
      </c>
      <c r="C804" s="5">
        <v>1</v>
      </c>
      <c r="D804" s="5">
        <v>0</v>
      </c>
      <c r="E804" s="5">
        <v>0</v>
      </c>
      <c r="F804" s="5">
        <v>18960</v>
      </c>
      <c r="G804" s="5">
        <v>0</v>
      </c>
      <c r="H804" s="5">
        <v>18961</v>
      </c>
      <c r="I804" s="5">
        <v>0</v>
      </c>
      <c r="J804" s="5">
        <v>0</v>
      </c>
      <c r="K804" s="5">
        <v>1</v>
      </c>
      <c r="L804" s="5">
        <v>18961</v>
      </c>
      <c r="M804" s="5">
        <v>0</v>
      </c>
      <c r="N804" s="5">
        <v>0</v>
      </c>
      <c r="O804" s="5">
        <v>18961</v>
      </c>
      <c r="P804" s="5">
        <v>0</v>
      </c>
      <c r="Q804" s="5">
        <v>0</v>
      </c>
      <c r="R804" s="5">
        <v>0</v>
      </c>
      <c r="S804" s="5">
        <v>18961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  <c r="AD804" s="6">
        <v>0</v>
      </c>
      <c r="AE804" s="5">
        <v>2</v>
      </c>
      <c r="AF804" s="7">
        <v>0</v>
      </c>
      <c r="AG804" s="8">
        <v>0</v>
      </c>
      <c r="AH804" s="8" t="s">
        <v>63</v>
      </c>
      <c r="AI804" s="2">
        <v>1</v>
      </c>
      <c r="AJ804" s="2" t="s">
        <v>66</v>
      </c>
    </row>
    <row r="805" spans="1:36" s="2" customFormat="1" ht="14.5">
      <c r="A805" s="4" t="s">
        <v>129</v>
      </c>
      <c r="B805" s="5">
        <v>5</v>
      </c>
      <c r="C805" s="5">
        <v>1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1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6">
        <v>0</v>
      </c>
      <c r="AE805" s="5">
        <v>2</v>
      </c>
      <c r="AF805" s="7">
        <v>0</v>
      </c>
      <c r="AG805" s="8">
        <v>0</v>
      </c>
      <c r="AH805" s="8" t="s">
        <v>63</v>
      </c>
      <c r="AI805" s="2">
        <v>1</v>
      </c>
      <c r="AJ805" s="2" t="s">
        <v>66</v>
      </c>
    </row>
    <row r="806" spans="1:36" s="2" customFormat="1" ht="14.5">
      <c r="A806" s="4" t="s">
        <v>129</v>
      </c>
      <c r="B806" s="5">
        <v>6</v>
      </c>
      <c r="C806" s="5">
        <v>1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1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  <c r="AC806" s="5">
        <v>0</v>
      </c>
      <c r="AD806" s="6">
        <v>0</v>
      </c>
      <c r="AE806" s="5">
        <v>2</v>
      </c>
      <c r="AF806" s="7">
        <v>0</v>
      </c>
      <c r="AG806" s="8">
        <v>0</v>
      </c>
      <c r="AH806" s="8" t="s">
        <v>63</v>
      </c>
      <c r="AI806" s="2">
        <v>1</v>
      </c>
      <c r="AJ806" s="2" t="s">
        <v>66</v>
      </c>
    </row>
    <row r="807" spans="1:36" s="2" customFormat="1" ht="14.5">
      <c r="A807" s="4" t="s">
        <v>129</v>
      </c>
      <c r="B807" s="5">
        <v>7</v>
      </c>
      <c r="C807" s="5">
        <v>1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1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  <c r="AD807" s="6">
        <v>0</v>
      </c>
      <c r="AE807" s="5">
        <v>2</v>
      </c>
      <c r="AF807" s="7">
        <v>0</v>
      </c>
      <c r="AG807" s="8">
        <v>0</v>
      </c>
      <c r="AH807" s="8" t="s">
        <v>63</v>
      </c>
      <c r="AI807" s="2">
        <v>1</v>
      </c>
      <c r="AJ807" s="2" t="s">
        <v>66</v>
      </c>
    </row>
    <row r="808" spans="1:36" s="2" customFormat="1" ht="14.5">
      <c r="A808" s="4" t="s">
        <v>129</v>
      </c>
      <c r="B808" s="5">
        <v>8</v>
      </c>
      <c r="C808" s="5">
        <v>1</v>
      </c>
      <c r="D808" s="5">
        <v>0</v>
      </c>
      <c r="E808" s="5">
        <v>0</v>
      </c>
      <c r="F808" s="5">
        <v>18960</v>
      </c>
      <c r="G808" s="5">
        <v>0</v>
      </c>
      <c r="H808" s="5">
        <v>18115</v>
      </c>
      <c r="I808" s="5">
        <v>0</v>
      </c>
      <c r="J808" s="5">
        <v>0</v>
      </c>
      <c r="K808" s="5">
        <v>1</v>
      </c>
      <c r="L808" s="5">
        <v>18115</v>
      </c>
      <c r="M808" s="5">
        <v>0</v>
      </c>
      <c r="N808" s="5">
        <v>0</v>
      </c>
      <c r="O808" s="5">
        <v>18115</v>
      </c>
      <c r="P808" s="5">
        <v>0</v>
      </c>
      <c r="Q808" s="5">
        <v>0</v>
      </c>
      <c r="R808" s="5">
        <v>0</v>
      </c>
      <c r="S808" s="5">
        <v>18115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  <c r="AD808" s="6">
        <v>0</v>
      </c>
      <c r="AE808" s="5">
        <v>2</v>
      </c>
      <c r="AF808" s="7">
        <v>0</v>
      </c>
      <c r="AG808" s="8">
        <v>0</v>
      </c>
      <c r="AH808" s="8" t="s">
        <v>63</v>
      </c>
      <c r="AI808" s="2">
        <v>1</v>
      </c>
      <c r="AJ808" s="2" t="s">
        <v>66</v>
      </c>
    </row>
    <row r="809" spans="1:36" s="2" customFormat="1" ht="14.5">
      <c r="A809" s="4" t="s">
        <v>129</v>
      </c>
      <c r="B809" s="5">
        <v>9</v>
      </c>
      <c r="C809" s="5">
        <v>1</v>
      </c>
      <c r="D809" s="5">
        <v>0</v>
      </c>
      <c r="E809" s="5">
        <v>0</v>
      </c>
      <c r="F809" s="5">
        <v>37920</v>
      </c>
      <c r="G809" s="5">
        <v>0</v>
      </c>
      <c r="H809" s="5">
        <v>38506</v>
      </c>
      <c r="I809" s="5">
        <v>0</v>
      </c>
      <c r="J809" s="5">
        <v>0</v>
      </c>
      <c r="K809" s="5">
        <v>1</v>
      </c>
      <c r="L809" s="5">
        <v>38506</v>
      </c>
      <c r="M809" s="5">
        <v>0</v>
      </c>
      <c r="N809" s="5">
        <v>0</v>
      </c>
      <c r="O809" s="5">
        <v>38506</v>
      </c>
      <c r="P809" s="5">
        <v>0</v>
      </c>
      <c r="Q809" s="5">
        <v>0</v>
      </c>
      <c r="R809" s="5">
        <v>0</v>
      </c>
      <c r="S809" s="5">
        <v>38505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0</v>
      </c>
      <c r="AD809" s="6">
        <v>0</v>
      </c>
      <c r="AE809" s="5">
        <v>2</v>
      </c>
      <c r="AF809" s="7">
        <v>0</v>
      </c>
      <c r="AG809" s="8">
        <v>0</v>
      </c>
      <c r="AH809" s="8" t="s">
        <v>63</v>
      </c>
      <c r="AI809" s="2">
        <v>1</v>
      </c>
      <c r="AJ809" s="2" t="s">
        <v>66</v>
      </c>
    </row>
    <row r="810" spans="1:36" s="2" customFormat="1" ht="14.5">
      <c r="A810" s="4" t="s">
        <v>129</v>
      </c>
      <c r="B810" s="5">
        <v>10</v>
      </c>
      <c r="C810" s="5">
        <v>1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1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  <c r="AD810" s="6">
        <v>0</v>
      </c>
      <c r="AE810" s="5">
        <v>2</v>
      </c>
      <c r="AF810" s="7">
        <v>0</v>
      </c>
      <c r="AG810" s="8">
        <v>0</v>
      </c>
      <c r="AH810" s="8" t="s">
        <v>63</v>
      </c>
      <c r="AI810" s="2">
        <v>1</v>
      </c>
      <c r="AJ810" s="2" t="s">
        <v>66</v>
      </c>
    </row>
    <row r="811" spans="1:36" s="2" customFormat="1" ht="14.5">
      <c r="A811" s="4" t="s">
        <v>129</v>
      </c>
      <c r="B811" s="5">
        <v>11</v>
      </c>
      <c r="C811" s="5">
        <v>1</v>
      </c>
      <c r="D811" s="5">
        <v>0</v>
      </c>
      <c r="E811" s="5">
        <v>0</v>
      </c>
      <c r="F811" s="5">
        <v>18960</v>
      </c>
      <c r="G811" s="5">
        <v>0</v>
      </c>
      <c r="H811" s="5">
        <v>18707</v>
      </c>
      <c r="I811" s="5">
        <v>0</v>
      </c>
      <c r="J811" s="5">
        <v>0</v>
      </c>
      <c r="K811" s="5">
        <v>1</v>
      </c>
      <c r="L811" s="5">
        <v>18707</v>
      </c>
      <c r="M811" s="5">
        <v>0</v>
      </c>
      <c r="N811" s="5">
        <v>0</v>
      </c>
      <c r="O811" s="5">
        <v>18707</v>
      </c>
      <c r="P811" s="5">
        <v>0</v>
      </c>
      <c r="Q811" s="5">
        <v>0</v>
      </c>
      <c r="R811" s="5">
        <v>0</v>
      </c>
      <c r="S811" s="5">
        <v>18707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  <c r="AC811" s="5">
        <v>0</v>
      </c>
      <c r="AD811" s="6">
        <v>0</v>
      </c>
      <c r="AE811" s="5">
        <v>2</v>
      </c>
      <c r="AF811" s="7">
        <v>0</v>
      </c>
      <c r="AG811" s="8">
        <v>0</v>
      </c>
      <c r="AH811" s="8" t="s">
        <v>63</v>
      </c>
      <c r="AI811" s="2">
        <v>1</v>
      </c>
      <c r="AJ811" s="2" t="s">
        <v>66</v>
      </c>
    </row>
    <row r="812" spans="1:36" s="2" customFormat="1" ht="14.5">
      <c r="A812" s="4" t="s">
        <v>129</v>
      </c>
      <c r="B812" s="5">
        <v>12</v>
      </c>
      <c r="C812" s="5">
        <v>1</v>
      </c>
      <c r="D812" s="5">
        <v>0</v>
      </c>
      <c r="E812" s="5">
        <v>0</v>
      </c>
      <c r="F812" s="5">
        <v>18960</v>
      </c>
      <c r="G812" s="5">
        <v>0</v>
      </c>
      <c r="H812" s="5">
        <v>19556</v>
      </c>
      <c r="I812" s="5">
        <v>0</v>
      </c>
      <c r="J812" s="5">
        <v>0</v>
      </c>
      <c r="K812" s="5">
        <v>1</v>
      </c>
      <c r="L812" s="5">
        <v>19556</v>
      </c>
      <c r="M812" s="5">
        <v>0</v>
      </c>
      <c r="N812" s="5">
        <v>0</v>
      </c>
      <c r="O812" s="5">
        <v>19556</v>
      </c>
      <c r="P812" s="5">
        <v>0</v>
      </c>
      <c r="Q812" s="5">
        <v>0</v>
      </c>
      <c r="R812" s="5">
        <v>0</v>
      </c>
      <c r="S812" s="5">
        <v>19555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  <c r="AD812" s="6">
        <v>0</v>
      </c>
      <c r="AE812" s="5">
        <v>2</v>
      </c>
      <c r="AF812" s="7">
        <v>0</v>
      </c>
      <c r="AG812" s="8">
        <v>0</v>
      </c>
      <c r="AH812" s="8" t="s">
        <v>63</v>
      </c>
      <c r="AI812" s="2">
        <v>1</v>
      </c>
      <c r="AJ812" s="2" t="s">
        <v>66</v>
      </c>
    </row>
    <row r="813" spans="1:36" s="2" customFormat="1" ht="14.5">
      <c r="A813" s="4" t="s">
        <v>130</v>
      </c>
      <c r="B813" s="5">
        <v>1</v>
      </c>
      <c r="C813" s="5">
        <v>1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1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6">
        <v>0</v>
      </c>
      <c r="AE813" s="5">
        <v>1</v>
      </c>
      <c r="AF813" s="7">
        <v>0</v>
      </c>
      <c r="AG813" s="8">
        <v>0</v>
      </c>
      <c r="AH813" s="8" t="s">
        <v>63</v>
      </c>
      <c r="AI813" s="2">
        <v>1</v>
      </c>
      <c r="AJ813" s="2" t="s">
        <v>66</v>
      </c>
    </row>
    <row r="814" spans="1:36" s="2" customFormat="1" ht="14.5">
      <c r="A814" s="4" t="s">
        <v>130</v>
      </c>
      <c r="B814" s="5">
        <v>2</v>
      </c>
      <c r="C814" s="5">
        <v>1</v>
      </c>
      <c r="D814" s="5">
        <v>0</v>
      </c>
      <c r="E814" s="5">
        <v>0</v>
      </c>
      <c r="F814" s="5">
        <v>76000</v>
      </c>
      <c r="G814" s="5">
        <v>0</v>
      </c>
      <c r="H814" s="5">
        <v>73806</v>
      </c>
      <c r="I814" s="5">
        <v>0</v>
      </c>
      <c r="J814" s="5">
        <v>0</v>
      </c>
      <c r="K814" s="5">
        <v>1</v>
      </c>
      <c r="L814" s="5">
        <v>73806</v>
      </c>
      <c r="M814" s="5">
        <v>0</v>
      </c>
      <c r="N814" s="5">
        <v>0</v>
      </c>
      <c r="O814" s="5">
        <v>73806</v>
      </c>
      <c r="P814" s="5">
        <v>0</v>
      </c>
      <c r="Q814" s="5">
        <v>0</v>
      </c>
      <c r="R814" s="5">
        <v>0</v>
      </c>
      <c r="S814" s="5">
        <v>73805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  <c r="AD814" s="6">
        <v>0</v>
      </c>
      <c r="AE814" s="5">
        <v>1</v>
      </c>
      <c r="AF814" s="7">
        <v>0</v>
      </c>
      <c r="AG814" s="8">
        <v>0</v>
      </c>
      <c r="AH814" s="8" t="s">
        <v>63</v>
      </c>
      <c r="AI814" s="2">
        <v>1</v>
      </c>
      <c r="AJ814" s="2" t="s">
        <v>66</v>
      </c>
    </row>
    <row r="815" spans="1:36" s="2" customFormat="1" ht="14.5">
      <c r="A815" s="4" t="s">
        <v>130</v>
      </c>
      <c r="B815" s="5">
        <v>3</v>
      </c>
      <c r="C815" s="5">
        <v>1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1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  <c r="AD815" s="6">
        <v>0</v>
      </c>
      <c r="AE815" s="5">
        <v>1</v>
      </c>
      <c r="AF815" s="7">
        <v>0</v>
      </c>
      <c r="AG815" s="8">
        <v>0</v>
      </c>
      <c r="AH815" s="8" t="s">
        <v>63</v>
      </c>
      <c r="AI815" s="2">
        <v>1</v>
      </c>
      <c r="AJ815" s="2" t="s">
        <v>66</v>
      </c>
    </row>
    <row r="816" spans="1:36" s="2" customFormat="1" ht="14.5">
      <c r="A816" s="4" t="s">
        <v>130</v>
      </c>
      <c r="B816" s="5">
        <v>4</v>
      </c>
      <c r="C816" s="5">
        <v>1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1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  <c r="AD816" s="6">
        <v>0</v>
      </c>
      <c r="AE816" s="5">
        <v>1</v>
      </c>
      <c r="AF816" s="7">
        <v>0</v>
      </c>
      <c r="AG816" s="8">
        <v>0</v>
      </c>
      <c r="AH816" s="8" t="s">
        <v>63</v>
      </c>
      <c r="AI816" s="2">
        <v>1</v>
      </c>
      <c r="AJ816" s="2" t="s">
        <v>66</v>
      </c>
    </row>
    <row r="817" spans="1:36" s="2" customFormat="1" ht="14.5">
      <c r="A817" s="4" t="s">
        <v>130</v>
      </c>
      <c r="B817" s="5">
        <v>5</v>
      </c>
      <c r="C817" s="5">
        <v>1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1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6">
        <v>0</v>
      </c>
      <c r="AE817" s="5">
        <v>1</v>
      </c>
      <c r="AF817" s="7">
        <v>0</v>
      </c>
      <c r="AG817" s="8">
        <v>0</v>
      </c>
      <c r="AH817" s="8" t="s">
        <v>63</v>
      </c>
      <c r="AI817" s="2">
        <v>1</v>
      </c>
      <c r="AJ817" s="2" t="s">
        <v>66</v>
      </c>
    </row>
    <row r="818" spans="1:36" s="2" customFormat="1" ht="14.5">
      <c r="A818" s="4" t="s">
        <v>130</v>
      </c>
      <c r="B818" s="5">
        <v>6</v>
      </c>
      <c r="C818" s="5">
        <v>1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1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6">
        <v>0</v>
      </c>
      <c r="AE818" s="5">
        <v>1</v>
      </c>
      <c r="AF818" s="7">
        <v>0</v>
      </c>
      <c r="AG818" s="8">
        <v>0</v>
      </c>
      <c r="AH818" s="8" t="s">
        <v>63</v>
      </c>
      <c r="AI818" s="2">
        <v>1</v>
      </c>
      <c r="AJ818" s="2" t="s">
        <v>66</v>
      </c>
    </row>
    <row r="819" spans="1:36" s="2" customFormat="1" ht="14.5">
      <c r="A819" s="4" t="s">
        <v>130</v>
      </c>
      <c r="B819" s="5">
        <v>7</v>
      </c>
      <c r="C819" s="5">
        <v>1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1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6">
        <v>0</v>
      </c>
      <c r="AE819" s="5">
        <v>1</v>
      </c>
      <c r="AF819" s="7">
        <v>0</v>
      </c>
      <c r="AG819" s="8">
        <v>0</v>
      </c>
      <c r="AH819" s="8" t="s">
        <v>63</v>
      </c>
      <c r="AI819" s="2">
        <v>1</v>
      </c>
      <c r="AJ819" s="2" t="s">
        <v>66</v>
      </c>
    </row>
    <row r="820" spans="1:36" s="2" customFormat="1" ht="14.5">
      <c r="A820" s="4" t="s">
        <v>130</v>
      </c>
      <c r="B820" s="5">
        <v>8</v>
      </c>
      <c r="C820" s="5">
        <v>1</v>
      </c>
      <c r="D820" s="5">
        <v>0</v>
      </c>
      <c r="E820" s="5">
        <v>0</v>
      </c>
      <c r="F820" s="5">
        <v>38000</v>
      </c>
      <c r="G820" s="5">
        <v>0</v>
      </c>
      <c r="H820" s="5">
        <v>38605</v>
      </c>
      <c r="I820" s="5">
        <v>0</v>
      </c>
      <c r="J820" s="5">
        <v>0</v>
      </c>
      <c r="K820" s="5">
        <v>1</v>
      </c>
      <c r="L820" s="5">
        <v>38605</v>
      </c>
      <c r="M820" s="5">
        <v>0</v>
      </c>
      <c r="N820" s="5">
        <v>0</v>
      </c>
      <c r="O820" s="5">
        <v>38605</v>
      </c>
      <c r="P820" s="5">
        <v>0</v>
      </c>
      <c r="Q820" s="5">
        <v>0</v>
      </c>
      <c r="R820" s="5">
        <v>0</v>
      </c>
      <c r="S820" s="5">
        <v>38604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6">
        <v>0</v>
      </c>
      <c r="AE820" s="5">
        <v>1</v>
      </c>
      <c r="AF820" s="7">
        <v>0</v>
      </c>
      <c r="AG820" s="8">
        <v>0</v>
      </c>
      <c r="AH820" s="8" t="s">
        <v>63</v>
      </c>
      <c r="AI820" s="2">
        <v>1</v>
      </c>
      <c r="AJ820" s="2" t="s">
        <v>66</v>
      </c>
    </row>
    <row r="821" spans="1:36" s="2" customFormat="1" ht="14.5">
      <c r="A821" s="4" t="s">
        <v>130</v>
      </c>
      <c r="B821" s="5">
        <v>9</v>
      </c>
      <c r="C821" s="5">
        <v>1</v>
      </c>
      <c r="D821" s="5">
        <v>0</v>
      </c>
      <c r="E821" s="5">
        <v>0</v>
      </c>
      <c r="F821" s="5">
        <v>38000</v>
      </c>
      <c r="G821" s="5">
        <v>0</v>
      </c>
      <c r="H821" s="5">
        <v>37065</v>
      </c>
      <c r="I821" s="5">
        <v>0</v>
      </c>
      <c r="J821" s="5">
        <v>0</v>
      </c>
      <c r="K821" s="5">
        <v>1</v>
      </c>
      <c r="L821" s="5">
        <v>37065</v>
      </c>
      <c r="M821" s="5">
        <v>0</v>
      </c>
      <c r="N821" s="5">
        <v>0</v>
      </c>
      <c r="O821" s="5">
        <v>37065</v>
      </c>
      <c r="P821" s="5">
        <v>0</v>
      </c>
      <c r="Q821" s="5">
        <v>0</v>
      </c>
      <c r="R821" s="5">
        <v>0</v>
      </c>
      <c r="S821" s="5">
        <v>37064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6">
        <v>0</v>
      </c>
      <c r="AE821" s="5">
        <v>1</v>
      </c>
      <c r="AF821" s="7">
        <v>0</v>
      </c>
      <c r="AG821" s="8">
        <v>0</v>
      </c>
      <c r="AH821" s="8" t="s">
        <v>63</v>
      </c>
      <c r="AI821" s="2">
        <v>1</v>
      </c>
      <c r="AJ821" s="2" t="s">
        <v>66</v>
      </c>
    </row>
    <row r="822" spans="1:36" s="2" customFormat="1" ht="14.5">
      <c r="A822" s="4" t="s">
        <v>130</v>
      </c>
      <c r="B822" s="5">
        <v>10</v>
      </c>
      <c r="C822" s="5">
        <v>1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1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6">
        <v>0</v>
      </c>
      <c r="AE822" s="5">
        <v>1</v>
      </c>
      <c r="AF822" s="7">
        <v>0</v>
      </c>
      <c r="AG822" s="8">
        <v>0</v>
      </c>
      <c r="AH822" s="8" t="s">
        <v>63</v>
      </c>
      <c r="AI822" s="2">
        <v>1</v>
      </c>
      <c r="AJ822" s="2" t="s">
        <v>66</v>
      </c>
    </row>
    <row r="823" spans="1:36" s="2" customFormat="1" ht="14.5">
      <c r="A823" s="4" t="s">
        <v>130</v>
      </c>
      <c r="B823" s="5">
        <v>11</v>
      </c>
      <c r="C823" s="5">
        <v>1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1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6">
        <v>0</v>
      </c>
      <c r="AE823" s="5">
        <v>1</v>
      </c>
      <c r="AF823" s="7">
        <v>0</v>
      </c>
      <c r="AG823" s="8">
        <v>0</v>
      </c>
      <c r="AH823" s="8" t="s">
        <v>63</v>
      </c>
      <c r="AI823" s="2">
        <v>1</v>
      </c>
      <c r="AJ823" s="2" t="s">
        <v>66</v>
      </c>
    </row>
    <row r="824" spans="1:36" s="2" customFormat="1" ht="14.5">
      <c r="A824" s="4" t="s">
        <v>130</v>
      </c>
      <c r="B824" s="5">
        <v>12</v>
      </c>
      <c r="C824" s="5">
        <v>1</v>
      </c>
      <c r="D824" s="5">
        <v>0</v>
      </c>
      <c r="E824" s="5">
        <v>0</v>
      </c>
      <c r="F824" s="5">
        <v>57000</v>
      </c>
      <c r="G824" s="5">
        <v>0</v>
      </c>
      <c r="H824" s="5">
        <v>56387</v>
      </c>
      <c r="I824" s="5">
        <v>0</v>
      </c>
      <c r="J824" s="5">
        <v>0</v>
      </c>
      <c r="K824" s="5">
        <v>1</v>
      </c>
      <c r="L824" s="5">
        <v>56387</v>
      </c>
      <c r="M824" s="5">
        <v>0</v>
      </c>
      <c r="N824" s="5">
        <v>0</v>
      </c>
      <c r="O824" s="5">
        <v>56387</v>
      </c>
      <c r="P824" s="5">
        <v>0</v>
      </c>
      <c r="Q824" s="5">
        <v>0</v>
      </c>
      <c r="R824" s="5">
        <v>0</v>
      </c>
      <c r="S824" s="5">
        <v>56387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6">
        <v>0</v>
      </c>
      <c r="AE824" s="5">
        <v>1</v>
      </c>
      <c r="AF824" s="7">
        <v>0</v>
      </c>
      <c r="AG824" s="8">
        <v>0</v>
      </c>
      <c r="AH824" s="8" t="s">
        <v>63</v>
      </c>
      <c r="AI824" s="2">
        <v>1</v>
      </c>
      <c r="AJ824" s="2" t="s">
        <v>66</v>
      </c>
    </row>
    <row r="825" spans="1:36" s="2" customFormat="1" ht="14.5">
      <c r="A825" s="4" t="s">
        <v>131</v>
      </c>
      <c r="B825" s="5">
        <v>1</v>
      </c>
      <c r="C825" s="5">
        <v>1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1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6">
        <v>0</v>
      </c>
      <c r="AE825" s="5">
        <v>1</v>
      </c>
      <c r="AF825" s="7">
        <v>0</v>
      </c>
      <c r="AG825" s="8">
        <v>0</v>
      </c>
      <c r="AH825" s="8" t="s">
        <v>63</v>
      </c>
      <c r="AI825" s="2">
        <v>1</v>
      </c>
      <c r="AJ825" s="2" t="s">
        <v>66</v>
      </c>
    </row>
    <row r="826" spans="1:36" s="2" customFormat="1" ht="14.5">
      <c r="A826" s="4" t="s">
        <v>131</v>
      </c>
      <c r="B826" s="5">
        <v>2</v>
      </c>
      <c r="C826" s="5">
        <v>1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1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  <c r="AD826" s="6">
        <v>0</v>
      </c>
      <c r="AE826" s="5">
        <v>1</v>
      </c>
      <c r="AF826" s="7">
        <v>0</v>
      </c>
      <c r="AG826" s="8">
        <v>0</v>
      </c>
      <c r="AH826" s="8" t="s">
        <v>63</v>
      </c>
      <c r="AI826" s="2">
        <v>1</v>
      </c>
      <c r="AJ826" s="2" t="s">
        <v>66</v>
      </c>
    </row>
    <row r="827" spans="1:36" s="2" customFormat="1" ht="14.5">
      <c r="A827" s="4" t="s">
        <v>131</v>
      </c>
      <c r="B827" s="5">
        <v>3</v>
      </c>
      <c r="C827" s="5">
        <v>1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1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6">
        <v>0</v>
      </c>
      <c r="AE827" s="5">
        <v>1</v>
      </c>
      <c r="AF827" s="7">
        <v>0</v>
      </c>
      <c r="AG827" s="8">
        <v>0</v>
      </c>
      <c r="AH827" s="8" t="s">
        <v>63</v>
      </c>
      <c r="AI827" s="2">
        <v>1</v>
      </c>
      <c r="AJ827" s="2" t="s">
        <v>66</v>
      </c>
    </row>
    <row r="828" spans="1:36" s="2" customFormat="1" ht="14.5">
      <c r="A828" s="4" t="s">
        <v>131</v>
      </c>
      <c r="B828" s="5">
        <v>4</v>
      </c>
      <c r="C828" s="5">
        <v>1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1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6">
        <v>0</v>
      </c>
      <c r="AE828" s="5">
        <v>1</v>
      </c>
      <c r="AF828" s="7">
        <v>0</v>
      </c>
      <c r="AG828" s="8">
        <v>0</v>
      </c>
      <c r="AH828" s="8" t="s">
        <v>63</v>
      </c>
      <c r="AI828" s="2">
        <v>1</v>
      </c>
      <c r="AJ828" s="2" t="s">
        <v>66</v>
      </c>
    </row>
    <row r="829" spans="1:36" s="2" customFormat="1" ht="14.5">
      <c r="A829" s="4" t="s">
        <v>131</v>
      </c>
      <c r="B829" s="5">
        <v>5</v>
      </c>
      <c r="C829" s="5">
        <v>1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1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6">
        <v>0</v>
      </c>
      <c r="AE829" s="5">
        <v>1</v>
      </c>
      <c r="AF829" s="7">
        <v>0</v>
      </c>
      <c r="AG829" s="8">
        <v>0</v>
      </c>
      <c r="AH829" s="8" t="s">
        <v>63</v>
      </c>
      <c r="AI829" s="2">
        <v>1</v>
      </c>
      <c r="AJ829" s="2" t="s">
        <v>66</v>
      </c>
    </row>
    <row r="830" spans="1:36" s="2" customFormat="1" ht="14.5">
      <c r="A830" s="4" t="s">
        <v>131</v>
      </c>
      <c r="B830" s="5">
        <v>6</v>
      </c>
      <c r="C830" s="5">
        <v>1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1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6">
        <v>0</v>
      </c>
      <c r="AE830" s="5">
        <v>1</v>
      </c>
      <c r="AF830" s="7">
        <v>0</v>
      </c>
      <c r="AG830" s="8">
        <v>0</v>
      </c>
      <c r="AH830" s="8" t="s">
        <v>63</v>
      </c>
      <c r="AI830" s="2">
        <v>1</v>
      </c>
      <c r="AJ830" s="2" t="s">
        <v>66</v>
      </c>
    </row>
    <row r="831" spans="1:36" s="2" customFormat="1" ht="14.5">
      <c r="A831" s="4" t="s">
        <v>131</v>
      </c>
      <c r="B831" s="5">
        <v>7</v>
      </c>
      <c r="C831" s="5">
        <v>1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1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  <c r="AD831" s="6">
        <v>0</v>
      </c>
      <c r="AE831" s="5">
        <v>1</v>
      </c>
      <c r="AF831" s="7">
        <v>0</v>
      </c>
      <c r="AG831" s="8">
        <v>0</v>
      </c>
      <c r="AH831" s="8" t="s">
        <v>63</v>
      </c>
      <c r="AI831" s="2">
        <v>1</v>
      </c>
      <c r="AJ831" s="2" t="s">
        <v>66</v>
      </c>
    </row>
    <row r="832" spans="1:36" s="2" customFormat="1" ht="14.5">
      <c r="A832" s="4" t="s">
        <v>131</v>
      </c>
      <c r="B832" s="5">
        <v>8</v>
      </c>
      <c r="C832" s="5">
        <v>1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1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  <c r="AD832" s="6">
        <v>0</v>
      </c>
      <c r="AE832" s="5">
        <v>1</v>
      </c>
      <c r="AF832" s="7">
        <v>0</v>
      </c>
      <c r="AG832" s="8">
        <v>0</v>
      </c>
      <c r="AH832" s="8" t="s">
        <v>63</v>
      </c>
      <c r="AI832" s="2">
        <v>1</v>
      </c>
      <c r="AJ832" s="2" t="s">
        <v>66</v>
      </c>
    </row>
    <row r="833" spans="1:36" s="2" customFormat="1" ht="14.5">
      <c r="A833" s="4" t="s">
        <v>131</v>
      </c>
      <c r="B833" s="5">
        <v>9</v>
      </c>
      <c r="C833" s="5">
        <v>1</v>
      </c>
      <c r="D833" s="5">
        <v>0</v>
      </c>
      <c r="E833" s="5">
        <v>0</v>
      </c>
      <c r="F833" s="5">
        <v>23478</v>
      </c>
      <c r="G833" s="5">
        <v>0</v>
      </c>
      <c r="H833" s="5">
        <v>23554</v>
      </c>
      <c r="I833" s="5">
        <v>0</v>
      </c>
      <c r="J833" s="5">
        <v>0</v>
      </c>
      <c r="K833" s="5">
        <v>1</v>
      </c>
      <c r="L833" s="5">
        <v>23554</v>
      </c>
      <c r="M833" s="5">
        <v>0</v>
      </c>
      <c r="N833" s="5">
        <v>0</v>
      </c>
      <c r="O833" s="5">
        <v>23554</v>
      </c>
      <c r="P833" s="5">
        <v>0</v>
      </c>
      <c r="Q833" s="5">
        <v>0</v>
      </c>
      <c r="R833" s="5">
        <v>0</v>
      </c>
      <c r="S833" s="5">
        <v>23553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6">
        <v>0</v>
      </c>
      <c r="AE833" s="5">
        <v>1</v>
      </c>
      <c r="AF833" s="7">
        <v>0</v>
      </c>
      <c r="AG833" s="8">
        <v>0</v>
      </c>
      <c r="AH833" s="8" t="s">
        <v>63</v>
      </c>
      <c r="AI833" s="2">
        <v>1</v>
      </c>
      <c r="AJ833" s="2" t="s">
        <v>66</v>
      </c>
    </row>
    <row r="834" spans="1:36" s="2" customFormat="1" ht="14.5">
      <c r="A834" s="4" t="s">
        <v>131</v>
      </c>
      <c r="B834" s="5">
        <v>10</v>
      </c>
      <c r="C834" s="5">
        <v>1</v>
      </c>
      <c r="D834" s="5">
        <v>0</v>
      </c>
      <c r="E834" s="5">
        <v>0</v>
      </c>
      <c r="F834" s="5">
        <v>36000</v>
      </c>
      <c r="G834" s="5">
        <v>0</v>
      </c>
      <c r="H834" s="5">
        <v>34893</v>
      </c>
      <c r="I834" s="5">
        <v>0</v>
      </c>
      <c r="J834" s="5">
        <v>0</v>
      </c>
      <c r="K834" s="5">
        <v>1</v>
      </c>
      <c r="L834" s="5">
        <v>34893</v>
      </c>
      <c r="M834" s="5">
        <v>0</v>
      </c>
      <c r="N834" s="5">
        <v>0</v>
      </c>
      <c r="O834" s="5">
        <v>34893</v>
      </c>
      <c r="P834" s="5">
        <v>0</v>
      </c>
      <c r="Q834" s="5">
        <v>0</v>
      </c>
      <c r="R834" s="5">
        <v>0</v>
      </c>
      <c r="S834" s="5">
        <v>34893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6">
        <v>0</v>
      </c>
      <c r="AE834" s="5">
        <v>1</v>
      </c>
      <c r="AF834" s="7">
        <v>0</v>
      </c>
      <c r="AG834" s="8">
        <v>0</v>
      </c>
      <c r="AH834" s="8" t="s">
        <v>63</v>
      </c>
      <c r="AI834" s="2">
        <v>1</v>
      </c>
      <c r="AJ834" s="2" t="s">
        <v>66</v>
      </c>
    </row>
    <row r="835" spans="1:36" s="2" customFormat="1" ht="14.5">
      <c r="A835" s="4" t="s">
        <v>131</v>
      </c>
      <c r="B835" s="5">
        <v>11</v>
      </c>
      <c r="C835" s="5">
        <v>1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1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6">
        <v>0</v>
      </c>
      <c r="AE835" s="5">
        <v>1</v>
      </c>
      <c r="AF835" s="7">
        <v>0</v>
      </c>
      <c r="AG835" s="8">
        <v>0</v>
      </c>
      <c r="AH835" s="8" t="s">
        <v>63</v>
      </c>
      <c r="AI835" s="2">
        <v>1</v>
      </c>
      <c r="AJ835" s="2" t="s">
        <v>66</v>
      </c>
    </row>
    <row r="836" spans="1:36" s="2" customFormat="1" ht="14.5">
      <c r="A836" s="4" t="s">
        <v>131</v>
      </c>
      <c r="B836" s="5">
        <v>12</v>
      </c>
      <c r="C836" s="5">
        <v>1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1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  <c r="AD836" s="6">
        <v>0</v>
      </c>
      <c r="AE836" s="5">
        <v>1</v>
      </c>
      <c r="AF836" s="7">
        <v>0</v>
      </c>
      <c r="AG836" s="8">
        <v>0</v>
      </c>
      <c r="AH836" s="8" t="s">
        <v>63</v>
      </c>
      <c r="AI836" s="2">
        <v>1</v>
      </c>
      <c r="AJ836" s="2" t="s">
        <v>66</v>
      </c>
    </row>
    <row r="837" spans="1:36" s="2" customFormat="1" ht="14.5">
      <c r="A837" s="4" t="s">
        <v>132</v>
      </c>
      <c r="B837" s="5">
        <v>1</v>
      </c>
      <c r="C837" s="5">
        <v>1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1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6">
        <v>0</v>
      </c>
      <c r="AE837" s="5">
        <v>2</v>
      </c>
      <c r="AF837" s="7">
        <v>0</v>
      </c>
      <c r="AG837" s="8">
        <v>0</v>
      </c>
      <c r="AH837" s="8" t="s">
        <v>63</v>
      </c>
      <c r="AI837" s="2">
        <v>1</v>
      </c>
      <c r="AJ837" s="2" t="s">
        <v>66</v>
      </c>
    </row>
    <row r="838" spans="1:36" s="2" customFormat="1" ht="14.5">
      <c r="A838" s="4" t="s">
        <v>132</v>
      </c>
      <c r="B838" s="5">
        <v>2</v>
      </c>
      <c r="C838" s="5">
        <v>1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1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  <c r="AC838" s="5">
        <v>0</v>
      </c>
      <c r="AD838" s="6">
        <v>0</v>
      </c>
      <c r="AE838" s="5">
        <v>2</v>
      </c>
      <c r="AF838" s="7">
        <v>0</v>
      </c>
      <c r="AG838" s="8">
        <v>0</v>
      </c>
      <c r="AH838" s="8" t="s">
        <v>63</v>
      </c>
      <c r="AI838" s="2">
        <v>1</v>
      </c>
      <c r="AJ838" s="2" t="s">
        <v>66</v>
      </c>
    </row>
    <row r="839" spans="1:36" s="2" customFormat="1" ht="14.5">
      <c r="A839" s="4" t="s">
        <v>132</v>
      </c>
      <c r="B839" s="5">
        <v>3</v>
      </c>
      <c r="C839" s="5">
        <v>1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1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6">
        <v>0</v>
      </c>
      <c r="AE839" s="5">
        <v>2</v>
      </c>
      <c r="AF839" s="7">
        <v>0</v>
      </c>
      <c r="AG839" s="8">
        <v>0</v>
      </c>
      <c r="AH839" s="8" t="s">
        <v>63</v>
      </c>
      <c r="AI839" s="2">
        <v>1</v>
      </c>
      <c r="AJ839" s="2" t="s">
        <v>66</v>
      </c>
    </row>
    <row r="840" spans="1:36" s="2" customFormat="1" ht="14.5">
      <c r="A840" s="4" t="s">
        <v>132</v>
      </c>
      <c r="B840" s="5">
        <v>4</v>
      </c>
      <c r="C840" s="5">
        <v>1</v>
      </c>
      <c r="D840" s="5">
        <v>0</v>
      </c>
      <c r="E840" s="5">
        <v>0</v>
      </c>
      <c r="F840" s="5">
        <v>54431</v>
      </c>
      <c r="G840" s="5">
        <v>0</v>
      </c>
      <c r="H840" s="5">
        <v>52918</v>
      </c>
      <c r="I840" s="5">
        <v>0</v>
      </c>
      <c r="J840" s="5">
        <v>0</v>
      </c>
      <c r="K840" s="5">
        <v>1</v>
      </c>
      <c r="L840" s="5">
        <v>52918</v>
      </c>
      <c r="M840" s="5">
        <v>0</v>
      </c>
      <c r="N840" s="5">
        <v>0</v>
      </c>
      <c r="O840" s="5">
        <v>52918</v>
      </c>
      <c r="P840" s="5">
        <v>0</v>
      </c>
      <c r="Q840" s="5">
        <v>0</v>
      </c>
      <c r="R840" s="5">
        <v>0</v>
      </c>
      <c r="S840" s="5">
        <v>52918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  <c r="AD840" s="6">
        <v>0</v>
      </c>
      <c r="AE840" s="5">
        <v>2</v>
      </c>
      <c r="AF840" s="7">
        <v>0</v>
      </c>
      <c r="AG840" s="8">
        <v>0</v>
      </c>
      <c r="AH840" s="8" t="s">
        <v>63</v>
      </c>
      <c r="AI840" s="2">
        <v>1</v>
      </c>
      <c r="AJ840" s="2" t="s">
        <v>66</v>
      </c>
    </row>
    <row r="841" spans="1:36" s="2" customFormat="1" ht="14.5">
      <c r="A841" s="4" t="s">
        <v>132</v>
      </c>
      <c r="B841" s="5">
        <v>5</v>
      </c>
      <c r="C841" s="5">
        <v>1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1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  <c r="AD841" s="6">
        <v>0</v>
      </c>
      <c r="AE841" s="5">
        <v>2</v>
      </c>
      <c r="AF841" s="7">
        <v>0</v>
      </c>
      <c r="AG841" s="8">
        <v>0</v>
      </c>
      <c r="AH841" s="8" t="s">
        <v>63</v>
      </c>
      <c r="AI841" s="2">
        <v>1</v>
      </c>
      <c r="AJ841" s="2" t="s">
        <v>66</v>
      </c>
    </row>
    <row r="842" spans="1:36" s="2" customFormat="1" ht="14.5">
      <c r="A842" s="4" t="s">
        <v>132</v>
      </c>
      <c r="B842" s="5">
        <v>6</v>
      </c>
      <c r="C842" s="5">
        <v>1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1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0</v>
      </c>
      <c r="AD842" s="6">
        <v>0</v>
      </c>
      <c r="AE842" s="5">
        <v>2</v>
      </c>
      <c r="AF842" s="7">
        <v>0</v>
      </c>
      <c r="AG842" s="8">
        <v>0</v>
      </c>
      <c r="AH842" s="8" t="s">
        <v>63</v>
      </c>
      <c r="AI842" s="2">
        <v>1</v>
      </c>
      <c r="AJ842" s="2" t="s">
        <v>66</v>
      </c>
    </row>
    <row r="843" spans="1:36" s="2" customFormat="1" ht="14.5">
      <c r="A843" s="4" t="s">
        <v>132</v>
      </c>
      <c r="B843" s="5">
        <v>7</v>
      </c>
      <c r="C843" s="5">
        <v>1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1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  <c r="AD843" s="6">
        <v>0</v>
      </c>
      <c r="AE843" s="5">
        <v>2</v>
      </c>
      <c r="AF843" s="7">
        <v>0</v>
      </c>
      <c r="AG843" s="8">
        <v>0</v>
      </c>
      <c r="AH843" s="8" t="s">
        <v>63</v>
      </c>
      <c r="AI843" s="2">
        <v>1</v>
      </c>
      <c r="AJ843" s="2" t="s">
        <v>66</v>
      </c>
    </row>
    <row r="844" spans="1:36" s="2" customFormat="1" ht="14.5">
      <c r="A844" s="4" t="s">
        <v>132</v>
      </c>
      <c r="B844" s="5">
        <v>8</v>
      </c>
      <c r="C844" s="5">
        <v>1</v>
      </c>
      <c r="D844" s="5">
        <v>0</v>
      </c>
      <c r="E844" s="5">
        <v>0</v>
      </c>
      <c r="F844" s="5">
        <v>54431</v>
      </c>
      <c r="G844" s="5">
        <v>0</v>
      </c>
      <c r="H844" s="5">
        <v>53425</v>
      </c>
      <c r="I844" s="5">
        <v>0</v>
      </c>
      <c r="J844" s="5">
        <v>0</v>
      </c>
      <c r="K844" s="5">
        <v>1</v>
      </c>
      <c r="L844" s="5">
        <v>53425</v>
      </c>
      <c r="M844" s="5">
        <v>0</v>
      </c>
      <c r="N844" s="5">
        <v>0</v>
      </c>
      <c r="O844" s="5">
        <v>53425</v>
      </c>
      <c r="P844" s="5">
        <v>0</v>
      </c>
      <c r="Q844" s="5">
        <v>0</v>
      </c>
      <c r="R844" s="5">
        <v>0</v>
      </c>
      <c r="S844" s="5">
        <v>53424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  <c r="AD844" s="6">
        <v>0</v>
      </c>
      <c r="AE844" s="5">
        <v>2</v>
      </c>
      <c r="AF844" s="7">
        <v>0</v>
      </c>
      <c r="AG844" s="8">
        <v>0</v>
      </c>
      <c r="AH844" s="8" t="s">
        <v>63</v>
      </c>
      <c r="AI844" s="2">
        <v>1</v>
      </c>
      <c r="AJ844" s="2" t="s">
        <v>66</v>
      </c>
    </row>
    <row r="845" spans="1:36" s="2" customFormat="1" ht="14.5">
      <c r="A845" s="4" t="s">
        <v>132</v>
      </c>
      <c r="B845" s="5">
        <v>9</v>
      </c>
      <c r="C845" s="5">
        <v>1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1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  <c r="AD845" s="6">
        <v>0</v>
      </c>
      <c r="AE845" s="5">
        <v>2</v>
      </c>
      <c r="AF845" s="7">
        <v>0</v>
      </c>
      <c r="AG845" s="8">
        <v>0</v>
      </c>
      <c r="AH845" s="8" t="s">
        <v>63</v>
      </c>
      <c r="AI845" s="2">
        <v>1</v>
      </c>
      <c r="AJ845" s="2" t="s">
        <v>66</v>
      </c>
    </row>
    <row r="846" spans="1:36" s="2" customFormat="1" ht="14.5">
      <c r="A846" s="4" t="s">
        <v>132</v>
      </c>
      <c r="B846" s="5">
        <v>10</v>
      </c>
      <c r="C846" s="5">
        <v>1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1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6">
        <v>0</v>
      </c>
      <c r="AE846" s="5">
        <v>2</v>
      </c>
      <c r="AF846" s="7">
        <v>0</v>
      </c>
      <c r="AG846" s="8">
        <v>0</v>
      </c>
      <c r="AH846" s="8" t="s">
        <v>63</v>
      </c>
      <c r="AI846" s="2">
        <v>1</v>
      </c>
      <c r="AJ846" s="2" t="s">
        <v>66</v>
      </c>
    </row>
    <row r="847" spans="1:36" s="2" customFormat="1" ht="14.5">
      <c r="A847" s="4" t="s">
        <v>132</v>
      </c>
      <c r="B847" s="5">
        <v>11</v>
      </c>
      <c r="C847" s="5">
        <v>1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1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  <c r="AD847" s="6">
        <v>0</v>
      </c>
      <c r="AE847" s="5">
        <v>2</v>
      </c>
      <c r="AF847" s="7">
        <v>0</v>
      </c>
      <c r="AG847" s="8">
        <v>0</v>
      </c>
      <c r="AH847" s="8" t="s">
        <v>63</v>
      </c>
      <c r="AI847" s="2">
        <v>1</v>
      </c>
      <c r="AJ847" s="2" t="s">
        <v>66</v>
      </c>
    </row>
    <row r="848" spans="1:36" s="2" customFormat="1" ht="14.5">
      <c r="A848" s="4" t="s">
        <v>132</v>
      </c>
      <c r="B848" s="5">
        <v>12</v>
      </c>
      <c r="C848" s="5">
        <v>1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1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  <c r="AD848" s="6">
        <v>0</v>
      </c>
      <c r="AE848" s="5">
        <v>2</v>
      </c>
      <c r="AF848" s="7">
        <v>0</v>
      </c>
      <c r="AG848" s="8">
        <v>0</v>
      </c>
      <c r="AH848" s="8" t="s">
        <v>63</v>
      </c>
      <c r="AI848" s="2">
        <v>1</v>
      </c>
      <c r="AJ848" s="2" t="s">
        <v>66</v>
      </c>
    </row>
    <row r="849" spans="1:36" s="2" customFormat="1" ht="14.5">
      <c r="A849" s="4" t="s">
        <v>133</v>
      </c>
      <c r="B849" s="5">
        <v>1</v>
      </c>
      <c r="C849" s="5">
        <v>1</v>
      </c>
      <c r="D849" s="5">
        <v>0</v>
      </c>
      <c r="E849" s="5">
        <v>0</v>
      </c>
      <c r="F849" s="5">
        <v>10890</v>
      </c>
      <c r="G849" s="5">
        <v>0</v>
      </c>
      <c r="H849" s="5">
        <v>10991</v>
      </c>
      <c r="I849" s="5">
        <v>0</v>
      </c>
      <c r="J849" s="5">
        <v>0</v>
      </c>
      <c r="K849" s="5">
        <v>1</v>
      </c>
      <c r="L849" s="5">
        <v>10991</v>
      </c>
      <c r="M849" s="5">
        <v>0</v>
      </c>
      <c r="N849" s="5">
        <v>0</v>
      </c>
      <c r="O849" s="5">
        <v>10991</v>
      </c>
      <c r="P849" s="5">
        <v>0</v>
      </c>
      <c r="Q849" s="5">
        <v>0</v>
      </c>
      <c r="R849" s="5">
        <v>0</v>
      </c>
      <c r="S849" s="5">
        <v>10991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6">
        <v>0</v>
      </c>
      <c r="AE849" s="5">
        <v>1</v>
      </c>
      <c r="AF849" s="7">
        <v>0</v>
      </c>
      <c r="AG849" s="8">
        <v>0</v>
      </c>
      <c r="AH849" s="8" t="s">
        <v>63</v>
      </c>
      <c r="AI849" s="2">
        <v>2</v>
      </c>
      <c r="AJ849" s="2" t="s">
        <v>66</v>
      </c>
    </row>
    <row r="850" spans="1:36" s="2" customFormat="1" ht="14.5">
      <c r="A850" s="4" t="s">
        <v>133</v>
      </c>
      <c r="B850" s="5">
        <v>2</v>
      </c>
      <c r="C850" s="5">
        <v>1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1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  <c r="AC850" s="5">
        <v>0</v>
      </c>
      <c r="AD850" s="6">
        <v>0</v>
      </c>
      <c r="AE850" s="5">
        <v>1</v>
      </c>
      <c r="AF850" s="7">
        <v>0</v>
      </c>
      <c r="AG850" s="8">
        <v>0</v>
      </c>
      <c r="AH850" s="8" t="s">
        <v>63</v>
      </c>
      <c r="AI850" s="2">
        <v>2</v>
      </c>
      <c r="AJ850" s="2" t="s">
        <v>66</v>
      </c>
    </row>
    <row r="851" spans="1:36" s="2" customFormat="1" ht="14.5">
      <c r="A851" s="4" t="s">
        <v>133</v>
      </c>
      <c r="B851" s="5">
        <v>3</v>
      </c>
      <c r="C851" s="5">
        <v>1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1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6">
        <v>0</v>
      </c>
      <c r="AE851" s="5">
        <v>1</v>
      </c>
      <c r="AF851" s="7">
        <v>0</v>
      </c>
      <c r="AG851" s="8">
        <v>0</v>
      </c>
      <c r="AH851" s="8" t="s">
        <v>63</v>
      </c>
      <c r="AI851" s="2">
        <v>2</v>
      </c>
      <c r="AJ851" s="2" t="s">
        <v>66</v>
      </c>
    </row>
    <row r="852" spans="1:36" s="2" customFormat="1" ht="14.5">
      <c r="A852" s="4" t="s">
        <v>133</v>
      </c>
      <c r="B852" s="5">
        <v>4</v>
      </c>
      <c r="C852" s="5">
        <v>1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1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6">
        <v>0</v>
      </c>
      <c r="AE852" s="5">
        <v>1</v>
      </c>
      <c r="AF852" s="7">
        <v>0</v>
      </c>
      <c r="AG852" s="8">
        <v>0</v>
      </c>
      <c r="AH852" s="8" t="s">
        <v>63</v>
      </c>
      <c r="AI852" s="2">
        <v>2</v>
      </c>
      <c r="AJ852" s="2" t="s">
        <v>66</v>
      </c>
    </row>
    <row r="853" spans="1:36" s="2" customFormat="1" ht="14.5">
      <c r="A853" s="4" t="s">
        <v>133</v>
      </c>
      <c r="B853" s="5">
        <v>5</v>
      </c>
      <c r="C853" s="5">
        <v>1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1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6">
        <v>0</v>
      </c>
      <c r="AE853" s="5">
        <v>1</v>
      </c>
      <c r="AF853" s="7">
        <v>0</v>
      </c>
      <c r="AG853" s="8">
        <v>0</v>
      </c>
      <c r="AH853" s="8" t="s">
        <v>63</v>
      </c>
      <c r="AI853" s="2">
        <v>2</v>
      </c>
      <c r="AJ853" s="2" t="s">
        <v>66</v>
      </c>
    </row>
    <row r="854" spans="1:36" s="2" customFormat="1" ht="14.5">
      <c r="A854" s="4" t="s">
        <v>133</v>
      </c>
      <c r="B854" s="5">
        <v>6</v>
      </c>
      <c r="C854" s="5">
        <v>1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1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6">
        <v>0</v>
      </c>
      <c r="AE854" s="5">
        <v>1</v>
      </c>
      <c r="AF854" s="7">
        <v>0</v>
      </c>
      <c r="AG854" s="8">
        <v>0</v>
      </c>
      <c r="AH854" s="8" t="s">
        <v>63</v>
      </c>
      <c r="AI854" s="2">
        <v>2</v>
      </c>
      <c r="AJ854" s="2" t="s">
        <v>66</v>
      </c>
    </row>
    <row r="855" spans="1:36" s="2" customFormat="1" ht="14.5">
      <c r="A855" s="4" t="s">
        <v>133</v>
      </c>
      <c r="B855" s="5">
        <v>7</v>
      </c>
      <c r="C855" s="5">
        <v>1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1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  <c r="AD855" s="6">
        <v>0</v>
      </c>
      <c r="AE855" s="5">
        <v>1</v>
      </c>
      <c r="AF855" s="7">
        <v>0</v>
      </c>
      <c r="AG855" s="8">
        <v>0</v>
      </c>
      <c r="AH855" s="8" t="s">
        <v>63</v>
      </c>
      <c r="AI855" s="2">
        <v>2</v>
      </c>
      <c r="AJ855" s="2" t="s">
        <v>66</v>
      </c>
    </row>
    <row r="856" spans="1:36" s="2" customFormat="1" ht="14.5">
      <c r="A856" s="4" t="s">
        <v>133</v>
      </c>
      <c r="B856" s="5">
        <v>8</v>
      </c>
      <c r="C856" s="5">
        <v>1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1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  <c r="AD856" s="6">
        <v>0</v>
      </c>
      <c r="AE856" s="5">
        <v>1</v>
      </c>
      <c r="AF856" s="7">
        <v>0</v>
      </c>
      <c r="AG856" s="8">
        <v>0</v>
      </c>
      <c r="AH856" s="8" t="s">
        <v>63</v>
      </c>
      <c r="AI856" s="2">
        <v>2</v>
      </c>
      <c r="AJ856" s="2" t="s">
        <v>66</v>
      </c>
    </row>
    <row r="857" spans="1:36" s="2" customFormat="1" ht="14.5">
      <c r="A857" s="4" t="s">
        <v>133</v>
      </c>
      <c r="B857" s="5">
        <v>9</v>
      </c>
      <c r="C857" s="5">
        <v>1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1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6">
        <v>0</v>
      </c>
      <c r="AE857" s="5">
        <v>1</v>
      </c>
      <c r="AF857" s="7">
        <v>0</v>
      </c>
      <c r="AG857" s="8">
        <v>0</v>
      </c>
      <c r="AH857" s="8" t="s">
        <v>63</v>
      </c>
      <c r="AI857" s="2">
        <v>2</v>
      </c>
      <c r="AJ857" s="2" t="s">
        <v>66</v>
      </c>
    </row>
    <row r="858" spans="1:36" s="2" customFormat="1" ht="14.5">
      <c r="A858" s="4" t="s">
        <v>133</v>
      </c>
      <c r="B858" s="5">
        <v>10</v>
      </c>
      <c r="C858" s="5">
        <v>1</v>
      </c>
      <c r="D858" s="5">
        <v>0</v>
      </c>
      <c r="E858" s="5">
        <v>0</v>
      </c>
      <c r="F858" s="5">
        <v>1440</v>
      </c>
      <c r="G858" s="5">
        <v>0</v>
      </c>
      <c r="H858" s="5">
        <v>1482</v>
      </c>
      <c r="I858" s="5">
        <v>0</v>
      </c>
      <c r="J858" s="5">
        <v>0</v>
      </c>
      <c r="K858" s="5">
        <v>1</v>
      </c>
      <c r="L858" s="5">
        <v>1482</v>
      </c>
      <c r="M858" s="5">
        <v>0</v>
      </c>
      <c r="N858" s="5">
        <v>0</v>
      </c>
      <c r="O858" s="5">
        <v>1482</v>
      </c>
      <c r="P858" s="5">
        <v>0</v>
      </c>
      <c r="Q858" s="5">
        <v>0</v>
      </c>
      <c r="R858" s="5">
        <v>0</v>
      </c>
      <c r="S858" s="5">
        <v>1482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0</v>
      </c>
      <c r="AD858" s="6">
        <v>0</v>
      </c>
      <c r="AE858" s="5">
        <v>1</v>
      </c>
      <c r="AF858" s="7">
        <v>0</v>
      </c>
      <c r="AG858" s="8">
        <v>0</v>
      </c>
      <c r="AH858" s="8" t="s">
        <v>63</v>
      </c>
      <c r="AI858" s="2">
        <v>2</v>
      </c>
      <c r="AJ858" s="2" t="s">
        <v>66</v>
      </c>
    </row>
    <row r="859" spans="1:36" s="2" customFormat="1" ht="14.5">
      <c r="A859" s="4" t="s">
        <v>133</v>
      </c>
      <c r="B859" s="5">
        <v>11</v>
      </c>
      <c r="C859" s="5">
        <v>1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1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  <c r="AC859" s="5">
        <v>0</v>
      </c>
      <c r="AD859" s="6">
        <v>0</v>
      </c>
      <c r="AE859" s="5">
        <v>1</v>
      </c>
      <c r="AF859" s="7">
        <v>0</v>
      </c>
      <c r="AG859" s="8">
        <v>0</v>
      </c>
      <c r="AH859" s="8" t="s">
        <v>63</v>
      </c>
      <c r="AI859" s="2">
        <v>2</v>
      </c>
      <c r="AJ859" s="2" t="s">
        <v>66</v>
      </c>
    </row>
    <row r="860" spans="1:36" s="2" customFormat="1" ht="14.5">
      <c r="A860" s="4" t="s">
        <v>133</v>
      </c>
      <c r="B860" s="5">
        <v>12</v>
      </c>
      <c r="C860" s="5">
        <v>1</v>
      </c>
      <c r="D860" s="5">
        <v>0</v>
      </c>
      <c r="E860" s="5">
        <v>0</v>
      </c>
      <c r="F860" s="5">
        <v>3600</v>
      </c>
      <c r="G860" s="5">
        <v>0</v>
      </c>
      <c r="H860" s="5">
        <v>3530</v>
      </c>
      <c r="I860" s="5">
        <v>0</v>
      </c>
      <c r="J860" s="5">
        <v>0</v>
      </c>
      <c r="K860" s="5">
        <v>1</v>
      </c>
      <c r="L860" s="5">
        <v>3530</v>
      </c>
      <c r="M860" s="5">
        <v>0</v>
      </c>
      <c r="N860" s="5">
        <v>0</v>
      </c>
      <c r="O860" s="5">
        <v>3530</v>
      </c>
      <c r="P860" s="5">
        <v>0</v>
      </c>
      <c r="Q860" s="5">
        <v>0</v>
      </c>
      <c r="R860" s="5">
        <v>0</v>
      </c>
      <c r="S860" s="5">
        <v>3530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  <c r="Z860" s="5">
        <v>0</v>
      </c>
      <c r="AA860" s="5">
        <v>0</v>
      </c>
      <c r="AB860" s="5">
        <v>0</v>
      </c>
      <c r="AC860" s="5">
        <v>0</v>
      </c>
      <c r="AD860" s="6">
        <v>0</v>
      </c>
      <c r="AE860" s="5">
        <v>1</v>
      </c>
      <c r="AF860" s="7">
        <v>0</v>
      </c>
      <c r="AG860" s="8">
        <v>0</v>
      </c>
      <c r="AH860" s="8" t="s">
        <v>63</v>
      </c>
      <c r="AI860" s="2">
        <v>2</v>
      </c>
      <c r="AJ860" s="2" t="s">
        <v>66</v>
      </c>
    </row>
    <row r="861" spans="1:36" s="2" customFormat="1" ht="14.5">
      <c r="A861" s="4" t="s">
        <v>134</v>
      </c>
      <c r="B861" s="5">
        <v>1</v>
      </c>
      <c r="C861" s="5">
        <v>1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1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6">
        <v>0</v>
      </c>
      <c r="AE861" s="5">
        <v>2</v>
      </c>
      <c r="AF861" s="7">
        <v>0</v>
      </c>
      <c r="AG861" s="8">
        <v>0</v>
      </c>
      <c r="AH861" s="8" t="s">
        <v>63</v>
      </c>
      <c r="AI861" s="2">
        <v>1</v>
      </c>
      <c r="AJ861" s="2" t="s">
        <v>66</v>
      </c>
    </row>
    <row r="862" spans="1:36" s="2" customFormat="1" ht="14.5">
      <c r="A862" s="4" t="s">
        <v>134</v>
      </c>
      <c r="B862" s="5">
        <v>2</v>
      </c>
      <c r="C862" s="5">
        <v>1</v>
      </c>
      <c r="D862" s="5">
        <v>0</v>
      </c>
      <c r="E862" s="5">
        <v>0</v>
      </c>
      <c r="F862" s="5">
        <v>38102</v>
      </c>
      <c r="G862" s="5">
        <v>0</v>
      </c>
      <c r="H862" s="5">
        <v>37212</v>
      </c>
      <c r="I862" s="5">
        <v>0</v>
      </c>
      <c r="J862" s="5">
        <v>0</v>
      </c>
      <c r="K862" s="5">
        <v>1</v>
      </c>
      <c r="L862" s="5">
        <v>37212</v>
      </c>
      <c r="M862" s="5">
        <v>0</v>
      </c>
      <c r="N862" s="5">
        <v>0</v>
      </c>
      <c r="O862" s="5">
        <v>37212</v>
      </c>
      <c r="P862" s="5">
        <v>0</v>
      </c>
      <c r="Q862" s="5">
        <v>0</v>
      </c>
      <c r="R862" s="5">
        <v>0</v>
      </c>
      <c r="S862" s="5">
        <v>37212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  <c r="AD862" s="6">
        <v>0</v>
      </c>
      <c r="AE862" s="5">
        <v>2</v>
      </c>
      <c r="AF862" s="7">
        <v>0</v>
      </c>
      <c r="AG862" s="8">
        <v>0</v>
      </c>
      <c r="AH862" s="8" t="s">
        <v>63</v>
      </c>
      <c r="AI862" s="2">
        <v>1</v>
      </c>
      <c r="AJ862" s="2" t="s">
        <v>66</v>
      </c>
    </row>
    <row r="863" spans="1:36" s="2" customFormat="1" ht="14.5">
      <c r="A863" s="4" t="s">
        <v>134</v>
      </c>
      <c r="B863" s="5">
        <v>3</v>
      </c>
      <c r="C863" s="5">
        <v>1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1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0</v>
      </c>
      <c r="AD863" s="6">
        <v>0</v>
      </c>
      <c r="AE863" s="5">
        <v>2</v>
      </c>
      <c r="AF863" s="7">
        <v>0</v>
      </c>
      <c r="AG863" s="8">
        <v>0</v>
      </c>
      <c r="AH863" s="8" t="s">
        <v>63</v>
      </c>
      <c r="AI863" s="2">
        <v>1</v>
      </c>
      <c r="AJ863" s="2" t="s">
        <v>66</v>
      </c>
    </row>
    <row r="864" spans="1:36" s="2" customFormat="1" ht="14.5">
      <c r="A864" s="4" t="s">
        <v>134</v>
      </c>
      <c r="B864" s="5">
        <v>4</v>
      </c>
      <c r="C864" s="5">
        <v>1</v>
      </c>
      <c r="D864" s="5">
        <v>0</v>
      </c>
      <c r="E864" s="5">
        <v>0</v>
      </c>
      <c r="F864" s="5">
        <v>90719</v>
      </c>
      <c r="G864" s="5">
        <v>0</v>
      </c>
      <c r="H864" s="5">
        <v>93046</v>
      </c>
      <c r="I864" s="5">
        <v>0</v>
      </c>
      <c r="J864" s="5">
        <v>0</v>
      </c>
      <c r="K864" s="5">
        <v>1</v>
      </c>
      <c r="L864" s="5">
        <v>93046</v>
      </c>
      <c r="M864" s="5">
        <v>0</v>
      </c>
      <c r="N864" s="5">
        <v>0</v>
      </c>
      <c r="O864" s="5">
        <v>93046</v>
      </c>
      <c r="P864" s="5">
        <v>0</v>
      </c>
      <c r="Q864" s="5">
        <v>0</v>
      </c>
      <c r="R864" s="5">
        <v>0</v>
      </c>
      <c r="S864" s="5">
        <v>93045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  <c r="AD864" s="6">
        <v>0</v>
      </c>
      <c r="AE864" s="5">
        <v>2</v>
      </c>
      <c r="AF864" s="7">
        <v>0</v>
      </c>
      <c r="AG864" s="8">
        <v>0</v>
      </c>
      <c r="AH864" s="8" t="s">
        <v>63</v>
      </c>
      <c r="AI864" s="2">
        <v>1</v>
      </c>
      <c r="AJ864" s="2" t="s">
        <v>66</v>
      </c>
    </row>
    <row r="865" spans="1:37" s="2" customFormat="1" ht="14.5">
      <c r="A865" s="4" t="s">
        <v>134</v>
      </c>
      <c r="B865" s="5">
        <v>5</v>
      </c>
      <c r="C865" s="5">
        <v>1</v>
      </c>
      <c r="D865" s="5">
        <v>0</v>
      </c>
      <c r="E865" s="5">
        <v>0</v>
      </c>
      <c r="F865" s="5">
        <v>90719</v>
      </c>
      <c r="G865" s="5">
        <v>0</v>
      </c>
      <c r="H865" s="5">
        <v>87908</v>
      </c>
      <c r="I865" s="5">
        <v>0</v>
      </c>
      <c r="J865" s="5">
        <v>0</v>
      </c>
      <c r="K865" s="5">
        <v>1</v>
      </c>
      <c r="L865" s="5">
        <v>87908</v>
      </c>
      <c r="M865" s="5">
        <v>0</v>
      </c>
      <c r="N865" s="5">
        <v>0</v>
      </c>
      <c r="O865" s="5">
        <v>87908</v>
      </c>
      <c r="P865" s="5">
        <v>0</v>
      </c>
      <c r="Q865" s="5">
        <v>0</v>
      </c>
      <c r="R865" s="5">
        <v>0</v>
      </c>
      <c r="S865" s="5">
        <v>87907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  <c r="AD865" s="6">
        <v>0</v>
      </c>
      <c r="AE865" s="5">
        <v>2</v>
      </c>
      <c r="AF865" s="7">
        <v>0</v>
      </c>
      <c r="AG865" s="8">
        <v>0</v>
      </c>
      <c r="AH865" s="8" t="s">
        <v>63</v>
      </c>
      <c r="AI865" s="2">
        <v>1</v>
      </c>
      <c r="AJ865" s="2" t="s">
        <v>66</v>
      </c>
    </row>
    <row r="866" spans="1:37" s="2" customFormat="1" ht="14.5">
      <c r="A866" s="4" t="s">
        <v>134</v>
      </c>
      <c r="B866" s="5">
        <v>6</v>
      </c>
      <c r="C866" s="5">
        <v>1</v>
      </c>
      <c r="D866" s="5">
        <v>0</v>
      </c>
      <c r="E866" s="5">
        <v>0</v>
      </c>
      <c r="F866" s="5">
        <v>90719</v>
      </c>
      <c r="G866" s="5">
        <v>0</v>
      </c>
      <c r="H866" s="5">
        <v>87477</v>
      </c>
      <c r="I866" s="5">
        <v>0</v>
      </c>
      <c r="J866" s="5">
        <v>0</v>
      </c>
      <c r="K866" s="5">
        <v>1</v>
      </c>
      <c r="L866" s="5">
        <v>87477</v>
      </c>
      <c r="M866" s="5">
        <v>0</v>
      </c>
      <c r="N866" s="5">
        <v>0</v>
      </c>
      <c r="O866" s="5">
        <v>87477</v>
      </c>
      <c r="P866" s="5">
        <v>0</v>
      </c>
      <c r="Q866" s="5">
        <v>0</v>
      </c>
      <c r="R866" s="5">
        <v>0</v>
      </c>
      <c r="S866" s="5">
        <v>87476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  <c r="AD866" s="6">
        <v>0</v>
      </c>
      <c r="AE866" s="5">
        <v>2</v>
      </c>
      <c r="AF866" s="7">
        <v>0</v>
      </c>
      <c r="AG866" s="8">
        <v>0</v>
      </c>
      <c r="AH866" s="8" t="s">
        <v>63</v>
      </c>
      <c r="AI866" s="2">
        <v>1</v>
      </c>
      <c r="AJ866" s="2" t="s">
        <v>66</v>
      </c>
    </row>
    <row r="867" spans="1:37" s="2" customFormat="1" ht="14.5">
      <c r="A867" s="4" t="s">
        <v>134</v>
      </c>
      <c r="B867" s="5">
        <v>7</v>
      </c>
      <c r="C867" s="5">
        <v>1</v>
      </c>
      <c r="D867" s="5">
        <v>0</v>
      </c>
      <c r="E867" s="5">
        <v>0</v>
      </c>
      <c r="F867" s="5">
        <v>190510</v>
      </c>
      <c r="G867" s="5">
        <v>0</v>
      </c>
      <c r="H867" s="5">
        <v>189667</v>
      </c>
      <c r="I867" s="5">
        <v>0</v>
      </c>
      <c r="J867" s="5">
        <v>0</v>
      </c>
      <c r="K867" s="5">
        <v>1</v>
      </c>
      <c r="L867" s="5">
        <v>189667</v>
      </c>
      <c r="M867" s="5">
        <v>0</v>
      </c>
      <c r="N867" s="5">
        <v>0</v>
      </c>
      <c r="O867" s="5">
        <v>189667</v>
      </c>
      <c r="P867" s="5">
        <v>0</v>
      </c>
      <c r="Q867" s="5">
        <v>0</v>
      </c>
      <c r="R867" s="5">
        <v>0</v>
      </c>
      <c r="S867" s="5">
        <v>189666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  <c r="AD867" s="6">
        <v>0</v>
      </c>
      <c r="AE867" s="5">
        <v>2</v>
      </c>
      <c r="AF867" s="7">
        <v>0</v>
      </c>
      <c r="AG867" s="8">
        <v>0</v>
      </c>
      <c r="AH867" s="8" t="s">
        <v>63</v>
      </c>
      <c r="AI867" s="2">
        <v>1</v>
      </c>
      <c r="AJ867" s="2" t="s">
        <v>66</v>
      </c>
    </row>
    <row r="868" spans="1:37" s="2" customFormat="1" ht="14.5">
      <c r="A868" s="4" t="s">
        <v>134</v>
      </c>
      <c r="B868" s="5">
        <v>8</v>
      </c>
      <c r="C868" s="5">
        <v>1</v>
      </c>
      <c r="D868" s="5">
        <v>0</v>
      </c>
      <c r="E868" s="5">
        <v>0</v>
      </c>
      <c r="F868" s="5">
        <v>172366</v>
      </c>
      <c r="G868" s="5">
        <v>0</v>
      </c>
      <c r="H868" s="5">
        <v>166361</v>
      </c>
      <c r="I868" s="5">
        <v>0</v>
      </c>
      <c r="J868" s="5">
        <v>0</v>
      </c>
      <c r="K868" s="5">
        <v>1</v>
      </c>
      <c r="L868" s="5">
        <v>166361</v>
      </c>
      <c r="M868" s="5">
        <v>0</v>
      </c>
      <c r="N868" s="5">
        <v>0</v>
      </c>
      <c r="O868" s="5">
        <v>166361</v>
      </c>
      <c r="P868" s="5">
        <v>0</v>
      </c>
      <c r="Q868" s="5">
        <v>0</v>
      </c>
      <c r="R868" s="5">
        <v>0</v>
      </c>
      <c r="S868" s="5">
        <v>166361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  <c r="AD868" s="6">
        <v>0</v>
      </c>
      <c r="AE868" s="5">
        <v>2</v>
      </c>
      <c r="AF868" s="7">
        <v>0</v>
      </c>
      <c r="AG868" s="8">
        <v>0</v>
      </c>
      <c r="AH868" s="8" t="s">
        <v>63</v>
      </c>
      <c r="AI868" s="2">
        <v>1</v>
      </c>
      <c r="AJ868" s="2" t="s">
        <v>66</v>
      </c>
    </row>
    <row r="869" spans="1:37" s="2" customFormat="1" ht="14.5">
      <c r="A869" s="4" t="s">
        <v>134</v>
      </c>
      <c r="B869" s="5">
        <v>9</v>
      </c>
      <c r="C869" s="5">
        <v>1</v>
      </c>
      <c r="D869" s="5">
        <v>0</v>
      </c>
      <c r="E869" s="5">
        <v>0</v>
      </c>
      <c r="F869" s="5">
        <v>172366</v>
      </c>
      <c r="G869" s="5">
        <v>0</v>
      </c>
      <c r="H869" s="5">
        <v>167363</v>
      </c>
      <c r="I869" s="5">
        <v>0</v>
      </c>
      <c r="J869" s="5">
        <v>0</v>
      </c>
      <c r="K869" s="5">
        <v>1</v>
      </c>
      <c r="L869" s="5">
        <v>167363</v>
      </c>
      <c r="M869" s="5">
        <v>0</v>
      </c>
      <c r="N869" s="5">
        <v>0</v>
      </c>
      <c r="O869" s="5">
        <v>167363</v>
      </c>
      <c r="P869" s="5">
        <v>0</v>
      </c>
      <c r="Q869" s="5">
        <v>0</v>
      </c>
      <c r="R869" s="5">
        <v>0</v>
      </c>
      <c r="S869" s="5">
        <v>167362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6">
        <v>0</v>
      </c>
      <c r="AE869" s="5">
        <v>2</v>
      </c>
      <c r="AF869" s="7">
        <v>0</v>
      </c>
      <c r="AG869" s="8">
        <v>0</v>
      </c>
      <c r="AH869" s="8" t="s">
        <v>63</v>
      </c>
      <c r="AI869" s="2">
        <v>1</v>
      </c>
      <c r="AJ869" s="2" t="s">
        <v>66</v>
      </c>
    </row>
    <row r="870" spans="1:37" s="2" customFormat="1" ht="14.5">
      <c r="A870" s="4" t="s">
        <v>134</v>
      </c>
      <c r="B870" s="5">
        <v>10</v>
      </c>
      <c r="C870" s="5">
        <v>1</v>
      </c>
      <c r="D870" s="5">
        <v>0</v>
      </c>
      <c r="E870" s="5">
        <v>0</v>
      </c>
      <c r="F870" s="5">
        <v>190510</v>
      </c>
      <c r="G870" s="5">
        <v>0</v>
      </c>
      <c r="H870" s="5">
        <v>190265</v>
      </c>
      <c r="I870" s="5">
        <v>0</v>
      </c>
      <c r="J870" s="5">
        <v>0</v>
      </c>
      <c r="K870" s="5">
        <v>1</v>
      </c>
      <c r="L870" s="5">
        <v>190265</v>
      </c>
      <c r="M870" s="5">
        <v>0</v>
      </c>
      <c r="N870" s="5">
        <v>0</v>
      </c>
      <c r="O870" s="5">
        <v>190265</v>
      </c>
      <c r="P870" s="5">
        <v>0</v>
      </c>
      <c r="Q870" s="5">
        <v>0</v>
      </c>
      <c r="R870" s="5">
        <v>0</v>
      </c>
      <c r="S870" s="5">
        <v>190265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6">
        <v>0</v>
      </c>
      <c r="AE870" s="5">
        <v>2</v>
      </c>
      <c r="AF870" s="7">
        <v>0</v>
      </c>
      <c r="AG870" s="8">
        <v>0</v>
      </c>
      <c r="AH870" s="8" t="s">
        <v>63</v>
      </c>
      <c r="AI870" s="2">
        <v>1</v>
      </c>
      <c r="AJ870" s="2" t="s">
        <v>66</v>
      </c>
    </row>
    <row r="871" spans="1:37">
      <c r="A871" s="4" t="s">
        <v>134</v>
      </c>
      <c r="B871" s="5">
        <v>11</v>
      </c>
      <c r="C871" s="5">
        <v>1</v>
      </c>
      <c r="D871" s="5">
        <v>0</v>
      </c>
      <c r="E871" s="5">
        <v>0</v>
      </c>
      <c r="F871" s="5">
        <v>181438</v>
      </c>
      <c r="G871" s="5">
        <v>0</v>
      </c>
      <c r="H871" s="5">
        <v>173945</v>
      </c>
      <c r="I871" s="5">
        <v>0</v>
      </c>
      <c r="J871" s="5">
        <v>0</v>
      </c>
      <c r="K871" s="5">
        <v>1</v>
      </c>
      <c r="L871" s="5">
        <v>173945</v>
      </c>
      <c r="M871" s="5">
        <v>0</v>
      </c>
      <c r="N871" s="5">
        <v>0</v>
      </c>
      <c r="O871" s="5">
        <v>173945</v>
      </c>
      <c r="P871" s="5">
        <v>0</v>
      </c>
      <c r="Q871" s="5">
        <v>0</v>
      </c>
      <c r="R871" s="5">
        <v>0</v>
      </c>
      <c r="S871" s="5">
        <v>173944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6">
        <v>0</v>
      </c>
      <c r="AE871" s="5">
        <v>2</v>
      </c>
      <c r="AF871" s="7">
        <v>0</v>
      </c>
      <c r="AG871" s="8">
        <v>0</v>
      </c>
      <c r="AH871" s="8" t="s">
        <v>63</v>
      </c>
      <c r="AI871">
        <v>1</v>
      </c>
      <c r="AJ871" t="s">
        <v>66</v>
      </c>
      <c r="AK871" s="2"/>
    </row>
    <row r="872" spans="1:37">
      <c r="A872" s="4" t="s">
        <v>134</v>
      </c>
      <c r="B872" s="5">
        <v>12</v>
      </c>
      <c r="C872" s="5">
        <v>1</v>
      </c>
      <c r="D872" s="5">
        <v>0</v>
      </c>
      <c r="E872" s="5">
        <v>0</v>
      </c>
      <c r="F872" s="5">
        <v>72575</v>
      </c>
      <c r="G872" s="5">
        <v>0</v>
      </c>
      <c r="H872" s="5">
        <v>71837</v>
      </c>
      <c r="I872" s="5">
        <v>0</v>
      </c>
      <c r="J872" s="5">
        <v>0</v>
      </c>
      <c r="K872" s="5">
        <v>1</v>
      </c>
      <c r="L872" s="5">
        <v>71837</v>
      </c>
      <c r="M872" s="5">
        <v>0</v>
      </c>
      <c r="N872" s="5">
        <v>0</v>
      </c>
      <c r="O872" s="5">
        <v>71837</v>
      </c>
      <c r="P872" s="5">
        <v>0</v>
      </c>
      <c r="Q872" s="5">
        <v>0</v>
      </c>
      <c r="R872" s="5">
        <v>0</v>
      </c>
      <c r="S872" s="5">
        <v>71836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  <c r="AD872" s="6">
        <v>0</v>
      </c>
      <c r="AE872" s="5">
        <v>2</v>
      </c>
      <c r="AF872" s="7">
        <v>0</v>
      </c>
      <c r="AG872" s="8">
        <v>0</v>
      </c>
      <c r="AH872" s="8" t="s">
        <v>63</v>
      </c>
      <c r="AI872">
        <v>1</v>
      </c>
      <c r="AJ872" t="s">
        <v>66</v>
      </c>
      <c r="AK872" s="2"/>
    </row>
    <row r="873" spans="1:37">
      <c r="A873" s="4" t="s">
        <v>135</v>
      </c>
      <c r="B873" s="5">
        <v>1</v>
      </c>
      <c r="C873" s="5">
        <v>1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1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6">
        <v>0</v>
      </c>
      <c r="AE873" s="5">
        <v>2</v>
      </c>
      <c r="AF873" s="7">
        <v>0</v>
      </c>
      <c r="AG873" s="8">
        <v>0</v>
      </c>
      <c r="AH873" s="8" t="s">
        <v>63</v>
      </c>
      <c r="AI873">
        <v>1</v>
      </c>
      <c r="AJ873" t="s">
        <v>66</v>
      </c>
      <c r="AK873" s="2"/>
    </row>
    <row r="874" spans="1:37">
      <c r="A874" s="4" t="s">
        <v>135</v>
      </c>
      <c r="B874" s="5">
        <v>2</v>
      </c>
      <c r="C874" s="5">
        <v>1</v>
      </c>
      <c r="D874" s="5">
        <v>0</v>
      </c>
      <c r="E874" s="5">
        <v>0</v>
      </c>
      <c r="F874" s="5">
        <v>56246</v>
      </c>
      <c r="G874" s="5">
        <v>0</v>
      </c>
      <c r="H874" s="5">
        <v>56464</v>
      </c>
      <c r="I874" s="5">
        <v>0</v>
      </c>
      <c r="J874" s="5">
        <v>0</v>
      </c>
      <c r="K874" s="5">
        <v>1</v>
      </c>
      <c r="L874" s="5">
        <v>56464</v>
      </c>
      <c r="M874" s="5">
        <v>0</v>
      </c>
      <c r="N874" s="5">
        <v>0</v>
      </c>
      <c r="O874" s="5">
        <v>56464</v>
      </c>
      <c r="P874" s="5">
        <v>0</v>
      </c>
      <c r="Q874" s="5">
        <v>0</v>
      </c>
      <c r="R874" s="5">
        <v>0</v>
      </c>
      <c r="S874" s="5">
        <v>56463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6">
        <v>0</v>
      </c>
      <c r="AE874" s="5">
        <v>2</v>
      </c>
      <c r="AF874" s="7">
        <v>0</v>
      </c>
      <c r="AG874" s="8">
        <v>0</v>
      </c>
      <c r="AH874" s="8" t="s">
        <v>63</v>
      </c>
      <c r="AI874">
        <v>1</v>
      </c>
      <c r="AJ874" t="s">
        <v>66</v>
      </c>
      <c r="AK874" s="2"/>
    </row>
    <row r="875" spans="1:37">
      <c r="A875" s="4" t="s">
        <v>135</v>
      </c>
      <c r="B875" s="5">
        <v>3</v>
      </c>
      <c r="C875" s="5">
        <v>1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1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  <c r="AD875" s="6">
        <v>0</v>
      </c>
      <c r="AE875" s="5">
        <v>2</v>
      </c>
      <c r="AF875" s="7">
        <v>0</v>
      </c>
      <c r="AG875" s="8">
        <v>0</v>
      </c>
      <c r="AH875" s="8" t="s">
        <v>63</v>
      </c>
      <c r="AI875">
        <v>1</v>
      </c>
      <c r="AJ875" t="s">
        <v>66</v>
      </c>
      <c r="AK875" s="2"/>
    </row>
    <row r="876" spans="1:37">
      <c r="A876" s="4" t="s">
        <v>135</v>
      </c>
      <c r="B876" s="5">
        <v>4</v>
      </c>
      <c r="C876" s="5">
        <v>1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1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0</v>
      </c>
      <c r="AD876" s="6">
        <v>0</v>
      </c>
      <c r="AE876" s="5">
        <v>2</v>
      </c>
      <c r="AF876" s="7">
        <v>0</v>
      </c>
      <c r="AG876" s="8">
        <v>0</v>
      </c>
      <c r="AH876" s="8" t="s">
        <v>63</v>
      </c>
      <c r="AI876">
        <v>1</v>
      </c>
      <c r="AJ876" t="s">
        <v>66</v>
      </c>
      <c r="AK876" s="2"/>
    </row>
    <row r="877" spans="1:37">
      <c r="A877" s="4" t="s">
        <v>135</v>
      </c>
      <c r="B877" s="5">
        <v>5</v>
      </c>
      <c r="C877" s="5">
        <v>1</v>
      </c>
      <c r="D877" s="5">
        <v>0</v>
      </c>
      <c r="E877" s="5">
        <v>0</v>
      </c>
      <c r="F877" s="5">
        <v>54431</v>
      </c>
      <c r="G877" s="5">
        <v>0</v>
      </c>
      <c r="H877" s="5">
        <v>54043</v>
      </c>
      <c r="I877" s="5">
        <v>0</v>
      </c>
      <c r="J877" s="5">
        <v>0</v>
      </c>
      <c r="K877" s="5">
        <v>1</v>
      </c>
      <c r="L877" s="5">
        <v>54043</v>
      </c>
      <c r="M877" s="5">
        <v>0</v>
      </c>
      <c r="N877" s="5">
        <v>0</v>
      </c>
      <c r="O877" s="5">
        <v>54043</v>
      </c>
      <c r="P877" s="5">
        <v>0</v>
      </c>
      <c r="Q877" s="5">
        <v>0</v>
      </c>
      <c r="R877" s="5">
        <v>0</v>
      </c>
      <c r="S877" s="5">
        <v>54042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6">
        <v>0</v>
      </c>
      <c r="AE877" s="5">
        <v>2</v>
      </c>
      <c r="AF877" s="7">
        <v>0</v>
      </c>
      <c r="AG877" s="8">
        <v>0</v>
      </c>
      <c r="AH877" s="8" t="s">
        <v>63</v>
      </c>
      <c r="AI877">
        <v>1</v>
      </c>
      <c r="AJ877" t="s">
        <v>66</v>
      </c>
      <c r="AK877" s="2"/>
    </row>
    <row r="878" spans="1:37">
      <c r="A878" s="4" t="s">
        <v>135</v>
      </c>
      <c r="B878" s="5">
        <v>6</v>
      </c>
      <c r="C878" s="5">
        <v>1</v>
      </c>
      <c r="D878" s="5">
        <v>0</v>
      </c>
      <c r="E878" s="5">
        <v>0</v>
      </c>
      <c r="F878" s="5">
        <v>54431</v>
      </c>
      <c r="G878" s="5">
        <v>0</v>
      </c>
      <c r="H878" s="5">
        <v>56245</v>
      </c>
      <c r="I878" s="5">
        <v>0</v>
      </c>
      <c r="J878" s="5">
        <v>0</v>
      </c>
      <c r="K878" s="5">
        <v>1</v>
      </c>
      <c r="L878" s="5">
        <v>56245</v>
      </c>
      <c r="M878" s="5">
        <v>0</v>
      </c>
      <c r="N878" s="5">
        <v>0</v>
      </c>
      <c r="O878" s="5">
        <v>56245</v>
      </c>
      <c r="P878" s="5">
        <v>0</v>
      </c>
      <c r="Q878" s="5">
        <v>0</v>
      </c>
      <c r="R878" s="5">
        <v>0</v>
      </c>
      <c r="S878" s="5">
        <v>56245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6">
        <v>0</v>
      </c>
      <c r="AE878" s="5">
        <v>2</v>
      </c>
      <c r="AF878" s="7">
        <v>0</v>
      </c>
      <c r="AG878" s="8">
        <v>0</v>
      </c>
      <c r="AH878" s="8" t="s">
        <v>63</v>
      </c>
      <c r="AI878">
        <v>1</v>
      </c>
      <c r="AJ878" t="s">
        <v>66</v>
      </c>
      <c r="AK878" s="2"/>
    </row>
    <row r="879" spans="1:37">
      <c r="A879" s="4" t="s">
        <v>135</v>
      </c>
      <c r="B879" s="5">
        <v>7</v>
      </c>
      <c r="C879" s="5">
        <v>1</v>
      </c>
      <c r="D879" s="5">
        <v>0</v>
      </c>
      <c r="E879" s="5">
        <v>0</v>
      </c>
      <c r="F879" s="5">
        <v>54431</v>
      </c>
      <c r="G879" s="5">
        <v>0</v>
      </c>
      <c r="H879" s="5">
        <v>52381</v>
      </c>
      <c r="I879" s="5">
        <v>0</v>
      </c>
      <c r="J879" s="5">
        <v>0</v>
      </c>
      <c r="K879" s="5">
        <v>1</v>
      </c>
      <c r="L879" s="5">
        <v>52381</v>
      </c>
      <c r="M879" s="5">
        <v>0</v>
      </c>
      <c r="N879" s="5">
        <v>0</v>
      </c>
      <c r="O879" s="5">
        <v>52381</v>
      </c>
      <c r="P879" s="5">
        <v>0</v>
      </c>
      <c r="Q879" s="5">
        <v>0</v>
      </c>
      <c r="R879" s="5">
        <v>0</v>
      </c>
      <c r="S879" s="5">
        <v>52380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6">
        <v>0</v>
      </c>
      <c r="AE879" s="5">
        <v>2</v>
      </c>
      <c r="AF879" s="7">
        <v>0</v>
      </c>
      <c r="AG879" s="8">
        <v>0</v>
      </c>
      <c r="AH879" s="8" t="s">
        <v>63</v>
      </c>
      <c r="AI879">
        <v>1</v>
      </c>
      <c r="AJ879" t="s">
        <v>66</v>
      </c>
      <c r="AK879" s="2"/>
    </row>
    <row r="880" spans="1:37">
      <c r="A880" s="4" t="s">
        <v>135</v>
      </c>
      <c r="B880" s="5">
        <v>8</v>
      </c>
      <c r="C880" s="5">
        <v>1</v>
      </c>
      <c r="D880" s="5">
        <v>0</v>
      </c>
      <c r="E880" s="5">
        <v>0</v>
      </c>
      <c r="F880" s="5">
        <v>90719</v>
      </c>
      <c r="G880" s="5">
        <v>0</v>
      </c>
      <c r="H880" s="5">
        <v>93769</v>
      </c>
      <c r="I880" s="5">
        <v>0</v>
      </c>
      <c r="J880" s="5">
        <v>0</v>
      </c>
      <c r="K880" s="5">
        <v>1</v>
      </c>
      <c r="L880" s="5">
        <v>93769</v>
      </c>
      <c r="M880" s="5">
        <v>0</v>
      </c>
      <c r="N880" s="5">
        <v>0</v>
      </c>
      <c r="O880" s="5">
        <v>93769</v>
      </c>
      <c r="P880" s="5">
        <v>0</v>
      </c>
      <c r="Q880" s="5">
        <v>0</v>
      </c>
      <c r="R880" s="5">
        <v>0</v>
      </c>
      <c r="S880" s="5">
        <v>93769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6">
        <v>0</v>
      </c>
      <c r="AE880" s="5">
        <v>2</v>
      </c>
      <c r="AF880" s="7">
        <v>0</v>
      </c>
      <c r="AG880" s="8">
        <v>0</v>
      </c>
      <c r="AH880" s="8" t="s">
        <v>63</v>
      </c>
      <c r="AI880">
        <v>1</v>
      </c>
      <c r="AJ880" t="s">
        <v>66</v>
      </c>
      <c r="AK880" s="2"/>
    </row>
    <row r="881" spans="1:37">
      <c r="A881" s="4" t="s">
        <v>135</v>
      </c>
      <c r="B881" s="5">
        <v>9</v>
      </c>
      <c r="C881" s="5">
        <v>1</v>
      </c>
      <c r="D881" s="5">
        <v>0</v>
      </c>
      <c r="E881" s="5">
        <v>0</v>
      </c>
      <c r="F881" s="5">
        <v>99791</v>
      </c>
      <c r="G881" s="5">
        <v>0</v>
      </c>
      <c r="H881" s="5">
        <v>97220</v>
      </c>
      <c r="I881" s="5">
        <v>0</v>
      </c>
      <c r="J881" s="5">
        <v>0</v>
      </c>
      <c r="K881" s="5">
        <v>1</v>
      </c>
      <c r="L881" s="5">
        <v>97220</v>
      </c>
      <c r="M881" s="5">
        <v>0</v>
      </c>
      <c r="N881" s="5">
        <v>0</v>
      </c>
      <c r="O881" s="5">
        <v>97220</v>
      </c>
      <c r="P881" s="5">
        <v>0</v>
      </c>
      <c r="Q881" s="5">
        <v>0</v>
      </c>
      <c r="R881" s="5">
        <v>0</v>
      </c>
      <c r="S881" s="5">
        <v>97219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  <c r="AD881" s="6">
        <v>0</v>
      </c>
      <c r="AE881" s="5">
        <v>2</v>
      </c>
      <c r="AF881" s="7">
        <v>0</v>
      </c>
      <c r="AG881" s="8">
        <v>0</v>
      </c>
      <c r="AH881" s="8" t="s">
        <v>63</v>
      </c>
      <c r="AI881">
        <v>1</v>
      </c>
      <c r="AJ881" t="s">
        <v>66</v>
      </c>
      <c r="AK881" s="2"/>
    </row>
    <row r="882" spans="1:37">
      <c r="A882" s="4" t="s">
        <v>135</v>
      </c>
      <c r="B882" s="5">
        <v>10</v>
      </c>
      <c r="C882" s="5">
        <v>1</v>
      </c>
      <c r="D882" s="5">
        <v>0</v>
      </c>
      <c r="E882" s="5">
        <v>0</v>
      </c>
      <c r="F882" s="5">
        <v>72575</v>
      </c>
      <c r="G882" s="5">
        <v>0</v>
      </c>
      <c r="H882" s="5">
        <v>71276</v>
      </c>
      <c r="I882" s="5">
        <v>0</v>
      </c>
      <c r="J882" s="5">
        <v>0</v>
      </c>
      <c r="K882" s="5">
        <v>1</v>
      </c>
      <c r="L882" s="5">
        <v>71276</v>
      </c>
      <c r="M882" s="5">
        <v>0</v>
      </c>
      <c r="N882" s="5">
        <v>0</v>
      </c>
      <c r="O882" s="5">
        <v>71276</v>
      </c>
      <c r="P882" s="5">
        <v>0</v>
      </c>
      <c r="Q882" s="5">
        <v>0</v>
      </c>
      <c r="R882" s="5">
        <v>0</v>
      </c>
      <c r="S882" s="5">
        <v>71275</v>
      </c>
      <c r="T882" s="5">
        <v>0</v>
      </c>
      <c r="U882" s="5">
        <v>0</v>
      </c>
      <c r="V882" s="5">
        <v>0</v>
      </c>
      <c r="W882" s="5">
        <v>0</v>
      </c>
      <c r="X882" s="5">
        <v>0</v>
      </c>
      <c r="Y882" s="5">
        <v>0</v>
      </c>
      <c r="Z882" s="5">
        <v>0</v>
      </c>
      <c r="AA882" s="5">
        <v>0</v>
      </c>
      <c r="AB882" s="5">
        <v>0</v>
      </c>
      <c r="AC882" s="5">
        <v>0</v>
      </c>
      <c r="AD882" s="6">
        <v>0</v>
      </c>
      <c r="AE882" s="5">
        <v>2</v>
      </c>
      <c r="AF882" s="7">
        <v>0</v>
      </c>
      <c r="AG882" s="8">
        <v>0</v>
      </c>
      <c r="AH882" s="8" t="s">
        <v>63</v>
      </c>
      <c r="AI882">
        <v>1</v>
      </c>
      <c r="AJ882" t="s">
        <v>66</v>
      </c>
      <c r="AK882" s="2"/>
    </row>
    <row r="883" spans="1:37">
      <c r="A883" s="4" t="s">
        <v>135</v>
      </c>
      <c r="B883" s="5">
        <v>11</v>
      </c>
      <c r="C883" s="5">
        <v>1</v>
      </c>
      <c r="D883" s="5">
        <v>0</v>
      </c>
      <c r="E883" s="5">
        <v>0</v>
      </c>
      <c r="F883" s="5">
        <v>54431</v>
      </c>
      <c r="G883" s="5">
        <v>0</v>
      </c>
      <c r="H883" s="5">
        <v>54151</v>
      </c>
      <c r="I883" s="5">
        <v>0</v>
      </c>
      <c r="J883" s="5">
        <v>0</v>
      </c>
      <c r="K883" s="5">
        <v>1</v>
      </c>
      <c r="L883" s="5">
        <v>54151</v>
      </c>
      <c r="M883" s="5">
        <v>0</v>
      </c>
      <c r="N883" s="5">
        <v>0</v>
      </c>
      <c r="O883" s="5">
        <v>54151</v>
      </c>
      <c r="P883" s="5">
        <v>0</v>
      </c>
      <c r="Q883" s="5">
        <v>0</v>
      </c>
      <c r="R883" s="5">
        <v>0</v>
      </c>
      <c r="S883" s="5">
        <v>54151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6">
        <v>0</v>
      </c>
      <c r="AE883" s="5">
        <v>2</v>
      </c>
      <c r="AF883" s="7">
        <v>0</v>
      </c>
      <c r="AG883" s="8">
        <v>0</v>
      </c>
      <c r="AH883" s="8" t="s">
        <v>63</v>
      </c>
      <c r="AI883">
        <v>1</v>
      </c>
      <c r="AJ883" t="s">
        <v>66</v>
      </c>
      <c r="AK883" s="2"/>
    </row>
    <row r="884" spans="1:37">
      <c r="A884" s="4" t="s">
        <v>135</v>
      </c>
      <c r="B884" s="5">
        <v>12</v>
      </c>
      <c r="C884" s="5">
        <v>1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1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6">
        <v>0</v>
      </c>
      <c r="AE884" s="5">
        <v>2</v>
      </c>
      <c r="AF884" s="7">
        <v>0</v>
      </c>
      <c r="AG884" s="8">
        <v>0</v>
      </c>
      <c r="AH884" s="8" t="s">
        <v>63</v>
      </c>
      <c r="AI884">
        <v>1</v>
      </c>
      <c r="AJ884" t="s">
        <v>66</v>
      </c>
      <c r="AK884" s="2"/>
    </row>
    <row r="885" spans="1:37">
      <c r="A885" s="4" t="s">
        <v>136</v>
      </c>
      <c r="B885" s="5">
        <v>1</v>
      </c>
      <c r="C885" s="5">
        <v>1</v>
      </c>
      <c r="D885" s="5">
        <v>0</v>
      </c>
      <c r="E885" s="5">
        <v>0</v>
      </c>
      <c r="F885" s="5">
        <v>19051</v>
      </c>
      <c r="G885" s="5">
        <v>0</v>
      </c>
      <c r="H885" s="5">
        <v>0</v>
      </c>
      <c r="I885" s="5">
        <v>0</v>
      </c>
      <c r="J885" s="5">
        <v>0</v>
      </c>
      <c r="K885" s="5">
        <v>1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6">
        <v>0</v>
      </c>
      <c r="AE885" s="5">
        <v>2</v>
      </c>
      <c r="AF885" s="7">
        <v>1</v>
      </c>
      <c r="AG885" s="8">
        <v>1</v>
      </c>
      <c r="AH885" s="8" t="s">
        <v>63</v>
      </c>
      <c r="AI885">
        <v>1</v>
      </c>
      <c r="AJ885" t="s">
        <v>66</v>
      </c>
      <c r="AK885" s="2"/>
    </row>
    <row r="886" spans="1:37">
      <c r="A886" s="4" t="s">
        <v>136</v>
      </c>
      <c r="B886" s="5">
        <v>2</v>
      </c>
      <c r="C886" s="5">
        <v>1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1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6">
        <v>0</v>
      </c>
      <c r="AE886" s="5">
        <v>2</v>
      </c>
      <c r="AF886" s="7">
        <v>1</v>
      </c>
      <c r="AG886" s="8">
        <v>1</v>
      </c>
      <c r="AH886" s="8" t="s">
        <v>63</v>
      </c>
      <c r="AI886">
        <v>1</v>
      </c>
      <c r="AJ886" t="s">
        <v>66</v>
      </c>
      <c r="AK886" s="2"/>
    </row>
    <row r="887" spans="1:37">
      <c r="A887" s="4" t="s">
        <v>136</v>
      </c>
      <c r="B887" s="5">
        <v>3</v>
      </c>
      <c r="C887" s="5">
        <v>1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1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6">
        <v>0</v>
      </c>
      <c r="AE887" s="5">
        <v>2</v>
      </c>
      <c r="AF887" s="7">
        <v>1</v>
      </c>
      <c r="AG887" s="8">
        <v>1</v>
      </c>
      <c r="AH887" s="8" t="s">
        <v>63</v>
      </c>
      <c r="AI887">
        <v>1</v>
      </c>
      <c r="AJ887" t="s">
        <v>66</v>
      </c>
      <c r="AK887" s="2"/>
    </row>
    <row r="888" spans="1:37">
      <c r="A888" s="4" t="s">
        <v>136</v>
      </c>
      <c r="B888" s="5">
        <v>4</v>
      </c>
      <c r="C888" s="5">
        <v>1</v>
      </c>
      <c r="D888" s="5">
        <v>0</v>
      </c>
      <c r="E888" s="5">
        <v>0</v>
      </c>
      <c r="F888" s="5">
        <v>0</v>
      </c>
      <c r="G888" s="5">
        <v>0</v>
      </c>
      <c r="H888" s="5">
        <v>17654</v>
      </c>
      <c r="I888" s="5">
        <v>0</v>
      </c>
      <c r="J888" s="5">
        <v>0</v>
      </c>
      <c r="K888" s="5">
        <v>1</v>
      </c>
      <c r="L888" s="5">
        <v>17654</v>
      </c>
      <c r="M888" s="5">
        <v>0</v>
      </c>
      <c r="N888" s="5">
        <v>0</v>
      </c>
      <c r="O888" s="5">
        <v>17654</v>
      </c>
      <c r="P888" s="5">
        <v>0</v>
      </c>
      <c r="Q888" s="5">
        <v>0</v>
      </c>
      <c r="R888" s="5">
        <v>0</v>
      </c>
      <c r="S888" s="5">
        <v>17654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6">
        <v>0</v>
      </c>
      <c r="AE888" s="5">
        <v>2</v>
      </c>
      <c r="AF888" s="7">
        <v>1</v>
      </c>
      <c r="AG888" s="8">
        <v>1</v>
      </c>
      <c r="AH888" s="8" t="s">
        <v>63</v>
      </c>
      <c r="AI888">
        <v>1</v>
      </c>
      <c r="AJ888" t="s">
        <v>66</v>
      </c>
      <c r="AK888" s="2"/>
    </row>
    <row r="889" spans="1:37">
      <c r="A889" s="4" t="s">
        <v>136</v>
      </c>
      <c r="B889" s="5">
        <v>5</v>
      </c>
      <c r="C889" s="5">
        <v>1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1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6">
        <v>0</v>
      </c>
      <c r="AE889" s="5">
        <v>2</v>
      </c>
      <c r="AF889" s="7">
        <v>1</v>
      </c>
      <c r="AG889" s="8">
        <v>1</v>
      </c>
      <c r="AH889" s="8" t="s">
        <v>63</v>
      </c>
      <c r="AI889">
        <v>1</v>
      </c>
      <c r="AJ889" t="s">
        <v>66</v>
      </c>
      <c r="AK889" s="2"/>
    </row>
    <row r="890" spans="1:37">
      <c r="A890" s="4" t="s">
        <v>136</v>
      </c>
      <c r="B890" s="5">
        <v>6</v>
      </c>
      <c r="C890" s="5">
        <v>1</v>
      </c>
      <c r="D890" s="5">
        <v>0</v>
      </c>
      <c r="E890" s="5">
        <v>0</v>
      </c>
      <c r="F890" s="5">
        <v>18143</v>
      </c>
      <c r="G890" s="5">
        <v>0</v>
      </c>
      <c r="H890" s="5">
        <v>0</v>
      </c>
      <c r="I890" s="5">
        <v>0</v>
      </c>
      <c r="J890" s="5">
        <v>0</v>
      </c>
      <c r="K890" s="5">
        <v>1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  <c r="AC890" s="5">
        <v>0</v>
      </c>
      <c r="AD890" s="6">
        <v>0</v>
      </c>
      <c r="AE890" s="5">
        <v>2</v>
      </c>
      <c r="AF890" s="7">
        <v>1</v>
      </c>
      <c r="AG890" s="8">
        <v>1</v>
      </c>
      <c r="AH890" s="8" t="s">
        <v>63</v>
      </c>
      <c r="AI890">
        <v>1</v>
      </c>
      <c r="AJ890" t="s">
        <v>66</v>
      </c>
      <c r="AK890" s="2"/>
    </row>
    <row r="891" spans="1:37">
      <c r="A891" s="4" t="s">
        <v>136</v>
      </c>
      <c r="B891" s="5">
        <v>7</v>
      </c>
      <c r="C891" s="5">
        <v>1</v>
      </c>
      <c r="D891" s="5">
        <v>0</v>
      </c>
      <c r="E891" s="5">
        <v>0</v>
      </c>
      <c r="F891" s="5">
        <v>0</v>
      </c>
      <c r="G891" s="5">
        <v>0</v>
      </c>
      <c r="H891" s="5">
        <v>37574</v>
      </c>
      <c r="I891" s="5">
        <v>0</v>
      </c>
      <c r="J891" s="5">
        <v>0</v>
      </c>
      <c r="K891" s="5">
        <v>1</v>
      </c>
      <c r="L891" s="5">
        <v>37574</v>
      </c>
      <c r="M891" s="5">
        <v>0</v>
      </c>
      <c r="N891" s="5">
        <v>0</v>
      </c>
      <c r="O891" s="5">
        <v>37574</v>
      </c>
      <c r="P891" s="5">
        <v>0</v>
      </c>
      <c r="Q891" s="5">
        <v>0</v>
      </c>
      <c r="R891" s="5">
        <v>0</v>
      </c>
      <c r="S891" s="5">
        <v>37574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  <c r="AD891" s="6">
        <v>0</v>
      </c>
      <c r="AE891" s="5">
        <v>2</v>
      </c>
      <c r="AF891" s="7">
        <v>1</v>
      </c>
      <c r="AG891" s="8">
        <v>1</v>
      </c>
      <c r="AH891" s="8" t="s">
        <v>63</v>
      </c>
      <c r="AI891">
        <v>1</v>
      </c>
      <c r="AJ891" t="s">
        <v>66</v>
      </c>
      <c r="AK891" s="2"/>
    </row>
    <row r="892" spans="1:37">
      <c r="A892" s="4" t="s">
        <v>136</v>
      </c>
      <c r="B892" s="5">
        <v>8</v>
      </c>
      <c r="C892" s="5">
        <v>1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1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0</v>
      </c>
      <c r="AD892" s="6">
        <v>0</v>
      </c>
      <c r="AE892" s="5">
        <v>2</v>
      </c>
      <c r="AF892" s="7">
        <v>1</v>
      </c>
      <c r="AG892" s="8">
        <v>1</v>
      </c>
      <c r="AH892" s="8" t="s">
        <v>63</v>
      </c>
      <c r="AI892">
        <v>1</v>
      </c>
      <c r="AJ892" t="s">
        <v>66</v>
      </c>
      <c r="AK892" s="2"/>
    </row>
    <row r="893" spans="1:37">
      <c r="A893" s="4" t="s">
        <v>136</v>
      </c>
      <c r="B893" s="5">
        <v>9</v>
      </c>
      <c r="C893" s="5">
        <v>1</v>
      </c>
      <c r="D893" s="5">
        <v>0</v>
      </c>
      <c r="E893" s="5">
        <v>0</v>
      </c>
      <c r="F893" s="5">
        <v>38102</v>
      </c>
      <c r="G893" s="5">
        <v>0</v>
      </c>
      <c r="H893" s="5">
        <v>17438</v>
      </c>
      <c r="I893" s="5">
        <v>0</v>
      </c>
      <c r="J893" s="5">
        <v>0</v>
      </c>
      <c r="K893" s="5">
        <v>1</v>
      </c>
      <c r="L893" s="5">
        <v>17438</v>
      </c>
      <c r="M893" s="5">
        <v>0</v>
      </c>
      <c r="N893" s="5">
        <v>0</v>
      </c>
      <c r="O893" s="5">
        <v>17438</v>
      </c>
      <c r="P893" s="5">
        <v>0</v>
      </c>
      <c r="Q893" s="5">
        <v>0</v>
      </c>
      <c r="R893" s="5">
        <v>0</v>
      </c>
      <c r="S893" s="5">
        <v>17438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  <c r="AD893" s="6">
        <v>0</v>
      </c>
      <c r="AE893" s="5">
        <v>2</v>
      </c>
      <c r="AF893" s="7">
        <v>1</v>
      </c>
      <c r="AG893" s="8">
        <v>1</v>
      </c>
      <c r="AH893" s="8" t="s">
        <v>63</v>
      </c>
      <c r="AI893">
        <v>1</v>
      </c>
      <c r="AJ893" t="s">
        <v>66</v>
      </c>
      <c r="AK893" s="2"/>
    </row>
    <row r="894" spans="1:37">
      <c r="A894" s="4" t="s">
        <v>136</v>
      </c>
      <c r="B894" s="5">
        <v>10</v>
      </c>
      <c r="C894" s="5">
        <v>1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1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6">
        <v>0</v>
      </c>
      <c r="AE894" s="5">
        <v>2</v>
      </c>
      <c r="AF894" s="7">
        <v>1</v>
      </c>
      <c r="AG894" s="8">
        <v>1</v>
      </c>
      <c r="AH894" s="8" t="s">
        <v>63</v>
      </c>
      <c r="AI894">
        <v>1</v>
      </c>
      <c r="AJ894" t="s">
        <v>66</v>
      </c>
      <c r="AK894" s="2"/>
    </row>
    <row r="895" spans="1:37">
      <c r="A895" s="4" t="s">
        <v>136</v>
      </c>
      <c r="B895" s="5">
        <v>11</v>
      </c>
      <c r="C895" s="5">
        <v>1</v>
      </c>
      <c r="D895" s="5">
        <v>0</v>
      </c>
      <c r="E895" s="5">
        <v>0</v>
      </c>
      <c r="F895" s="5">
        <v>18000</v>
      </c>
      <c r="G895" s="5">
        <v>0</v>
      </c>
      <c r="H895" s="5">
        <v>18687</v>
      </c>
      <c r="I895" s="5">
        <v>0</v>
      </c>
      <c r="J895" s="5">
        <v>0</v>
      </c>
      <c r="K895" s="5">
        <v>1</v>
      </c>
      <c r="L895" s="5">
        <v>18687</v>
      </c>
      <c r="M895" s="5">
        <v>0</v>
      </c>
      <c r="N895" s="5">
        <v>0</v>
      </c>
      <c r="O895" s="5">
        <v>18687</v>
      </c>
      <c r="P895" s="5">
        <v>0</v>
      </c>
      <c r="Q895" s="5">
        <v>0</v>
      </c>
      <c r="R895" s="5">
        <v>0</v>
      </c>
      <c r="S895" s="5">
        <v>18686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  <c r="AD895" s="6">
        <v>0</v>
      </c>
      <c r="AE895" s="5">
        <v>2</v>
      </c>
      <c r="AF895" s="7">
        <v>1</v>
      </c>
      <c r="AG895" s="8">
        <v>1</v>
      </c>
      <c r="AH895" s="8" t="s">
        <v>63</v>
      </c>
      <c r="AI895">
        <v>1</v>
      </c>
      <c r="AJ895" t="s">
        <v>66</v>
      </c>
      <c r="AK895" s="2"/>
    </row>
    <row r="896" spans="1:37">
      <c r="A896" s="4" t="s">
        <v>136</v>
      </c>
      <c r="B896" s="5">
        <v>12</v>
      </c>
      <c r="C896" s="5">
        <v>1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1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6">
        <v>0</v>
      </c>
      <c r="AE896" s="5">
        <v>2</v>
      </c>
      <c r="AF896" s="7">
        <v>1</v>
      </c>
      <c r="AG896" s="8">
        <v>1</v>
      </c>
      <c r="AH896" s="8" t="s">
        <v>63</v>
      </c>
      <c r="AI896">
        <v>1</v>
      </c>
      <c r="AJ896" t="s">
        <v>66</v>
      </c>
      <c r="AK896" s="2"/>
    </row>
    <row r="897" spans="1:37">
      <c r="A897" s="4" t="s">
        <v>137</v>
      </c>
      <c r="B897" s="5">
        <v>1</v>
      </c>
      <c r="C897" s="5">
        <v>1</v>
      </c>
      <c r="D897" s="5">
        <v>0</v>
      </c>
      <c r="E897" s="5">
        <v>0</v>
      </c>
      <c r="F897" s="5">
        <v>2520</v>
      </c>
      <c r="G897" s="5">
        <v>0</v>
      </c>
      <c r="H897" s="5">
        <v>2445</v>
      </c>
      <c r="I897" s="5">
        <v>0</v>
      </c>
      <c r="J897" s="5">
        <v>0</v>
      </c>
      <c r="K897" s="5">
        <v>1</v>
      </c>
      <c r="L897" s="5">
        <v>2445</v>
      </c>
      <c r="M897" s="5">
        <v>0</v>
      </c>
      <c r="N897" s="5">
        <v>0</v>
      </c>
      <c r="O897" s="5">
        <v>2445</v>
      </c>
      <c r="P897" s="5">
        <v>0</v>
      </c>
      <c r="Q897" s="5">
        <v>0</v>
      </c>
      <c r="R897" s="5">
        <v>0</v>
      </c>
      <c r="S897" s="5">
        <v>2445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6">
        <v>0</v>
      </c>
      <c r="AE897" s="5">
        <v>1</v>
      </c>
      <c r="AF897" s="7">
        <v>0</v>
      </c>
      <c r="AG897" s="8">
        <v>0</v>
      </c>
      <c r="AH897" s="8" t="s">
        <v>63</v>
      </c>
      <c r="AI897">
        <v>2</v>
      </c>
      <c r="AJ897" t="s">
        <v>66</v>
      </c>
      <c r="AK897" s="2"/>
    </row>
    <row r="898" spans="1:37">
      <c r="A898" s="4" t="s">
        <v>137</v>
      </c>
      <c r="B898" s="5">
        <v>2</v>
      </c>
      <c r="C898" s="5">
        <v>1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1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0</v>
      </c>
      <c r="AD898" s="6">
        <v>0</v>
      </c>
      <c r="AE898" s="5">
        <v>1</v>
      </c>
      <c r="AF898" s="7">
        <v>0</v>
      </c>
      <c r="AG898" s="8">
        <v>0</v>
      </c>
      <c r="AH898" s="8" t="s">
        <v>63</v>
      </c>
      <c r="AI898">
        <v>2</v>
      </c>
      <c r="AJ898" t="s">
        <v>66</v>
      </c>
      <c r="AK898" s="2"/>
    </row>
    <row r="899" spans="1:37">
      <c r="A899" s="4" t="s">
        <v>137</v>
      </c>
      <c r="B899" s="5">
        <v>3</v>
      </c>
      <c r="C899" s="5">
        <v>1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1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0</v>
      </c>
      <c r="AD899" s="6">
        <v>0</v>
      </c>
      <c r="AE899" s="5">
        <v>1</v>
      </c>
      <c r="AF899" s="7">
        <v>0</v>
      </c>
      <c r="AG899" s="8">
        <v>0</v>
      </c>
      <c r="AH899" s="8" t="s">
        <v>63</v>
      </c>
      <c r="AI899">
        <v>2</v>
      </c>
      <c r="AJ899" t="s">
        <v>66</v>
      </c>
      <c r="AK899" s="2"/>
    </row>
    <row r="900" spans="1:37">
      <c r="A900" s="4" t="s">
        <v>137</v>
      </c>
      <c r="B900" s="5">
        <v>4</v>
      </c>
      <c r="C900" s="5">
        <v>1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1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  <c r="Z900" s="5">
        <v>0</v>
      </c>
      <c r="AA900" s="5">
        <v>0</v>
      </c>
      <c r="AB900" s="5">
        <v>0</v>
      </c>
      <c r="AC900" s="5">
        <v>0</v>
      </c>
      <c r="AD900" s="6">
        <v>0</v>
      </c>
      <c r="AE900" s="5">
        <v>1</v>
      </c>
      <c r="AF900" s="7">
        <v>0</v>
      </c>
      <c r="AG900" s="8">
        <v>0</v>
      </c>
      <c r="AH900" s="8" t="s">
        <v>63</v>
      </c>
      <c r="AI900">
        <v>2</v>
      </c>
      <c r="AJ900" t="s">
        <v>66</v>
      </c>
      <c r="AK900" s="2"/>
    </row>
    <row r="901" spans="1:37">
      <c r="A901" s="4" t="s">
        <v>137</v>
      </c>
      <c r="B901" s="5">
        <v>5</v>
      </c>
      <c r="C901" s="5">
        <v>1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1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  <c r="AC901" s="5">
        <v>0</v>
      </c>
      <c r="AD901" s="6">
        <v>0</v>
      </c>
      <c r="AE901" s="5">
        <v>1</v>
      </c>
      <c r="AF901" s="7">
        <v>0</v>
      </c>
      <c r="AG901" s="8">
        <v>0</v>
      </c>
      <c r="AH901" s="8" t="s">
        <v>63</v>
      </c>
      <c r="AI901">
        <v>2</v>
      </c>
      <c r="AJ901" t="s">
        <v>66</v>
      </c>
      <c r="AK901" s="2"/>
    </row>
    <row r="902" spans="1:37">
      <c r="A902" s="4" t="s">
        <v>137</v>
      </c>
      <c r="B902" s="5">
        <v>6</v>
      </c>
      <c r="C902" s="5">
        <v>1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1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0</v>
      </c>
      <c r="AC902" s="5">
        <v>0</v>
      </c>
      <c r="AD902" s="6">
        <v>0</v>
      </c>
      <c r="AE902" s="5">
        <v>1</v>
      </c>
      <c r="AF902" s="7">
        <v>0</v>
      </c>
      <c r="AG902" s="8">
        <v>0</v>
      </c>
      <c r="AH902" s="8" t="s">
        <v>63</v>
      </c>
      <c r="AI902">
        <v>2</v>
      </c>
      <c r="AJ902" t="s">
        <v>66</v>
      </c>
      <c r="AK902" s="2"/>
    </row>
    <row r="903" spans="1:37">
      <c r="A903" s="4" t="s">
        <v>137</v>
      </c>
      <c r="B903" s="5">
        <v>7</v>
      </c>
      <c r="C903" s="5">
        <v>1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1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  <c r="AD903" s="6">
        <v>0</v>
      </c>
      <c r="AE903" s="5">
        <v>1</v>
      </c>
      <c r="AF903" s="7">
        <v>0</v>
      </c>
      <c r="AG903" s="8">
        <v>0</v>
      </c>
      <c r="AH903" s="8" t="s">
        <v>63</v>
      </c>
      <c r="AI903">
        <v>2</v>
      </c>
      <c r="AJ903" t="s">
        <v>66</v>
      </c>
      <c r="AK903" s="2"/>
    </row>
    <row r="904" spans="1:37">
      <c r="A904" s="4" t="s">
        <v>137</v>
      </c>
      <c r="B904" s="5">
        <v>8</v>
      </c>
      <c r="C904" s="5">
        <v>1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1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  <c r="Z904" s="5">
        <v>0</v>
      </c>
      <c r="AA904" s="5">
        <v>0</v>
      </c>
      <c r="AB904" s="5">
        <v>0</v>
      </c>
      <c r="AC904" s="5">
        <v>0</v>
      </c>
      <c r="AD904" s="6">
        <v>0</v>
      </c>
      <c r="AE904" s="5">
        <v>1</v>
      </c>
      <c r="AF904" s="7">
        <v>0</v>
      </c>
      <c r="AG904" s="8">
        <v>0</v>
      </c>
      <c r="AH904" s="8" t="s">
        <v>63</v>
      </c>
      <c r="AI904">
        <v>2</v>
      </c>
      <c r="AJ904" t="s">
        <v>66</v>
      </c>
      <c r="AK904" s="2"/>
    </row>
    <row r="905" spans="1:37">
      <c r="A905" s="4" t="s">
        <v>137</v>
      </c>
      <c r="B905" s="5">
        <v>9</v>
      </c>
      <c r="C905" s="5">
        <v>1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1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0</v>
      </c>
      <c r="AD905" s="6">
        <v>0</v>
      </c>
      <c r="AE905" s="5">
        <v>1</v>
      </c>
      <c r="AF905" s="7">
        <v>0</v>
      </c>
      <c r="AG905" s="8">
        <v>0</v>
      </c>
      <c r="AH905" s="8" t="s">
        <v>63</v>
      </c>
      <c r="AI905">
        <v>2</v>
      </c>
      <c r="AJ905" t="s">
        <v>66</v>
      </c>
      <c r="AK905" s="2"/>
    </row>
    <row r="906" spans="1:37">
      <c r="A906" s="4" t="s">
        <v>137</v>
      </c>
      <c r="B906" s="5">
        <v>10</v>
      </c>
      <c r="C906" s="5">
        <v>1</v>
      </c>
      <c r="D906" s="5">
        <v>0</v>
      </c>
      <c r="E906" s="5">
        <v>0</v>
      </c>
      <c r="F906" s="5">
        <v>3600</v>
      </c>
      <c r="G906" s="5">
        <v>0</v>
      </c>
      <c r="H906" s="5">
        <v>3713</v>
      </c>
      <c r="I906" s="5">
        <v>0</v>
      </c>
      <c r="J906" s="5">
        <v>0</v>
      </c>
      <c r="K906" s="5">
        <v>1</v>
      </c>
      <c r="L906" s="5">
        <v>3713</v>
      </c>
      <c r="M906" s="5">
        <v>0</v>
      </c>
      <c r="N906" s="5">
        <v>0</v>
      </c>
      <c r="O906" s="5">
        <v>3713</v>
      </c>
      <c r="P906" s="5">
        <v>0</v>
      </c>
      <c r="Q906" s="5">
        <v>0</v>
      </c>
      <c r="R906" s="5">
        <v>0</v>
      </c>
      <c r="S906" s="5">
        <v>3713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  <c r="AD906" s="6">
        <v>0</v>
      </c>
      <c r="AE906" s="5">
        <v>1</v>
      </c>
      <c r="AF906" s="7">
        <v>0</v>
      </c>
      <c r="AG906" s="8">
        <v>0</v>
      </c>
      <c r="AH906" s="8" t="s">
        <v>63</v>
      </c>
      <c r="AI906">
        <v>2</v>
      </c>
      <c r="AJ906" t="s">
        <v>66</v>
      </c>
      <c r="AK906" s="2"/>
    </row>
    <row r="907" spans="1:37">
      <c r="A907" s="4" t="s">
        <v>137</v>
      </c>
      <c r="B907" s="5">
        <v>11</v>
      </c>
      <c r="C907" s="5">
        <v>1</v>
      </c>
      <c r="D907" s="5">
        <v>0</v>
      </c>
      <c r="E907" s="5">
        <v>0</v>
      </c>
      <c r="F907" s="5">
        <v>4060</v>
      </c>
      <c r="G907" s="5">
        <v>0</v>
      </c>
      <c r="H907" s="5">
        <v>4160</v>
      </c>
      <c r="I907" s="5">
        <v>0</v>
      </c>
      <c r="J907" s="5">
        <v>0</v>
      </c>
      <c r="K907" s="5">
        <v>1</v>
      </c>
      <c r="L907" s="5">
        <v>4160</v>
      </c>
      <c r="M907" s="5">
        <v>0</v>
      </c>
      <c r="N907" s="5">
        <v>0</v>
      </c>
      <c r="O907" s="5">
        <v>4160</v>
      </c>
      <c r="P907" s="5">
        <v>0</v>
      </c>
      <c r="Q907" s="5">
        <v>0</v>
      </c>
      <c r="R907" s="5">
        <v>0</v>
      </c>
      <c r="S907" s="5">
        <v>4160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  <c r="AD907" s="6">
        <v>0</v>
      </c>
      <c r="AE907" s="5">
        <v>1</v>
      </c>
      <c r="AF907" s="7">
        <v>0</v>
      </c>
      <c r="AG907" s="8">
        <v>0</v>
      </c>
      <c r="AH907" s="8" t="s">
        <v>63</v>
      </c>
      <c r="AI907">
        <v>2</v>
      </c>
      <c r="AJ907" t="s">
        <v>66</v>
      </c>
      <c r="AK907" s="2"/>
    </row>
    <row r="908" spans="1:37">
      <c r="A908" s="4" t="s">
        <v>137</v>
      </c>
      <c r="B908" s="5">
        <v>12</v>
      </c>
      <c r="C908" s="5">
        <v>1</v>
      </c>
      <c r="D908" s="5">
        <v>0</v>
      </c>
      <c r="E908" s="5">
        <v>0</v>
      </c>
      <c r="F908" s="5">
        <v>3600</v>
      </c>
      <c r="G908" s="5">
        <v>0</v>
      </c>
      <c r="H908" s="5">
        <v>3522</v>
      </c>
      <c r="I908" s="5">
        <v>0</v>
      </c>
      <c r="J908" s="5">
        <v>0</v>
      </c>
      <c r="K908" s="5">
        <v>1</v>
      </c>
      <c r="L908" s="5">
        <v>3522</v>
      </c>
      <c r="M908" s="5">
        <v>0</v>
      </c>
      <c r="N908" s="5">
        <v>0</v>
      </c>
      <c r="O908" s="5">
        <v>3522</v>
      </c>
      <c r="P908" s="5">
        <v>0</v>
      </c>
      <c r="Q908" s="5">
        <v>0</v>
      </c>
      <c r="R908" s="5">
        <v>0</v>
      </c>
      <c r="S908" s="5">
        <v>3522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0</v>
      </c>
      <c r="AD908" s="6">
        <v>0</v>
      </c>
      <c r="AE908" s="5">
        <v>1</v>
      </c>
      <c r="AF908" s="7">
        <v>0</v>
      </c>
      <c r="AG908" s="8">
        <v>0</v>
      </c>
      <c r="AH908" s="8" t="s">
        <v>63</v>
      </c>
      <c r="AI908">
        <v>2</v>
      </c>
      <c r="AJ908" t="s">
        <v>66</v>
      </c>
      <c r="AK908" s="2"/>
    </row>
    <row r="909" spans="1:37">
      <c r="G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1"/>
      <c r="AE909" s="12"/>
      <c r="AF909" s="12"/>
      <c r="AG909" s="12"/>
    </row>
    <row r="910" spans="1:37">
      <c r="G910" s="10"/>
    </row>
    <row r="911" spans="1:37">
      <c r="G911" s="10"/>
    </row>
    <row r="912" spans="1:37">
      <c r="G912" s="10"/>
    </row>
    <row r="913" spans="7:7">
      <c r="G913" s="10"/>
    </row>
    <row r="914" spans="7:7">
      <c r="G914" s="10"/>
    </row>
    <row r="915" spans="7:7">
      <c r="G915" s="10"/>
    </row>
    <row r="916" spans="7:7">
      <c r="G916" s="10"/>
    </row>
    <row r="917" spans="7:7">
      <c r="G917" s="10"/>
    </row>
    <row r="918" spans="7:7">
      <c r="G918" s="10"/>
    </row>
    <row r="919" spans="7:7">
      <c r="G919" s="10"/>
    </row>
    <row r="920" spans="7:7">
      <c r="G920" s="10"/>
    </row>
    <row r="921" spans="7:7">
      <c r="G921" s="10"/>
    </row>
    <row r="922" spans="7:7">
      <c r="G922" s="10"/>
    </row>
    <row r="923" spans="7:7">
      <c r="G923" s="10"/>
    </row>
    <row r="924" spans="7:7">
      <c r="G924" s="10"/>
    </row>
    <row r="925" spans="7:7">
      <c r="G925" s="10"/>
    </row>
    <row r="926" spans="7:7">
      <c r="G926" s="10"/>
    </row>
    <row r="927" spans="7:7">
      <c r="G927" s="10"/>
    </row>
    <row r="928" spans="7:7">
      <c r="G928" s="10"/>
    </row>
    <row r="929" spans="7:7">
      <c r="G929" s="10"/>
    </row>
    <row r="930" spans="7:7">
      <c r="G930" s="10"/>
    </row>
    <row r="931" spans="7:7">
      <c r="G931" s="10"/>
    </row>
    <row r="932" spans="7:7">
      <c r="G932" s="10"/>
    </row>
    <row r="933" spans="7:7">
      <c r="G933" s="10"/>
    </row>
    <row r="934" spans="7:7">
      <c r="G934" s="10"/>
    </row>
    <row r="935" spans="7:7">
      <c r="G935" s="10"/>
    </row>
    <row r="936" spans="7:7">
      <c r="G936" s="10"/>
    </row>
    <row r="937" spans="7:7">
      <c r="G937" s="10"/>
    </row>
    <row r="938" spans="7:7">
      <c r="G938" s="10"/>
    </row>
    <row r="939" spans="7:7">
      <c r="G939" s="10"/>
    </row>
    <row r="940" spans="7:7">
      <c r="G940" s="10"/>
    </row>
    <row r="941" spans="7:7">
      <c r="G941" s="10"/>
    </row>
    <row r="942" spans="7:7">
      <c r="G942" s="10"/>
    </row>
    <row r="943" spans="7:7">
      <c r="G943" s="10"/>
    </row>
    <row r="944" spans="7:7">
      <c r="G944" s="10"/>
    </row>
    <row r="945" spans="7:7">
      <c r="G945" s="10"/>
    </row>
    <row r="946" spans="7:7">
      <c r="G946" s="10"/>
    </row>
    <row r="947" spans="7:7">
      <c r="G947" s="10"/>
    </row>
    <row r="948" spans="7:7">
      <c r="G948" s="10"/>
    </row>
    <row r="949" spans="7:7">
      <c r="G949" s="10"/>
    </row>
    <row r="950" spans="7:7">
      <c r="G950" s="10"/>
    </row>
    <row r="951" spans="7:7">
      <c r="G951" s="10"/>
    </row>
    <row r="952" spans="7:7">
      <c r="G952" s="10"/>
    </row>
    <row r="953" spans="7:7">
      <c r="G953" s="10"/>
    </row>
    <row r="954" spans="7:7">
      <c r="G954" s="10"/>
    </row>
    <row r="955" spans="7:7">
      <c r="G955" s="10"/>
    </row>
    <row r="956" spans="7:7">
      <c r="G956" s="10"/>
    </row>
    <row r="957" spans="7:7">
      <c r="G957" s="10"/>
    </row>
    <row r="958" spans="7:7">
      <c r="G958" s="10"/>
    </row>
    <row r="959" spans="7:7">
      <c r="G959" s="10"/>
    </row>
    <row r="960" spans="7:7">
      <c r="G960" s="10"/>
    </row>
    <row r="961" spans="7:7">
      <c r="G961" s="10"/>
    </row>
    <row r="962" spans="7:7">
      <c r="G962" s="10"/>
    </row>
    <row r="963" spans="7:7">
      <c r="G963" s="10"/>
    </row>
    <row r="964" spans="7:7">
      <c r="G964" s="10"/>
    </row>
    <row r="965" spans="7:7">
      <c r="G965" s="10"/>
    </row>
    <row r="966" spans="7:7">
      <c r="G966" s="10"/>
    </row>
    <row r="967" spans="7:7">
      <c r="G967" s="10"/>
    </row>
    <row r="968" spans="7:7">
      <c r="G968" s="10"/>
    </row>
    <row r="969" spans="7:7">
      <c r="G969" s="10"/>
    </row>
    <row r="970" spans="7:7">
      <c r="G970" s="10"/>
    </row>
    <row r="971" spans="7:7">
      <c r="G971" s="10"/>
    </row>
    <row r="972" spans="7:7">
      <c r="G972" s="10"/>
    </row>
    <row r="973" spans="7:7">
      <c r="G973" s="10"/>
    </row>
    <row r="974" spans="7:7">
      <c r="G974" s="10"/>
    </row>
    <row r="975" spans="7:7">
      <c r="G975" s="10"/>
    </row>
    <row r="976" spans="7:7">
      <c r="G976" s="10"/>
    </row>
    <row r="977" spans="7:7">
      <c r="G977" s="10"/>
    </row>
    <row r="978" spans="7:7">
      <c r="G978" s="10"/>
    </row>
    <row r="979" spans="7:7">
      <c r="G979" s="10"/>
    </row>
    <row r="980" spans="7:7">
      <c r="G980" s="10"/>
    </row>
    <row r="981" spans="7:7">
      <c r="G981" s="10"/>
    </row>
    <row r="982" spans="7:7">
      <c r="G982" s="10"/>
    </row>
    <row r="983" spans="7:7">
      <c r="G983" s="10"/>
    </row>
    <row r="984" spans="7:7">
      <c r="G984" s="10"/>
    </row>
    <row r="985" spans="7:7">
      <c r="G985" s="10"/>
    </row>
    <row r="986" spans="7:7">
      <c r="G986" s="10"/>
    </row>
    <row r="987" spans="7:7">
      <c r="G987" s="10"/>
    </row>
    <row r="988" spans="7:7">
      <c r="G988" s="10"/>
    </row>
    <row r="989" spans="7:7">
      <c r="G989" s="10"/>
    </row>
    <row r="990" spans="7:7">
      <c r="G990" s="10"/>
    </row>
    <row r="991" spans="7:7">
      <c r="G991" s="10"/>
    </row>
    <row r="992" spans="7:7">
      <c r="G992" s="10"/>
    </row>
    <row r="993" spans="7:7">
      <c r="G993" s="10"/>
    </row>
    <row r="994" spans="7:7">
      <c r="G994" s="10"/>
    </row>
    <row r="995" spans="7:7">
      <c r="G995" s="10"/>
    </row>
    <row r="996" spans="7:7">
      <c r="G996" s="10"/>
    </row>
    <row r="997" spans="7:7">
      <c r="G997" s="10"/>
    </row>
    <row r="998" spans="7:7">
      <c r="G998" s="10"/>
    </row>
    <row r="999" spans="7:7">
      <c r="G999" s="10"/>
    </row>
    <row r="1000" spans="7:7">
      <c r="G1000" s="10"/>
    </row>
    <row r="1001" spans="7:7">
      <c r="G1001" s="10"/>
    </row>
    <row r="1002" spans="7:7">
      <c r="G1002" s="10"/>
    </row>
    <row r="1003" spans="7:7">
      <c r="G1003" s="10"/>
    </row>
    <row r="1004" spans="7:7">
      <c r="G1004" s="10"/>
    </row>
    <row r="1005" spans="7:7">
      <c r="G1005" s="10"/>
    </row>
    <row r="1006" spans="7:7">
      <c r="G1006" s="10"/>
    </row>
    <row r="1007" spans="7:7">
      <c r="G1007" s="10"/>
    </row>
    <row r="1008" spans="7:7">
      <c r="G1008" s="10"/>
    </row>
    <row r="1009" spans="7:7">
      <c r="G1009" s="10"/>
    </row>
    <row r="1010" spans="7:7">
      <c r="G1010" s="10"/>
    </row>
    <row r="1011" spans="7:7">
      <c r="G1011" s="10"/>
    </row>
    <row r="1012" spans="7:7">
      <c r="G1012" s="10"/>
    </row>
    <row r="1013" spans="7:7">
      <c r="G1013" s="10"/>
    </row>
    <row r="1014" spans="7:7">
      <c r="G1014" s="10"/>
    </row>
    <row r="1015" spans="7:7">
      <c r="G1015" s="10"/>
    </row>
    <row r="1016" spans="7:7">
      <c r="G1016" s="10"/>
    </row>
    <row r="1017" spans="7:7">
      <c r="G1017" s="10"/>
    </row>
    <row r="1018" spans="7:7">
      <c r="G1018" s="10"/>
    </row>
    <row r="1019" spans="7:7">
      <c r="G1019" s="10"/>
    </row>
    <row r="1020" spans="7:7">
      <c r="G1020" s="10"/>
    </row>
    <row r="1021" spans="7:7">
      <c r="G1021" s="10"/>
    </row>
    <row r="1022" spans="7:7">
      <c r="G1022" s="10"/>
    </row>
    <row r="1023" spans="7:7">
      <c r="G1023" s="10"/>
    </row>
    <row r="1024" spans="7:7">
      <c r="G1024" s="10"/>
    </row>
    <row r="1025" spans="7:7">
      <c r="G1025" s="10"/>
    </row>
    <row r="1026" spans="7:7">
      <c r="G1026" s="10"/>
    </row>
    <row r="1027" spans="7:7">
      <c r="G1027" s="10"/>
    </row>
    <row r="1028" spans="7:7">
      <c r="G1028" s="10"/>
    </row>
    <row r="1029" spans="7:7">
      <c r="G1029" s="10"/>
    </row>
    <row r="1030" spans="7:7">
      <c r="G1030" s="10"/>
    </row>
    <row r="1031" spans="7:7">
      <c r="G1031" s="10"/>
    </row>
    <row r="1032" spans="7:7">
      <c r="G1032" s="10"/>
    </row>
    <row r="1033" spans="7:7">
      <c r="G1033" s="10"/>
    </row>
    <row r="1034" spans="7:7">
      <c r="G1034" s="10"/>
    </row>
    <row r="1035" spans="7:7">
      <c r="G1035" s="10"/>
    </row>
    <row r="1036" spans="7:7">
      <c r="G1036" s="10"/>
    </row>
    <row r="1037" spans="7:7">
      <c r="G1037" s="10"/>
    </row>
    <row r="1038" spans="7:7">
      <c r="G1038" s="10"/>
    </row>
    <row r="1039" spans="7:7">
      <c r="G1039" s="10"/>
    </row>
    <row r="1040" spans="7:7">
      <c r="G1040" s="10"/>
    </row>
    <row r="1041" spans="7:7">
      <c r="G1041" s="10"/>
    </row>
    <row r="1042" spans="7:7">
      <c r="G1042" s="10"/>
    </row>
    <row r="1043" spans="7:7">
      <c r="G1043" s="10"/>
    </row>
    <row r="1044" spans="7:7">
      <c r="G1044" s="10"/>
    </row>
    <row r="1045" spans="7:7">
      <c r="G1045" s="10"/>
    </row>
    <row r="1046" spans="7:7">
      <c r="G1046" s="10"/>
    </row>
    <row r="1047" spans="7:7">
      <c r="G1047" s="10"/>
    </row>
    <row r="1048" spans="7:7">
      <c r="G1048" s="10"/>
    </row>
    <row r="1049" spans="7:7">
      <c r="G1049" s="10"/>
    </row>
    <row r="1050" spans="7:7">
      <c r="G1050" s="10"/>
    </row>
    <row r="1051" spans="7:7">
      <c r="G1051" s="10"/>
    </row>
    <row r="1052" spans="7:7">
      <c r="G1052" s="10"/>
    </row>
    <row r="1053" spans="7:7">
      <c r="G1053" s="10"/>
    </row>
    <row r="1054" spans="7:7">
      <c r="G1054" s="10"/>
    </row>
    <row r="1055" spans="7:7">
      <c r="G1055" s="10"/>
    </row>
    <row r="1056" spans="7:7">
      <c r="G1056" s="10"/>
    </row>
    <row r="1057" spans="7:7">
      <c r="G1057" s="10"/>
    </row>
    <row r="1058" spans="7:7">
      <c r="G1058" s="10"/>
    </row>
    <row r="1059" spans="7:7">
      <c r="G1059" s="10"/>
    </row>
    <row r="1060" spans="7:7">
      <c r="G1060" s="10"/>
    </row>
    <row r="1061" spans="7:7">
      <c r="G1061" s="10"/>
    </row>
    <row r="1062" spans="7:7">
      <c r="G1062" s="10"/>
    </row>
    <row r="1063" spans="7:7">
      <c r="G1063" s="10"/>
    </row>
    <row r="1064" spans="7:7">
      <c r="G1064" s="10"/>
    </row>
    <row r="1065" spans="7:7">
      <c r="G1065" s="10"/>
    </row>
    <row r="1066" spans="7:7">
      <c r="G1066" s="10"/>
    </row>
    <row r="1067" spans="7:7">
      <c r="G1067" s="10"/>
    </row>
    <row r="1068" spans="7:7">
      <c r="G1068" s="10"/>
    </row>
    <row r="1069" spans="7:7">
      <c r="G1069" s="10"/>
    </row>
    <row r="1070" spans="7:7">
      <c r="G1070" s="10"/>
    </row>
    <row r="1071" spans="7:7">
      <c r="G1071" s="10"/>
    </row>
    <row r="1072" spans="7:7">
      <c r="G1072" s="10"/>
    </row>
    <row r="1073" spans="7:7">
      <c r="G1073" s="10"/>
    </row>
    <row r="1074" spans="7:7">
      <c r="G1074" s="10"/>
    </row>
    <row r="1075" spans="7:7">
      <c r="G1075" s="10"/>
    </row>
    <row r="1076" spans="7:7">
      <c r="G1076" s="10"/>
    </row>
    <row r="1077" spans="7:7">
      <c r="G1077" s="10"/>
    </row>
    <row r="1078" spans="7:7">
      <c r="G1078" s="10"/>
    </row>
    <row r="1079" spans="7:7">
      <c r="G1079" s="10"/>
    </row>
    <row r="1080" spans="7:7">
      <c r="G1080" s="10"/>
    </row>
    <row r="1081" spans="7:7">
      <c r="G1081" s="10"/>
    </row>
    <row r="1082" spans="7:7">
      <c r="G1082" s="10"/>
    </row>
    <row r="1083" spans="7:7">
      <c r="G1083" s="10"/>
    </row>
    <row r="1084" spans="7:7">
      <c r="G1084" s="10"/>
    </row>
    <row r="1085" spans="7:7">
      <c r="G1085" s="10"/>
    </row>
    <row r="1086" spans="7:7">
      <c r="G1086" s="10"/>
    </row>
    <row r="1087" spans="7:7">
      <c r="G1087" s="10"/>
    </row>
    <row r="1088" spans="7:7">
      <c r="G1088" s="10"/>
    </row>
    <row r="1089" spans="7:7">
      <c r="G1089" s="10"/>
    </row>
    <row r="1090" spans="7:7">
      <c r="G1090" s="10"/>
    </row>
    <row r="1091" spans="7:7">
      <c r="G1091" s="10"/>
    </row>
    <row r="1092" spans="7:7">
      <c r="G1092" s="10"/>
    </row>
    <row r="1093" spans="7:7">
      <c r="G1093" s="10"/>
    </row>
    <row r="1094" spans="7:7">
      <c r="G1094" s="10"/>
    </row>
    <row r="1095" spans="7:7">
      <c r="G1095" s="10"/>
    </row>
    <row r="1096" spans="7:7">
      <c r="G1096" s="10"/>
    </row>
    <row r="1097" spans="7:7">
      <c r="G1097" s="10"/>
    </row>
    <row r="1098" spans="7:7">
      <c r="G1098" s="10"/>
    </row>
    <row r="1099" spans="7:7">
      <c r="G1099" s="10"/>
    </row>
    <row r="1100" spans="7:7">
      <c r="G1100" s="10"/>
    </row>
    <row r="1101" spans="7:7">
      <c r="G1101" s="10"/>
    </row>
    <row r="1102" spans="7:7">
      <c r="G1102" s="10"/>
    </row>
    <row r="1103" spans="7:7">
      <c r="G1103" s="10"/>
    </row>
    <row r="1104" spans="7:7">
      <c r="G1104" s="10"/>
    </row>
    <row r="1105" spans="7:7">
      <c r="G1105" s="10"/>
    </row>
    <row r="1106" spans="7:7">
      <c r="G1106" s="10"/>
    </row>
    <row r="1107" spans="7:7">
      <c r="G1107" s="10"/>
    </row>
    <row r="1108" spans="7:7">
      <c r="G1108" s="10"/>
    </row>
    <row r="1109" spans="7:7">
      <c r="G1109" s="10"/>
    </row>
    <row r="1110" spans="7:7">
      <c r="G1110" s="10"/>
    </row>
    <row r="1111" spans="7:7">
      <c r="G1111" s="10"/>
    </row>
    <row r="1112" spans="7:7">
      <c r="G1112" s="10"/>
    </row>
    <row r="1113" spans="7:7">
      <c r="G1113" s="10"/>
    </row>
    <row r="1114" spans="7:7">
      <c r="G1114" s="10"/>
    </row>
    <row r="1115" spans="7:7">
      <c r="G1115" s="10"/>
    </row>
    <row r="1116" spans="7:7">
      <c r="G1116" s="10"/>
    </row>
    <row r="1117" spans="7:7">
      <c r="G1117" s="10"/>
    </row>
    <row r="1118" spans="7:7">
      <c r="G1118" s="10"/>
    </row>
    <row r="1119" spans="7:7">
      <c r="G1119" s="10"/>
    </row>
    <row r="1120" spans="7:7">
      <c r="G1120" s="10"/>
    </row>
    <row r="1121" spans="7:7">
      <c r="G1121" s="10"/>
    </row>
    <row r="1122" spans="7:7">
      <c r="G1122" s="10"/>
    </row>
    <row r="1123" spans="7:7">
      <c r="G1123" s="10"/>
    </row>
    <row r="1124" spans="7:7">
      <c r="G1124" s="10"/>
    </row>
    <row r="1125" spans="7:7">
      <c r="G1125" s="10"/>
    </row>
    <row r="1126" spans="7:7">
      <c r="G1126" s="10"/>
    </row>
    <row r="1127" spans="7:7">
      <c r="G1127" s="10"/>
    </row>
    <row r="1128" spans="7:7">
      <c r="G1128" s="10"/>
    </row>
    <row r="1129" spans="7:7">
      <c r="G1129" s="10"/>
    </row>
    <row r="1130" spans="7:7">
      <c r="G1130" s="10"/>
    </row>
    <row r="1131" spans="7:7">
      <c r="G1131" s="10"/>
    </row>
    <row r="1132" spans="7:7">
      <c r="G1132" s="10"/>
    </row>
    <row r="1133" spans="7:7">
      <c r="G1133" s="10"/>
    </row>
    <row r="1134" spans="7:7">
      <c r="G1134" s="10"/>
    </row>
    <row r="1135" spans="7:7">
      <c r="G1135" s="10"/>
    </row>
    <row r="1136" spans="7:7">
      <c r="G1136" s="10"/>
    </row>
    <row r="1137" spans="7:7">
      <c r="G1137" s="10"/>
    </row>
    <row r="1138" spans="7:7">
      <c r="G1138" s="10"/>
    </row>
    <row r="1139" spans="7:7">
      <c r="G1139" s="10"/>
    </row>
    <row r="1140" spans="7:7">
      <c r="G1140" s="10"/>
    </row>
    <row r="1141" spans="7:7">
      <c r="G1141" s="10"/>
    </row>
    <row r="1142" spans="7:7">
      <c r="G1142" s="10"/>
    </row>
    <row r="1143" spans="7:7">
      <c r="G1143" s="10"/>
    </row>
    <row r="1144" spans="7:7">
      <c r="G1144" s="10"/>
    </row>
    <row r="1145" spans="7:7">
      <c r="G1145" s="10"/>
    </row>
    <row r="1146" spans="7:7">
      <c r="G1146" s="10"/>
    </row>
    <row r="1147" spans="7:7">
      <c r="G1147" s="10"/>
    </row>
    <row r="1148" spans="7:7">
      <c r="G1148" s="10"/>
    </row>
    <row r="1149" spans="7:7">
      <c r="G1149" s="10"/>
    </row>
    <row r="1150" spans="7:7">
      <c r="G1150" s="10"/>
    </row>
    <row r="1151" spans="7:7">
      <c r="G1151" s="10"/>
    </row>
    <row r="1152" spans="7:7">
      <c r="G1152" s="10"/>
    </row>
    <row r="1153" spans="7:7">
      <c r="G1153" s="10"/>
    </row>
    <row r="1154" spans="7:7">
      <c r="G1154" s="10"/>
    </row>
    <row r="1155" spans="7:7">
      <c r="G1155" s="10"/>
    </row>
    <row r="1156" spans="7:7">
      <c r="G1156" s="10"/>
    </row>
    <row r="1157" spans="7:7">
      <c r="G1157" s="10"/>
    </row>
    <row r="1158" spans="7:7">
      <c r="G1158" s="10"/>
    </row>
    <row r="1159" spans="7:7">
      <c r="G1159" s="10"/>
    </row>
    <row r="1160" spans="7:7">
      <c r="G1160" s="10"/>
    </row>
    <row r="1161" spans="7:7">
      <c r="G1161" s="10"/>
    </row>
    <row r="1162" spans="7:7">
      <c r="G1162" s="10"/>
    </row>
    <row r="1163" spans="7:7">
      <c r="G1163" s="10"/>
    </row>
    <row r="1164" spans="7:7">
      <c r="G1164" s="10"/>
    </row>
    <row r="1165" spans="7:7">
      <c r="G1165" s="10"/>
    </row>
    <row r="1166" spans="7:7">
      <c r="G1166" s="10"/>
    </row>
    <row r="1167" spans="7:7">
      <c r="G1167" s="10"/>
    </row>
    <row r="1168" spans="7:7">
      <c r="G1168" s="10"/>
    </row>
    <row r="1169" spans="7:7">
      <c r="G1169" s="10"/>
    </row>
    <row r="1170" spans="7:7">
      <c r="G1170" s="10"/>
    </row>
    <row r="1171" spans="7:7">
      <c r="G1171" s="10"/>
    </row>
    <row r="1172" spans="7:7">
      <c r="G1172" s="10"/>
    </row>
    <row r="1173" spans="7:7">
      <c r="G1173" s="10"/>
    </row>
    <row r="1174" spans="7:7">
      <c r="G1174" s="10"/>
    </row>
    <row r="1175" spans="7:7">
      <c r="G1175" s="10"/>
    </row>
    <row r="1176" spans="7:7">
      <c r="G1176" s="10"/>
    </row>
    <row r="1177" spans="7:7">
      <c r="G1177" s="10"/>
    </row>
    <row r="1178" spans="7:7">
      <c r="G1178" s="10"/>
    </row>
    <row r="1179" spans="7:7">
      <c r="G1179" s="10"/>
    </row>
    <row r="1180" spans="7:7">
      <c r="G1180" s="10"/>
    </row>
    <row r="1181" spans="7:7">
      <c r="G1181" s="10"/>
    </row>
    <row r="1182" spans="7:7">
      <c r="G1182" s="10"/>
    </row>
    <row r="1183" spans="7:7">
      <c r="G1183" s="10"/>
    </row>
    <row r="1184" spans="7:7">
      <c r="G1184" s="10"/>
    </row>
    <row r="1185" spans="7:7">
      <c r="G1185" s="10"/>
    </row>
    <row r="1186" spans="7:7">
      <c r="G1186" s="10"/>
    </row>
    <row r="1187" spans="7:7">
      <c r="G1187" s="10"/>
    </row>
    <row r="1188" spans="7:7">
      <c r="G1188" s="10"/>
    </row>
    <row r="1189" spans="7:7">
      <c r="G1189" s="10"/>
    </row>
    <row r="1190" spans="7:7">
      <c r="G1190" s="10"/>
    </row>
    <row r="1191" spans="7:7">
      <c r="G1191" s="10"/>
    </row>
    <row r="1192" spans="7:7">
      <c r="G1192" s="10"/>
    </row>
    <row r="1193" spans="7:7">
      <c r="G1193" s="10"/>
    </row>
    <row r="1194" spans="7:7">
      <c r="G1194" s="10"/>
    </row>
    <row r="1195" spans="7:7">
      <c r="G1195" s="10"/>
    </row>
    <row r="1196" spans="7:7">
      <c r="G1196" s="10"/>
    </row>
    <row r="1197" spans="7:7">
      <c r="G1197" s="10"/>
    </row>
    <row r="1198" spans="7:7">
      <c r="G1198" s="10"/>
    </row>
    <row r="1199" spans="7:7">
      <c r="G1199" s="10"/>
    </row>
    <row r="1200" spans="7:7">
      <c r="G1200" s="10"/>
    </row>
    <row r="1201" spans="7:7">
      <c r="G1201" s="10"/>
    </row>
    <row r="1202" spans="7:7">
      <c r="G1202" s="10"/>
    </row>
    <row r="1203" spans="7:7">
      <c r="G1203" s="10"/>
    </row>
    <row r="1204" spans="7:7">
      <c r="G1204" s="10"/>
    </row>
    <row r="1205" spans="7:7">
      <c r="G1205" s="10"/>
    </row>
    <row r="1206" spans="7:7">
      <c r="G1206" s="10"/>
    </row>
    <row r="1207" spans="7:7">
      <c r="G1207" s="10"/>
    </row>
    <row r="1208" spans="7:7">
      <c r="G1208" s="10"/>
    </row>
    <row r="1209" spans="7:7">
      <c r="G1209" s="10"/>
    </row>
    <row r="1210" spans="7:7">
      <c r="G1210" s="10"/>
    </row>
    <row r="1211" spans="7:7">
      <c r="G1211" s="10"/>
    </row>
    <row r="1212" spans="7:7">
      <c r="G1212" s="10"/>
    </row>
    <row r="1213" spans="7:7">
      <c r="G1213" s="10"/>
    </row>
    <row r="1214" spans="7:7">
      <c r="G1214" s="10"/>
    </row>
    <row r="1215" spans="7:7">
      <c r="G1215" s="10"/>
    </row>
    <row r="1216" spans="7:7">
      <c r="G1216" s="10"/>
    </row>
    <row r="1217" spans="7:7">
      <c r="G1217" s="10"/>
    </row>
    <row r="1218" spans="7:7">
      <c r="G1218" s="10"/>
    </row>
    <row r="1219" spans="7:7">
      <c r="G1219" s="10"/>
    </row>
    <row r="1220" spans="7:7">
      <c r="G1220" s="10"/>
    </row>
    <row r="1221" spans="7:7">
      <c r="G1221" s="10"/>
    </row>
    <row r="1222" spans="7:7">
      <c r="G1222" s="10"/>
    </row>
    <row r="1223" spans="7:7">
      <c r="G1223" s="10"/>
    </row>
    <row r="1224" spans="7:7">
      <c r="G1224" s="10"/>
    </row>
    <row r="1225" spans="7:7">
      <c r="G1225" s="10"/>
    </row>
    <row r="1226" spans="7:7">
      <c r="G1226" s="10"/>
    </row>
    <row r="1227" spans="7:7">
      <c r="G1227" s="10"/>
    </row>
    <row r="1228" spans="7:7">
      <c r="G1228" s="10"/>
    </row>
    <row r="1229" spans="7:7">
      <c r="G1229" s="10"/>
    </row>
    <row r="1230" spans="7:7">
      <c r="G1230" s="10"/>
    </row>
    <row r="1231" spans="7:7">
      <c r="G1231" s="10"/>
    </row>
    <row r="1232" spans="7:7">
      <c r="G1232" s="10"/>
    </row>
    <row r="1233" spans="7:7">
      <c r="G1233" s="10"/>
    </row>
    <row r="1234" spans="7:7">
      <c r="G1234" s="10"/>
    </row>
    <row r="1235" spans="7:7">
      <c r="G1235" s="10"/>
    </row>
    <row r="1236" spans="7:7">
      <c r="G1236" s="10"/>
    </row>
    <row r="1237" spans="7:7">
      <c r="G1237" s="10"/>
    </row>
    <row r="1238" spans="7:7">
      <c r="G1238" s="10"/>
    </row>
    <row r="1239" spans="7:7">
      <c r="G1239" s="10"/>
    </row>
    <row r="1240" spans="7:7">
      <c r="G1240" s="10"/>
    </row>
    <row r="1241" spans="7:7">
      <c r="G1241" s="10"/>
    </row>
    <row r="1242" spans="7:7">
      <c r="G1242" s="10"/>
    </row>
    <row r="1243" spans="7:7">
      <c r="G1243" s="10"/>
    </row>
    <row r="1244" spans="7:7">
      <c r="G1244" s="10"/>
    </row>
    <row r="1245" spans="7:7">
      <c r="G1245" s="10"/>
    </row>
    <row r="1246" spans="7:7">
      <c r="G1246" s="10"/>
    </row>
    <row r="1247" spans="7:7">
      <c r="G1247" s="10"/>
    </row>
    <row r="1248" spans="7:7">
      <c r="G1248" s="10"/>
    </row>
    <row r="1249" spans="7:7">
      <c r="G1249" s="10"/>
    </row>
    <row r="1250" spans="7:7">
      <c r="G1250" s="10"/>
    </row>
    <row r="1251" spans="7:7">
      <c r="G1251" s="10"/>
    </row>
    <row r="1252" spans="7:7">
      <c r="G1252" s="10"/>
    </row>
    <row r="1253" spans="7:7">
      <c r="G1253" s="10"/>
    </row>
    <row r="1254" spans="7:7">
      <c r="G1254" s="10"/>
    </row>
    <row r="1255" spans="7:7">
      <c r="G1255" s="10"/>
    </row>
    <row r="1256" spans="7:7">
      <c r="G1256" s="10"/>
    </row>
    <row r="1257" spans="7:7">
      <c r="G1257" s="10"/>
    </row>
    <row r="1258" spans="7:7">
      <c r="G1258" s="10"/>
    </row>
    <row r="1259" spans="7:7">
      <c r="G1259" s="10"/>
    </row>
    <row r="1260" spans="7:7">
      <c r="G1260" s="10"/>
    </row>
    <row r="1261" spans="7:7">
      <c r="G1261" s="10"/>
    </row>
    <row r="1262" spans="7:7">
      <c r="G1262" s="10"/>
    </row>
    <row r="1263" spans="7:7">
      <c r="G1263" s="10"/>
    </row>
    <row r="1264" spans="7:7">
      <c r="G1264" s="10"/>
    </row>
    <row r="1265" spans="7:7">
      <c r="G1265" s="10"/>
    </row>
    <row r="1266" spans="7:7">
      <c r="G1266" s="10"/>
    </row>
    <row r="1267" spans="7:7">
      <c r="G1267" s="10"/>
    </row>
    <row r="1268" spans="7:7">
      <c r="G1268" s="10"/>
    </row>
    <row r="1269" spans="7:7">
      <c r="G1269" s="10"/>
    </row>
    <row r="1270" spans="7:7">
      <c r="G1270" s="10"/>
    </row>
    <row r="1271" spans="7:7">
      <c r="G1271" s="10"/>
    </row>
    <row r="1272" spans="7:7">
      <c r="G1272" s="10"/>
    </row>
    <row r="1273" spans="7:7">
      <c r="G1273" s="10"/>
    </row>
    <row r="1274" spans="7:7">
      <c r="G1274" s="10"/>
    </row>
    <row r="1275" spans="7:7">
      <c r="G1275" s="10"/>
    </row>
    <row r="1276" spans="7:7">
      <c r="G1276" s="10"/>
    </row>
    <row r="1277" spans="7:7">
      <c r="G1277" s="10"/>
    </row>
    <row r="1278" spans="7:7">
      <c r="G1278" s="10"/>
    </row>
    <row r="1279" spans="7:7">
      <c r="G1279" s="10"/>
    </row>
    <row r="1280" spans="7:7">
      <c r="G1280" s="10"/>
    </row>
    <row r="1281" spans="7:7">
      <c r="G1281" s="10"/>
    </row>
    <row r="1282" spans="7:7">
      <c r="G1282" s="10"/>
    </row>
    <row r="1283" spans="7:7">
      <c r="G1283" s="10"/>
    </row>
    <row r="1284" spans="7:7">
      <c r="G1284" s="10"/>
    </row>
    <row r="1285" spans="7:7">
      <c r="G1285" s="10"/>
    </row>
    <row r="1286" spans="7:7">
      <c r="G1286" s="10"/>
    </row>
    <row r="1287" spans="7:7">
      <c r="G1287" s="10"/>
    </row>
    <row r="1288" spans="7:7">
      <c r="G1288" s="10"/>
    </row>
    <row r="1289" spans="7:7">
      <c r="G1289" s="10"/>
    </row>
    <row r="1290" spans="7:7">
      <c r="G1290" s="10"/>
    </row>
    <row r="1291" spans="7:7">
      <c r="G1291" s="10"/>
    </row>
    <row r="1292" spans="7:7">
      <c r="G1292" s="10"/>
    </row>
    <row r="1293" spans="7:7">
      <c r="G1293" s="10"/>
    </row>
    <row r="1294" spans="7:7">
      <c r="G1294" s="10"/>
    </row>
    <row r="1295" spans="7:7">
      <c r="G1295" s="10"/>
    </row>
    <row r="1296" spans="7:7">
      <c r="G1296" s="10"/>
    </row>
    <row r="1297" spans="7:7">
      <c r="G1297" s="10"/>
    </row>
    <row r="1298" spans="7:7">
      <c r="G1298" s="10"/>
    </row>
    <row r="1299" spans="7:7">
      <c r="G1299" s="10"/>
    </row>
    <row r="1300" spans="7:7">
      <c r="G1300" s="10"/>
    </row>
    <row r="1301" spans="7:7">
      <c r="G1301" s="10"/>
    </row>
    <row r="1302" spans="7:7">
      <c r="G1302" s="10"/>
    </row>
    <row r="1303" spans="7:7">
      <c r="G1303" s="10"/>
    </row>
    <row r="1304" spans="7:7">
      <c r="G1304" s="10"/>
    </row>
    <row r="1305" spans="7:7">
      <c r="G1305" s="10"/>
    </row>
    <row r="1306" spans="7:7">
      <c r="G1306" s="10"/>
    </row>
    <row r="1307" spans="7:7">
      <c r="G1307" s="10"/>
    </row>
    <row r="1308" spans="7:7">
      <c r="G1308" s="10"/>
    </row>
    <row r="1309" spans="7:7">
      <c r="G1309" s="10"/>
    </row>
    <row r="1310" spans="7:7">
      <c r="G1310" s="10"/>
    </row>
    <row r="1311" spans="7:7">
      <c r="G1311" s="10"/>
    </row>
    <row r="1312" spans="7:7">
      <c r="G1312" s="10"/>
    </row>
    <row r="1313" spans="7:7">
      <c r="G1313" s="10"/>
    </row>
    <row r="1314" spans="7:7">
      <c r="G1314" s="10"/>
    </row>
    <row r="1315" spans="7:7">
      <c r="G1315" s="10"/>
    </row>
    <row r="1316" spans="7:7">
      <c r="G1316" s="10"/>
    </row>
    <row r="1317" spans="7:7">
      <c r="G1317" s="10"/>
    </row>
    <row r="1318" spans="7:7">
      <c r="G1318" s="10"/>
    </row>
    <row r="1319" spans="7:7">
      <c r="G1319" s="10"/>
    </row>
    <row r="1320" spans="7:7">
      <c r="G1320" s="10"/>
    </row>
    <row r="1321" spans="7:7">
      <c r="G1321" s="10"/>
    </row>
    <row r="1322" spans="7:7">
      <c r="G1322" s="10"/>
    </row>
    <row r="1323" spans="7:7">
      <c r="G1323" s="10"/>
    </row>
    <row r="1324" spans="7:7">
      <c r="G1324" s="10"/>
    </row>
    <row r="1325" spans="7:7">
      <c r="G1325" s="10"/>
    </row>
    <row r="1326" spans="7:7">
      <c r="G1326" s="10"/>
    </row>
    <row r="1327" spans="7:7">
      <c r="G1327" s="10"/>
    </row>
    <row r="1328" spans="7:7">
      <c r="G1328" s="10"/>
    </row>
    <row r="1329" spans="7:7">
      <c r="G1329" s="10"/>
    </row>
    <row r="1330" spans="7:7">
      <c r="G1330" s="10"/>
    </row>
    <row r="1331" spans="7:7">
      <c r="G1331" s="10"/>
    </row>
    <row r="1332" spans="7:7">
      <c r="G1332" s="10"/>
    </row>
    <row r="1333" spans="7:7">
      <c r="G1333" s="10"/>
    </row>
    <row r="1334" spans="7:7">
      <c r="G1334" s="10"/>
    </row>
    <row r="1335" spans="7:7">
      <c r="G1335" s="10"/>
    </row>
    <row r="1336" spans="7:7">
      <c r="G1336" s="10"/>
    </row>
    <row r="1337" spans="7:7">
      <c r="G1337" s="10"/>
    </row>
    <row r="1338" spans="7:7">
      <c r="G1338" s="10"/>
    </row>
    <row r="1339" spans="7:7">
      <c r="G1339" s="10"/>
    </row>
    <row r="1340" spans="7:7">
      <c r="G1340" s="10"/>
    </row>
    <row r="1341" spans="7:7">
      <c r="G1341" s="10"/>
    </row>
    <row r="1342" spans="7:7">
      <c r="G1342" s="10"/>
    </row>
    <row r="1343" spans="7:7">
      <c r="G1343" s="10"/>
    </row>
    <row r="1344" spans="7:7">
      <c r="G1344" s="10"/>
    </row>
    <row r="1345" spans="7:7">
      <c r="G1345" s="10"/>
    </row>
    <row r="1346" spans="7:7">
      <c r="G1346" s="10"/>
    </row>
    <row r="1347" spans="7:7">
      <c r="G1347" s="10"/>
    </row>
    <row r="1348" spans="7:7">
      <c r="G1348" s="10"/>
    </row>
    <row r="1349" spans="7:7">
      <c r="G1349" s="10"/>
    </row>
    <row r="1350" spans="7:7">
      <c r="G1350" s="10"/>
    </row>
    <row r="1351" spans="7:7">
      <c r="G1351" s="10"/>
    </row>
    <row r="1352" spans="7:7">
      <c r="G1352" s="10"/>
    </row>
    <row r="1353" spans="7:7">
      <c r="G1353" s="10"/>
    </row>
    <row r="1354" spans="7:7">
      <c r="G1354" s="10"/>
    </row>
    <row r="1355" spans="7:7">
      <c r="G1355" s="10"/>
    </row>
    <row r="1356" spans="7:7">
      <c r="G1356" s="10"/>
    </row>
    <row r="1357" spans="7:7">
      <c r="G1357" s="10"/>
    </row>
    <row r="1358" spans="7:7">
      <c r="G1358" s="10"/>
    </row>
    <row r="1359" spans="7:7">
      <c r="G1359" s="10"/>
    </row>
    <row r="1360" spans="7:7">
      <c r="G1360" s="10"/>
    </row>
    <row r="1361" spans="7:7">
      <c r="G1361" s="10"/>
    </row>
    <row r="1362" spans="7:7">
      <c r="G1362" s="10"/>
    </row>
    <row r="1363" spans="7:7">
      <c r="G1363" s="10"/>
    </row>
    <row r="1364" spans="7:7">
      <c r="G1364" s="10"/>
    </row>
    <row r="1365" spans="7:7">
      <c r="G1365" s="10"/>
    </row>
    <row r="1366" spans="7:7">
      <c r="G1366" s="10"/>
    </row>
    <row r="1367" spans="7:7">
      <c r="G1367" s="10"/>
    </row>
    <row r="1368" spans="7:7">
      <c r="G1368" s="10"/>
    </row>
    <row r="1369" spans="7:7">
      <c r="G1369" s="10"/>
    </row>
    <row r="1370" spans="7:7">
      <c r="G1370" s="10"/>
    </row>
    <row r="1371" spans="7:7">
      <c r="G1371" s="10"/>
    </row>
    <row r="1372" spans="7:7">
      <c r="G1372" s="10"/>
    </row>
    <row r="1373" spans="7:7">
      <c r="G1373" s="10"/>
    </row>
    <row r="1374" spans="7:7">
      <c r="G1374" s="10"/>
    </row>
    <row r="1375" spans="7:7">
      <c r="G1375" s="10"/>
    </row>
    <row r="1376" spans="7:7">
      <c r="G1376" s="10"/>
    </row>
    <row r="1377" spans="7:7">
      <c r="G1377" s="10"/>
    </row>
    <row r="1378" spans="7:7">
      <c r="G1378" s="10"/>
    </row>
    <row r="1379" spans="7:7">
      <c r="G1379" s="10"/>
    </row>
    <row r="1380" spans="7:7">
      <c r="G1380" s="10"/>
    </row>
    <row r="1381" spans="7:7">
      <c r="G1381" s="10"/>
    </row>
    <row r="1382" spans="7:7">
      <c r="G1382" s="10"/>
    </row>
    <row r="1383" spans="7:7">
      <c r="G1383" s="10"/>
    </row>
    <row r="1384" spans="7:7">
      <c r="G1384" s="10"/>
    </row>
    <row r="1385" spans="7:7">
      <c r="G1385" s="10"/>
    </row>
    <row r="1386" spans="7:7">
      <c r="G1386" s="10"/>
    </row>
    <row r="1387" spans="7:7">
      <c r="G1387" s="10"/>
    </row>
    <row r="1388" spans="7:7">
      <c r="G1388" s="10"/>
    </row>
    <row r="1389" spans="7:7">
      <c r="G1389" s="10"/>
    </row>
    <row r="1390" spans="7:7">
      <c r="G1390" s="10"/>
    </row>
    <row r="1391" spans="7:7">
      <c r="G1391" s="10"/>
    </row>
    <row r="1392" spans="7:7">
      <c r="G1392" s="10"/>
    </row>
    <row r="1393" spans="7:7">
      <c r="G1393" s="10"/>
    </row>
  </sheetData>
  <autoFilter ref="A8:AK139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topLeftCell="AC1" zoomScale="80" zoomScaleNormal="80" zoomScalePageLayoutView="80" workbookViewId="0">
      <selection activeCell="AM7" sqref="AM7"/>
    </sheetView>
  </sheetViews>
  <sheetFormatPr baseColWidth="10" defaultColWidth="8.83203125" defaultRowHeight="15" x14ac:dyDescent="0"/>
  <cols>
    <col min="1" max="1" width="8.83203125" style="17"/>
    <col min="2" max="2" width="9.6640625" style="17" customWidth="1"/>
    <col min="3" max="8" width="10.5" style="17" customWidth="1"/>
    <col min="9" max="9" width="12" style="17" bestFit="1" customWidth="1"/>
    <col min="10" max="10" width="12.6640625" style="17" customWidth="1"/>
    <col min="11" max="11" width="10.5" style="17" bestFit="1" customWidth="1"/>
    <col min="12" max="12" width="11.1640625" style="17" customWidth="1"/>
    <col min="13" max="24" width="8.83203125" style="17"/>
    <col min="25" max="25" width="10.1640625" style="17" customWidth="1"/>
    <col min="26" max="16384" width="8.83203125" style="17"/>
  </cols>
  <sheetData>
    <row r="1" spans="1:49" ht="16" thickBot="1">
      <c r="K1" s="18"/>
      <c r="N1" s="18"/>
      <c r="O1" s="18"/>
    </row>
    <row r="2" spans="1:49" ht="16" thickTop="1">
      <c r="D2" s="17" t="s">
        <v>185</v>
      </c>
      <c r="E2" s="17" t="s">
        <v>185</v>
      </c>
      <c r="F2" s="23" t="s">
        <v>207</v>
      </c>
      <c r="G2" s="24" t="s">
        <v>207</v>
      </c>
      <c r="H2" s="17" t="s">
        <v>207</v>
      </c>
      <c r="I2" s="17" t="s">
        <v>207</v>
      </c>
      <c r="J2" s="17" t="s">
        <v>207</v>
      </c>
      <c r="K2" s="17" t="s">
        <v>207</v>
      </c>
      <c r="L2" s="17" t="s">
        <v>207</v>
      </c>
      <c r="M2" s="19" t="s">
        <v>188</v>
      </c>
      <c r="N2" s="18"/>
      <c r="O2" s="18"/>
      <c r="Y2" s="17" t="s">
        <v>189</v>
      </c>
      <c r="Z2" s="19" t="s">
        <v>186</v>
      </c>
      <c r="AL2" s="19" t="s">
        <v>187</v>
      </c>
    </row>
    <row r="3" spans="1:49" s="16" customFormat="1" ht="47" thickBot="1">
      <c r="A3" s="16" t="s">
        <v>138</v>
      </c>
      <c r="B3" s="16" t="s">
        <v>139</v>
      </c>
      <c r="C3" s="16" t="s">
        <v>140</v>
      </c>
      <c r="D3" s="16" t="s">
        <v>179</v>
      </c>
      <c r="E3" s="16" t="s">
        <v>180</v>
      </c>
      <c r="F3" s="25" t="s">
        <v>190</v>
      </c>
      <c r="G3" s="26" t="s">
        <v>191</v>
      </c>
      <c r="H3" s="16" t="s">
        <v>13</v>
      </c>
      <c r="I3" s="16" t="s">
        <v>183</v>
      </c>
      <c r="J3" s="16" t="s">
        <v>184</v>
      </c>
      <c r="K3" s="16" t="s">
        <v>179</v>
      </c>
      <c r="L3" s="16" t="s">
        <v>180</v>
      </c>
      <c r="M3" s="16">
        <v>1</v>
      </c>
      <c r="N3" s="22">
        <v>2</v>
      </c>
      <c r="O3" s="16">
        <v>3</v>
      </c>
      <c r="P3" s="22">
        <v>4</v>
      </c>
      <c r="Q3" s="16">
        <v>5</v>
      </c>
      <c r="R3" s="22">
        <v>6</v>
      </c>
      <c r="S3" s="16">
        <v>7</v>
      </c>
      <c r="T3" s="22">
        <v>8</v>
      </c>
      <c r="U3" s="16">
        <v>9</v>
      </c>
      <c r="V3" s="22">
        <v>10</v>
      </c>
      <c r="W3" s="16">
        <v>11</v>
      </c>
      <c r="X3" s="22">
        <v>12</v>
      </c>
      <c r="Y3" s="22"/>
      <c r="Z3" s="16">
        <v>1</v>
      </c>
      <c r="AA3" s="22">
        <v>2</v>
      </c>
      <c r="AB3" s="16">
        <v>3</v>
      </c>
      <c r="AC3" s="22">
        <v>4</v>
      </c>
      <c r="AD3" s="16">
        <v>5</v>
      </c>
      <c r="AE3" s="22">
        <v>6</v>
      </c>
      <c r="AF3" s="16">
        <v>7</v>
      </c>
      <c r="AG3" s="22">
        <v>8</v>
      </c>
      <c r="AH3" s="16">
        <v>9</v>
      </c>
      <c r="AI3" s="22">
        <v>10</v>
      </c>
      <c r="AJ3" s="16">
        <v>11</v>
      </c>
      <c r="AK3" s="22">
        <v>12</v>
      </c>
      <c r="AL3" s="16">
        <v>1</v>
      </c>
      <c r="AM3" s="22">
        <v>2</v>
      </c>
      <c r="AN3" s="16">
        <v>3</v>
      </c>
      <c r="AO3" s="22">
        <v>4</v>
      </c>
      <c r="AP3" s="16">
        <v>5</v>
      </c>
      <c r="AQ3" s="22">
        <v>6</v>
      </c>
      <c r="AR3" s="16">
        <v>7</v>
      </c>
      <c r="AS3" s="22">
        <v>8</v>
      </c>
      <c r="AT3" s="16">
        <v>9</v>
      </c>
      <c r="AU3" s="22">
        <v>10</v>
      </c>
      <c r="AV3" s="16">
        <v>11</v>
      </c>
      <c r="AW3" s="22">
        <v>12</v>
      </c>
    </row>
    <row r="4" spans="1:49" ht="16" thickTop="1">
      <c r="A4" s="17" t="s">
        <v>141</v>
      </c>
      <c r="B4" s="17">
        <v>1</v>
      </c>
      <c r="C4" s="17" t="s">
        <v>181</v>
      </c>
      <c r="D4" s="17">
        <f>+'Set up - Demand'!F4</f>
        <v>360000</v>
      </c>
      <c r="E4" s="17">
        <f>+'Set up - Demand'!H4</f>
        <v>380000</v>
      </c>
      <c r="H4" s="17">
        <f>+'Set up - Demand'!AT4</f>
        <v>1</v>
      </c>
      <c r="I4" s="18">
        <f>+'Set up - Demand'!Z4</f>
        <v>0.22</v>
      </c>
      <c r="J4" s="18">
        <f>+'Set up - Demand'!AL4</f>
        <v>0.22</v>
      </c>
      <c r="K4" s="27">
        <f t="shared" ref="K4:K26" si="0">+I4*D4</f>
        <v>79200</v>
      </c>
      <c r="L4" s="27">
        <f t="shared" ref="L4:L26" si="1">+J4*E4</f>
        <v>83600</v>
      </c>
      <c r="M4" s="20">
        <v>12</v>
      </c>
      <c r="N4" s="21">
        <v>6</v>
      </c>
      <c r="O4" s="20">
        <v>6</v>
      </c>
      <c r="P4" s="21">
        <v>6</v>
      </c>
      <c r="Q4" s="20">
        <v>6</v>
      </c>
      <c r="R4" s="21">
        <v>0</v>
      </c>
      <c r="S4" s="20">
        <v>0</v>
      </c>
      <c r="T4" s="21">
        <v>6</v>
      </c>
      <c r="U4" s="20">
        <v>6</v>
      </c>
      <c r="V4" s="21">
        <v>18</v>
      </c>
      <c r="W4" s="20">
        <v>30</v>
      </c>
      <c r="X4" s="21">
        <v>24</v>
      </c>
      <c r="Y4" s="20">
        <f>+SUM(M4:X4)</f>
        <v>120</v>
      </c>
      <c r="Z4" s="20">
        <v>8448</v>
      </c>
      <c r="AA4" s="20">
        <v>3840</v>
      </c>
      <c r="AB4" s="20">
        <v>3840</v>
      </c>
      <c r="AC4" s="20">
        <v>3840</v>
      </c>
      <c r="AD4" s="20">
        <v>3840</v>
      </c>
      <c r="AE4" s="20">
        <v>0</v>
      </c>
      <c r="AF4" s="20">
        <v>0</v>
      </c>
      <c r="AG4" s="20">
        <v>4608</v>
      </c>
      <c r="AH4" s="20">
        <v>3840</v>
      </c>
      <c r="AI4" s="20">
        <v>11520</v>
      </c>
      <c r="AJ4" s="20">
        <v>19968</v>
      </c>
      <c r="AK4" s="20">
        <v>16128</v>
      </c>
      <c r="AL4" s="20">
        <v>7680</v>
      </c>
      <c r="AM4" s="20">
        <v>4608</v>
      </c>
      <c r="AN4" s="20">
        <v>3840</v>
      </c>
      <c r="AO4" s="20">
        <v>4608</v>
      </c>
      <c r="AP4" s="20">
        <v>3840</v>
      </c>
      <c r="AQ4" s="20">
        <v>0</v>
      </c>
      <c r="AR4" s="20">
        <v>0</v>
      </c>
      <c r="AS4" s="20">
        <v>4608</v>
      </c>
      <c r="AT4" s="20">
        <v>3840</v>
      </c>
      <c r="AU4" s="20">
        <v>13056</v>
      </c>
      <c r="AV4" s="20">
        <v>20736</v>
      </c>
      <c r="AW4" s="20">
        <v>16896</v>
      </c>
    </row>
    <row r="5" spans="1:49">
      <c r="A5" s="17" t="s">
        <v>142</v>
      </c>
      <c r="B5" s="17">
        <v>1</v>
      </c>
      <c r="C5" s="17" t="s">
        <v>181</v>
      </c>
      <c r="D5" s="17">
        <f>+'Set up - Demand'!F5</f>
        <v>240000</v>
      </c>
      <c r="E5" s="17">
        <f>+'Set up - Demand'!H5</f>
        <v>230000</v>
      </c>
      <c r="H5" s="17">
        <f>+'Set up - Demand'!AT5</f>
        <v>1</v>
      </c>
      <c r="I5" s="18">
        <f>+'Set up - Demand'!Z5</f>
        <v>0.35</v>
      </c>
      <c r="J5" s="18">
        <f>+'Set up - Demand'!AL5</f>
        <v>0.4</v>
      </c>
      <c r="K5" s="27">
        <f t="shared" si="0"/>
        <v>84000</v>
      </c>
      <c r="L5" s="27">
        <f t="shared" si="1"/>
        <v>92000</v>
      </c>
      <c r="M5" s="20">
        <v>12</v>
      </c>
      <c r="N5" s="21">
        <v>6</v>
      </c>
      <c r="O5" s="20">
        <v>6</v>
      </c>
      <c r="P5" s="21">
        <v>6</v>
      </c>
      <c r="Q5" s="20">
        <v>6</v>
      </c>
      <c r="R5" s="21">
        <v>0</v>
      </c>
      <c r="S5" s="20">
        <v>0</v>
      </c>
      <c r="T5" s="21">
        <v>6</v>
      </c>
      <c r="U5" s="20">
        <v>6</v>
      </c>
      <c r="V5" s="21">
        <v>18</v>
      </c>
      <c r="W5" s="20">
        <v>30</v>
      </c>
      <c r="X5" s="21">
        <v>24</v>
      </c>
      <c r="Y5" s="20">
        <f t="shared" ref="Y5:Y26" si="2">+SUM(M5:X5)</f>
        <v>120</v>
      </c>
      <c r="Z5" s="20">
        <v>8448</v>
      </c>
      <c r="AA5" s="20">
        <v>4608</v>
      </c>
      <c r="AB5" s="20">
        <v>3840</v>
      </c>
      <c r="AC5" s="20">
        <v>4608</v>
      </c>
      <c r="AD5" s="20">
        <v>3840</v>
      </c>
      <c r="AE5" s="20">
        <v>0</v>
      </c>
      <c r="AF5" s="20">
        <v>0</v>
      </c>
      <c r="AG5" s="20">
        <v>4608</v>
      </c>
      <c r="AH5" s="20">
        <v>3840</v>
      </c>
      <c r="AI5" s="20">
        <v>13056</v>
      </c>
      <c r="AJ5" s="20">
        <v>20736</v>
      </c>
      <c r="AK5" s="20">
        <v>16896</v>
      </c>
      <c r="AL5" s="20">
        <v>9216</v>
      </c>
      <c r="AM5" s="20">
        <v>4608</v>
      </c>
      <c r="AN5" s="20">
        <v>4608</v>
      </c>
      <c r="AO5" s="20">
        <v>4608</v>
      </c>
      <c r="AP5" s="20">
        <v>4608</v>
      </c>
      <c r="AQ5" s="20">
        <v>0</v>
      </c>
      <c r="AR5" s="20">
        <v>0</v>
      </c>
      <c r="AS5" s="20">
        <v>4608</v>
      </c>
      <c r="AT5" s="20">
        <v>4608</v>
      </c>
      <c r="AU5" s="20">
        <v>13824</v>
      </c>
      <c r="AV5" s="20">
        <v>23040</v>
      </c>
      <c r="AW5" s="20">
        <v>18432</v>
      </c>
    </row>
    <row r="6" spans="1:49">
      <c r="A6" s="17" t="s">
        <v>143</v>
      </c>
      <c r="B6" s="17">
        <v>2</v>
      </c>
      <c r="C6" s="17" t="s">
        <v>182</v>
      </c>
      <c r="D6" s="17">
        <f>+'Set up - Demand'!F6</f>
        <v>75000</v>
      </c>
      <c r="E6" s="17">
        <f>+'Set up - Demand'!H6</f>
        <v>100000</v>
      </c>
      <c r="H6" s="17">
        <f>+'Set up - Demand'!AT6</f>
        <v>1</v>
      </c>
      <c r="I6" s="18">
        <f>+'Set up - Demand'!Z6</f>
        <v>0.12</v>
      </c>
      <c r="J6" s="18">
        <f>+'Set up - Demand'!AL6</f>
        <v>0.12</v>
      </c>
      <c r="K6" s="27">
        <f t="shared" si="0"/>
        <v>9000</v>
      </c>
      <c r="L6" s="27">
        <f t="shared" si="1"/>
        <v>12000</v>
      </c>
      <c r="M6" s="20">
        <v>15</v>
      </c>
      <c r="N6" s="21">
        <v>15</v>
      </c>
      <c r="O6" s="20">
        <v>10</v>
      </c>
      <c r="P6" s="21">
        <v>5</v>
      </c>
      <c r="Q6" s="20">
        <v>5</v>
      </c>
      <c r="R6" s="21">
        <v>5</v>
      </c>
      <c r="S6" s="20">
        <v>5</v>
      </c>
      <c r="T6" s="21">
        <v>5</v>
      </c>
      <c r="U6" s="20">
        <v>10</v>
      </c>
      <c r="V6" s="21">
        <v>15</v>
      </c>
      <c r="W6" s="20">
        <v>15</v>
      </c>
      <c r="X6" s="21">
        <v>15</v>
      </c>
      <c r="Y6" s="20">
        <f t="shared" si="2"/>
        <v>120</v>
      </c>
      <c r="Z6" s="20">
        <v>1152</v>
      </c>
      <c r="AA6" s="20">
        <v>1152</v>
      </c>
      <c r="AB6" s="20">
        <v>768</v>
      </c>
      <c r="AC6" s="20">
        <v>384</v>
      </c>
      <c r="AD6" s="20">
        <v>384</v>
      </c>
      <c r="AE6" s="20">
        <v>384</v>
      </c>
      <c r="AF6" s="20">
        <v>384</v>
      </c>
      <c r="AG6" s="20">
        <v>384</v>
      </c>
      <c r="AH6" s="20">
        <v>768</v>
      </c>
      <c r="AI6" s="20">
        <v>1152</v>
      </c>
      <c r="AJ6" s="20">
        <v>1152</v>
      </c>
      <c r="AK6" s="20">
        <v>1152</v>
      </c>
      <c r="AL6" s="20">
        <v>1536</v>
      </c>
      <c r="AM6" s="20">
        <v>1536</v>
      </c>
      <c r="AN6" s="20">
        <v>768</v>
      </c>
      <c r="AO6" s="20">
        <v>768</v>
      </c>
      <c r="AP6" s="20">
        <v>384</v>
      </c>
      <c r="AQ6" s="20">
        <v>384</v>
      </c>
      <c r="AR6" s="20">
        <v>768</v>
      </c>
      <c r="AS6" s="20">
        <v>384</v>
      </c>
      <c r="AT6" s="20">
        <v>1152</v>
      </c>
      <c r="AU6" s="20">
        <v>1536</v>
      </c>
      <c r="AV6" s="20">
        <v>1536</v>
      </c>
      <c r="AW6" s="20">
        <v>1536</v>
      </c>
    </row>
    <row r="7" spans="1:49">
      <c r="A7" s="17" t="s">
        <v>144</v>
      </c>
      <c r="B7" s="17">
        <v>2</v>
      </c>
      <c r="C7" s="17" t="s">
        <v>182</v>
      </c>
      <c r="D7" s="17">
        <f>+'Set up - Demand'!F7</f>
        <v>75000</v>
      </c>
      <c r="E7" s="17">
        <f>+'Set up - Demand'!H7</f>
        <v>60000</v>
      </c>
      <c r="H7" s="17">
        <f>+'Set up - Demand'!AT7</f>
        <v>1</v>
      </c>
      <c r="I7" s="18">
        <f>+'Set up - Demand'!Z7</f>
        <v>0.23</v>
      </c>
      <c r="J7" s="18">
        <f>+'Set up - Demand'!AL7</f>
        <v>0.23</v>
      </c>
      <c r="K7" s="27">
        <f t="shared" si="0"/>
        <v>17250</v>
      </c>
      <c r="L7" s="27">
        <f t="shared" si="1"/>
        <v>13800</v>
      </c>
      <c r="M7" s="20">
        <v>15</v>
      </c>
      <c r="N7" s="21">
        <v>15</v>
      </c>
      <c r="O7" s="20">
        <v>10</v>
      </c>
      <c r="P7" s="21">
        <v>5</v>
      </c>
      <c r="Q7" s="20">
        <v>5</v>
      </c>
      <c r="R7" s="21">
        <v>5</v>
      </c>
      <c r="S7" s="20">
        <v>5</v>
      </c>
      <c r="T7" s="21">
        <v>5</v>
      </c>
      <c r="U7" s="20">
        <v>10</v>
      </c>
      <c r="V7" s="21">
        <v>15</v>
      </c>
      <c r="W7" s="20">
        <v>15</v>
      </c>
      <c r="X7" s="21">
        <v>15</v>
      </c>
      <c r="Y7" s="20">
        <f t="shared" si="2"/>
        <v>120</v>
      </c>
      <c r="Z7" s="20">
        <v>2304</v>
      </c>
      <c r="AA7" s="20">
        <v>2304</v>
      </c>
      <c r="AB7" s="20">
        <v>1152</v>
      </c>
      <c r="AC7" s="20">
        <v>768</v>
      </c>
      <c r="AD7" s="20">
        <v>768</v>
      </c>
      <c r="AE7" s="20">
        <v>768</v>
      </c>
      <c r="AF7" s="20">
        <v>768</v>
      </c>
      <c r="AG7" s="20">
        <v>768</v>
      </c>
      <c r="AH7" s="20">
        <v>1536</v>
      </c>
      <c r="AI7" s="20">
        <v>1920</v>
      </c>
      <c r="AJ7" s="20">
        <v>2304</v>
      </c>
      <c r="AK7" s="20">
        <v>1920</v>
      </c>
      <c r="AL7" s="20">
        <v>1920</v>
      </c>
      <c r="AM7" s="20">
        <v>1536</v>
      </c>
      <c r="AN7" s="20">
        <v>1152</v>
      </c>
      <c r="AO7" s="20">
        <v>768</v>
      </c>
      <c r="AP7" s="20">
        <v>384</v>
      </c>
      <c r="AQ7" s="20">
        <v>768</v>
      </c>
      <c r="AR7" s="20">
        <v>384</v>
      </c>
      <c r="AS7" s="20">
        <v>768</v>
      </c>
      <c r="AT7" s="20">
        <v>1152</v>
      </c>
      <c r="AU7" s="20">
        <v>1536</v>
      </c>
      <c r="AV7" s="20">
        <v>1920</v>
      </c>
      <c r="AW7" s="20">
        <v>1536</v>
      </c>
    </row>
    <row r="8" spans="1:49">
      <c r="A8" s="17" t="s">
        <v>145</v>
      </c>
      <c r="B8" s="17">
        <v>2</v>
      </c>
      <c r="C8" s="17" t="s">
        <v>182</v>
      </c>
      <c r="D8" s="17">
        <f>+'Set up - Demand'!F8</f>
        <v>60000</v>
      </c>
      <c r="E8" s="17">
        <f>+'Set up - Demand'!H8</f>
        <v>60000</v>
      </c>
      <c r="H8" s="17">
        <f>+'Set up - Demand'!AT8</f>
        <v>0</v>
      </c>
      <c r="I8" s="18">
        <f>+'Set up - Demand'!Z8</f>
        <v>0</v>
      </c>
      <c r="J8" s="18">
        <f>+'Set up - Demand'!AL8</f>
        <v>0</v>
      </c>
      <c r="K8" s="27">
        <f t="shared" si="0"/>
        <v>0</v>
      </c>
      <c r="L8" s="27">
        <f t="shared" si="1"/>
        <v>0</v>
      </c>
      <c r="M8" s="20">
        <v>15</v>
      </c>
      <c r="N8" s="21">
        <v>15</v>
      </c>
      <c r="O8" s="20">
        <v>10</v>
      </c>
      <c r="P8" s="21">
        <v>5</v>
      </c>
      <c r="Q8" s="20">
        <v>5</v>
      </c>
      <c r="R8" s="21">
        <v>5</v>
      </c>
      <c r="S8" s="20">
        <v>5</v>
      </c>
      <c r="T8" s="21">
        <v>5</v>
      </c>
      <c r="U8" s="20">
        <v>10</v>
      </c>
      <c r="V8" s="21">
        <v>15</v>
      </c>
      <c r="W8" s="20">
        <v>15</v>
      </c>
      <c r="X8" s="21">
        <v>15</v>
      </c>
      <c r="Y8" s="20">
        <f t="shared" si="2"/>
        <v>120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</row>
    <row r="9" spans="1:49">
      <c r="A9" s="17" t="s">
        <v>146</v>
      </c>
      <c r="B9" s="17">
        <v>2</v>
      </c>
      <c r="C9" s="17" t="s">
        <v>182</v>
      </c>
      <c r="D9" s="17">
        <f>+'Set up - Demand'!F9</f>
        <v>60000</v>
      </c>
      <c r="E9" s="17">
        <f>+'Set up - Demand'!H9</f>
        <v>65000</v>
      </c>
      <c r="H9" s="17">
        <f>+'Set up - Demand'!AT9</f>
        <v>1</v>
      </c>
      <c r="I9" s="18">
        <f>+'Set up - Demand'!Z9</f>
        <v>0.25</v>
      </c>
      <c r="J9" s="18">
        <f>+'Set up - Demand'!AL9</f>
        <v>0.25</v>
      </c>
      <c r="K9" s="27">
        <f t="shared" si="0"/>
        <v>15000</v>
      </c>
      <c r="L9" s="27">
        <f t="shared" si="1"/>
        <v>16250</v>
      </c>
      <c r="M9" s="20">
        <v>15</v>
      </c>
      <c r="N9" s="21">
        <v>15</v>
      </c>
      <c r="O9" s="20">
        <v>10</v>
      </c>
      <c r="P9" s="21">
        <v>5</v>
      </c>
      <c r="Q9" s="20">
        <v>5</v>
      </c>
      <c r="R9" s="21">
        <v>5</v>
      </c>
      <c r="S9" s="20">
        <v>5</v>
      </c>
      <c r="T9" s="21">
        <v>5</v>
      </c>
      <c r="U9" s="20">
        <v>10</v>
      </c>
      <c r="V9" s="21">
        <v>15</v>
      </c>
      <c r="W9" s="20">
        <v>15</v>
      </c>
      <c r="X9" s="21">
        <v>15</v>
      </c>
      <c r="Y9" s="20">
        <f t="shared" si="2"/>
        <v>120</v>
      </c>
      <c r="Z9" s="20">
        <v>1920</v>
      </c>
      <c r="AA9" s="20">
        <v>1920</v>
      </c>
      <c r="AB9" s="20">
        <v>1536</v>
      </c>
      <c r="AC9" s="20">
        <v>768</v>
      </c>
      <c r="AD9" s="20">
        <v>768</v>
      </c>
      <c r="AE9" s="20"/>
      <c r="AF9" s="20">
        <v>768</v>
      </c>
      <c r="AG9" s="20">
        <v>768</v>
      </c>
      <c r="AH9" s="20">
        <v>1152</v>
      </c>
      <c r="AI9" s="20">
        <v>1920</v>
      </c>
      <c r="AJ9" s="20">
        <v>1920</v>
      </c>
      <c r="AK9" s="20">
        <v>1920</v>
      </c>
      <c r="AL9" s="20">
        <v>2304</v>
      </c>
      <c r="AM9" s="20">
        <v>1920</v>
      </c>
      <c r="AN9" s="20">
        <v>1536</v>
      </c>
      <c r="AO9" s="20">
        <v>768</v>
      </c>
      <c r="AP9" s="20">
        <v>768</v>
      </c>
      <c r="AQ9" s="20">
        <v>768</v>
      </c>
      <c r="AR9" s="20">
        <v>768</v>
      </c>
      <c r="AS9" s="20">
        <v>0</v>
      </c>
      <c r="AT9" s="20">
        <v>1536</v>
      </c>
      <c r="AU9" s="20">
        <v>1920</v>
      </c>
      <c r="AV9" s="20">
        <v>2304</v>
      </c>
      <c r="AW9" s="20">
        <v>1920</v>
      </c>
    </row>
    <row r="10" spans="1:49">
      <c r="A10" s="17" t="s">
        <v>147</v>
      </c>
      <c r="B10" s="17">
        <v>2</v>
      </c>
      <c r="C10" s="17" t="s">
        <v>182</v>
      </c>
      <c r="D10" s="17">
        <f>+'Set up - Demand'!F10</f>
        <v>30000</v>
      </c>
      <c r="E10" s="17">
        <f>+'Set up - Demand'!H10</f>
        <v>32000</v>
      </c>
      <c r="H10" s="17">
        <f>+'Set up - Demand'!AT10</f>
        <v>0</v>
      </c>
      <c r="I10" s="18">
        <f>+'Set up - Demand'!Z10</f>
        <v>0.35</v>
      </c>
      <c r="J10" s="18">
        <f>+'Set up - Demand'!AL10</f>
        <v>0</v>
      </c>
      <c r="K10" s="27">
        <f t="shared" si="0"/>
        <v>10500</v>
      </c>
      <c r="L10" s="27">
        <f t="shared" si="1"/>
        <v>0</v>
      </c>
      <c r="M10" s="20">
        <v>15</v>
      </c>
      <c r="N10" s="21">
        <v>15</v>
      </c>
      <c r="O10" s="20">
        <v>10</v>
      </c>
      <c r="P10" s="21">
        <v>5</v>
      </c>
      <c r="Q10" s="20">
        <v>5</v>
      </c>
      <c r="R10" s="21">
        <v>5</v>
      </c>
      <c r="S10" s="20">
        <v>5</v>
      </c>
      <c r="T10" s="21">
        <v>5</v>
      </c>
      <c r="U10" s="20">
        <v>10</v>
      </c>
      <c r="V10" s="21">
        <v>15</v>
      </c>
      <c r="W10" s="20">
        <v>15</v>
      </c>
      <c r="X10" s="21">
        <v>15</v>
      </c>
      <c r="Y10" s="20">
        <f t="shared" si="2"/>
        <v>120</v>
      </c>
      <c r="Z10" s="20">
        <v>1536</v>
      </c>
      <c r="AA10" s="20">
        <v>1152</v>
      </c>
      <c r="AB10" s="20">
        <v>1152</v>
      </c>
      <c r="AC10" s="20">
        <v>384</v>
      </c>
      <c r="AD10" s="20">
        <v>0</v>
      </c>
      <c r="AE10" s="20">
        <v>768</v>
      </c>
      <c r="AF10" s="20">
        <v>384</v>
      </c>
      <c r="AG10" s="20">
        <v>384</v>
      </c>
      <c r="AH10" s="20">
        <v>1152</v>
      </c>
      <c r="AI10" s="20">
        <v>1152</v>
      </c>
      <c r="AJ10" s="20">
        <v>1536</v>
      </c>
      <c r="AK10" s="20">
        <v>1152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</row>
    <row r="11" spans="1:49">
      <c r="A11" s="17" t="s">
        <v>148</v>
      </c>
      <c r="B11" s="17">
        <v>3</v>
      </c>
      <c r="C11" s="17" t="s">
        <v>181</v>
      </c>
      <c r="D11" s="17">
        <f>+'Set up - Demand'!F11</f>
        <v>9500</v>
      </c>
      <c r="E11" s="17">
        <f>+'Set up - Demand'!H11</f>
        <v>15500</v>
      </c>
      <c r="H11" s="17">
        <f>+'Set up - Demand'!AT11</f>
        <v>1</v>
      </c>
      <c r="I11" s="18">
        <f>+'Set up - Demand'!Z11</f>
        <v>0.22</v>
      </c>
      <c r="J11" s="18">
        <f>+'Set up - Demand'!AL11</f>
        <v>0.22</v>
      </c>
      <c r="K11" s="27">
        <f t="shared" si="0"/>
        <v>2090</v>
      </c>
      <c r="L11" s="27">
        <f t="shared" si="1"/>
        <v>3410</v>
      </c>
      <c r="M11" s="20">
        <v>5</v>
      </c>
      <c r="N11" s="21">
        <v>10</v>
      </c>
      <c r="O11" s="20">
        <v>10</v>
      </c>
      <c r="P11" s="21">
        <v>15</v>
      </c>
      <c r="Q11" s="20">
        <v>15</v>
      </c>
      <c r="R11" s="21">
        <v>20</v>
      </c>
      <c r="S11" s="20">
        <v>15</v>
      </c>
      <c r="T11" s="21">
        <v>10</v>
      </c>
      <c r="U11" s="20">
        <v>5</v>
      </c>
      <c r="V11" s="21">
        <v>5</v>
      </c>
      <c r="W11" s="20">
        <v>5</v>
      </c>
      <c r="X11" s="21">
        <v>5</v>
      </c>
      <c r="Y11" s="20">
        <f t="shared" si="2"/>
        <v>120</v>
      </c>
      <c r="Z11" s="20">
        <v>384</v>
      </c>
      <c r="AA11" s="20">
        <v>0</v>
      </c>
      <c r="AB11" s="20">
        <v>384</v>
      </c>
      <c r="AC11" s="20">
        <v>0</v>
      </c>
      <c r="AD11" s="20">
        <v>384</v>
      </c>
      <c r="AE11" s="20">
        <v>384</v>
      </c>
      <c r="AF11" s="20">
        <v>384</v>
      </c>
      <c r="AG11" s="20">
        <v>0</v>
      </c>
      <c r="AH11" s="20">
        <v>384</v>
      </c>
      <c r="AI11" s="20">
        <v>0</v>
      </c>
      <c r="AJ11" s="20">
        <v>0</v>
      </c>
      <c r="AK11" s="20">
        <v>0</v>
      </c>
      <c r="AL11" s="20">
        <v>0</v>
      </c>
      <c r="AM11" s="20">
        <v>384</v>
      </c>
      <c r="AN11" s="20">
        <v>384</v>
      </c>
      <c r="AO11" s="20">
        <v>384</v>
      </c>
      <c r="AP11" s="20">
        <v>384</v>
      </c>
      <c r="AQ11" s="20">
        <v>384</v>
      </c>
      <c r="AR11" s="20">
        <v>768</v>
      </c>
      <c r="AS11" s="20">
        <v>0</v>
      </c>
      <c r="AT11" s="20">
        <v>384</v>
      </c>
      <c r="AU11" s="20">
        <v>0</v>
      </c>
      <c r="AV11" s="20">
        <v>384</v>
      </c>
      <c r="AW11" s="20">
        <v>0</v>
      </c>
    </row>
    <row r="12" spans="1:49">
      <c r="A12" s="17" t="s">
        <v>149</v>
      </c>
      <c r="B12" s="17">
        <v>3</v>
      </c>
      <c r="C12" s="17" t="s">
        <v>181</v>
      </c>
      <c r="D12" s="17">
        <f>+'Set up - Demand'!F12</f>
        <v>9000</v>
      </c>
      <c r="E12" s="17">
        <f>+'Set up - Demand'!H12</f>
        <v>6600</v>
      </c>
      <c r="H12" s="17">
        <f>+'Set up - Demand'!AT12</f>
        <v>1</v>
      </c>
      <c r="I12" s="18">
        <f>+'Set up - Demand'!Z12</f>
        <v>0.22</v>
      </c>
      <c r="J12" s="18">
        <f>+'Set up - Demand'!AL12</f>
        <v>0.22</v>
      </c>
      <c r="K12" s="27">
        <f t="shared" si="0"/>
        <v>1980</v>
      </c>
      <c r="L12" s="27">
        <f t="shared" si="1"/>
        <v>1452</v>
      </c>
      <c r="M12" s="20">
        <v>5</v>
      </c>
      <c r="N12" s="21">
        <v>10</v>
      </c>
      <c r="O12" s="20">
        <v>10</v>
      </c>
      <c r="P12" s="21">
        <v>15</v>
      </c>
      <c r="Q12" s="20">
        <v>15</v>
      </c>
      <c r="R12" s="21">
        <v>20</v>
      </c>
      <c r="S12" s="20">
        <v>15</v>
      </c>
      <c r="T12" s="21">
        <v>10</v>
      </c>
      <c r="U12" s="20">
        <v>5</v>
      </c>
      <c r="V12" s="21">
        <v>5</v>
      </c>
      <c r="W12" s="20">
        <v>5</v>
      </c>
      <c r="X12" s="21">
        <v>5</v>
      </c>
      <c r="Y12" s="20">
        <f t="shared" si="2"/>
        <v>120</v>
      </c>
      <c r="Z12" s="20">
        <v>384</v>
      </c>
      <c r="AA12" s="20">
        <v>0</v>
      </c>
      <c r="AB12" s="20">
        <v>0</v>
      </c>
      <c r="AC12" s="20">
        <v>384</v>
      </c>
      <c r="AD12" s="20">
        <v>384</v>
      </c>
      <c r="AE12" s="20">
        <v>384</v>
      </c>
      <c r="AF12" s="20">
        <v>0</v>
      </c>
      <c r="AG12" s="20">
        <v>384</v>
      </c>
      <c r="AH12" s="20">
        <v>0</v>
      </c>
      <c r="AI12" s="20">
        <v>0</v>
      </c>
      <c r="AJ12" s="20">
        <v>0</v>
      </c>
      <c r="AK12" s="20">
        <v>384</v>
      </c>
      <c r="AL12" s="20">
        <v>0</v>
      </c>
      <c r="AM12" s="20">
        <v>0</v>
      </c>
      <c r="AN12" s="20">
        <v>0</v>
      </c>
      <c r="AO12" s="20">
        <v>384</v>
      </c>
      <c r="AP12" s="20">
        <v>0</v>
      </c>
      <c r="AQ12" s="20">
        <v>384</v>
      </c>
      <c r="AR12" s="20">
        <v>384</v>
      </c>
      <c r="AS12" s="20">
        <v>0</v>
      </c>
      <c r="AT12" s="20">
        <v>0</v>
      </c>
      <c r="AU12" s="20">
        <v>0</v>
      </c>
      <c r="AV12" s="20">
        <v>384</v>
      </c>
      <c r="AW12" s="20">
        <v>0</v>
      </c>
    </row>
    <row r="13" spans="1:49">
      <c r="A13" s="17" t="s">
        <v>150</v>
      </c>
      <c r="B13" s="17">
        <v>3</v>
      </c>
      <c r="C13" s="17" t="s">
        <v>181</v>
      </c>
      <c r="D13" s="17">
        <f>+'Set up - Demand'!F13</f>
        <v>9000</v>
      </c>
      <c r="E13" s="17">
        <f>+'Set up - Demand'!H13</f>
        <v>10000</v>
      </c>
      <c r="H13" s="17">
        <f>+'Set up - Demand'!AT13</f>
        <v>1</v>
      </c>
      <c r="I13" s="18">
        <f>+'Set up - Demand'!Z13</f>
        <v>0.22</v>
      </c>
      <c r="J13" s="18">
        <f>+'Set up - Demand'!AL13</f>
        <v>0.27</v>
      </c>
      <c r="K13" s="27">
        <f t="shared" si="0"/>
        <v>1980</v>
      </c>
      <c r="L13" s="27">
        <f t="shared" si="1"/>
        <v>2700</v>
      </c>
      <c r="M13" s="20">
        <v>5</v>
      </c>
      <c r="N13" s="21">
        <v>10</v>
      </c>
      <c r="O13" s="20">
        <v>10</v>
      </c>
      <c r="P13" s="21">
        <v>15</v>
      </c>
      <c r="Q13" s="20">
        <v>15</v>
      </c>
      <c r="R13" s="21">
        <v>20</v>
      </c>
      <c r="S13" s="20">
        <v>15</v>
      </c>
      <c r="T13" s="21">
        <v>10</v>
      </c>
      <c r="U13" s="20">
        <v>5</v>
      </c>
      <c r="V13" s="21">
        <v>5</v>
      </c>
      <c r="W13" s="20">
        <v>5</v>
      </c>
      <c r="X13" s="21">
        <v>5</v>
      </c>
      <c r="Y13" s="20">
        <f t="shared" si="2"/>
        <v>120</v>
      </c>
      <c r="Z13" s="20">
        <v>384</v>
      </c>
      <c r="AA13" s="20">
        <v>0</v>
      </c>
      <c r="AB13" s="20">
        <v>0</v>
      </c>
      <c r="AC13" s="20">
        <v>384</v>
      </c>
      <c r="AD13" s="20">
        <v>384</v>
      </c>
      <c r="AE13" s="20">
        <v>384</v>
      </c>
      <c r="AF13" s="20">
        <v>0</v>
      </c>
      <c r="AG13" s="20">
        <v>384</v>
      </c>
      <c r="AH13" s="20">
        <v>0</v>
      </c>
      <c r="AI13" s="20">
        <v>0</v>
      </c>
      <c r="AJ13" s="20">
        <v>0</v>
      </c>
      <c r="AK13" s="20">
        <v>384</v>
      </c>
      <c r="AL13" s="20">
        <v>0</v>
      </c>
      <c r="AM13" s="20">
        <v>384</v>
      </c>
      <c r="AN13" s="20">
        <v>0</v>
      </c>
      <c r="AO13" s="20">
        <v>384</v>
      </c>
      <c r="AP13" s="20">
        <v>384</v>
      </c>
      <c r="AQ13" s="20">
        <v>384</v>
      </c>
      <c r="AR13" s="20">
        <v>384</v>
      </c>
      <c r="AS13" s="20">
        <v>384</v>
      </c>
      <c r="AT13" s="20">
        <v>0</v>
      </c>
      <c r="AU13" s="20">
        <v>0</v>
      </c>
      <c r="AV13" s="20">
        <v>0</v>
      </c>
      <c r="AW13" s="20">
        <v>384</v>
      </c>
    </row>
    <row r="14" spans="1:49">
      <c r="A14" s="17" t="s">
        <v>151</v>
      </c>
      <c r="B14" s="17">
        <v>3</v>
      </c>
      <c r="C14" s="17" t="s">
        <v>181</v>
      </c>
      <c r="D14" s="17">
        <f>+'Set up - Demand'!F14</f>
        <v>8000</v>
      </c>
      <c r="E14" s="17">
        <f>+'Set up - Demand'!H14</f>
        <v>8800</v>
      </c>
      <c r="H14" s="17">
        <f>+'Set up - Demand'!AT14</f>
        <v>1</v>
      </c>
      <c r="I14" s="18">
        <f>+'Set up - Demand'!Z14</f>
        <v>0.22</v>
      </c>
      <c r="J14" s="18">
        <f>+'Set up - Demand'!AL14</f>
        <v>0.27</v>
      </c>
      <c r="K14" s="27">
        <f t="shared" si="0"/>
        <v>1760</v>
      </c>
      <c r="L14" s="27">
        <f t="shared" si="1"/>
        <v>2376</v>
      </c>
      <c r="M14" s="20">
        <v>5</v>
      </c>
      <c r="N14" s="21">
        <v>10</v>
      </c>
      <c r="O14" s="20">
        <v>10</v>
      </c>
      <c r="P14" s="21">
        <v>15</v>
      </c>
      <c r="Q14" s="20">
        <v>15</v>
      </c>
      <c r="R14" s="21">
        <v>20</v>
      </c>
      <c r="S14" s="20">
        <v>15</v>
      </c>
      <c r="T14" s="21">
        <v>10</v>
      </c>
      <c r="U14" s="20">
        <v>5</v>
      </c>
      <c r="V14" s="21">
        <v>5</v>
      </c>
      <c r="W14" s="20">
        <v>5</v>
      </c>
      <c r="X14" s="21">
        <v>5</v>
      </c>
      <c r="Y14" s="20">
        <f t="shared" si="2"/>
        <v>120</v>
      </c>
      <c r="Z14" s="20">
        <v>384</v>
      </c>
      <c r="AA14" s="20">
        <v>0</v>
      </c>
      <c r="AB14" s="20">
        <v>0</v>
      </c>
      <c r="AC14" s="20">
        <v>384</v>
      </c>
      <c r="AD14" s="20">
        <v>0</v>
      </c>
      <c r="AE14" s="20">
        <v>384</v>
      </c>
      <c r="AF14" s="20">
        <v>384</v>
      </c>
      <c r="AG14" s="20">
        <v>0</v>
      </c>
      <c r="AH14" s="20">
        <v>384</v>
      </c>
      <c r="AI14" s="20">
        <v>0</v>
      </c>
      <c r="AJ14" s="20">
        <v>0</v>
      </c>
      <c r="AK14" s="20">
        <v>0</v>
      </c>
      <c r="AL14" s="20">
        <v>0</v>
      </c>
      <c r="AM14" s="20">
        <v>384</v>
      </c>
      <c r="AN14" s="20">
        <v>0</v>
      </c>
      <c r="AO14" s="20">
        <v>384</v>
      </c>
      <c r="AP14" s="20">
        <v>384</v>
      </c>
      <c r="AQ14" s="20">
        <v>384</v>
      </c>
      <c r="AR14" s="20">
        <v>384</v>
      </c>
      <c r="AS14" s="20">
        <v>0</v>
      </c>
      <c r="AT14" s="20">
        <v>384</v>
      </c>
      <c r="AU14" s="20">
        <v>0</v>
      </c>
      <c r="AV14" s="20">
        <v>384</v>
      </c>
      <c r="AW14" s="20">
        <v>0</v>
      </c>
    </row>
    <row r="15" spans="1:49">
      <c r="A15" s="17" t="s">
        <v>152</v>
      </c>
      <c r="B15" s="17">
        <v>3</v>
      </c>
      <c r="C15" s="17" t="s">
        <v>181</v>
      </c>
      <c r="D15" s="17">
        <f>+'Set up - Demand'!F15</f>
        <v>8000</v>
      </c>
      <c r="E15" s="17">
        <f>+'Set up - Demand'!H15</f>
        <v>8200</v>
      </c>
      <c r="H15" s="17">
        <f>+'Set up - Demand'!AT15</f>
        <v>1</v>
      </c>
      <c r="I15" s="18">
        <f>+'Set up - Demand'!Z15</f>
        <v>0.22</v>
      </c>
      <c r="J15" s="18">
        <f>+'Set up - Demand'!AL15</f>
        <v>0.22</v>
      </c>
      <c r="K15" s="27">
        <f t="shared" si="0"/>
        <v>1760</v>
      </c>
      <c r="L15" s="27">
        <f t="shared" si="1"/>
        <v>1804</v>
      </c>
      <c r="M15" s="20">
        <v>5</v>
      </c>
      <c r="N15" s="21">
        <v>10</v>
      </c>
      <c r="O15" s="20">
        <v>10</v>
      </c>
      <c r="P15" s="21">
        <v>15</v>
      </c>
      <c r="Q15" s="20">
        <v>15</v>
      </c>
      <c r="R15" s="21">
        <v>20</v>
      </c>
      <c r="S15" s="20">
        <v>15</v>
      </c>
      <c r="T15" s="21">
        <v>10</v>
      </c>
      <c r="U15" s="20">
        <v>5</v>
      </c>
      <c r="V15" s="21">
        <v>5</v>
      </c>
      <c r="W15" s="20">
        <v>5</v>
      </c>
      <c r="X15" s="21">
        <v>5</v>
      </c>
      <c r="Y15" s="20">
        <f t="shared" si="2"/>
        <v>120</v>
      </c>
      <c r="Z15" s="20">
        <v>384</v>
      </c>
      <c r="AA15" s="20">
        <v>0</v>
      </c>
      <c r="AB15" s="20">
        <v>0</v>
      </c>
      <c r="AC15" s="20">
        <v>384</v>
      </c>
      <c r="AD15" s="20">
        <v>0</v>
      </c>
      <c r="AE15" s="20">
        <v>384</v>
      </c>
      <c r="AF15" s="20">
        <v>384</v>
      </c>
      <c r="AG15" s="20">
        <v>0</v>
      </c>
      <c r="AH15" s="20">
        <v>384</v>
      </c>
      <c r="AI15" s="20">
        <v>0</v>
      </c>
      <c r="AJ15" s="20">
        <v>0</v>
      </c>
      <c r="AK15" s="20">
        <v>0</v>
      </c>
      <c r="AL15" s="20">
        <v>0</v>
      </c>
      <c r="AM15" s="20">
        <v>384</v>
      </c>
      <c r="AN15" s="20">
        <v>0</v>
      </c>
      <c r="AO15" s="20">
        <v>384</v>
      </c>
      <c r="AP15" s="20">
        <v>384</v>
      </c>
      <c r="AQ15" s="20">
        <v>384</v>
      </c>
      <c r="AR15" s="20">
        <v>0</v>
      </c>
      <c r="AS15" s="20">
        <v>384</v>
      </c>
      <c r="AT15" s="20">
        <v>0</v>
      </c>
      <c r="AU15" s="20">
        <v>0</v>
      </c>
      <c r="AV15" s="20">
        <v>0</v>
      </c>
      <c r="AW15" s="20">
        <v>0</v>
      </c>
    </row>
    <row r="16" spans="1:49">
      <c r="A16" s="17" t="s">
        <v>153</v>
      </c>
      <c r="B16" s="17">
        <v>3</v>
      </c>
      <c r="C16" s="17" t="s">
        <v>181</v>
      </c>
      <c r="D16" s="17">
        <f>+'Set up - Demand'!F16</f>
        <v>8000</v>
      </c>
      <c r="E16" s="17">
        <f>+'Set up - Demand'!H16</f>
        <v>10500</v>
      </c>
      <c r="H16" s="17">
        <f>+'Set up - Demand'!AT16</f>
        <v>1</v>
      </c>
      <c r="I16" s="18">
        <f>+'Set up - Demand'!Z16</f>
        <v>0.22</v>
      </c>
      <c r="J16" s="18">
        <f>+'Set up - Demand'!AL16</f>
        <v>0.27</v>
      </c>
      <c r="K16" s="27">
        <f t="shared" si="0"/>
        <v>1760</v>
      </c>
      <c r="L16" s="27">
        <f t="shared" si="1"/>
        <v>2835</v>
      </c>
      <c r="M16" s="20">
        <v>5</v>
      </c>
      <c r="N16" s="21">
        <v>10</v>
      </c>
      <c r="O16" s="20">
        <v>10</v>
      </c>
      <c r="P16" s="21">
        <v>15</v>
      </c>
      <c r="Q16" s="20">
        <v>15</v>
      </c>
      <c r="R16" s="21">
        <v>20</v>
      </c>
      <c r="S16" s="20">
        <v>15</v>
      </c>
      <c r="T16" s="21">
        <v>10</v>
      </c>
      <c r="U16" s="20">
        <v>5</v>
      </c>
      <c r="V16" s="21">
        <v>5</v>
      </c>
      <c r="W16" s="20">
        <v>5</v>
      </c>
      <c r="X16" s="21">
        <v>5</v>
      </c>
      <c r="Y16" s="20">
        <f t="shared" si="2"/>
        <v>120</v>
      </c>
      <c r="Z16" s="20">
        <v>384</v>
      </c>
      <c r="AA16" s="20">
        <v>0</v>
      </c>
      <c r="AB16" s="20">
        <v>0</v>
      </c>
      <c r="AC16" s="20">
        <v>384</v>
      </c>
      <c r="AD16" s="20">
        <v>0</v>
      </c>
      <c r="AE16" s="20">
        <v>384</v>
      </c>
      <c r="AF16" s="20">
        <v>384</v>
      </c>
      <c r="AG16" s="20">
        <v>0</v>
      </c>
      <c r="AH16" s="20">
        <v>384</v>
      </c>
      <c r="AI16" s="20">
        <v>0</v>
      </c>
      <c r="AJ16" s="20">
        <v>0</v>
      </c>
      <c r="AK16" s="20">
        <v>0</v>
      </c>
      <c r="AL16" s="20">
        <v>0</v>
      </c>
      <c r="AM16" s="20">
        <v>384</v>
      </c>
      <c r="AN16" s="20">
        <v>384</v>
      </c>
      <c r="AO16" s="20">
        <v>384</v>
      </c>
      <c r="AP16" s="20">
        <v>384</v>
      </c>
      <c r="AQ16" s="20">
        <v>768</v>
      </c>
      <c r="AR16" s="20">
        <v>384</v>
      </c>
      <c r="AS16" s="20">
        <v>0</v>
      </c>
      <c r="AT16" s="20">
        <v>384</v>
      </c>
      <c r="AU16" s="20">
        <v>0</v>
      </c>
      <c r="AV16" s="20">
        <v>0</v>
      </c>
      <c r="AW16" s="20">
        <v>0</v>
      </c>
    </row>
    <row r="17" spans="1:49">
      <c r="A17" s="17" t="s">
        <v>154</v>
      </c>
      <c r="B17" s="17">
        <v>3</v>
      </c>
      <c r="C17" s="17" t="s">
        <v>181</v>
      </c>
      <c r="D17" s="17">
        <f>+'Set up - Demand'!F17</f>
        <v>7500</v>
      </c>
      <c r="E17" s="17">
        <f>+'Set up - Demand'!H17</f>
        <v>7500</v>
      </c>
      <c r="H17" s="17">
        <f>+'Set up - Demand'!AT17</f>
        <v>1</v>
      </c>
      <c r="I17" s="18">
        <f>+'Set up - Demand'!Z17</f>
        <v>0.22</v>
      </c>
      <c r="J17" s="18">
        <f>+'Set up - Demand'!AL17</f>
        <v>0.22</v>
      </c>
      <c r="K17" s="27">
        <f t="shared" si="0"/>
        <v>1650</v>
      </c>
      <c r="L17" s="27">
        <f t="shared" si="1"/>
        <v>1650</v>
      </c>
      <c r="M17" s="20">
        <v>5</v>
      </c>
      <c r="N17" s="21">
        <v>10</v>
      </c>
      <c r="O17" s="20">
        <v>10</v>
      </c>
      <c r="P17" s="21">
        <v>15</v>
      </c>
      <c r="Q17" s="20">
        <v>15</v>
      </c>
      <c r="R17" s="21">
        <v>20</v>
      </c>
      <c r="S17" s="20">
        <v>15</v>
      </c>
      <c r="T17" s="21">
        <v>10</v>
      </c>
      <c r="U17" s="20">
        <v>5</v>
      </c>
      <c r="V17" s="21">
        <v>5</v>
      </c>
      <c r="W17" s="20">
        <v>5</v>
      </c>
      <c r="X17" s="21">
        <v>5</v>
      </c>
      <c r="Y17" s="20">
        <f t="shared" si="2"/>
        <v>120</v>
      </c>
      <c r="Z17" s="20">
        <v>384</v>
      </c>
      <c r="AA17" s="20">
        <v>0</v>
      </c>
      <c r="AB17" s="20">
        <v>0</v>
      </c>
      <c r="AC17" s="20">
        <v>384</v>
      </c>
      <c r="AD17" s="20">
        <v>0</v>
      </c>
      <c r="AE17" s="20">
        <v>384</v>
      </c>
      <c r="AF17" s="20">
        <v>384</v>
      </c>
      <c r="AG17" s="20">
        <v>0</v>
      </c>
      <c r="AH17" s="20">
        <v>0</v>
      </c>
      <c r="AI17" s="20">
        <v>0</v>
      </c>
      <c r="AJ17" s="20">
        <v>384</v>
      </c>
      <c r="AK17" s="20">
        <v>0</v>
      </c>
      <c r="AL17" s="20">
        <v>0</v>
      </c>
      <c r="AM17" s="20">
        <v>0</v>
      </c>
      <c r="AN17" s="20">
        <v>384</v>
      </c>
      <c r="AO17" s="20">
        <v>0</v>
      </c>
      <c r="AP17" s="20">
        <v>384</v>
      </c>
      <c r="AQ17" s="20">
        <v>384</v>
      </c>
      <c r="AR17" s="20">
        <v>384</v>
      </c>
      <c r="AS17" s="20">
        <v>0</v>
      </c>
      <c r="AT17" s="20">
        <v>0</v>
      </c>
      <c r="AU17" s="20">
        <v>384</v>
      </c>
      <c r="AV17" s="20">
        <v>0</v>
      </c>
      <c r="AW17" s="20">
        <v>0</v>
      </c>
    </row>
    <row r="18" spans="1:49">
      <c r="A18" s="17" t="s">
        <v>155</v>
      </c>
      <c r="B18" s="17">
        <v>3</v>
      </c>
      <c r="C18" s="17" t="s">
        <v>181</v>
      </c>
      <c r="D18" s="17">
        <f>+'Set up - Demand'!F18</f>
        <v>7000</v>
      </c>
      <c r="E18" s="17">
        <f>+'Set up - Demand'!H18</f>
        <v>7200</v>
      </c>
      <c r="H18" s="17">
        <f>+'Set up - Demand'!AT18</f>
        <v>1</v>
      </c>
      <c r="I18" s="18">
        <f>+'Set up - Demand'!Z18</f>
        <v>0.22</v>
      </c>
      <c r="J18" s="18">
        <f>+'Set up - Demand'!AL18</f>
        <v>0.31</v>
      </c>
      <c r="K18" s="27">
        <f t="shared" si="0"/>
        <v>1540</v>
      </c>
      <c r="L18" s="27">
        <f t="shared" si="1"/>
        <v>2232</v>
      </c>
      <c r="M18" s="20">
        <v>5</v>
      </c>
      <c r="N18" s="21">
        <v>10</v>
      </c>
      <c r="O18" s="20">
        <v>10</v>
      </c>
      <c r="P18" s="21">
        <v>15</v>
      </c>
      <c r="Q18" s="20">
        <v>15</v>
      </c>
      <c r="R18" s="21">
        <v>20</v>
      </c>
      <c r="S18" s="20">
        <v>15</v>
      </c>
      <c r="T18" s="21">
        <v>10</v>
      </c>
      <c r="U18" s="20">
        <v>5</v>
      </c>
      <c r="V18" s="21">
        <v>5</v>
      </c>
      <c r="W18" s="20">
        <v>5</v>
      </c>
      <c r="X18" s="21">
        <v>5</v>
      </c>
      <c r="Y18" s="20">
        <f t="shared" si="2"/>
        <v>120</v>
      </c>
      <c r="Z18" s="20">
        <v>384</v>
      </c>
      <c r="AA18" s="20">
        <v>0</v>
      </c>
      <c r="AB18" s="20">
        <v>0</v>
      </c>
      <c r="AC18" s="20">
        <v>384</v>
      </c>
      <c r="AD18" s="20">
        <v>0</v>
      </c>
      <c r="AE18" s="20">
        <v>384</v>
      </c>
      <c r="AF18" s="20">
        <v>0</v>
      </c>
      <c r="AG18" s="20">
        <v>0</v>
      </c>
      <c r="AH18" s="20">
        <v>384</v>
      </c>
      <c r="AI18" s="20">
        <v>0</v>
      </c>
      <c r="AJ18" s="20">
        <v>0</v>
      </c>
      <c r="AK18" s="20">
        <v>0</v>
      </c>
      <c r="AL18" s="20">
        <v>384</v>
      </c>
      <c r="AM18" s="20">
        <v>0</v>
      </c>
      <c r="AN18" s="20">
        <v>384</v>
      </c>
      <c r="AO18" s="20">
        <v>0</v>
      </c>
      <c r="AP18" s="20">
        <v>384</v>
      </c>
      <c r="AQ18" s="20">
        <v>384</v>
      </c>
      <c r="AR18" s="20">
        <v>384</v>
      </c>
      <c r="AS18" s="20">
        <v>384</v>
      </c>
      <c r="AT18" s="20">
        <v>0</v>
      </c>
      <c r="AU18" s="20">
        <v>0</v>
      </c>
      <c r="AV18" s="20">
        <v>0</v>
      </c>
      <c r="AW18" s="20">
        <v>0</v>
      </c>
    </row>
    <row r="19" spans="1:49">
      <c r="A19" s="17" t="s">
        <v>157</v>
      </c>
      <c r="B19" s="17">
        <v>3</v>
      </c>
      <c r="C19" s="17" t="s">
        <v>181</v>
      </c>
      <c r="D19" s="17">
        <f>+'Set up - Demand'!F19</f>
        <v>6500</v>
      </c>
      <c r="E19" s="17">
        <f>+'Set up - Demand'!H19</f>
        <v>10000</v>
      </c>
      <c r="H19" s="17">
        <f>+'Set up - Demand'!AT19</f>
        <v>0</v>
      </c>
      <c r="I19" s="18">
        <f>+'Set up - Demand'!Z19</f>
        <v>0.4</v>
      </c>
      <c r="J19" s="18">
        <f>+'Set up - Demand'!AL19</f>
        <v>0.4</v>
      </c>
      <c r="K19" s="27">
        <f t="shared" si="0"/>
        <v>2600</v>
      </c>
      <c r="L19" s="27">
        <f t="shared" si="1"/>
        <v>4000</v>
      </c>
      <c r="M19" s="20">
        <v>5</v>
      </c>
      <c r="N19" s="21">
        <v>10</v>
      </c>
      <c r="O19" s="20">
        <v>10</v>
      </c>
      <c r="P19" s="21">
        <v>15</v>
      </c>
      <c r="Q19" s="20">
        <v>15</v>
      </c>
      <c r="R19" s="21">
        <v>20</v>
      </c>
      <c r="S19" s="20">
        <v>15</v>
      </c>
      <c r="T19" s="21">
        <v>10</v>
      </c>
      <c r="U19" s="20">
        <v>5</v>
      </c>
      <c r="V19" s="21">
        <v>5</v>
      </c>
      <c r="W19" s="20">
        <v>5</v>
      </c>
      <c r="X19" s="21">
        <v>5</v>
      </c>
      <c r="Y19" s="20">
        <f t="shared" si="2"/>
        <v>120</v>
      </c>
      <c r="Z19" s="20">
        <v>384</v>
      </c>
      <c r="AA19" s="20">
        <v>0</v>
      </c>
      <c r="AB19" s="20">
        <v>384</v>
      </c>
      <c r="AC19" s="20">
        <v>384</v>
      </c>
      <c r="AD19" s="20">
        <v>384</v>
      </c>
      <c r="AE19" s="20">
        <v>384</v>
      </c>
      <c r="AF19" s="20">
        <v>384</v>
      </c>
      <c r="AG19" s="20">
        <v>0</v>
      </c>
      <c r="AH19" s="20">
        <v>0</v>
      </c>
      <c r="AI19" s="20">
        <v>384</v>
      </c>
      <c r="AJ19" s="20">
        <v>0</v>
      </c>
      <c r="AK19" s="20">
        <v>0</v>
      </c>
      <c r="AL19" s="20">
        <v>384</v>
      </c>
      <c r="AM19" s="20">
        <v>384</v>
      </c>
      <c r="AN19" s="20">
        <v>384</v>
      </c>
      <c r="AO19" s="20">
        <v>384</v>
      </c>
      <c r="AP19" s="20">
        <v>768</v>
      </c>
      <c r="AQ19" s="20">
        <v>384</v>
      </c>
      <c r="AR19" s="20">
        <v>768</v>
      </c>
      <c r="AS19" s="20">
        <v>384</v>
      </c>
      <c r="AT19" s="20">
        <v>0</v>
      </c>
      <c r="AU19" s="20">
        <v>0</v>
      </c>
      <c r="AV19" s="20">
        <v>384</v>
      </c>
      <c r="AW19" s="20">
        <v>0</v>
      </c>
    </row>
    <row r="20" spans="1:49">
      <c r="A20" s="17" t="s">
        <v>158</v>
      </c>
      <c r="B20" s="17">
        <v>3</v>
      </c>
      <c r="C20" s="17" t="s">
        <v>181</v>
      </c>
      <c r="D20" s="17">
        <f>+'Set up - Demand'!F20</f>
        <v>6000</v>
      </c>
      <c r="E20" s="17">
        <f>+'Set up - Demand'!H20</f>
        <v>12000</v>
      </c>
      <c r="H20" s="17">
        <f>+'Set up - Demand'!AT20</f>
        <v>0</v>
      </c>
      <c r="I20" s="18">
        <f>+'Set up - Demand'!Z20</f>
        <v>0.4</v>
      </c>
      <c r="J20" s="18">
        <f>+'Set up - Demand'!AL20</f>
        <v>0.4</v>
      </c>
      <c r="K20" s="27">
        <f t="shared" si="0"/>
        <v>2400</v>
      </c>
      <c r="L20" s="27">
        <f t="shared" si="1"/>
        <v>4800</v>
      </c>
      <c r="M20" s="20">
        <v>5</v>
      </c>
      <c r="N20" s="21">
        <v>10</v>
      </c>
      <c r="O20" s="20">
        <v>10</v>
      </c>
      <c r="P20" s="21">
        <v>15</v>
      </c>
      <c r="Q20" s="20">
        <v>15</v>
      </c>
      <c r="R20" s="21">
        <v>20</v>
      </c>
      <c r="S20" s="20">
        <v>15</v>
      </c>
      <c r="T20" s="21">
        <v>10</v>
      </c>
      <c r="U20" s="20">
        <v>5</v>
      </c>
      <c r="V20" s="21">
        <v>5</v>
      </c>
      <c r="W20" s="20">
        <v>5</v>
      </c>
      <c r="X20" s="21">
        <v>5</v>
      </c>
      <c r="Y20" s="20">
        <f t="shared" si="2"/>
        <v>120</v>
      </c>
      <c r="Z20" s="20">
        <v>384</v>
      </c>
      <c r="AA20" s="20">
        <v>0</v>
      </c>
      <c r="AB20" s="20">
        <v>384</v>
      </c>
      <c r="AC20" s="20">
        <v>0</v>
      </c>
      <c r="AD20" s="20">
        <v>384</v>
      </c>
      <c r="AE20" s="20">
        <v>384</v>
      </c>
      <c r="AF20" s="20">
        <v>384</v>
      </c>
      <c r="AG20" s="20">
        <v>0</v>
      </c>
      <c r="AH20" s="20">
        <v>384</v>
      </c>
      <c r="AI20" s="20">
        <v>0</v>
      </c>
      <c r="AJ20" s="20">
        <v>0</v>
      </c>
      <c r="AK20" s="20">
        <v>384</v>
      </c>
      <c r="AL20" s="20">
        <v>0</v>
      </c>
      <c r="AM20" s="20">
        <v>384</v>
      </c>
      <c r="AN20" s="20">
        <v>384</v>
      </c>
      <c r="AO20" s="20">
        <v>768</v>
      </c>
      <c r="AP20" s="20">
        <v>768</v>
      </c>
      <c r="AQ20" s="20">
        <v>768</v>
      </c>
      <c r="AR20" s="20">
        <v>768</v>
      </c>
      <c r="AS20" s="20">
        <v>384</v>
      </c>
      <c r="AT20" s="20">
        <v>384</v>
      </c>
      <c r="AU20" s="20">
        <v>0</v>
      </c>
      <c r="AV20" s="20">
        <v>384</v>
      </c>
      <c r="AW20" s="20">
        <v>0</v>
      </c>
    </row>
    <row r="21" spans="1:49">
      <c r="A21" s="17" t="s">
        <v>159</v>
      </c>
      <c r="B21" s="17">
        <v>3</v>
      </c>
      <c r="C21" s="17" t="s">
        <v>181</v>
      </c>
      <c r="D21" s="17">
        <f>+'Set up - Demand'!F21</f>
        <v>5500</v>
      </c>
      <c r="E21" s="17">
        <f>+'Set up - Demand'!H21</f>
        <v>16500</v>
      </c>
      <c r="H21" s="17">
        <f>+'Set up - Demand'!AT21</f>
        <v>0</v>
      </c>
      <c r="I21" s="18">
        <f>+'Set up - Demand'!Z21</f>
        <v>0.4</v>
      </c>
      <c r="J21" s="18">
        <f>+'Set up - Demand'!AL21</f>
        <v>0.4</v>
      </c>
      <c r="K21" s="27">
        <f t="shared" si="0"/>
        <v>2200</v>
      </c>
      <c r="L21" s="27">
        <f t="shared" si="1"/>
        <v>6600</v>
      </c>
      <c r="M21" s="20">
        <v>5</v>
      </c>
      <c r="N21" s="21">
        <v>10</v>
      </c>
      <c r="O21" s="20">
        <v>10</v>
      </c>
      <c r="P21" s="21">
        <v>15</v>
      </c>
      <c r="Q21" s="20">
        <v>15</v>
      </c>
      <c r="R21" s="21">
        <v>20</v>
      </c>
      <c r="S21" s="20">
        <v>15</v>
      </c>
      <c r="T21" s="21">
        <v>10</v>
      </c>
      <c r="U21" s="20">
        <v>5</v>
      </c>
      <c r="V21" s="21">
        <v>5</v>
      </c>
      <c r="W21" s="20">
        <v>5</v>
      </c>
      <c r="X21" s="21">
        <v>5</v>
      </c>
      <c r="Y21" s="20">
        <f t="shared" si="2"/>
        <v>120</v>
      </c>
      <c r="Z21" s="20">
        <v>384</v>
      </c>
      <c r="AA21" s="20">
        <v>0</v>
      </c>
      <c r="AB21" s="20">
        <v>384</v>
      </c>
      <c r="AC21" s="20">
        <v>384</v>
      </c>
      <c r="AD21" s="20">
        <v>384</v>
      </c>
      <c r="AE21" s="20">
        <v>384</v>
      </c>
      <c r="AF21" s="20">
        <v>384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384</v>
      </c>
      <c r="AM21" s="20">
        <v>768</v>
      </c>
      <c r="AN21" s="20">
        <v>768</v>
      </c>
      <c r="AO21" s="20">
        <v>768</v>
      </c>
      <c r="AP21" s="20">
        <v>768</v>
      </c>
      <c r="AQ21" s="20">
        <v>768</v>
      </c>
      <c r="AR21" s="20">
        <v>1152</v>
      </c>
      <c r="AS21" s="20">
        <v>384</v>
      </c>
      <c r="AT21" s="20">
        <v>384</v>
      </c>
      <c r="AU21" s="20">
        <v>384</v>
      </c>
      <c r="AV21" s="20">
        <v>0</v>
      </c>
      <c r="AW21" s="20">
        <v>384</v>
      </c>
    </row>
    <row r="22" spans="1:49">
      <c r="A22" s="17" t="s">
        <v>160</v>
      </c>
      <c r="B22" s="17">
        <v>3</v>
      </c>
      <c r="C22" s="17" t="s">
        <v>181</v>
      </c>
      <c r="D22" s="17">
        <f>+'Set up - Demand'!F22</f>
        <v>5000</v>
      </c>
      <c r="E22" s="17">
        <f>+'Set up - Demand'!H22</f>
        <v>7000</v>
      </c>
      <c r="H22" s="17">
        <f>+'Set up - Demand'!AT22</f>
        <v>0</v>
      </c>
      <c r="I22" s="18">
        <f>+'Set up - Demand'!Z22</f>
        <v>0.3</v>
      </c>
      <c r="J22" s="18">
        <f>+'Set up - Demand'!AL22</f>
        <v>0.3</v>
      </c>
      <c r="K22" s="27">
        <f t="shared" si="0"/>
        <v>1500</v>
      </c>
      <c r="L22" s="27">
        <f t="shared" si="1"/>
        <v>2100</v>
      </c>
      <c r="M22" s="20">
        <v>5</v>
      </c>
      <c r="N22" s="21">
        <v>10</v>
      </c>
      <c r="O22" s="20">
        <v>10</v>
      </c>
      <c r="P22" s="21">
        <v>15</v>
      </c>
      <c r="Q22" s="20">
        <v>15</v>
      </c>
      <c r="R22" s="21">
        <v>20</v>
      </c>
      <c r="S22" s="20">
        <v>15</v>
      </c>
      <c r="T22" s="21">
        <v>10</v>
      </c>
      <c r="U22" s="20">
        <v>5</v>
      </c>
      <c r="V22" s="21">
        <v>5</v>
      </c>
      <c r="W22" s="20">
        <v>5</v>
      </c>
      <c r="X22" s="21">
        <v>5</v>
      </c>
      <c r="Y22" s="20">
        <f t="shared" si="2"/>
        <v>120</v>
      </c>
      <c r="Z22" s="20">
        <v>384</v>
      </c>
      <c r="AA22" s="20">
        <v>0</v>
      </c>
      <c r="AB22" s="20">
        <v>0</v>
      </c>
      <c r="AC22" s="20">
        <v>384</v>
      </c>
      <c r="AD22" s="20">
        <v>0</v>
      </c>
      <c r="AE22" s="20">
        <v>384</v>
      </c>
      <c r="AF22" s="20">
        <v>384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384</v>
      </c>
      <c r="AM22" s="20">
        <v>0</v>
      </c>
      <c r="AN22" s="20">
        <v>384</v>
      </c>
      <c r="AO22" s="20">
        <v>384</v>
      </c>
      <c r="AP22" s="20">
        <v>384</v>
      </c>
      <c r="AQ22" s="20">
        <v>384</v>
      </c>
      <c r="AR22" s="20">
        <v>384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</row>
    <row r="23" spans="1:49">
      <c r="A23" s="17" t="s">
        <v>161</v>
      </c>
      <c r="B23" s="17">
        <v>3</v>
      </c>
      <c r="C23" s="17" t="s">
        <v>181</v>
      </c>
      <c r="D23" s="17">
        <f>+'Set up - Demand'!F23</f>
        <v>5000</v>
      </c>
      <c r="E23" s="17">
        <f>+'Set up - Demand'!H23</f>
        <v>2000</v>
      </c>
      <c r="H23" s="17">
        <f>+'Set up - Demand'!AT23</f>
        <v>0</v>
      </c>
      <c r="I23" s="18">
        <f>+'Set up - Demand'!Z23</f>
        <v>0</v>
      </c>
      <c r="J23" s="18">
        <f>+'Set up - Demand'!AL23</f>
        <v>0</v>
      </c>
      <c r="K23" s="27">
        <f t="shared" si="0"/>
        <v>0</v>
      </c>
      <c r="L23" s="27">
        <f t="shared" si="1"/>
        <v>0</v>
      </c>
      <c r="M23" s="20">
        <v>5</v>
      </c>
      <c r="N23" s="21">
        <v>10</v>
      </c>
      <c r="O23" s="20">
        <v>10</v>
      </c>
      <c r="P23" s="21">
        <v>15</v>
      </c>
      <c r="Q23" s="20">
        <v>15</v>
      </c>
      <c r="R23" s="21">
        <v>20</v>
      </c>
      <c r="S23" s="20">
        <v>15</v>
      </c>
      <c r="T23" s="21">
        <v>10</v>
      </c>
      <c r="U23" s="20">
        <v>5</v>
      </c>
      <c r="V23" s="21">
        <v>5</v>
      </c>
      <c r="W23" s="20">
        <v>5</v>
      </c>
      <c r="X23" s="21">
        <v>5</v>
      </c>
      <c r="Y23" s="20">
        <f t="shared" si="2"/>
        <v>120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</row>
    <row r="24" spans="1:49">
      <c r="A24" s="17" t="s">
        <v>162</v>
      </c>
      <c r="B24" s="17">
        <v>3</v>
      </c>
      <c r="C24" s="17" t="s">
        <v>181</v>
      </c>
      <c r="D24" s="17">
        <f>+'Set up - Demand'!F24</f>
        <v>3000</v>
      </c>
      <c r="E24" s="17">
        <f>+'Set up - Demand'!H24</f>
        <v>7500</v>
      </c>
      <c r="H24" s="17">
        <f>+'Set up - Demand'!AT24</f>
        <v>0</v>
      </c>
      <c r="I24" s="18">
        <f>+'Set up - Demand'!Z24</f>
        <v>0.4</v>
      </c>
      <c r="J24" s="18">
        <f>+'Set up - Demand'!AL24</f>
        <v>0.4</v>
      </c>
      <c r="K24" s="27">
        <f t="shared" si="0"/>
        <v>1200</v>
      </c>
      <c r="L24" s="27">
        <f t="shared" si="1"/>
        <v>3000</v>
      </c>
      <c r="M24" s="20">
        <v>5</v>
      </c>
      <c r="N24" s="21">
        <v>10</v>
      </c>
      <c r="O24" s="20">
        <v>10</v>
      </c>
      <c r="P24" s="21">
        <v>15</v>
      </c>
      <c r="Q24" s="20">
        <v>15</v>
      </c>
      <c r="R24" s="21">
        <v>20</v>
      </c>
      <c r="S24" s="20">
        <v>15</v>
      </c>
      <c r="T24" s="21">
        <v>10</v>
      </c>
      <c r="U24" s="20">
        <v>5</v>
      </c>
      <c r="V24" s="21">
        <v>5</v>
      </c>
      <c r="W24" s="20">
        <v>5</v>
      </c>
      <c r="X24" s="21">
        <v>5</v>
      </c>
      <c r="Y24" s="20">
        <f t="shared" si="2"/>
        <v>120</v>
      </c>
      <c r="Z24" s="20">
        <v>384</v>
      </c>
      <c r="AA24" s="20">
        <v>0</v>
      </c>
      <c r="AB24" s="20">
        <v>0</v>
      </c>
      <c r="AC24" s="20">
        <v>384</v>
      </c>
      <c r="AD24" s="20">
        <v>0</v>
      </c>
      <c r="AE24" s="20">
        <v>384</v>
      </c>
      <c r="AF24" s="20">
        <v>0</v>
      </c>
      <c r="AG24" s="20">
        <v>0</v>
      </c>
      <c r="AH24" s="20">
        <v>384</v>
      </c>
      <c r="AI24" s="20">
        <v>0</v>
      </c>
      <c r="AJ24" s="20">
        <v>0</v>
      </c>
      <c r="AK24" s="20">
        <v>0</v>
      </c>
      <c r="AL24" s="20">
        <v>0</v>
      </c>
      <c r="AM24" s="20">
        <v>384</v>
      </c>
      <c r="AN24" s="20">
        <v>384</v>
      </c>
      <c r="AO24" s="20">
        <v>384</v>
      </c>
      <c r="AP24" s="20">
        <v>384</v>
      </c>
      <c r="AQ24" s="20">
        <v>384</v>
      </c>
      <c r="AR24" s="20">
        <v>384</v>
      </c>
      <c r="AS24" s="20">
        <v>0</v>
      </c>
      <c r="AT24" s="20">
        <v>384</v>
      </c>
      <c r="AU24" s="20">
        <v>0</v>
      </c>
      <c r="AV24" s="20">
        <v>0</v>
      </c>
      <c r="AW24" s="20">
        <v>384</v>
      </c>
    </row>
    <row r="25" spans="1:49">
      <c r="A25" s="17" t="s">
        <v>163</v>
      </c>
      <c r="B25" s="17">
        <v>3</v>
      </c>
      <c r="C25" s="17" t="s">
        <v>181</v>
      </c>
      <c r="D25" s="17">
        <f>+'Set up - Demand'!F25</f>
        <v>2000</v>
      </c>
      <c r="E25" s="17">
        <f>+'Set up - Demand'!H25</f>
        <v>3500</v>
      </c>
      <c r="H25" s="17">
        <f>+'Set up - Demand'!AT25</f>
        <v>0</v>
      </c>
      <c r="I25" s="18">
        <f>+'Set up - Demand'!Z25</f>
        <v>0.4</v>
      </c>
      <c r="J25" s="18">
        <f>+'Set up - Demand'!AL25</f>
        <v>0.4</v>
      </c>
      <c r="K25" s="27">
        <f t="shared" si="0"/>
        <v>800</v>
      </c>
      <c r="L25" s="27">
        <f t="shared" si="1"/>
        <v>1400</v>
      </c>
      <c r="M25" s="20">
        <v>5</v>
      </c>
      <c r="N25" s="21">
        <v>10</v>
      </c>
      <c r="O25" s="20">
        <v>10</v>
      </c>
      <c r="P25" s="21">
        <v>15</v>
      </c>
      <c r="Q25" s="20">
        <v>15</v>
      </c>
      <c r="R25" s="21">
        <v>20</v>
      </c>
      <c r="S25" s="20">
        <v>15</v>
      </c>
      <c r="T25" s="21">
        <v>10</v>
      </c>
      <c r="U25" s="20">
        <v>5</v>
      </c>
      <c r="V25" s="21">
        <v>5</v>
      </c>
      <c r="W25" s="20">
        <v>5</v>
      </c>
      <c r="X25" s="21">
        <v>5</v>
      </c>
      <c r="Y25" s="20">
        <f t="shared" si="2"/>
        <v>120</v>
      </c>
      <c r="Z25" s="20">
        <v>384</v>
      </c>
      <c r="AA25" s="20">
        <v>0</v>
      </c>
      <c r="AB25" s="20">
        <v>0</v>
      </c>
      <c r="AC25" s="20">
        <v>0</v>
      </c>
      <c r="AD25" s="20">
        <v>384</v>
      </c>
      <c r="AE25" s="20">
        <v>0</v>
      </c>
      <c r="AF25" s="20">
        <v>0</v>
      </c>
      <c r="AG25" s="20">
        <v>384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384</v>
      </c>
      <c r="AP25" s="20">
        <v>0</v>
      </c>
      <c r="AQ25" s="20">
        <v>384</v>
      </c>
      <c r="AR25" s="20">
        <v>384</v>
      </c>
      <c r="AS25" s="20">
        <v>0</v>
      </c>
      <c r="AT25" s="20">
        <v>384</v>
      </c>
      <c r="AU25" s="20">
        <v>0</v>
      </c>
      <c r="AV25" s="20">
        <v>0</v>
      </c>
      <c r="AW25" s="20">
        <v>0</v>
      </c>
    </row>
    <row r="26" spans="1:49">
      <c r="A26" s="17" t="s">
        <v>164</v>
      </c>
      <c r="B26" s="17">
        <v>3</v>
      </c>
      <c r="C26" s="17" t="s">
        <v>181</v>
      </c>
      <c r="D26" s="17">
        <f>+'Set up - Demand'!F26</f>
        <v>1000</v>
      </c>
      <c r="E26" s="17">
        <f>+'Set up - Demand'!H26</f>
        <v>500</v>
      </c>
      <c r="H26" s="17">
        <f>+'Set up - Demand'!AT26</f>
        <v>0</v>
      </c>
      <c r="I26" s="18">
        <f>+'Set up - Demand'!Z26</f>
        <v>0.4</v>
      </c>
      <c r="J26" s="18">
        <f>+'Set up - Demand'!AL26</f>
        <v>0.4</v>
      </c>
      <c r="K26" s="27">
        <f t="shared" si="0"/>
        <v>400</v>
      </c>
      <c r="L26" s="27">
        <f t="shared" si="1"/>
        <v>200</v>
      </c>
      <c r="M26" s="20">
        <v>5</v>
      </c>
      <c r="N26" s="21">
        <v>10</v>
      </c>
      <c r="O26" s="20">
        <v>10</v>
      </c>
      <c r="P26" s="21">
        <v>15</v>
      </c>
      <c r="Q26" s="20">
        <v>15</v>
      </c>
      <c r="R26" s="21">
        <v>20</v>
      </c>
      <c r="S26" s="20">
        <v>15</v>
      </c>
      <c r="T26" s="21">
        <v>10</v>
      </c>
      <c r="U26" s="20">
        <v>5</v>
      </c>
      <c r="V26" s="21">
        <v>5</v>
      </c>
      <c r="W26" s="20">
        <v>5</v>
      </c>
      <c r="X26" s="21">
        <v>5</v>
      </c>
      <c r="Y26" s="20">
        <f t="shared" si="2"/>
        <v>120</v>
      </c>
      <c r="Z26" s="20">
        <v>384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384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</row>
    <row r="27" spans="1:49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1:49"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1:49"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1:49"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</row>
    <row r="36" spans="11:49"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11:49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1:49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</row>
    <row r="39" spans="11:49"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1:49"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1:49"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1:49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1:49"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1:49"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1:49"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1:49"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1:49"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1:49"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1:49"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1:49"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1:49"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1:49"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1:49"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1:49"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topLeftCell="AA1" zoomScale="70" zoomScaleNormal="70" zoomScalePageLayoutView="70" workbookViewId="0">
      <selection activeCell="AK10" sqref="AK10"/>
    </sheetView>
  </sheetViews>
  <sheetFormatPr baseColWidth="10" defaultColWidth="8.83203125" defaultRowHeight="15" x14ac:dyDescent="0"/>
  <cols>
    <col min="1" max="1" width="8.83203125" style="17"/>
    <col min="2" max="2" width="9.6640625" style="17" customWidth="1"/>
    <col min="3" max="8" width="10.5" style="17" customWidth="1"/>
    <col min="9" max="9" width="13" style="17" customWidth="1"/>
    <col min="10" max="10" width="12.6640625" style="17" customWidth="1"/>
    <col min="11" max="11" width="10.5" style="17" bestFit="1" customWidth="1"/>
    <col min="12" max="12" width="11.1640625" style="17" customWidth="1"/>
    <col min="13" max="24" width="8.83203125" style="17"/>
    <col min="25" max="25" width="10.1640625" style="17" customWidth="1"/>
    <col min="26" max="16384" width="8.83203125" style="17"/>
  </cols>
  <sheetData>
    <row r="1" spans="1:49" ht="16" thickBot="1">
      <c r="K1" s="18"/>
      <c r="N1" s="18"/>
      <c r="O1" s="18"/>
    </row>
    <row r="2" spans="1:49" ht="16" thickTop="1">
      <c r="D2" s="17" t="s">
        <v>185</v>
      </c>
      <c r="E2" s="17" t="s">
        <v>185</v>
      </c>
      <c r="F2" s="23" t="s">
        <v>208</v>
      </c>
      <c r="G2" s="24" t="s">
        <v>208</v>
      </c>
      <c r="H2" s="17" t="s">
        <v>208</v>
      </c>
      <c r="I2" s="17" t="s">
        <v>208</v>
      </c>
      <c r="J2" s="17" t="s">
        <v>208</v>
      </c>
      <c r="K2" s="17" t="s">
        <v>208</v>
      </c>
      <c r="L2" s="17" t="s">
        <v>208</v>
      </c>
      <c r="M2" s="19" t="s">
        <v>188</v>
      </c>
      <c r="N2" s="18"/>
      <c r="O2" s="18"/>
      <c r="Y2" s="17" t="s">
        <v>189</v>
      </c>
      <c r="Z2" s="19" t="s">
        <v>186</v>
      </c>
      <c r="AL2" s="19" t="s">
        <v>187</v>
      </c>
    </row>
    <row r="3" spans="1:49" s="16" customFormat="1" ht="47" thickBot="1">
      <c r="A3" s="16" t="s">
        <v>138</v>
      </c>
      <c r="B3" s="16" t="s">
        <v>139</v>
      </c>
      <c r="C3" s="16" t="s">
        <v>140</v>
      </c>
      <c r="D3" s="16" t="s">
        <v>179</v>
      </c>
      <c r="E3" s="16" t="s">
        <v>180</v>
      </c>
      <c r="F3" s="25" t="s">
        <v>190</v>
      </c>
      <c r="G3" s="26" t="s">
        <v>191</v>
      </c>
      <c r="H3" s="16" t="s">
        <v>13</v>
      </c>
      <c r="I3" s="16" t="s">
        <v>183</v>
      </c>
      <c r="J3" s="16" t="s">
        <v>184</v>
      </c>
      <c r="K3" s="16" t="s">
        <v>179</v>
      </c>
      <c r="L3" s="16" t="s">
        <v>180</v>
      </c>
      <c r="M3" s="16">
        <v>1</v>
      </c>
      <c r="N3" s="22">
        <v>2</v>
      </c>
      <c r="O3" s="16">
        <v>3</v>
      </c>
      <c r="P3" s="22">
        <v>4</v>
      </c>
      <c r="Q3" s="16">
        <v>5</v>
      </c>
      <c r="R3" s="22">
        <v>6</v>
      </c>
      <c r="S3" s="16">
        <v>7</v>
      </c>
      <c r="T3" s="22">
        <v>8</v>
      </c>
      <c r="U3" s="16">
        <v>9</v>
      </c>
      <c r="V3" s="22">
        <v>10</v>
      </c>
      <c r="W3" s="16">
        <v>11</v>
      </c>
      <c r="X3" s="22">
        <v>12</v>
      </c>
      <c r="Y3" s="22"/>
      <c r="Z3" s="16">
        <v>1</v>
      </c>
      <c r="AA3" s="22">
        <v>2</v>
      </c>
      <c r="AB3" s="16">
        <v>3</v>
      </c>
      <c r="AC3" s="22">
        <v>4</v>
      </c>
      <c r="AD3" s="16">
        <v>5</v>
      </c>
      <c r="AE3" s="22">
        <v>6</v>
      </c>
      <c r="AF3" s="16">
        <v>7</v>
      </c>
      <c r="AG3" s="22">
        <v>8</v>
      </c>
      <c r="AH3" s="16">
        <v>9</v>
      </c>
      <c r="AI3" s="22">
        <v>10</v>
      </c>
      <c r="AJ3" s="16">
        <v>11</v>
      </c>
      <c r="AK3" s="22">
        <v>12</v>
      </c>
      <c r="AL3" s="16">
        <v>1</v>
      </c>
      <c r="AM3" s="22">
        <v>2</v>
      </c>
      <c r="AN3" s="16">
        <v>3</v>
      </c>
      <c r="AO3" s="22">
        <v>4</v>
      </c>
      <c r="AP3" s="16">
        <v>5</v>
      </c>
      <c r="AQ3" s="22">
        <v>6</v>
      </c>
      <c r="AR3" s="16">
        <v>7</v>
      </c>
      <c r="AS3" s="22">
        <v>8</v>
      </c>
      <c r="AT3" s="16">
        <v>9</v>
      </c>
      <c r="AU3" s="22">
        <v>10</v>
      </c>
      <c r="AV3" s="16">
        <v>11</v>
      </c>
      <c r="AW3" s="22">
        <v>12</v>
      </c>
    </row>
    <row r="4" spans="1:49" ht="16" thickTop="1">
      <c r="A4" s="17" t="s">
        <v>141</v>
      </c>
      <c r="B4" s="17">
        <v>1</v>
      </c>
      <c r="C4" s="17" t="s">
        <v>181</v>
      </c>
      <c r="D4" s="17">
        <f>+'Set up - Demand'!F4</f>
        <v>360000</v>
      </c>
      <c r="E4" s="17">
        <f>+'Set up - Demand'!H4</f>
        <v>380000</v>
      </c>
      <c r="H4" s="17">
        <f>+'Set up - Demand'!AT4</f>
        <v>1</v>
      </c>
      <c r="I4" s="18">
        <f>+'Set up - Demand'!AA4</f>
        <v>0.02</v>
      </c>
      <c r="J4" s="18">
        <f>+'Set up - Demand'!AM4</f>
        <v>0.02</v>
      </c>
      <c r="K4" s="27">
        <f t="shared" ref="K4:K26" si="0">+I4*D4</f>
        <v>7200</v>
      </c>
      <c r="L4" s="27">
        <f t="shared" ref="L4:L26" si="1">+J4*E4</f>
        <v>7600</v>
      </c>
      <c r="M4" s="20">
        <v>12</v>
      </c>
      <c r="N4" s="21">
        <v>6</v>
      </c>
      <c r="O4" s="20">
        <v>6</v>
      </c>
      <c r="P4" s="21">
        <v>6</v>
      </c>
      <c r="Q4" s="20">
        <v>6</v>
      </c>
      <c r="R4" s="21">
        <v>0</v>
      </c>
      <c r="S4" s="20">
        <v>0</v>
      </c>
      <c r="T4" s="21">
        <v>6</v>
      </c>
      <c r="U4" s="20">
        <v>6</v>
      </c>
      <c r="V4" s="21">
        <v>18</v>
      </c>
      <c r="W4" s="20">
        <v>30</v>
      </c>
      <c r="X4" s="21">
        <v>24</v>
      </c>
      <c r="Y4" s="20">
        <f>+SUM(M4:X4)</f>
        <v>120</v>
      </c>
      <c r="Z4" s="20">
        <v>768</v>
      </c>
      <c r="AA4" s="20">
        <v>768</v>
      </c>
      <c r="AB4" s="20">
        <v>0</v>
      </c>
      <c r="AC4" s="20">
        <v>768</v>
      </c>
      <c r="AD4" s="20">
        <v>0</v>
      </c>
      <c r="AE4" s="20">
        <v>0</v>
      </c>
      <c r="AF4" s="20">
        <v>0</v>
      </c>
      <c r="AG4" s="20">
        <v>768</v>
      </c>
      <c r="AH4" s="20">
        <v>0</v>
      </c>
      <c r="AI4" s="20">
        <v>1536</v>
      </c>
      <c r="AJ4" s="20">
        <v>1536</v>
      </c>
      <c r="AK4" s="20">
        <v>1536</v>
      </c>
      <c r="AL4" s="20">
        <v>768</v>
      </c>
      <c r="AM4" s="20">
        <v>768</v>
      </c>
      <c r="AN4" s="20">
        <v>0</v>
      </c>
      <c r="AO4" s="20">
        <v>768</v>
      </c>
      <c r="AP4" s="20">
        <v>0</v>
      </c>
      <c r="AQ4" s="20">
        <v>0</v>
      </c>
      <c r="AR4" s="20">
        <v>0</v>
      </c>
      <c r="AS4" s="20">
        <v>768</v>
      </c>
      <c r="AT4" s="20">
        <v>0</v>
      </c>
      <c r="AU4" s="20">
        <v>1536</v>
      </c>
      <c r="AV4" s="20">
        <v>1536</v>
      </c>
      <c r="AW4" s="20">
        <v>1536</v>
      </c>
    </row>
    <row r="5" spans="1:49">
      <c r="A5" s="17" t="s">
        <v>142</v>
      </c>
      <c r="B5" s="17">
        <v>1</v>
      </c>
      <c r="C5" s="17" t="s">
        <v>181</v>
      </c>
      <c r="D5" s="17">
        <f>+'Set up - Demand'!F5</f>
        <v>240000</v>
      </c>
      <c r="E5" s="17">
        <f>+'Set up - Demand'!H5</f>
        <v>230000</v>
      </c>
      <c r="H5" s="17">
        <f>+'Set up - Demand'!AT5</f>
        <v>1</v>
      </c>
      <c r="I5" s="18">
        <f>+'Set up - Demand'!AA5</f>
        <v>0</v>
      </c>
      <c r="J5" s="18">
        <f>+'Set up - Demand'!AM5</f>
        <v>0</v>
      </c>
      <c r="K5" s="27">
        <f t="shared" si="0"/>
        <v>0</v>
      </c>
      <c r="L5" s="27">
        <f t="shared" si="1"/>
        <v>0</v>
      </c>
      <c r="M5" s="20">
        <v>12</v>
      </c>
      <c r="N5" s="21">
        <v>6</v>
      </c>
      <c r="O5" s="20">
        <v>6</v>
      </c>
      <c r="P5" s="21">
        <v>6</v>
      </c>
      <c r="Q5" s="20">
        <v>6</v>
      </c>
      <c r="R5" s="21">
        <v>0</v>
      </c>
      <c r="S5" s="20">
        <v>0</v>
      </c>
      <c r="T5" s="21">
        <v>6</v>
      </c>
      <c r="U5" s="20">
        <v>6</v>
      </c>
      <c r="V5" s="21">
        <v>18</v>
      </c>
      <c r="W5" s="20">
        <v>30</v>
      </c>
      <c r="X5" s="21">
        <v>24</v>
      </c>
      <c r="Y5" s="20">
        <f t="shared" ref="Y5:Y26" si="2">+SUM(M5:X5)</f>
        <v>120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</row>
    <row r="6" spans="1:49">
      <c r="A6" s="17" t="s">
        <v>143</v>
      </c>
      <c r="B6" s="17">
        <v>2</v>
      </c>
      <c r="C6" s="17" t="s">
        <v>182</v>
      </c>
      <c r="D6" s="17">
        <f>+'Set up - Demand'!F6</f>
        <v>75000</v>
      </c>
      <c r="E6" s="17">
        <f>+'Set up - Demand'!H6</f>
        <v>100000</v>
      </c>
      <c r="H6" s="17">
        <f>+'Set up - Demand'!AT6</f>
        <v>1</v>
      </c>
      <c r="I6" s="18">
        <f>+'Set up - Demand'!AA6</f>
        <v>7.0000000000000007E-2</v>
      </c>
      <c r="J6" s="18">
        <f>+'Set up - Demand'!AM6</f>
        <v>7.0000000000000007E-2</v>
      </c>
      <c r="K6" s="27">
        <f t="shared" si="0"/>
        <v>5250.0000000000009</v>
      </c>
      <c r="L6" s="27">
        <f t="shared" si="1"/>
        <v>7000.0000000000009</v>
      </c>
      <c r="M6" s="20">
        <v>15</v>
      </c>
      <c r="N6" s="21">
        <v>15</v>
      </c>
      <c r="O6" s="20">
        <v>10</v>
      </c>
      <c r="P6" s="21">
        <v>5</v>
      </c>
      <c r="Q6" s="20">
        <v>5</v>
      </c>
      <c r="R6" s="21">
        <v>5</v>
      </c>
      <c r="S6" s="20">
        <v>5</v>
      </c>
      <c r="T6" s="21">
        <v>5</v>
      </c>
      <c r="U6" s="20">
        <v>10</v>
      </c>
      <c r="V6" s="21">
        <v>15</v>
      </c>
      <c r="W6" s="20">
        <v>15</v>
      </c>
      <c r="X6" s="21">
        <v>15</v>
      </c>
      <c r="Y6" s="20">
        <f t="shared" si="2"/>
        <v>120</v>
      </c>
      <c r="Z6" s="20">
        <v>768</v>
      </c>
      <c r="AA6" s="20">
        <v>768</v>
      </c>
      <c r="AB6" s="20">
        <v>384</v>
      </c>
      <c r="AC6" s="20">
        <v>384</v>
      </c>
      <c r="AD6" s="20">
        <v>0</v>
      </c>
      <c r="AE6" s="20">
        <v>384</v>
      </c>
      <c r="AF6" s="20">
        <v>0</v>
      </c>
      <c r="AG6" s="20">
        <v>384</v>
      </c>
      <c r="AH6" s="20">
        <v>384</v>
      </c>
      <c r="AI6" s="20">
        <v>768</v>
      </c>
      <c r="AJ6" s="20">
        <v>768</v>
      </c>
      <c r="AK6" s="20">
        <v>384</v>
      </c>
      <c r="AL6" s="20">
        <v>768</v>
      </c>
      <c r="AM6" s="20">
        <v>1152</v>
      </c>
      <c r="AN6" s="20">
        <v>384</v>
      </c>
      <c r="AO6" s="20">
        <v>384</v>
      </c>
      <c r="AP6" s="20">
        <v>384</v>
      </c>
      <c r="AQ6" s="20">
        <v>384</v>
      </c>
      <c r="AR6" s="20">
        <v>384</v>
      </c>
      <c r="AS6" s="20">
        <v>384</v>
      </c>
      <c r="AT6" s="20">
        <v>768</v>
      </c>
      <c r="AU6" s="20">
        <v>768</v>
      </c>
      <c r="AV6" s="20">
        <v>768</v>
      </c>
      <c r="AW6" s="20">
        <v>768</v>
      </c>
    </row>
    <row r="7" spans="1:49">
      <c r="A7" s="17" t="s">
        <v>144</v>
      </c>
      <c r="B7" s="17">
        <v>2</v>
      </c>
      <c r="C7" s="17" t="s">
        <v>182</v>
      </c>
      <c r="D7" s="17">
        <f>+'Set up - Demand'!F7</f>
        <v>75000</v>
      </c>
      <c r="E7" s="17">
        <f>+'Set up - Demand'!H7</f>
        <v>60000</v>
      </c>
      <c r="H7" s="17">
        <f>+'Set up - Demand'!AT7</f>
        <v>1</v>
      </c>
      <c r="I7" s="18">
        <f>+'Set up - Demand'!AA7</f>
        <v>0</v>
      </c>
      <c r="J7" s="18">
        <f>+'Set up - Demand'!AM7</f>
        <v>0</v>
      </c>
      <c r="K7" s="27">
        <f t="shared" si="0"/>
        <v>0</v>
      </c>
      <c r="L7" s="27">
        <f t="shared" si="1"/>
        <v>0</v>
      </c>
      <c r="M7" s="20">
        <v>15</v>
      </c>
      <c r="N7" s="21">
        <v>15</v>
      </c>
      <c r="O7" s="20">
        <v>10</v>
      </c>
      <c r="P7" s="21">
        <v>5</v>
      </c>
      <c r="Q7" s="20">
        <v>5</v>
      </c>
      <c r="R7" s="21">
        <v>5</v>
      </c>
      <c r="S7" s="20">
        <v>5</v>
      </c>
      <c r="T7" s="21">
        <v>5</v>
      </c>
      <c r="U7" s="20">
        <v>10</v>
      </c>
      <c r="V7" s="21">
        <v>15</v>
      </c>
      <c r="W7" s="20">
        <v>15</v>
      </c>
      <c r="X7" s="21">
        <v>15</v>
      </c>
      <c r="Y7" s="20">
        <f t="shared" si="2"/>
        <v>120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</row>
    <row r="8" spans="1:49">
      <c r="A8" s="17" t="s">
        <v>145</v>
      </c>
      <c r="B8" s="17">
        <v>2</v>
      </c>
      <c r="C8" s="17" t="s">
        <v>182</v>
      </c>
      <c r="D8" s="17">
        <f>+'Set up - Demand'!F8</f>
        <v>60000</v>
      </c>
      <c r="E8" s="17">
        <f>+'Set up - Demand'!H8</f>
        <v>60000</v>
      </c>
      <c r="H8" s="17">
        <f>+'Set up - Demand'!AT8</f>
        <v>0</v>
      </c>
      <c r="I8" s="18">
        <f>+'Set up - Demand'!AA8</f>
        <v>0.15</v>
      </c>
      <c r="J8" s="18">
        <f>+'Set up - Demand'!AM8</f>
        <v>0.25</v>
      </c>
      <c r="K8" s="27">
        <f t="shared" si="0"/>
        <v>9000</v>
      </c>
      <c r="L8" s="27">
        <f t="shared" si="1"/>
        <v>15000</v>
      </c>
      <c r="M8" s="20">
        <v>15</v>
      </c>
      <c r="N8" s="21">
        <v>15</v>
      </c>
      <c r="O8" s="20">
        <v>10</v>
      </c>
      <c r="P8" s="21">
        <v>5</v>
      </c>
      <c r="Q8" s="20">
        <v>5</v>
      </c>
      <c r="R8" s="21">
        <v>5</v>
      </c>
      <c r="S8" s="20">
        <v>5</v>
      </c>
      <c r="T8" s="21">
        <v>5</v>
      </c>
      <c r="U8" s="20">
        <v>10</v>
      </c>
      <c r="V8" s="21">
        <v>15</v>
      </c>
      <c r="W8" s="20">
        <v>15</v>
      </c>
      <c r="X8" s="21">
        <v>15</v>
      </c>
      <c r="Y8" s="20">
        <f t="shared" si="2"/>
        <v>120</v>
      </c>
      <c r="Z8" s="20">
        <v>1152</v>
      </c>
      <c r="AA8" s="20">
        <v>1152</v>
      </c>
      <c r="AB8" s="20">
        <v>768</v>
      </c>
      <c r="AC8" s="20">
        <v>384</v>
      </c>
      <c r="AD8" s="20">
        <v>384</v>
      </c>
      <c r="AE8" s="20">
        <v>384</v>
      </c>
      <c r="AF8" s="20">
        <v>384</v>
      </c>
      <c r="AG8" s="20">
        <v>384</v>
      </c>
      <c r="AH8" s="20">
        <v>768</v>
      </c>
      <c r="AI8" s="20">
        <v>1152</v>
      </c>
      <c r="AJ8" s="20">
        <v>1152</v>
      </c>
      <c r="AK8" s="20">
        <v>1152</v>
      </c>
      <c r="AL8" s="20">
        <v>1920</v>
      </c>
      <c r="AM8" s="20">
        <v>1920</v>
      </c>
      <c r="AN8" s="20">
        <v>1536</v>
      </c>
      <c r="AO8" s="20">
        <v>384</v>
      </c>
      <c r="AP8" s="20">
        <v>384</v>
      </c>
      <c r="AQ8" s="20">
        <v>768</v>
      </c>
      <c r="AR8" s="20">
        <v>768</v>
      </c>
      <c r="AS8" s="20">
        <v>768</v>
      </c>
      <c r="AT8" s="20">
        <v>1152</v>
      </c>
      <c r="AU8" s="20">
        <v>1920</v>
      </c>
      <c r="AV8" s="20">
        <v>1920</v>
      </c>
      <c r="AW8" s="20">
        <v>1920</v>
      </c>
    </row>
    <row r="9" spans="1:49">
      <c r="A9" s="17" t="s">
        <v>146</v>
      </c>
      <c r="B9" s="17">
        <v>2</v>
      </c>
      <c r="C9" s="17" t="s">
        <v>182</v>
      </c>
      <c r="D9" s="17">
        <f>+'Set up - Demand'!F9</f>
        <v>60000</v>
      </c>
      <c r="E9" s="17">
        <f>+'Set up - Demand'!H9</f>
        <v>65000</v>
      </c>
      <c r="H9" s="17">
        <f>+'Set up - Demand'!AT9</f>
        <v>1</v>
      </c>
      <c r="I9" s="18">
        <f>+'Set up - Demand'!AA9</f>
        <v>0</v>
      </c>
      <c r="J9" s="18">
        <f>+'Set up - Demand'!AM9</f>
        <v>0</v>
      </c>
      <c r="K9" s="27">
        <f t="shared" si="0"/>
        <v>0</v>
      </c>
      <c r="L9" s="27">
        <f t="shared" si="1"/>
        <v>0</v>
      </c>
      <c r="M9" s="20">
        <v>15</v>
      </c>
      <c r="N9" s="21">
        <v>15</v>
      </c>
      <c r="O9" s="20">
        <v>10</v>
      </c>
      <c r="P9" s="21">
        <v>5</v>
      </c>
      <c r="Q9" s="20">
        <v>5</v>
      </c>
      <c r="R9" s="21">
        <v>5</v>
      </c>
      <c r="S9" s="20">
        <v>5</v>
      </c>
      <c r="T9" s="21">
        <v>5</v>
      </c>
      <c r="U9" s="20">
        <v>10</v>
      </c>
      <c r="V9" s="21">
        <v>15</v>
      </c>
      <c r="W9" s="20">
        <v>15</v>
      </c>
      <c r="X9" s="21">
        <v>15</v>
      </c>
      <c r="Y9" s="20">
        <f t="shared" si="2"/>
        <v>120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</row>
    <row r="10" spans="1:49">
      <c r="A10" s="17" t="s">
        <v>147</v>
      </c>
      <c r="B10" s="17">
        <v>2</v>
      </c>
      <c r="C10" s="17" t="s">
        <v>182</v>
      </c>
      <c r="D10" s="17">
        <f>+'Set up - Demand'!F10</f>
        <v>30000</v>
      </c>
      <c r="E10" s="17">
        <f>+'Set up - Demand'!H10</f>
        <v>32000</v>
      </c>
      <c r="H10" s="17">
        <f>+'Set up - Demand'!AT10</f>
        <v>0</v>
      </c>
      <c r="I10" s="18">
        <f>+'Set up - Demand'!AA10</f>
        <v>0</v>
      </c>
      <c r="J10" s="18">
        <f>+'Set up - Demand'!AM10</f>
        <v>0</v>
      </c>
      <c r="K10" s="27">
        <f t="shared" si="0"/>
        <v>0</v>
      </c>
      <c r="L10" s="27">
        <f t="shared" si="1"/>
        <v>0</v>
      </c>
      <c r="M10" s="20">
        <v>15</v>
      </c>
      <c r="N10" s="21">
        <v>15</v>
      </c>
      <c r="O10" s="20">
        <v>10</v>
      </c>
      <c r="P10" s="21">
        <v>5</v>
      </c>
      <c r="Q10" s="20">
        <v>5</v>
      </c>
      <c r="R10" s="21">
        <v>5</v>
      </c>
      <c r="S10" s="20">
        <v>5</v>
      </c>
      <c r="T10" s="21">
        <v>5</v>
      </c>
      <c r="U10" s="20">
        <v>10</v>
      </c>
      <c r="V10" s="21">
        <v>15</v>
      </c>
      <c r="W10" s="20">
        <v>15</v>
      </c>
      <c r="X10" s="21">
        <v>15</v>
      </c>
      <c r="Y10" s="20">
        <f t="shared" si="2"/>
        <v>120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</row>
    <row r="11" spans="1:49">
      <c r="A11" s="17" t="s">
        <v>148</v>
      </c>
      <c r="B11" s="17">
        <v>3</v>
      </c>
      <c r="C11" s="17" t="s">
        <v>181</v>
      </c>
      <c r="D11" s="17">
        <f>+'Set up - Demand'!F11</f>
        <v>9500</v>
      </c>
      <c r="E11" s="17">
        <f>+'Set up - Demand'!H11</f>
        <v>15500</v>
      </c>
      <c r="H11" s="17">
        <f>+'Set up - Demand'!AT11</f>
        <v>1</v>
      </c>
      <c r="I11" s="18">
        <f>+'Set up - Demand'!AA11</f>
        <v>0.05</v>
      </c>
      <c r="J11" s="18">
        <f>+'Set up - Demand'!AM11</f>
        <v>0.05</v>
      </c>
      <c r="K11" s="27">
        <f t="shared" si="0"/>
        <v>475</v>
      </c>
      <c r="L11" s="27">
        <f t="shared" si="1"/>
        <v>775</v>
      </c>
      <c r="M11" s="20">
        <v>5</v>
      </c>
      <c r="N11" s="21">
        <v>10</v>
      </c>
      <c r="O11" s="20">
        <v>10</v>
      </c>
      <c r="P11" s="21">
        <v>15</v>
      </c>
      <c r="Q11" s="20">
        <v>15</v>
      </c>
      <c r="R11" s="21">
        <v>20</v>
      </c>
      <c r="S11" s="20">
        <v>15</v>
      </c>
      <c r="T11" s="21">
        <v>10</v>
      </c>
      <c r="U11" s="20">
        <v>5</v>
      </c>
      <c r="V11" s="21">
        <v>5</v>
      </c>
      <c r="W11" s="20">
        <v>5</v>
      </c>
      <c r="X11" s="21">
        <v>5</v>
      </c>
      <c r="Y11" s="20">
        <f t="shared" si="2"/>
        <v>120</v>
      </c>
      <c r="Z11" s="20">
        <v>384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384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384</v>
      </c>
      <c r="AQ11" s="20">
        <v>0</v>
      </c>
      <c r="AR11" s="20">
        <v>0</v>
      </c>
      <c r="AS11" s="20">
        <v>384</v>
      </c>
      <c r="AT11" s="20">
        <v>0</v>
      </c>
      <c r="AU11" s="20">
        <v>0</v>
      </c>
      <c r="AV11" s="20">
        <v>0</v>
      </c>
      <c r="AW11" s="20">
        <v>0</v>
      </c>
    </row>
    <row r="12" spans="1:49">
      <c r="A12" s="17" t="s">
        <v>149</v>
      </c>
      <c r="B12" s="17">
        <v>3</v>
      </c>
      <c r="C12" s="17" t="s">
        <v>181</v>
      </c>
      <c r="D12" s="17">
        <f>+'Set up - Demand'!F12</f>
        <v>9000</v>
      </c>
      <c r="E12" s="17">
        <f>+'Set up - Demand'!H12</f>
        <v>6600</v>
      </c>
      <c r="H12" s="17">
        <f>+'Set up - Demand'!AT12</f>
        <v>1</v>
      </c>
      <c r="I12" s="18">
        <f>+'Set up - Demand'!AA12</f>
        <v>0</v>
      </c>
      <c r="J12" s="18">
        <f>+'Set up - Demand'!AM12</f>
        <v>0</v>
      </c>
      <c r="K12" s="27">
        <f t="shared" si="0"/>
        <v>0</v>
      </c>
      <c r="L12" s="27">
        <f t="shared" si="1"/>
        <v>0</v>
      </c>
      <c r="M12" s="20">
        <v>5</v>
      </c>
      <c r="N12" s="21">
        <v>10</v>
      </c>
      <c r="O12" s="20">
        <v>10</v>
      </c>
      <c r="P12" s="21">
        <v>15</v>
      </c>
      <c r="Q12" s="20">
        <v>15</v>
      </c>
      <c r="R12" s="21">
        <v>20</v>
      </c>
      <c r="S12" s="20">
        <v>15</v>
      </c>
      <c r="T12" s="21">
        <v>10</v>
      </c>
      <c r="U12" s="20">
        <v>5</v>
      </c>
      <c r="V12" s="21">
        <v>5</v>
      </c>
      <c r="W12" s="20">
        <v>5</v>
      </c>
      <c r="X12" s="21">
        <v>5</v>
      </c>
      <c r="Y12" s="20">
        <f t="shared" si="2"/>
        <v>120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</row>
    <row r="13" spans="1:49">
      <c r="A13" s="17" t="s">
        <v>150</v>
      </c>
      <c r="B13" s="17">
        <v>3</v>
      </c>
      <c r="C13" s="17" t="s">
        <v>181</v>
      </c>
      <c r="D13" s="17">
        <f>+'Set up - Demand'!F13</f>
        <v>9000</v>
      </c>
      <c r="E13" s="17">
        <f>+'Set up - Demand'!H13</f>
        <v>10000</v>
      </c>
      <c r="H13" s="17">
        <f>+'Set up - Demand'!AT13</f>
        <v>1</v>
      </c>
      <c r="I13" s="18">
        <f>+'Set up - Demand'!AA13</f>
        <v>0</v>
      </c>
      <c r="J13" s="18">
        <f>+'Set up - Demand'!AM13</f>
        <v>0</v>
      </c>
      <c r="K13" s="27">
        <f t="shared" si="0"/>
        <v>0</v>
      </c>
      <c r="L13" s="27">
        <f t="shared" si="1"/>
        <v>0</v>
      </c>
      <c r="M13" s="20">
        <v>5</v>
      </c>
      <c r="N13" s="21">
        <v>10</v>
      </c>
      <c r="O13" s="20">
        <v>10</v>
      </c>
      <c r="P13" s="21">
        <v>15</v>
      </c>
      <c r="Q13" s="20">
        <v>15</v>
      </c>
      <c r="R13" s="21">
        <v>20</v>
      </c>
      <c r="S13" s="20">
        <v>15</v>
      </c>
      <c r="T13" s="21">
        <v>10</v>
      </c>
      <c r="U13" s="20">
        <v>5</v>
      </c>
      <c r="V13" s="21">
        <v>5</v>
      </c>
      <c r="W13" s="20">
        <v>5</v>
      </c>
      <c r="X13" s="21">
        <v>5</v>
      </c>
      <c r="Y13" s="20">
        <f t="shared" si="2"/>
        <v>120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</row>
    <row r="14" spans="1:49">
      <c r="A14" s="17" t="s">
        <v>151</v>
      </c>
      <c r="B14" s="17">
        <v>3</v>
      </c>
      <c r="C14" s="17" t="s">
        <v>181</v>
      </c>
      <c r="D14" s="17">
        <f>+'Set up - Demand'!F14</f>
        <v>8000</v>
      </c>
      <c r="E14" s="17">
        <f>+'Set up - Demand'!H14</f>
        <v>8800</v>
      </c>
      <c r="H14" s="17">
        <f>+'Set up - Demand'!AT14</f>
        <v>1</v>
      </c>
      <c r="I14" s="18">
        <f>+'Set up - Demand'!AA14</f>
        <v>0</v>
      </c>
      <c r="J14" s="18">
        <f>+'Set up - Demand'!AM14</f>
        <v>0</v>
      </c>
      <c r="K14" s="27">
        <f t="shared" si="0"/>
        <v>0</v>
      </c>
      <c r="L14" s="27">
        <f t="shared" si="1"/>
        <v>0</v>
      </c>
      <c r="M14" s="20">
        <v>5</v>
      </c>
      <c r="N14" s="21">
        <v>10</v>
      </c>
      <c r="O14" s="20">
        <v>10</v>
      </c>
      <c r="P14" s="21">
        <v>15</v>
      </c>
      <c r="Q14" s="20">
        <v>15</v>
      </c>
      <c r="R14" s="21">
        <v>20</v>
      </c>
      <c r="S14" s="20">
        <v>15</v>
      </c>
      <c r="T14" s="21">
        <v>10</v>
      </c>
      <c r="U14" s="20">
        <v>5</v>
      </c>
      <c r="V14" s="21">
        <v>5</v>
      </c>
      <c r="W14" s="20">
        <v>5</v>
      </c>
      <c r="X14" s="21">
        <v>5</v>
      </c>
      <c r="Y14" s="20">
        <f t="shared" si="2"/>
        <v>120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</row>
    <row r="15" spans="1:49">
      <c r="A15" s="17" t="s">
        <v>152</v>
      </c>
      <c r="B15" s="17">
        <v>3</v>
      </c>
      <c r="C15" s="17" t="s">
        <v>181</v>
      </c>
      <c r="D15" s="17">
        <f>+'Set up - Demand'!F15</f>
        <v>8000</v>
      </c>
      <c r="E15" s="17">
        <f>+'Set up - Demand'!H15</f>
        <v>8200</v>
      </c>
      <c r="H15" s="17">
        <f>+'Set up - Demand'!AT15</f>
        <v>1</v>
      </c>
      <c r="I15" s="18">
        <f>+'Set up - Demand'!AA15</f>
        <v>0</v>
      </c>
      <c r="J15" s="18">
        <f>+'Set up - Demand'!AM15</f>
        <v>0</v>
      </c>
      <c r="K15" s="27">
        <f t="shared" si="0"/>
        <v>0</v>
      </c>
      <c r="L15" s="27">
        <f t="shared" si="1"/>
        <v>0</v>
      </c>
      <c r="M15" s="20">
        <v>5</v>
      </c>
      <c r="N15" s="21">
        <v>10</v>
      </c>
      <c r="O15" s="20">
        <v>10</v>
      </c>
      <c r="P15" s="21">
        <v>15</v>
      </c>
      <c r="Q15" s="20">
        <v>15</v>
      </c>
      <c r="R15" s="21">
        <v>20</v>
      </c>
      <c r="S15" s="20">
        <v>15</v>
      </c>
      <c r="T15" s="21">
        <v>10</v>
      </c>
      <c r="U15" s="20">
        <v>5</v>
      </c>
      <c r="V15" s="21">
        <v>5</v>
      </c>
      <c r="W15" s="20">
        <v>5</v>
      </c>
      <c r="X15" s="21">
        <v>5</v>
      </c>
      <c r="Y15" s="20">
        <f t="shared" si="2"/>
        <v>120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</row>
    <row r="16" spans="1:49">
      <c r="A16" s="17" t="s">
        <v>153</v>
      </c>
      <c r="B16" s="17">
        <v>3</v>
      </c>
      <c r="C16" s="17" t="s">
        <v>181</v>
      </c>
      <c r="D16" s="17">
        <f>+'Set up - Demand'!F16</f>
        <v>8000</v>
      </c>
      <c r="E16" s="17">
        <f>+'Set up - Demand'!H16</f>
        <v>10500</v>
      </c>
      <c r="H16" s="17">
        <f>+'Set up - Demand'!AT16</f>
        <v>1</v>
      </c>
      <c r="I16" s="18">
        <f>+'Set up - Demand'!AA16</f>
        <v>0</v>
      </c>
      <c r="J16" s="18">
        <f>+'Set up - Demand'!AM16</f>
        <v>0</v>
      </c>
      <c r="K16" s="27">
        <f t="shared" si="0"/>
        <v>0</v>
      </c>
      <c r="L16" s="27">
        <f t="shared" si="1"/>
        <v>0</v>
      </c>
      <c r="M16" s="20">
        <v>5</v>
      </c>
      <c r="N16" s="21">
        <v>10</v>
      </c>
      <c r="O16" s="20">
        <v>10</v>
      </c>
      <c r="P16" s="21">
        <v>15</v>
      </c>
      <c r="Q16" s="20">
        <v>15</v>
      </c>
      <c r="R16" s="21">
        <v>20</v>
      </c>
      <c r="S16" s="20">
        <v>15</v>
      </c>
      <c r="T16" s="21">
        <v>10</v>
      </c>
      <c r="U16" s="20">
        <v>5</v>
      </c>
      <c r="V16" s="21">
        <v>5</v>
      </c>
      <c r="W16" s="20">
        <v>5</v>
      </c>
      <c r="X16" s="21">
        <v>5</v>
      </c>
      <c r="Y16" s="20">
        <f t="shared" si="2"/>
        <v>120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</row>
    <row r="17" spans="1:49">
      <c r="A17" s="17" t="s">
        <v>154</v>
      </c>
      <c r="B17" s="17">
        <v>3</v>
      </c>
      <c r="C17" s="17" t="s">
        <v>181</v>
      </c>
      <c r="D17" s="17">
        <f>+'Set up - Demand'!F17</f>
        <v>7500</v>
      </c>
      <c r="E17" s="17">
        <f>+'Set up - Demand'!H17</f>
        <v>7500</v>
      </c>
      <c r="H17" s="17">
        <f>+'Set up - Demand'!AT17</f>
        <v>1</v>
      </c>
      <c r="I17" s="18">
        <f>+'Set up - Demand'!AA17</f>
        <v>0</v>
      </c>
      <c r="J17" s="18">
        <f>+'Set up - Demand'!AM17</f>
        <v>0</v>
      </c>
      <c r="K17" s="27">
        <f t="shared" si="0"/>
        <v>0</v>
      </c>
      <c r="L17" s="27">
        <f t="shared" si="1"/>
        <v>0</v>
      </c>
      <c r="M17" s="20">
        <v>5</v>
      </c>
      <c r="N17" s="21">
        <v>10</v>
      </c>
      <c r="O17" s="20">
        <v>10</v>
      </c>
      <c r="P17" s="21">
        <v>15</v>
      </c>
      <c r="Q17" s="20">
        <v>15</v>
      </c>
      <c r="R17" s="21">
        <v>20</v>
      </c>
      <c r="S17" s="20">
        <v>15</v>
      </c>
      <c r="T17" s="21">
        <v>10</v>
      </c>
      <c r="U17" s="20">
        <v>5</v>
      </c>
      <c r="V17" s="21">
        <v>5</v>
      </c>
      <c r="W17" s="20">
        <v>5</v>
      </c>
      <c r="X17" s="21">
        <v>5</v>
      </c>
      <c r="Y17" s="20">
        <f t="shared" si="2"/>
        <v>120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</row>
    <row r="18" spans="1:49">
      <c r="A18" s="17" t="s">
        <v>155</v>
      </c>
      <c r="B18" s="17">
        <v>3</v>
      </c>
      <c r="C18" s="17" t="s">
        <v>181</v>
      </c>
      <c r="D18" s="17">
        <f>+'Set up - Demand'!F18</f>
        <v>7000</v>
      </c>
      <c r="E18" s="17">
        <f>+'Set up - Demand'!H18</f>
        <v>7200</v>
      </c>
      <c r="H18" s="17">
        <f>+'Set up - Demand'!AT18</f>
        <v>1</v>
      </c>
      <c r="I18" s="18">
        <f>+'Set up - Demand'!AA18</f>
        <v>0</v>
      </c>
      <c r="J18" s="18">
        <f>+'Set up - Demand'!AM18</f>
        <v>0</v>
      </c>
      <c r="K18" s="27">
        <f t="shared" si="0"/>
        <v>0</v>
      </c>
      <c r="L18" s="27">
        <f t="shared" si="1"/>
        <v>0</v>
      </c>
      <c r="M18" s="20">
        <v>5</v>
      </c>
      <c r="N18" s="21">
        <v>10</v>
      </c>
      <c r="O18" s="20">
        <v>10</v>
      </c>
      <c r="P18" s="21">
        <v>15</v>
      </c>
      <c r="Q18" s="20">
        <v>15</v>
      </c>
      <c r="R18" s="21">
        <v>20</v>
      </c>
      <c r="S18" s="20">
        <v>15</v>
      </c>
      <c r="T18" s="21">
        <v>10</v>
      </c>
      <c r="U18" s="20">
        <v>5</v>
      </c>
      <c r="V18" s="21">
        <v>5</v>
      </c>
      <c r="W18" s="20">
        <v>5</v>
      </c>
      <c r="X18" s="21">
        <v>5</v>
      </c>
      <c r="Y18" s="20">
        <f t="shared" si="2"/>
        <v>120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</row>
    <row r="19" spans="1:49">
      <c r="A19" s="17" t="s">
        <v>157</v>
      </c>
      <c r="B19" s="17">
        <v>3</v>
      </c>
      <c r="C19" s="17" t="s">
        <v>181</v>
      </c>
      <c r="D19" s="17">
        <f>+'Set up - Demand'!F19</f>
        <v>6500</v>
      </c>
      <c r="E19" s="17">
        <f>+'Set up - Demand'!H19</f>
        <v>10000</v>
      </c>
      <c r="H19" s="17">
        <f>+'Set up - Demand'!AT19</f>
        <v>0</v>
      </c>
      <c r="I19" s="18">
        <f>+'Set up - Demand'!AA19</f>
        <v>0</v>
      </c>
      <c r="J19" s="18">
        <f>+'Set up - Demand'!AM19</f>
        <v>0</v>
      </c>
      <c r="K19" s="27">
        <f t="shared" si="0"/>
        <v>0</v>
      </c>
      <c r="L19" s="27">
        <f t="shared" si="1"/>
        <v>0</v>
      </c>
      <c r="M19" s="20">
        <v>5</v>
      </c>
      <c r="N19" s="21">
        <v>10</v>
      </c>
      <c r="O19" s="20">
        <v>10</v>
      </c>
      <c r="P19" s="21">
        <v>15</v>
      </c>
      <c r="Q19" s="20">
        <v>15</v>
      </c>
      <c r="R19" s="21">
        <v>20</v>
      </c>
      <c r="S19" s="20">
        <v>15</v>
      </c>
      <c r="T19" s="21">
        <v>10</v>
      </c>
      <c r="U19" s="20">
        <v>5</v>
      </c>
      <c r="V19" s="21">
        <v>5</v>
      </c>
      <c r="W19" s="20">
        <v>5</v>
      </c>
      <c r="X19" s="21">
        <v>5</v>
      </c>
      <c r="Y19" s="20">
        <f t="shared" si="2"/>
        <v>120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</row>
    <row r="20" spans="1:49">
      <c r="A20" s="17" t="s">
        <v>158</v>
      </c>
      <c r="B20" s="17">
        <v>3</v>
      </c>
      <c r="C20" s="17" t="s">
        <v>181</v>
      </c>
      <c r="D20" s="17">
        <f>+'Set up - Demand'!F20</f>
        <v>6000</v>
      </c>
      <c r="E20" s="17">
        <f>+'Set up - Demand'!H20</f>
        <v>12000</v>
      </c>
      <c r="H20" s="17">
        <f>+'Set up - Demand'!AT20</f>
        <v>0</v>
      </c>
      <c r="I20" s="18">
        <f>+'Set up - Demand'!AA20</f>
        <v>0</v>
      </c>
      <c r="J20" s="18">
        <f>+'Set up - Demand'!AM20</f>
        <v>0</v>
      </c>
      <c r="K20" s="27">
        <f t="shared" si="0"/>
        <v>0</v>
      </c>
      <c r="L20" s="27">
        <f t="shared" si="1"/>
        <v>0</v>
      </c>
      <c r="M20" s="20">
        <v>5</v>
      </c>
      <c r="N20" s="21">
        <v>10</v>
      </c>
      <c r="O20" s="20">
        <v>10</v>
      </c>
      <c r="P20" s="21">
        <v>15</v>
      </c>
      <c r="Q20" s="20">
        <v>15</v>
      </c>
      <c r="R20" s="21">
        <v>20</v>
      </c>
      <c r="S20" s="20">
        <v>15</v>
      </c>
      <c r="T20" s="21">
        <v>10</v>
      </c>
      <c r="U20" s="20">
        <v>5</v>
      </c>
      <c r="V20" s="21">
        <v>5</v>
      </c>
      <c r="W20" s="20">
        <v>5</v>
      </c>
      <c r="X20" s="21">
        <v>5</v>
      </c>
      <c r="Y20" s="20">
        <f t="shared" si="2"/>
        <v>120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</row>
    <row r="21" spans="1:49">
      <c r="A21" s="17" t="s">
        <v>159</v>
      </c>
      <c r="B21" s="17">
        <v>3</v>
      </c>
      <c r="C21" s="17" t="s">
        <v>181</v>
      </c>
      <c r="D21" s="17">
        <f>+'Set up - Demand'!F21</f>
        <v>5500</v>
      </c>
      <c r="E21" s="17">
        <f>+'Set up - Demand'!H21</f>
        <v>16500</v>
      </c>
      <c r="H21" s="17">
        <f>+'Set up - Demand'!AT21</f>
        <v>0</v>
      </c>
      <c r="I21" s="18">
        <f>+'Set up - Demand'!AA21</f>
        <v>0</v>
      </c>
      <c r="J21" s="18">
        <f>+'Set up - Demand'!AM21</f>
        <v>0</v>
      </c>
      <c r="K21" s="27">
        <f t="shared" si="0"/>
        <v>0</v>
      </c>
      <c r="L21" s="27">
        <f t="shared" si="1"/>
        <v>0</v>
      </c>
      <c r="M21" s="20">
        <v>5</v>
      </c>
      <c r="N21" s="21">
        <v>10</v>
      </c>
      <c r="O21" s="20">
        <v>10</v>
      </c>
      <c r="P21" s="21">
        <v>15</v>
      </c>
      <c r="Q21" s="20">
        <v>15</v>
      </c>
      <c r="R21" s="21">
        <v>20</v>
      </c>
      <c r="S21" s="20">
        <v>15</v>
      </c>
      <c r="T21" s="21">
        <v>10</v>
      </c>
      <c r="U21" s="20">
        <v>5</v>
      </c>
      <c r="V21" s="21">
        <v>5</v>
      </c>
      <c r="W21" s="20">
        <v>5</v>
      </c>
      <c r="X21" s="21">
        <v>5</v>
      </c>
      <c r="Y21" s="20">
        <f t="shared" si="2"/>
        <v>120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</row>
    <row r="22" spans="1:49">
      <c r="A22" s="17" t="s">
        <v>160</v>
      </c>
      <c r="B22" s="17">
        <v>3</v>
      </c>
      <c r="C22" s="17" t="s">
        <v>181</v>
      </c>
      <c r="D22" s="17">
        <f>+'Set up - Demand'!F22</f>
        <v>5000</v>
      </c>
      <c r="E22" s="17">
        <f>+'Set up - Demand'!H22</f>
        <v>7000</v>
      </c>
      <c r="H22" s="17">
        <f>+'Set up - Demand'!AT22</f>
        <v>0</v>
      </c>
      <c r="I22" s="18">
        <f>+'Set up - Demand'!AA22</f>
        <v>0</v>
      </c>
      <c r="J22" s="18">
        <f>+'Set up - Demand'!AM22</f>
        <v>0</v>
      </c>
      <c r="K22" s="27">
        <f t="shared" si="0"/>
        <v>0</v>
      </c>
      <c r="L22" s="27">
        <f t="shared" si="1"/>
        <v>0</v>
      </c>
      <c r="M22" s="20">
        <v>5</v>
      </c>
      <c r="N22" s="21">
        <v>10</v>
      </c>
      <c r="O22" s="20">
        <v>10</v>
      </c>
      <c r="P22" s="21">
        <v>15</v>
      </c>
      <c r="Q22" s="20">
        <v>15</v>
      </c>
      <c r="R22" s="21">
        <v>20</v>
      </c>
      <c r="S22" s="20">
        <v>15</v>
      </c>
      <c r="T22" s="21">
        <v>10</v>
      </c>
      <c r="U22" s="20">
        <v>5</v>
      </c>
      <c r="V22" s="21">
        <v>5</v>
      </c>
      <c r="W22" s="20">
        <v>5</v>
      </c>
      <c r="X22" s="21">
        <v>5</v>
      </c>
      <c r="Y22" s="20">
        <f t="shared" si="2"/>
        <v>120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</row>
    <row r="23" spans="1:49">
      <c r="A23" s="17" t="s">
        <v>161</v>
      </c>
      <c r="B23" s="17">
        <v>3</v>
      </c>
      <c r="C23" s="17" t="s">
        <v>181</v>
      </c>
      <c r="D23" s="17">
        <f>+'Set up - Demand'!F23</f>
        <v>5000</v>
      </c>
      <c r="E23" s="17">
        <f>+'Set up - Demand'!H23</f>
        <v>2000</v>
      </c>
      <c r="H23" s="17">
        <f>+'Set up - Demand'!AT23</f>
        <v>0</v>
      </c>
      <c r="I23" s="18">
        <f>+'Set up - Demand'!AA23</f>
        <v>0.4</v>
      </c>
      <c r="J23" s="18">
        <f>+'Set up - Demand'!AM23</f>
        <v>0.4</v>
      </c>
      <c r="K23" s="27">
        <f t="shared" si="0"/>
        <v>2000</v>
      </c>
      <c r="L23" s="27">
        <f t="shared" si="1"/>
        <v>800</v>
      </c>
      <c r="M23" s="20">
        <v>5</v>
      </c>
      <c r="N23" s="21">
        <v>10</v>
      </c>
      <c r="O23" s="20">
        <v>10</v>
      </c>
      <c r="P23" s="21">
        <v>15</v>
      </c>
      <c r="Q23" s="20">
        <v>15</v>
      </c>
      <c r="R23" s="21">
        <v>20</v>
      </c>
      <c r="S23" s="20">
        <v>15</v>
      </c>
      <c r="T23" s="21">
        <v>10</v>
      </c>
      <c r="U23" s="20">
        <v>5</v>
      </c>
      <c r="V23" s="21">
        <v>5</v>
      </c>
      <c r="W23" s="20">
        <v>5</v>
      </c>
      <c r="X23" s="21">
        <v>5</v>
      </c>
      <c r="Y23" s="20">
        <f t="shared" si="2"/>
        <v>120</v>
      </c>
      <c r="Z23" s="20">
        <v>384</v>
      </c>
      <c r="AA23" s="20">
        <v>0</v>
      </c>
      <c r="AB23" s="20">
        <v>0</v>
      </c>
      <c r="AC23" s="20">
        <v>384</v>
      </c>
      <c r="AD23" s="20">
        <v>384</v>
      </c>
      <c r="AE23" s="20">
        <v>384</v>
      </c>
      <c r="AF23" s="20">
        <v>384</v>
      </c>
      <c r="AG23" s="20">
        <v>0</v>
      </c>
      <c r="AH23" s="20">
        <v>0</v>
      </c>
      <c r="AI23" s="20">
        <v>384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384</v>
      </c>
      <c r="AQ23" s="20">
        <v>0</v>
      </c>
      <c r="AR23" s="20">
        <v>0</v>
      </c>
      <c r="AS23" s="20">
        <v>384</v>
      </c>
      <c r="AT23" s="20">
        <v>0</v>
      </c>
      <c r="AU23" s="20">
        <v>0</v>
      </c>
      <c r="AV23" s="20">
        <v>0</v>
      </c>
      <c r="AW23" s="20">
        <v>0</v>
      </c>
    </row>
    <row r="24" spans="1:49">
      <c r="A24" s="17" t="s">
        <v>162</v>
      </c>
      <c r="B24" s="17">
        <v>3</v>
      </c>
      <c r="C24" s="17" t="s">
        <v>181</v>
      </c>
      <c r="D24" s="17">
        <f>+'Set up - Demand'!F24</f>
        <v>3000</v>
      </c>
      <c r="E24" s="17">
        <f>+'Set up - Demand'!H24</f>
        <v>7500</v>
      </c>
      <c r="H24" s="17">
        <f>+'Set up - Demand'!AT24</f>
        <v>0</v>
      </c>
      <c r="I24" s="18">
        <f>+'Set up - Demand'!AA24</f>
        <v>0</v>
      </c>
      <c r="J24" s="18">
        <f>+'Set up - Demand'!AM24</f>
        <v>0</v>
      </c>
      <c r="K24" s="27">
        <f t="shared" si="0"/>
        <v>0</v>
      </c>
      <c r="L24" s="27">
        <f t="shared" si="1"/>
        <v>0</v>
      </c>
      <c r="M24" s="20">
        <v>5</v>
      </c>
      <c r="N24" s="21">
        <v>10</v>
      </c>
      <c r="O24" s="20">
        <v>10</v>
      </c>
      <c r="P24" s="21">
        <v>15</v>
      </c>
      <c r="Q24" s="20">
        <v>15</v>
      </c>
      <c r="R24" s="21">
        <v>20</v>
      </c>
      <c r="S24" s="20">
        <v>15</v>
      </c>
      <c r="T24" s="21">
        <v>10</v>
      </c>
      <c r="U24" s="20">
        <v>5</v>
      </c>
      <c r="V24" s="21">
        <v>5</v>
      </c>
      <c r="W24" s="20">
        <v>5</v>
      </c>
      <c r="X24" s="21">
        <v>5</v>
      </c>
      <c r="Y24" s="20">
        <f t="shared" si="2"/>
        <v>120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</row>
    <row r="25" spans="1:49">
      <c r="A25" s="17" t="s">
        <v>163</v>
      </c>
      <c r="B25" s="17">
        <v>3</v>
      </c>
      <c r="C25" s="17" t="s">
        <v>181</v>
      </c>
      <c r="D25" s="17">
        <f>+'Set up - Demand'!F25</f>
        <v>2000</v>
      </c>
      <c r="E25" s="17">
        <f>+'Set up - Demand'!H25</f>
        <v>3500</v>
      </c>
      <c r="H25" s="17">
        <f>+'Set up - Demand'!AT25</f>
        <v>0</v>
      </c>
      <c r="I25" s="18">
        <f>+'Set up - Demand'!AA25</f>
        <v>0</v>
      </c>
      <c r="J25" s="18">
        <f>+'Set up - Demand'!AM25</f>
        <v>0</v>
      </c>
      <c r="K25" s="27">
        <f t="shared" si="0"/>
        <v>0</v>
      </c>
      <c r="L25" s="27">
        <f t="shared" si="1"/>
        <v>0</v>
      </c>
      <c r="M25" s="20">
        <v>5</v>
      </c>
      <c r="N25" s="21">
        <v>10</v>
      </c>
      <c r="O25" s="20">
        <v>10</v>
      </c>
      <c r="P25" s="21">
        <v>15</v>
      </c>
      <c r="Q25" s="20">
        <v>15</v>
      </c>
      <c r="R25" s="21">
        <v>20</v>
      </c>
      <c r="S25" s="20">
        <v>15</v>
      </c>
      <c r="T25" s="21">
        <v>10</v>
      </c>
      <c r="U25" s="20">
        <v>5</v>
      </c>
      <c r="V25" s="21">
        <v>5</v>
      </c>
      <c r="W25" s="20">
        <v>5</v>
      </c>
      <c r="X25" s="21">
        <v>5</v>
      </c>
      <c r="Y25" s="20">
        <f t="shared" si="2"/>
        <v>120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</row>
    <row r="26" spans="1:49">
      <c r="A26" s="17" t="s">
        <v>164</v>
      </c>
      <c r="B26" s="17">
        <v>3</v>
      </c>
      <c r="C26" s="17" t="s">
        <v>181</v>
      </c>
      <c r="D26" s="17">
        <f>+'Set up - Demand'!F26</f>
        <v>1000</v>
      </c>
      <c r="E26" s="17">
        <f>+'Set up - Demand'!H26</f>
        <v>500</v>
      </c>
      <c r="H26" s="17">
        <f>+'Set up - Demand'!AT26</f>
        <v>0</v>
      </c>
      <c r="I26" s="18">
        <f>+'Set up - Demand'!AA26</f>
        <v>0</v>
      </c>
      <c r="J26" s="18">
        <f>+'Set up - Demand'!AM26</f>
        <v>0</v>
      </c>
      <c r="K26" s="27">
        <f t="shared" si="0"/>
        <v>0</v>
      </c>
      <c r="L26" s="27">
        <f t="shared" si="1"/>
        <v>0</v>
      </c>
      <c r="M26" s="20">
        <v>5</v>
      </c>
      <c r="N26" s="21">
        <v>10</v>
      </c>
      <c r="O26" s="20">
        <v>10</v>
      </c>
      <c r="P26" s="21">
        <v>15</v>
      </c>
      <c r="Q26" s="20">
        <v>15</v>
      </c>
      <c r="R26" s="21">
        <v>20</v>
      </c>
      <c r="S26" s="20">
        <v>15</v>
      </c>
      <c r="T26" s="21">
        <v>10</v>
      </c>
      <c r="U26" s="20">
        <v>5</v>
      </c>
      <c r="V26" s="21">
        <v>5</v>
      </c>
      <c r="W26" s="20">
        <v>5</v>
      </c>
      <c r="X26" s="21">
        <v>5</v>
      </c>
      <c r="Y26" s="20">
        <f t="shared" si="2"/>
        <v>120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</row>
    <row r="27" spans="1:49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1:49"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1:49"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1:49"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</row>
    <row r="36" spans="11:49"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11:49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1:49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</row>
    <row r="39" spans="11:49"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1:49"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1:49"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1:49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1:49"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1:49"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1:49"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1:49"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1:49"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1:49"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1:49"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1:49"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1:49"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1:49"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1:49"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1:49"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topLeftCell="U1" zoomScale="60" zoomScaleNormal="60" zoomScalePageLayoutView="60" workbookViewId="0">
      <selection activeCell="AN10" sqref="AN10"/>
    </sheetView>
  </sheetViews>
  <sheetFormatPr baseColWidth="10" defaultColWidth="8.83203125" defaultRowHeight="15" x14ac:dyDescent="0"/>
  <cols>
    <col min="1" max="1" width="8.83203125" style="17"/>
    <col min="2" max="2" width="9.6640625" style="17" customWidth="1"/>
    <col min="3" max="8" width="10.5" style="17" customWidth="1"/>
    <col min="9" max="9" width="12" style="17" bestFit="1" customWidth="1"/>
    <col min="10" max="10" width="12.6640625" style="17" customWidth="1"/>
    <col min="11" max="11" width="10.5" style="17" bestFit="1" customWidth="1"/>
    <col min="12" max="12" width="11.1640625" style="17" customWidth="1"/>
    <col min="13" max="24" width="8.83203125" style="17"/>
    <col min="25" max="25" width="10.1640625" style="17" customWidth="1"/>
    <col min="26" max="16384" width="8.83203125" style="17"/>
  </cols>
  <sheetData>
    <row r="1" spans="1:49" ht="16" thickBot="1">
      <c r="K1" s="18"/>
      <c r="N1" s="18"/>
      <c r="O1" s="18"/>
    </row>
    <row r="2" spans="1:49" ht="16" thickTop="1">
      <c r="D2" s="17" t="s">
        <v>185</v>
      </c>
      <c r="E2" s="17" t="s">
        <v>185</v>
      </c>
      <c r="F2" s="23" t="s">
        <v>167</v>
      </c>
      <c r="G2" s="24" t="s">
        <v>167</v>
      </c>
      <c r="H2" s="17" t="s">
        <v>167</v>
      </c>
      <c r="I2" s="17" t="s">
        <v>167</v>
      </c>
      <c r="J2" s="17" t="s">
        <v>167</v>
      </c>
      <c r="K2" s="17" t="s">
        <v>167</v>
      </c>
      <c r="L2" s="17" t="s">
        <v>167</v>
      </c>
      <c r="M2" s="19" t="s">
        <v>188</v>
      </c>
      <c r="N2" s="18"/>
      <c r="O2" s="18"/>
      <c r="Y2" s="17" t="s">
        <v>189</v>
      </c>
      <c r="Z2" s="19" t="s">
        <v>186</v>
      </c>
      <c r="AL2" s="19" t="s">
        <v>187</v>
      </c>
    </row>
    <row r="3" spans="1:49" s="16" customFormat="1" ht="47" thickBot="1">
      <c r="A3" s="16" t="s">
        <v>138</v>
      </c>
      <c r="B3" s="16" t="s">
        <v>139</v>
      </c>
      <c r="C3" s="16" t="s">
        <v>140</v>
      </c>
      <c r="D3" s="16" t="s">
        <v>179</v>
      </c>
      <c r="E3" s="16" t="s">
        <v>180</v>
      </c>
      <c r="F3" s="25" t="s">
        <v>190</v>
      </c>
      <c r="G3" s="26" t="s">
        <v>191</v>
      </c>
      <c r="H3" s="16" t="s">
        <v>13</v>
      </c>
      <c r="I3" s="16" t="s">
        <v>183</v>
      </c>
      <c r="J3" s="16" t="s">
        <v>184</v>
      </c>
      <c r="K3" s="16" t="s">
        <v>179</v>
      </c>
      <c r="L3" s="16" t="s">
        <v>180</v>
      </c>
      <c r="M3" s="16">
        <v>1</v>
      </c>
      <c r="N3" s="22">
        <v>2</v>
      </c>
      <c r="O3" s="16">
        <v>3</v>
      </c>
      <c r="P3" s="22">
        <v>4</v>
      </c>
      <c r="Q3" s="16">
        <v>5</v>
      </c>
      <c r="R3" s="22">
        <v>6</v>
      </c>
      <c r="S3" s="16">
        <v>7</v>
      </c>
      <c r="T3" s="22">
        <v>8</v>
      </c>
      <c r="U3" s="16">
        <v>9</v>
      </c>
      <c r="V3" s="22">
        <v>10</v>
      </c>
      <c r="W3" s="16">
        <v>11</v>
      </c>
      <c r="X3" s="22">
        <v>12</v>
      </c>
      <c r="Y3" s="22"/>
      <c r="Z3" s="16">
        <v>1</v>
      </c>
      <c r="AA3" s="22">
        <v>2</v>
      </c>
      <c r="AB3" s="16">
        <v>3</v>
      </c>
      <c r="AC3" s="22">
        <v>4</v>
      </c>
      <c r="AD3" s="16">
        <v>5</v>
      </c>
      <c r="AE3" s="22">
        <v>6</v>
      </c>
      <c r="AF3" s="16">
        <v>7</v>
      </c>
      <c r="AG3" s="22">
        <v>8</v>
      </c>
      <c r="AH3" s="16">
        <v>9</v>
      </c>
      <c r="AI3" s="22">
        <v>10</v>
      </c>
      <c r="AJ3" s="16">
        <v>11</v>
      </c>
      <c r="AK3" s="22">
        <v>12</v>
      </c>
      <c r="AL3" s="16">
        <v>1</v>
      </c>
      <c r="AM3" s="22">
        <v>2</v>
      </c>
      <c r="AN3" s="16">
        <v>3</v>
      </c>
      <c r="AO3" s="22">
        <v>4</v>
      </c>
      <c r="AP3" s="16">
        <v>5</v>
      </c>
      <c r="AQ3" s="22">
        <v>6</v>
      </c>
      <c r="AR3" s="16">
        <v>7</v>
      </c>
      <c r="AS3" s="22">
        <v>8</v>
      </c>
      <c r="AT3" s="16">
        <v>9</v>
      </c>
      <c r="AU3" s="22">
        <v>10</v>
      </c>
      <c r="AV3" s="16">
        <v>11</v>
      </c>
      <c r="AW3" s="22">
        <v>12</v>
      </c>
    </row>
    <row r="4" spans="1:49" ht="16" thickTop="1">
      <c r="A4" s="17" t="s">
        <v>141</v>
      </c>
      <c r="B4" s="17">
        <v>1</v>
      </c>
      <c r="C4" s="17" t="s">
        <v>181</v>
      </c>
      <c r="D4" s="17">
        <f>+'Set up - Demand'!F4</f>
        <v>360000</v>
      </c>
      <c r="E4" s="17">
        <f>+'Set up - Demand'!H4</f>
        <v>380000</v>
      </c>
      <c r="H4" s="17">
        <f>+'Set up - Demand'!AT4</f>
        <v>1</v>
      </c>
      <c r="I4" s="18">
        <f>+'Set up - Demand'!AB4</f>
        <v>0.05</v>
      </c>
      <c r="J4" s="18">
        <f>+'Set up - Demand'!AN4</f>
        <v>0.05</v>
      </c>
      <c r="K4" s="27">
        <f t="shared" ref="K4:K26" si="0">+I4*D4</f>
        <v>18000</v>
      </c>
      <c r="L4" s="27">
        <f t="shared" ref="L4:L26" si="1">+J4*E4</f>
        <v>19000</v>
      </c>
      <c r="M4" s="20">
        <v>10</v>
      </c>
      <c r="N4" s="21">
        <v>10</v>
      </c>
      <c r="O4" s="20">
        <v>10</v>
      </c>
      <c r="P4" s="21">
        <v>10</v>
      </c>
      <c r="Q4" s="20">
        <v>10</v>
      </c>
      <c r="R4" s="21">
        <v>10</v>
      </c>
      <c r="S4" s="20">
        <v>10</v>
      </c>
      <c r="T4" s="21">
        <v>10</v>
      </c>
      <c r="U4" s="20">
        <v>10</v>
      </c>
      <c r="V4" s="21">
        <v>10</v>
      </c>
      <c r="W4" s="20">
        <v>10</v>
      </c>
      <c r="X4" s="21">
        <v>10</v>
      </c>
      <c r="Y4" s="20">
        <f>+SUM(M4:X4)</f>
        <v>120</v>
      </c>
      <c r="Z4" s="20">
        <v>1536</v>
      </c>
      <c r="AA4" s="20">
        <v>1536</v>
      </c>
      <c r="AB4" s="20">
        <v>1536</v>
      </c>
      <c r="AC4" s="20">
        <v>1536</v>
      </c>
      <c r="AD4" s="20">
        <v>1536</v>
      </c>
      <c r="AE4" s="20">
        <v>1536</v>
      </c>
      <c r="AF4" s="20">
        <v>1536</v>
      </c>
      <c r="AG4" s="20">
        <v>1536</v>
      </c>
      <c r="AH4" s="20">
        <v>1536</v>
      </c>
      <c r="AI4" s="20">
        <v>1536</v>
      </c>
      <c r="AJ4" s="20">
        <v>1536</v>
      </c>
      <c r="AK4" s="20">
        <v>1536</v>
      </c>
      <c r="AL4" s="20">
        <v>1536</v>
      </c>
      <c r="AM4" s="20">
        <v>1536</v>
      </c>
      <c r="AN4" s="20">
        <v>1536</v>
      </c>
      <c r="AO4" s="20">
        <v>1536</v>
      </c>
      <c r="AP4" s="20">
        <v>1536</v>
      </c>
      <c r="AQ4" s="20">
        <v>1536</v>
      </c>
      <c r="AR4" s="20">
        <v>2304</v>
      </c>
      <c r="AS4" s="20">
        <v>1536</v>
      </c>
      <c r="AT4" s="20">
        <v>1536</v>
      </c>
      <c r="AU4" s="20">
        <v>1536</v>
      </c>
      <c r="AV4" s="20">
        <v>1536</v>
      </c>
      <c r="AW4" s="20">
        <v>1536</v>
      </c>
    </row>
    <row r="5" spans="1:49">
      <c r="A5" s="17" t="s">
        <v>142</v>
      </c>
      <c r="B5" s="17">
        <v>1</v>
      </c>
      <c r="C5" s="17" t="s">
        <v>181</v>
      </c>
      <c r="D5" s="17">
        <f>+'Set up - Demand'!F5</f>
        <v>240000</v>
      </c>
      <c r="E5" s="17">
        <f>+'Set up - Demand'!H5</f>
        <v>230000</v>
      </c>
      <c r="H5" s="17">
        <f>+'Set up - Demand'!AT5</f>
        <v>1</v>
      </c>
      <c r="I5" s="18">
        <f>+'Set up - Demand'!AB5</f>
        <v>0</v>
      </c>
      <c r="J5" s="18">
        <f>+'Set up - Demand'!AN5</f>
        <v>0</v>
      </c>
      <c r="K5" s="27">
        <f t="shared" si="0"/>
        <v>0</v>
      </c>
      <c r="L5" s="27">
        <f t="shared" si="1"/>
        <v>0</v>
      </c>
      <c r="M5" s="20">
        <v>10</v>
      </c>
      <c r="N5" s="21">
        <v>10</v>
      </c>
      <c r="O5" s="20">
        <v>10</v>
      </c>
      <c r="P5" s="21">
        <v>10</v>
      </c>
      <c r="Q5" s="20">
        <v>10</v>
      </c>
      <c r="R5" s="21">
        <v>10</v>
      </c>
      <c r="S5" s="20">
        <v>10</v>
      </c>
      <c r="T5" s="21">
        <v>10</v>
      </c>
      <c r="U5" s="20">
        <v>10</v>
      </c>
      <c r="V5" s="21">
        <v>10</v>
      </c>
      <c r="W5" s="20">
        <v>10</v>
      </c>
      <c r="X5" s="21">
        <v>10</v>
      </c>
      <c r="Y5" s="20">
        <f t="shared" ref="Y5:Y26" si="2">+SUM(M5:X5)</f>
        <v>120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</row>
    <row r="6" spans="1:49">
      <c r="A6" s="17" t="s">
        <v>143</v>
      </c>
      <c r="B6" s="17">
        <v>2</v>
      </c>
      <c r="C6" s="17" t="s">
        <v>182</v>
      </c>
      <c r="D6" s="17">
        <f>+'Set up - Demand'!F6</f>
        <v>75000</v>
      </c>
      <c r="E6" s="17">
        <f>+'Set up - Demand'!H6</f>
        <v>100000</v>
      </c>
      <c r="H6" s="17">
        <f>+'Set up - Demand'!AT6</f>
        <v>1</v>
      </c>
      <c r="I6" s="18">
        <f>+'Set up - Demand'!AB6</f>
        <v>0.06</v>
      </c>
      <c r="J6" s="18">
        <f>+'Set up - Demand'!AN6</f>
        <v>0.06</v>
      </c>
      <c r="K6" s="27">
        <f t="shared" si="0"/>
        <v>4500</v>
      </c>
      <c r="L6" s="27">
        <f t="shared" si="1"/>
        <v>6000</v>
      </c>
      <c r="M6" s="20">
        <v>15</v>
      </c>
      <c r="N6" s="21">
        <v>15</v>
      </c>
      <c r="O6" s="20">
        <v>10</v>
      </c>
      <c r="P6" s="21">
        <v>5</v>
      </c>
      <c r="Q6" s="20">
        <v>5</v>
      </c>
      <c r="R6" s="21">
        <v>5</v>
      </c>
      <c r="S6" s="20">
        <v>5</v>
      </c>
      <c r="T6" s="21">
        <v>5</v>
      </c>
      <c r="U6" s="20">
        <v>10</v>
      </c>
      <c r="V6" s="21">
        <v>15</v>
      </c>
      <c r="W6" s="20">
        <v>15</v>
      </c>
      <c r="X6" s="21">
        <v>15</v>
      </c>
      <c r="Y6" s="20">
        <f t="shared" si="2"/>
        <v>120</v>
      </c>
      <c r="Z6" s="20">
        <v>768</v>
      </c>
      <c r="AA6" s="20">
        <v>384</v>
      </c>
      <c r="AB6" s="20">
        <v>384</v>
      </c>
      <c r="AC6" s="20">
        <v>384</v>
      </c>
      <c r="AD6" s="20">
        <v>0</v>
      </c>
      <c r="AE6" s="20">
        <v>384</v>
      </c>
      <c r="AF6" s="20">
        <v>0</v>
      </c>
      <c r="AG6" s="20">
        <v>384</v>
      </c>
      <c r="AH6" s="20">
        <v>384</v>
      </c>
      <c r="AI6" s="20">
        <v>384</v>
      </c>
      <c r="AJ6" s="20">
        <v>768</v>
      </c>
      <c r="AK6" s="20">
        <v>384</v>
      </c>
      <c r="AL6" s="20">
        <v>768</v>
      </c>
      <c r="AM6" s="20">
        <v>768</v>
      </c>
      <c r="AN6" s="20">
        <v>384</v>
      </c>
      <c r="AO6" s="20">
        <v>384</v>
      </c>
      <c r="AP6" s="20">
        <v>384</v>
      </c>
      <c r="AQ6" s="20">
        <v>384</v>
      </c>
      <c r="AR6" s="20">
        <v>384</v>
      </c>
      <c r="AS6" s="20">
        <v>0</v>
      </c>
      <c r="AT6" s="20">
        <v>384</v>
      </c>
      <c r="AU6" s="20">
        <v>768</v>
      </c>
      <c r="AV6" s="20">
        <v>768</v>
      </c>
      <c r="AW6" s="20">
        <v>768</v>
      </c>
    </row>
    <row r="7" spans="1:49">
      <c r="A7" s="17" t="s">
        <v>144</v>
      </c>
      <c r="B7" s="17">
        <v>2</v>
      </c>
      <c r="C7" s="17" t="s">
        <v>182</v>
      </c>
      <c r="D7" s="17">
        <f>+'Set up - Demand'!F7</f>
        <v>75000</v>
      </c>
      <c r="E7" s="17">
        <f>+'Set up - Demand'!H7</f>
        <v>60000</v>
      </c>
      <c r="H7" s="17">
        <f>+'Set up - Demand'!AT7</f>
        <v>1</v>
      </c>
      <c r="I7" s="18">
        <f>+'Set up - Demand'!AB7</f>
        <v>0</v>
      </c>
      <c r="J7" s="18">
        <f>+'Set up - Demand'!AN7</f>
        <v>0</v>
      </c>
      <c r="K7" s="27">
        <f t="shared" si="0"/>
        <v>0</v>
      </c>
      <c r="L7" s="27">
        <f t="shared" si="1"/>
        <v>0</v>
      </c>
      <c r="M7" s="20">
        <v>15</v>
      </c>
      <c r="N7" s="21">
        <v>15</v>
      </c>
      <c r="O7" s="20">
        <v>10</v>
      </c>
      <c r="P7" s="21">
        <v>5</v>
      </c>
      <c r="Q7" s="20">
        <v>5</v>
      </c>
      <c r="R7" s="21">
        <v>5</v>
      </c>
      <c r="S7" s="20">
        <v>5</v>
      </c>
      <c r="T7" s="21">
        <v>5</v>
      </c>
      <c r="U7" s="20">
        <v>10</v>
      </c>
      <c r="V7" s="21">
        <v>15</v>
      </c>
      <c r="W7" s="20">
        <v>15</v>
      </c>
      <c r="X7" s="21">
        <v>15</v>
      </c>
      <c r="Y7" s="20">
        <f t="shared" si="2"/>
        <v>120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</row>
    <row r="8" spans="1:49">
      <c r="A8" s="17" t="s">
        <v>145</v>
      </c>
      <c r="B8" s="17">
        <v>2</v>
      </c>
      <c r="C8" s="17" t="s">
        <v>182</v>
      </c>
      <c r="D8" s="17">
        <f>+'Set up - Demand'!F8</f>
        <v>60000</v>
      </c>
      <c r="E8" s="17">
        <f>+'Set up - Demand'!H8</f>
        <v>60000</v>
      </c>
      <c r="H8" s="17">
        <f>+'Set up - Demand'!AT8</f>
        <v>0</v>
      </c>
      <c r="I8" s="18">
        <f>+'Set up - Demand'!AB8</f>
        <v>0.15</v>
      </c>
      <c r="J8" s="18">
        <f>+'Set up - Demand'!AN8</f>
        <v>0.15</v>
      </c>
      <c r="K8" s="27">
        <f t="shared" si="0"/>
        <v>9000</v>
      </c>
      <c r="L8" s="27">
        <f t="shared" si="1"/>
        <v>9000</v>
      </c>
      <c r="M8" s="20">
        <v>15</v>
      </c>
      <c r="N8" s="21">
        <v>15</v>
      </c>
      <c r="O8" s="20">
        <v>10</v>
      </c>
      <c r="P8" s="21">
        <v>5</v>
      </c>
      <c r="Q8" s="20">
        <v>5</v>
      </c>
      <c r="R8" s="21">
        <v>5</v>
      </c>
      <c r="S8" s="20">
        <v>5</v>
      </c>
      <c r="T8" s="21">
        <v>5</v>
      </c>
      <c r="U8" s="20">
        <v>10</v>
      </c>
      <c r="V8" s="21">
        <v>15</v>
      </c>
      <c r="W8" s="20">
        <v>15</v>
      </c>
      <c r="X8" s="21">
        <v>15</v>
      </c>
      <c r="Y8" s="20">
        <f t="shared" si="2"/>
        <v>120</v>
      </c>
      <c r="Z8" s="20">
        <v>1152</v>
      </c>
      <c r="AA8" s="20">
        <v>1152</v>
      </c>
      <c r="AB8" s="20">
        <v>768</v>
      </c>
      <c r="AC8" s="20">
        <v>384</v>
      </c>
      <c r="AD8" s="20">
        <v>384</v>
      </c>
      <c r="AE8" s="20">
        <v>384</v>
      </c>
      <c r="AF8" s="20">
        <v>384</v>
      </c>
      <c r="AG8" s="20">
        <v>384</v>
      </c>
      <c r="AH8" s="20">
        <v>768</v>
      </c>
      <c r="AI8" s="20">
        <v>1152</v>
      </c>
      <c r="AJ8" s="20">
        <v>1152</v>
      </c>
      <c r="AK8" s="20">
        <v>1152</v>
      </c>
      <c r="AL8" s="20">
        <v>1152</v>
      </c>
      <c r="AM8" s="20">
        <v>1152</v>
      </c>
      <c r="AN8" s="20">
        <v>768</v>
      </c>
      <c r="AO8" s="20">
        <v>384</v>
      </c>
      <c r="AP8" s="20">
        <v>384</v>
      </c>
      <c r="AQ8" s="20">
        <v>384</v>
      </c>
      <c r="AR8" s="20">
        <v>384</v>
      </c>
      <c r="AS8" s="20">
        <v>384</v>
      </c>
      <c r="AT8" s="20">
        <v>768</v>
      </c>
      <c r="AU8" s="20">
        <v>1152</v>
      </c>
      <c r="AV8" s="20">
        <v>1152</v>
      </c>
      <c r="AW8" s="20">
        <v>1152</v>
      </c>
    </row>
    <row r="9" spans="1:49">
      <c r="A9" s="17" t="s">
        <v>146</v>
      </c>
      <c r="B9" s="17">
        <v>2</v>
      </c>
      <c r="C9" s="17" t="s">
        <v>182</v>
      </c>
      <c r="D9" s="17">
        <f>+'Set up - Demand'!F9</f>
        <v>60000</v>
      </c>
      <c r="E9" s="17">
        <f>+'Set up - Demand'!H9</f>
        <v>65000</v>
      </c>
      <c r="H9" s="17">
        <f>+'Set up - Demand'!AT9</f>
        <v>1</v>
      </c>
      <c r="I9" s="18">
        <f>+'Set up - Demand'!AB9</f>
        <v>0</v>
      </c>
      <c r="J9" s="18">
        <f>+'Set up - Demand'!AN9</f>
        <v>0</v>
      </c>
      <c r="K9" s="27">
        <f t="shared" si="0"/>
        <v>0</v>
      </c>
      <c r="L9" s="27">
        <f t="shared" si="1"/>
        <v>0</v>
      </c>
      <c r="M9" s="20">
        <v>15</v>
      </c>
      <c r="N9" s="21">
        <v>15</v>
      </c>
      <c r="O9" s="20">
        <v>10</v>
      </c>
      <c r="P9" s="21">
        <v>5</v>
      </c>
      <c r="Q9" s="20">
        <v>5</v>
      </c>
      <c r="R9" s="21">
        <v>5</v>
      </c>
      <c r="S9" s="20">
        <v>5</v>
      </c>
      <c r="T9" s="21">
        <v>5</v>
      </c>
      <c r="U9" s="20">
        <v>10</v>
      </c>
      <c r="V9" s="21">
        <v>15</v>
      </c>
      <c r="W9" s="20">
        <v>15</v>
      </c>
      <c r="X9" s="21">
        <v>15</v>
      </c>
      <c r="Y9" s="20">
        <f t="shared" si="2"/>
        <v>120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</row>
    <row r="10" spans="1:49">
      <c r="A10" s="17" t="s">
        <v>147</v>
      </c>
      <c r="B10" s="17">
        <v>2</v>
      </c>
      <c r="C10" s="17" t="s">
        <v>182</v>
      </c>
      <c r="D10" s="17">
        <f>+'Set up - Demand'!F10</f>
        <v>30000</v>
      </c>
      <c r="E10" s="17">
        <f>+'Set up - Demand'!H10</f>
        <v>32000</v>
      </c>
      <c r="H10" s="17">
        <f>+'Set up - Demand'!AT10</f>
        <v>0</v>
      </c>
      <c r="I10" s="18">
        <f>+'Set up - Demand'!AB10</f>
        <v>0.2</v>
      </c>
      <c r="J10" s="18">
        <f>+'Set up - Demand'!AN10</f>
        <v>0.2</v>
      </c>
      <c r="K10" s="27">
        <f t="shared" si="0"/>
        <v>6000</v>
      </c>
      <c r="L10" s="27">
        <f t="shared" si="1"/>
        <v>6400</v>
      </c>
      <c r="M10" s="20">
        <v>15</v>
      </c>
      <c r="N10" s="21">
        <v>15</v>
      </c>
      <c r="O10" s="20">
        <v>10</v>
      </c>
      <c r="P10" s="21">
        <v>5</v>
      </c>
      <c r="Q10" s="20">
        <v>5</v>
      </c>
      <c r="R10" s="21">
        <v>5</v>
      </c>
      <c r="S10" s="20">
        <v>5</v>
      </c>
      <c r="T10" s="21">
        <v>5</v>
      </c>
      <c r="U10" s="20">
        <v>10</v>
      </c>
      <c r="V10" s="21">
        <v>15</v>
      </c>
      <c r="W10" s="20">
        <v>15</v>
      </c>
      <c r="X10" s="21">
        <v>15</v>
      </c>
      <c r="Y10" s="20">
        <f t="shared" si="2"/>
        <v>120</v>
      </c>
      <c r="Z10" s="20">
        <v>768</v>
      </c>
      <c r="AA10" s="20">
        <v>768</v>
      </c>
      <c r="AB10" s="20">
        <v>768</v>
      </c>
      <c r="AC10" s="20">
        <v>384</v>
      </c>
      <c r="AD10" s="20">
        <v>384</v>
      </c>
      <c r="AE10" s="20">
        <v>384</v>
      </c>
      <c r="AF10" s="20">
        <v>384</v>
      </c>
      <c r="AG10" s="20">
        <v>0</v>
      </c>
      <c r="AH10" s="20">
        <v>384</v>
      </c>
      <c r="AI10" s="20">
        <v>768</v>
      </c>
      <c r="AJ10" s="20">
        <v>768</v>
      </c>
      <c r="AK10" s="20">
        <v>384</v>
      </c>
      <c r="AL10" s="20">
        <v>768</v>
      </c>
      <c r="AM10" s="20">
        <v>768</v>
      </c>
      <c r="AN10" s="20">
        <v>768</v>
      </c>
      <c r="AO10" s="20">
        <v>384</v>
      </c>
      <c r="AP10" s="20">
        <v>384</v>
      </c>
      <c r="AQ10" s="20">
        <v>384</v>
      </c>
      <c r="AR10" s="20">
        <v>384</v>
      </c>
      <c r="AS10" s="20">
        <v>384</v>
      </c>
      <c r="AT10" s="20">
        <v>384</v>
      </c>
      <c r="AU10" s="20">
        <v>384</v>
      </c>
      <c r="AV10" s="20">
        <v>768</v>
      </c>
      <c r="AW10" s="20">
        <v>768</v>
      </c>
    </row>
    <row r="11" spans="1:49">
      <c r="A11" s="17" t="s">
        <v>148</v>
      </c>
      <c r="B11" s="17">
        <v>3</v>
      </c>
      <c r="C11" s="17" t="s">
        <v>181</v>
      </c>
      <c r="D11" s="17">
        <f>+'Set up - Demand'!F11</f>
        <v>9500</v>
      </c>
      <c r="E11" s="17">
        <f>+'Set up - Demand'!H11</f>
        <v>15500</v>
      </c>
      <c r="H11" s="17">
        <f>+'Set up - Demand'!AT11</f>
        <v>1</v>
      </c>
      <c r="I11" s="18">
        <f>+'Set up - Demand'!AB11</f>
        <v>0.05</v>
      </c>
      <c r="J11" s="18">
        <f>+'Set up - Demand'!AN11</f>
        <v>0.05</v>
      </c>
      <c r="K11" s="27">
        <f t="shared" si="0"/>
        <v>475</v>
      </c>
      <c r="L11" s="27">
        <f t="shared" si="1"/>
        <v>775</v>
      </c>
      <c r="M11" s="20">
        <v>5</v>
      </c>
      <c r="N11" s="21">
        <v>10</v>
      </c>
      <c r="O11" s="20">
        <v>10</v>
      </c>
      <c r="P11" s="21">
        <v>15</v>
      </c>
      <c r="Q11" s="20">
        <v>15</v>
      </c>
      <c r="R11" s="21">
        <v>20</v>
      </c>
      <c r="S11" s="20">
        <v>15</v>
      </c>
      <c r="T11" s="21">
        <v>10</v>
      </c>
      <c r="U11" s="20">
        <v>5</v>
      </c>
      <c r="V11" s="21">
        <v>5</v>
      </c>
      <c r="W11" s="20">
        <v>5</v>
      </c>
      <c r="X11" s="21">
        <v>5</v>
      </c>
      <c r="Y11" s="20">
        <f t="shared" si="2"/>
        <v>120</v>
      </c>
      <c r="Z11" s="20">
        <v>384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384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384</v>
      </c>
      <c r="AQ11" s="20">
        <v>0</v>
      </c>
      <c r="AR11" s="20">
        <v>0</v>
      </c>
      <c r="AS11" s="20">
        <v>384</v>
      </c>
      <c r="AT11" s="20">
        <v>0</v>
      </c>
      <c r="AU11" s="20">
        <v>0</v>
      </c>
      <c r="AV11" s="20">
        <v>0</v>
      </c>
      <c r="AW11" s="20">
        <v>0</v>
      </c>
    </row>
    <row r="12" spans="1:49">
      <c r="A12" s="17" t="s">
        <v>149</v>
      </c>
      <c r="B12" s="17">
        <v>3</v>
      </c>
      <c r="C12" s="17" t="s">
        <v>181</v>
      </c>
      <c r="D12" s="17">
        <f>+'Set up - Demand'!F12</f>
        <v>9000</v>
      </c>
      <c r="E12" s="17">
        <f>+'Set up - Demand'!H12</f>
        <v>6600</v>
      </c>
      <c r="H12" s="17">
        <f>+'Set up - Demand'!AT12</f>
        <v>1</v>
      </c>
      <c r="I12" s="18">
        <f>+'Set up - Demand'!AB12</f>
        <v>0</v>
      </c>
      <c r="J12" s="18">
        <f>+'Set up - Demand'!AN12</f>
        <v>0</v>
      </c>
      <c r="K12" s="27">
        <f t="shared" si="0"/>
        <v>0</v>
      </c>
      <c r="L12" s="27">
        <f t="shared" si="1"/>
        <v>0</v>
      </c>
      <c r="M12" s="20">
        <v>5</v>
      </c>
      <c r="N12" s="21">
        <v>10</v>
      </c>
      <c r="O12" s="20">
        <v>10</v>
      </c>
      <c r="P12" s="21">
        <v>15</v>
      </c>
      <c r="Q12" s="20">
        <v>15</v>
      </c>
      <c r="R12" s="21">
        <v>20</v>
      </c>
      <c r="S12" s="20">
        <v>15</v>
      </c>
      <c r="T12" s="21">
        <v>10</v>
      </c>
      <c r="U12" s="20">
        <v>5</v>
      </c>
      <c r="V12" s="21">
        <v>5</v>
      </c>
      <c r="W12" s="20">
        <v>5</v>
      </c>
      <c r="X12" s="21">
        <v>5</v>
      </c>
      <c r="Y12" s="20">
        <f t="shared" si="2"/>
        <v>120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</row>
    <row r="13" spans="1:49">
      <c r="A13" s="17" t="s">
        <v>150</v>
      </c>
      <c r="B13" s="17">
        <v>3</v>
      </c>
      <c r="C13" s="17" t="s">
        <v>181</v>
      </c>
      <c r="D13" s="17">
        <f>+'Set up - Demand'!F13</f>
        <v>9000</v>
      </c>
      <c r="E13" s="17">
        <f>+'Set up - Demand'!H13</f>
        <v>10000</v>
      </c>
      <c r="H13" s="17">
        <f>+'Set up - Demand'!AT13</f>
        <v>1</v>
      </c>
      <c r="I13" s="18">
        <f>+'Set up - Demand'!AB13</f>
        <v>0</v>
      </c>
      <c r="J13" s="18">
        <f>+'Set up - Demand'!AN13</f>
        <v>0</v>
      </c>
      <c r="K13" s="27">
        <f t="shared" si="0"/>
        <v>0</v>
      </c>
      <c r="L13" s="27">
        <f t="shared" si="1"/>
        <v>0</v>
      </c>
      <c r="M13" s="20">
        <v>5</v>
      </c>
      <c r="N13" s="21">
        <v>10</v>
      </c>
      <c r="O13" s="20">
        <v>10</v>
      </c>
      <c r="P13" s="21">
        <v>15</v>
      </c>
      <c r="Q13" s="20">
        <v>15</v>
      </c>
      <c r="R13" s="21">
        <v>20</v>
      </c>
      <c r="S13" s="20">
        <v>15</v>
      </c>
      <c r="T13" s="21">
        <v>10</v>
      </c>
      <c r="U13" s="20">
        <v>5</v>
      </c>
      <c r="V13" s="21">
        <v>5</v>
      </c>
      <c r="W13" s="20">
        <v>5</v>
      </c>
      <c r="X13" s="21">
        <v>5</v>
      </c>
      <c r="Y13" s="20">
        <f t="shared" si="2"/>
        <v>120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</row>
    <row r="14" spans="1:49">
      <c r="A14" s="17" t="s">
        <v>151</v>
      </c>
      <c r="B14" s="17">
        <v>3</v>
      </c>
      <c r="C14" s="17" t="s">
        <v>181</v>
      </c>
      <c r="D14" s="17">
        <f>+'Set up - Demand'!F14</f>
        <v>8000</v>
      </c>
      <c r="E14" s="17">
        <f>+'Set up - Demand'!H14</f>
        <v>8800</v>
      </c>
      <c r="H14" s="17">
        <f>+'Set up - Demand'!AT14</f>
        <v>1</v>
      </c>
      <c r="I14" s="18">
        <f>+'Set up - Demand'!AB14</f>
        <v>0</v>
      </c>
      <c r="J14" s="18">
        <f>+'Set up - Demand'!AN14</f>
        <v>0</v>
      </c>
      <c r="K14" s="27">
        <f t="shared" si="0"/>
        <v>0</v>
      </c>
      <c r="L14" s="27">
        <f t="shared" si="1"/>
        <v>0</v>
      </c>
      <c r="M14" s="20">
        <v>5</v>
      </c>
      <c r="N14" s="21">
        <v>10</v>
      </c>
      <c r="O14" s="20">
        <v>10</v>
      </c>
      <c r="P14" s="21">
        <v>15</v>
      </c>
      <c r="Q14" s="20">
        <v>15</v>
      </c>
      <c r="R14" s="21">
        <v>20</v>
      </c>
      <c r="S14" s="20">
        <v>15</v>
      </c>
      <c r="T14" s="21">
        <v>10</v>
      </c>
      <c r="U14" s="20">
        <v>5</v>
      </c>
      <c r="V14" s="21">
        <v>5</v>
      </c>
      <c r="W14" s="20">
        <v>5</v>
      </c>
      <c r="X14" s="21">
        <v>5</v>
      </c>
      <c r="Y14" s="20">
        <f t="shared" si="2"/>
        <v>120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</row>
    <row r="15" spans="1:49">
      <c r="A15" s="17" t="s">
        <v>152</v>
      </c>
      <c r="B15" s="17">
        <v>3</v>
      </c>
      <c r="C15" s="17" t="s">
        <v>181</v>
      </c>
      <c r="D15" s="17">
        <f>+'Set up - Demand'!F15</f>
        <v>8000</v>
      </c>
      <c r="E15" s="17">
        <f>+'Set up - Demand'!H15</f>
        <v>8200</v>
      </c>
      <c r="H15" s="17">
        <f>+'Set up - Demand'!AT15</f>
        <v>1</v>
      </c>
      <c r="I15" s="18">
        <f>+'Set up - Demand'!AB15</f>
        <v>0</v>
      </c>
      <c r="J15" s="18">
        <f>+'Set up - Demand'!AN15</f>
        <v>0</v>
      </c>
      <c r="K15" s="27">
        <f t="shared" si="0"/>
        <v>0</v>
      </c>
      <c r="L15" s="27">
        <f t="shared" si="1"/>
        <v>0</v>
      </c>
      <c r="M15" s="20">
        <v>5</v>
      </c>
      <c r="N15" s="21">
        <v>10</v>
      </c>
      <c r="O15" s="20">
        <v>10</v>
      </c>
      <c r="P15" s="21">
        <v>15</v>
      </c>
      <c r="Q15" s="20">
        <v>15</v>
      </c>
      <c r="R15" s="21">
        <v>20</v>
      </c>
      <c r="S15" s="20">
        <v>15</v>
      </c>
      <c r="T15" s="21">
        <v>10</v>
      </c>
      <c r="U15" s="20">
        <v>5</v>
      </c>
      <c r="V15" s="21">
        <v>5</v>
      </c>
      <c r="W15" s="20">
        <v>5</v>
      </c>
      <c r="X15" s="21">
        <v>5</v>
      </c>
      <c r="Y15" s="20">
        <f t="shared" si="2"/>
        <v>120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</row>
    <row r="16" spans="1:49">
      <c r="A16" s="17" t="s">
        <v>153</v>
      </c>
      <c r="B16" s="17">
        <v>3</v>
      </c>
      <c r="C16" s="17" t="s">
        <v>181</v>
      </c>
      <c r="D16" s="17">
        <f>+'Set up - Demand'!F16</f>
        <v>8000</v>
      </c>
      <c r="E16" s="17">
        <f>+'Set up - Demand'!H16</f>
        <v>10500</v>
      </c>
      <c r="H16" s="17">
        <f>+'Set up - Demand'!AT16</f>
        <v>1</v>
      </c>
      <c r="I16" s="18">
        <f>+'Set up - Demand'!AB16</f>
        <v>0</v>
      </c>
      <c r="J16" s="18">
        <f>+'Set up - Demand'!AN16</f>
        <v>0</v>
      </c>
      <c r="K16" s="27">
        <f t="shared" si="0"/>
        <v>0</v>
      </c>
      <c r="L16" s="27">
        <f t="shared" si="1"/>
        <v>0</v>
      </c>
      <c r="M16" s="20">
        <v>5</v>
      </c>
      <c r="N16" s="21">
        <v>10</v>
      </c>
      <c r="O16" s="20">
        <v>10</v>
      </c>
      <c r="P16" s="21">
        <v>15</v>
      </c>
      <c r="Q16" s="20">
        <v>15</v>
      </c>
      <c r="R16" s="21">
        <v>20</v>
      </c>
      <c r="S16" s="20">
        <v>15</v>
      </c>
      <c r="T16" s="21">
        <v>10</v>
      </c>
      <c r="U16" s="20">
        <v>5</v>
      </c>
      <c r="V16" s="21">
        <v>5</v>
      </c>
      <c r="W16" s="20">
        <v>5</v>
      </c>
      <c r="X16" s="21">
        <v>5</v>
      </c>
      <c r="Y16" s="20">
        <f t="shared" si="2"/>
        <v>120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</row>
    <row r="17" spans="1:49">
      <c r="A17" s="17" t="s">
        <v>154</v>
      </c>
      <c r="B17" s="17">
        <v>3</v>
      </c>
      <c r="C17" s="17" t="s">
        <v>181</v>
      </c>
      <c r="D17" s="17">
        <f>+'Set up - Demand'!F17</f>
        <v>7500</v>
      </c>
      <c r="E17" s="17">
        <f>+'Set up - Demand'!H17</f>
        <v>7500</v>
      </c>
      <c r="H17" s="17">
        <f>+'Set up - Demand'!AT17</f>
        <v>1</v>
      </c>
      <c r="I17" s="18">
        <f>+'Set up - Demand'!AB17</f>
        <v>0</v>
      </c>
      <c r="J17" s="18">
        <f>+'Set up - Demand'!AN17</f>
        <v>0</v>
      </c>
      <c r="K17" s="27">
        <f t="shared" si="0"/>
        <v>0</v>
      </c>
      <c r="L17" s="27">
        <f t="shared" si="1"/>
        <v>0</v>
      </c>
      <c r="M17" s="20">
        <v>5</v>
      </c>
      <c r="N17" s="21">
        <v>10</v>
      </c>
      <c r="O17" s="20">
        <v>10</v>
      </c>
      <c r="P17" s="21">
        <v>15</v>
      </c>
      <c r="Q17" s="20">
        <v>15</v>
      </c>
      <c r="R17" s="21">
        <v>20</v>
      </c>
      <c r="S17" s="20">
        <v>15</v>
      </c>
      <c r="T17" s="21">
        <v>10</v>
      </c>
      <c r="U17" s="20">
        <v>5</v>
      </c>
      <c r="V17" s="21">
        <v>5</v>
      </c>
      <c r="W17" s="20">
        <v>5</v>
      </c>
      <c r="X17" s="21">
        <v>5</v>
      </c>
      <c r="Y17" s="20">
        <f t="shared" si="2"/>
        <v>120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</row>
    <row r="18" spans="1:49">
      <c r="A18" s="17" t="s">
        <v>155</v>
      </c>
      <c r="B18" s="17">
        <v>3</v>
      </c>
      <c r="C18" s="17" t="s">
        <v>181</v>
      </c>
      <c r="D18" s="17">
        <f>+'Set up - Demand'!F18</f>
        <v>7000</v>
      </c>
      <c r="E18" s="17">
        <f>+'Set up - Demand'!H18</f>
        <v>7200</v>
      </c>
      <c r="H18" s="17">
        <f>+'Set up - Demand'!AT18</f>
        <v>1</v>
      </c>
      <c r="I18" s="18">
        <f>+'Set up - Demand'!AB18</f>
        <v>0</v>
      </c>
      <c r="J18" s="18">
        <f>+'Set up - Demand'!AN18</f>
        <v>0</v>
      </c>
      <c r="K18" s="27">
        <f t="shared" si="0"/>
        <v>0</v>
      </c>
      <c r="L18" s="27">
        <f t="shared" si="1"/>
        <v>0</v>
      </c>
      <c r="M18" s="20">
        <v>5</v>
      </c>
      <c r="N18" s="21">
        <v>10</v>
      </c>
      <c r="O18" s="20">
        <v>10</v>
      </c>
      <c r="P18" s="21">
        <v>15</v>
      </c>
      <c r="Q18" s="20">
        <v>15</v>
      </c>
      <c r="R18" s="21">
        <v>20</v>
      </c>
      <c r="S18" s="20">
        <v>15</v>
      </c>
      <c r="T18" s="21">
        <v>10</v>
      </c>
      <c r="U18" s="20">
        <v>5</v>
      </c>
      <c r="V18" s="21">
        <v>5</v>
      </c>
      <c r="W18" s="20">
        <v>5</v>
      </c>
      <c r="X18" s="21">
        <v>5</v>
      </c>
      <c r="Y18" s="20">
        <f t="shared" si="2"/>
        <v>120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</row>
    <row r="19" spans="1:49">
      <c r="A19" s="17" t="s">
        <v>157</v>
      </c>
      <c r="B19" s="17">
        <v>3</v>
      </c>
      <c r="C19" s="17" t="s">
        <v>181</v>
      </c>
      <c r="D19" s="17">
        <f>+'Set up - Demand'!F19</f>
        <v>6500</v>
      </c>
      <c r="E19" s="17">
        <f>+'Set up - Demand'!H19</f>
        <v>10000</v>
      </c>
      <c r="H19" s="17">
        <f>+'Set up - Demand'!AT19</f>
        <v>0</v>
      </c>
      <c r="I19" s="18">
        <f>+'Set up - Demand'!AB19</f>
        <v>0</v>
      </c>
      <c r="J19" s="18">
        <f>+'Set up - Demand'!AN19</f>
        <v>0</v>
      </c>
      <c r="K19" s="27">
        <f t="shared" si="0"/>
        <v>0</v>
      </c>
      <c r="L19" s="27">
        <f t="shared" si="1"/>
        <v>0</v>
      </c>
      <c r="M19" s="20">
        <v>5</v>
      </c>
      <c r="N19" s="21">
        <v>10</v>
      </c>
      <c r="O19" s="20">
        <v>10</v>
      </c>
      <c r="P19" s="21">
        <v>15</v>
      </c>
      <c r="Q19" s="20">
        <v>15</v>
      </c>
      <c r="R19" s="21">
        <v>20</v>
      </c>
      <c r="S19" s="20">
        <v>15</v>
      </c>
      <c r="T19" s="21">
        <v>10</v>
      </c>
      <c r="U19" s="20">
        <v>5</v>
      </c>
      <c r="V19" s="21">
        <v>5</v>
      </c>
      <c r="W19" s="20">
        <v>5</v>
      </c>
      <c r="X19" s="21">
        <v>5</v>
      </c>
      <c r="Y19" s="20">
        <f t="shared" si="2"/>
        <v>120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</row>
    <row r="20" spans="1:49">
      <c r="A20" s="17" t="s">
        <v>158</v>
      </c>
      <c r="B20" s="17">
        <v>3</v>
      </c>
      <c r="C20" s="17" t="s">
        <v>181</v>
      </c>
      <c r="D20" s="17">
        <f>+'Set up - Demand'!F20</f>
        <v>6000</v>
      </c>
      <c r="E20" s="17">
        <f>+'Set up - Demand'!H20</f>
        <v>12000</v>
      </c>
      <c r="H20" s="17">
        <f>+'Set up - Demand'!AT20</f>
        <v>0</v>
      </c>
      <c r="I20" s="18">
        <f>+'Set up - Demand'!AB20</f>
        <v>0</v>
      </c>
      <c r="J20" s="18">
        <f>+'Set up - Demand'!AN20</f>
        <v>0</v>
      </c>
      <c r="K20" s="27">
        <f t="shared" si="0"/>
        <v>0</v>
      </c>
      <c r="L20" s="27">
        <f t="shared" si="1"/>
        <v>0</v>
      </c>
      <c r="M20" s="20">
        <v>5</v>
      </c>
      <c r="N20" s="21">
        <v>10</v>
      </c>
      <c r="O20" s="20">
        <v>10</v>
      </c>
      <c r="P20" s="21">
        <v>15</v>
      </c>
      <c r="Q20" s="20">
        <v>15</v>
      </c>
      <c r="R20" s="21">
        <v>20</v>
      </c>
      <c r="S20" s="20">
        <v>15</v>
      </c>
      <c r="T20" s="21">
        <v>10</v>
      </c>
      <c r="U20" s="20">
        <v>5</v>
      </c>
      <c r="V20" s="21">
        <v>5</v>
      </c>
      <c r="W20" s="20">
        <v>5</v>
      </c>
      <c r="X20" s="21">
        <v>5</v>
      </c>
      <c r="Y20" s="20">
        <f t="shared" si="2"/>
        <v>120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</row>
    <row r="21" spans="1:49">
      <c r="A21" s="17" t="s">
        <v>159</v>
      </c>
      <c r="B21" s="17">
        <v>3</v>
      </c>
      <c r="C21" s="17" t="s">
        <v>181</v>
      </c>
      <c r="D21" s="17">
        <f>+'Set up - Demand'!F21</f>
        <v>5500</v>
      </c>
      <c r="E21" s="17">
        <f>+'Set up - Demand'!H21</f>
        <v>16500</v>
      </c>
      <c r="H21" s="17">
        <f>+'Set up - Demand'!AT21</f>
        <v>0</v>
      </c>
      <c r="I21" s="18">
        <f>+'Set up - Demand'!AB21</f>
        <v>0</v>
      </c>
      <c r="J21" s="18">
        <f>+'Set up - Demand'!AN21</f>
        <v>0</v>
      </c>
      <c r="K21" s="27">
        <f t="shared" si="0"/>
        <v>0</v>
      </c>
      <c r="L21" s="27">
        <f t="shared" si="1"/>
        <v>0</v>
      </c>
      <c r="M21" s="20">
        <v>5</v>
      </c>
      <c r="N21" s="21">
        <v>10</v>
      </c>
      <c r="O21" s="20">
        <v>10</v>
      </c>
      <c r="P21" s="21">
        <v>15</v>
      </c>
      <c r="Q21" s="20">
        <v>15</v>
      </c>
      <c r="R21" s="21">
        <v>20</v>
      </c>
      <c r="S21" s="20">
        <v>15</v>
      </c>
      <c r="T21" s="21">
        <v>10</v>
      </c>
      <c r="U21" s="20">
        <v>5</v>
      </c>
      <c r="V21" s="21">
        <v>5</v>
      </c>
      <c r="W21" s="20">
        <v>5</v>
      </c>
      <c r="X21" s="21">
        <v>5</v>
      </c>
      <c r="Y21" s="20">
        <f t="shared" si="2"/>
        <v>120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</row>
    <row r="22" spans="1:49">
      <c r="A22" s="17" t="s">
        <v>160</v>
      </c>
      <c r="B22" s="17">
        <v>3</v>
      </c>
      <c r="C22" s="17" t="s">
        <v>181</v>
      </c>
      <c r="D22" s="17">
        <f>+'Set up - Demand'!F22</f>
        <v>5000</v>
      </c>
      <c r="E22" s="17">
        <f>+'Set up - Demand'!H22</f>
        <v>7000</v>
      </c>
      <c r="H22" s="17">
        <f>+'Set up - Demand'!AT22</f>
        <v>0</v>
      </c>
      <c r="I22" s="18">
        <f>+'Set up - Demand'!AB22</f>
        <v>0</v>
      </c>
      <c r="J22" s="18">
        <f>+'Set up - Demand'!AN22</f>
        <v>0</v>
      </c>
      <c r="K22" s="27">
        <f t="shared" si="0"/>
        <v>0</v>
      </c>
      <c r="L22" s="27">
        <f t="shared" si="1"/>
        <v>0</v>
      </c>
      <c r="M22" s="20">
        <v>5</v>
      </c>
      <c r="N22" s="21">
        <v>10</v>
      </c>
      <c r="O22" s="20">
        <v>10</v>
      </c>
      <c r="P22" s="21">
        <v>15</v>
      </c>
      <c r="Q22" s="20">
        <v>15</v>
      </c>
      <c r="R22" s="21">
        <v>20</v>
      </c>
      <c r="S22" s="20">
        <v>15</v>
      </c>
      <c r="T22" s="21">
        <v>10</v>
      </c>
      <c r="U22" s="20">
        <v>5</v>
      </c>
      <c r="V22" s="21">
        <v>5</v>
      </c>
      <c r="W22" s="20">
        <v>5</v>
      </c>
      <c r="X22" s="21">
        <v>5</v>
      </c>
      <c r="Y22" s="20">
        <f t="shared" si="2"/>
        <v>120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</row>
    <row r="23" spans="1:49">
      <c r="A23" s="17" t="s">
        <v>161</v>
      </c>
      <c r="B23" s="17">
        <v>3</v>
      </c>
      <c r="C23" s="17" t="s">
        <v>181</v>
      </c>
      <c r="D23" s="17">
        <f>+'Set up - Demand'!F23</f>
        <v>5000</v>
      </c>
      <c r="E23" s="17">
        <f>+'Set up - Demand'!H23</f>
        <v>2000</v>
      </c>
      <c r="H23" s="17">
        <f>+'Set up - Demand'!AT23</f>
        <v>0</v>
      </c>
      <c r="I23" s="18">
        <f>+'Set up - Demand'!AB23</f>
        <v>0</v>
      </c>
      <c r="J23" s="18">
        <f>+'Set up - Demand'!AN23</f>
        <v>0</v>
      </c>
      <c r="K23" s="27">
        <f t="shared" si="0"/>
        <v>0</v>
      </c>
      <c r="L23" s="27">
        <f t="shared" si="1"/>
        <v>0</v>
      </c>
      <c r="M23" s="20">
        <v>5</v>
      </c>
      <c r="N23" s="21">
        <v>10</v>
      </c>
      <c r="O23" s="20">
        <v>10</v>
      </c>
      <c r="P23" s="21">
        <v>15</v>
      </c>
      <c r="Q23" s="20">
        <v>15</v>
      </c>
      <c r="R23" s="21">
        <v>20</v>
      </c>
      <c r="S23" s="20">
        <v>15</v>
      </c>
      <c r="T23" s="21">
        <v>10</v>
      </c>
      <c r="U23" s="20">
        <v>5</v>
      </c>
      <c r="V23" s="21">
        <v>5</v>
      </c>
      <c r="W23" s="20">
        <v>5</v>
      </c>
      <c r="X23" s="21">
        <v>5</v>
      </c>
      <c r="Y23" s="20">
        <f t="shared" si="2"/>
        <v>120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</row>
    <row r="24" spans="1:49">
      <c r="A24" s="17" t="s">
        <v>162</v>
      </c>
      <c r="B24" s="17">
        <v>3</v>
      </c>
      <c r="C24" s="17" t="s">
        <v>181</v>
      </c>
      <c r="D24" s="17">
        <f>+'Set up - Demand'!F24</f>
        <v>3000</v>
      </c>
      <c r="E24" s="17">
        <f>+'Set up - Demand'!H24</f>
        <v>7500</v>
      </c>
      <c r="H24" s="17">
        <f>+'Set up - Demand'!AT24</f>
        <v>0</v>
      </c>
      <c r="I24" s="18">
        <f>+'Set up - Demand'!AB24</f>
        <v>0.3</v>
      </c>
      <c r="J24" s="18">
        <f>+'Set up - Demand'!AN24</f>
        <v>0.3</v>
      </c>
      <c r="K24" s="27">
        <f t="shared" si="0"/>
        <v>900</v>
      </c>
      <c r="L24" s="27">
        <f t="shared" si="1"/>
        <v>2250</v>
      </c>
      <c r="M24" s="20">
        <v>5</v>
      </c>
      <c r="N24" s="21">
        <v>10</v>
      </c>
      <c r="O24" s="20">
        <v>10</v>
      </c>
      <c r="P24" s="21">
        <v>15</v>
      </c>
      <c r="Q24" s="20">
        <v>15</v>
      </c>
      <c r="R24" s="21">
        <v>20</v>
      </c>
      <c r="S24" s="20">
        <v>15</v>
      </c>
      <c r="T24" s="21">
        <v>10</v>
      </c>
      <c r="U24" s="20">
        <v>5</v>
      </c>
      <c r="V24" s="21">
        <v>5</v>
      </c>
      <c r="W24" s="20">
        <v>5</v>
      </c>
      <c r="X24" s="21">
        <v>5</v>
      </c>
      <c r="Y24" s="20">
        <f t="shared" si="2"/>
        <v>120</v>
      </c>
      <c r="Z24" s="20">
        <v>384</v>
      </c>
      <c r="AA24" s="20">
        <v>0</v>
      </c>
      <c r="AB24" s="20">
        <v>0</v>
      </c>
      <c r="AC24" s="20">
        <v>0</v>
      </c>
      <c r="AD24" s="20">
        <v>384</v>
      </c>
      <c r="AE24" s="20">
        <v>0</v>
      </c>
      <c r="AF24" s="20">
        <v>0</v>
      </c>
      <c r="AG24" s="20">
        <v>0</v>
      </c>
      <c r="AH24" s="20">
        <v>384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384</v>
      </c>
      <c r="AO24" s="20">
        <v>384</v>
      </c>
      <c r="AP24" s="20">
        <v>0</v>
      </c>
      <c r="AQ24" s="20">
        <v>384</v>
      </c>
      <c r="AR24" s="20">
        <v>384</v>
      </c>
      <c r="AS24" s="20">
        <v>384</v>
      </c>
      <c r="AT24" s="20">
        <v>0</v>
      </c>
      <c r="AU24" s="20">
        <v>0</v>
      </c>
      <c r="AV24" s="20">
        <v>384</v>
      </c>
      <c r="AW24" s="20">
        <v>0</v>
      </c>
    </row>
    <row r="25" spans="1:49">
      <c r="A25" s="17" t="s">
        <v>163</v>
      </c>
      <c r="B25" s="17">
        <v>3</v>
      </c>
      <c r="C25" s="17" t="s">
        <v>181</v>
      </c>
      <c r="D25" s="17">
        <f>+'Set up - Demand'!F25</f>
        <v>2000</v>
      </c>
      <c r="E25" s="17">
        <f>+'Set up - Demand'!H25</f>
        <v>3500</v>
      </c>
      <c r="H25" s="17">
        <f>+'Set up - Demand'!AT25</f>
        <v>0</v>
      </c>
      <c r="I25" s="18">
        <f>+'Set up - Demand'!AB25</f>
        <v>0.3</v>
      </c>
      <c r="J25" s="18">
        <f>+'Set up - Demand'!AN25</f>
        <v>0.3</v>
      </c>
      <c r="K25" s="27">
        <f t="shared" si="0"/>
        <v>600</v>
      </c>
      <c r="L25" s="27">
        <f t="shared" si="1"/>
        <v>1050</v>
      </c>
      <c r="M25" s="20">
        <v>5</v>
      </c>
      <c r="N25" s="21">
        <v>10</v>
      </c>
      <c r="O25" s="20">
        <v>10</v>
      </c>
      <c r="P25" s="21">
        <v>15</v>
      </c>
      <c r="Q25" s="20">
        <v>15</v>
      </c>
      <c r="R25" s="21">
        <v>20</v>
      </c>
      <c r="S25" s="20">
        <v>15</v>
      </c>
      <c r="T25" s="21">
        <v>10</v>
      </c>
      <c r="U25" s="20">
        <v>5</v>
      </c>
      <c r="V25" s="21">
        <v>5</v>
      </c>
      <c r="W25" s="20">
        <v>5</v>
      </c>
      <c r="X25" s="21">
        <v>5</v>
      </c>
      <c r="Y25" s="20">
        <f t="shared" si="2"/>
        <v>120</v>
      </c>
      <c r="Z25" s="20">
        <v>384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384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384</v>
      </c>
      <c r="AP25" s="20">
        <v>0</v>
      </c>
      <c r="AQ25" s="20">
        <v>384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</row>
    <row r="26" spans="1:49">
      <c r="A26" s="17" t="s">
        <v>164</v>
      </c>
      <c r="B26" s="17">
        <v>3</v>
      </c>
      <c r="C26" s="17" t="s">
        <v>181</v>
      </c>
      <c r="D26" s="17">
        <f>+'Set up - Demand'!F26</f>
        <v>1000</v>
      </c>
      <c r="E26" s="17">
        <f>+'Set up - Demand'!H26</f>
        <v>500</v>
      </c>
      <c r="H26" s="17">
        <f>+'Set up - Demand'!AT26</f>
        <v>0</v>
      </c>
      <c r="I26" s="18">
        <f>+'Set up - Demand'!AB26</f>
        <v>0.3</v>
      </c>
      <c r="J26" s="18">
        <f>+'Set up - Demand'!AN26</f>
        <v>0.3</v>
      </c>
      <c r="K26" s="27">
        <f t="shared" si="0"/>
        <v>300</v>
      </c>
      <c r="L26" s="27">
        <f t="shared" si="1"/>
        <v>150</v>
      </c>
      <c r="M26" s="20">
        <v>5</v>
      </c>
      <c r="N26" s="21">
        <v>10</v>
      </c>
      <c r="O26" s="20">
        <v>10</v>
      </c>
      <c r="P26" s="21">
        <v>15</v>
      </c>
      <c r="Q26" s="20">
        <v>15</v>
      </c>
      <c r="R26" s="21">
        <v>20</v>
      </c>
      <c r="S26" s="20">
        <v>15</v>
      </c>
      <c r="T26" s="21">
        <v>10</v>
      </c>
      <c r="U26" s="20">
        <v>5</v>
      </c>
      <c r="V26" s="21">
        <v>5</v>
      </c>
      <c r="W26" s="20">
        <v>5</v>
      </c>
      <c r="X26" s="21">
        <v>5</v>
      </c>
      <c r="Y26" s="20">
        <f t="shared" si="2"/>
        <v>120</v>
      </c>
      <c r="Z26" s="20">
        <v>384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384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</row>
    <row r="27" spans="1:49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1:49"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1:49"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1:49"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</row>
    <row r="36" spans="11:49"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11:49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1:49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</row>
    <row r="39" spans="11:49"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1:49"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1:49"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1:49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1:49"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1:49"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1:49"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1:49"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1:49"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1:49"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1:49"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1:49"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1:49"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1:49"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1:49"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1:49"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topLeftCell="Y1" zoomScale="70" zoomScaleNormal="70" zoomScalePageLayoutView="70" workbookViewId="0">
      <selection activeCell="AK8" sqref="AK8"/>
    </sheetView>
  </sheetViews>
  <sheetFormatPr baseColWidth="10" defaultColWidth="8.83203125" defaultRowHeight="15" x14ac:dyDescent="0"/>
  <cols>
    <col min="1" max="1" width="8.83203125" style="17"/>
    <col min="2" max="2" width="9.6640625" style="17" customWidth="1"/>
    <col min="3" max="8" width="10.5" style="17" customWidth="1"/>
    <col min="9" max="9" width="12" style="17" bestFit="1" customWidth="1"/>
    <col min="10" max="10" width="12.6640625" style="17" customWidth="1"/>
    <col min="11" max="11" width="10.5" style="17" bestFit="1" customWidth="1"/>
    <col min="12" max="12" width="11.1640625" style="17" customWidth="1"/>
    <col min="13" max="24" width="8.83203125" style="17"/>
    <col min="25" max="25" width="10.1640625" style="17" customWidth="1"/>
    <col min="26" max="16384" width="8.83203125" style="17"/>
  </cols>
  <sheetData>
    <row r="1" spans="1:49" ht="16" thickBot="1">
      <c r="K1" s="18"/>
      <c r="N1" s="18"/>
      <c r="O1" s="18"/>
    </row>
    <row r="2" spans="1:49" ht="16" thickTop="1">
      <c r="D2" s="17" t="s">
        <v>185</v>
      </c>
      <c r="E2" s="17" t="s">
        <v>185</v>
      </c>
      <c r="F2" s="23" t="s">
        <v>167</v>
      </c>
      <c r="G2" s="24" t="s">
        <v>167</v>
      </c>
      <c r="H2" s="17" t="s">
        <v>167</v>
      </c>
      <c r="I2" s="17" t="s">
        <v>167</v>
      </c>
      <c r="J2" s="17" t="s">
        <v>167</v>
      </c>
      <c r="K2" s="17" t="s">
        <v>167</v>
      </c>
      <c r="L2" s="17" t="s">
        <v>167</v>
      </c>
      <c r="M2" s="19" t="s">
        <v>188</v>
      </c>
      <c r="N2" s="18"/>
      <c r="O2" s="18"/>
      <c r="Y2" s="17" t="s">
        <v>189</v>
      </c>
      <c r="Z2" s="19" t="s">
        <v>186</v>
      </c>
      <c r="AL2" s="19" t="s">
        <v>187</v>
      </c>
    </row>
    <row r="3" spans="1:49" s="16" customFormat="1" ht="47" thickBot="1">
      <c r="A3" s="16" t="s">
        <v>138</v>
      </c>
      <c r="B3" s="16" t="s">
        <v>139</v>
      </c>
      <c r="C3" s="16" t="s">
        <v>140</v>
      </c>
      <c r="D3" s="16" t="s">
        <v>179</v>
      </c>
      <c r="E3" s="16" t="s">
        <v>180</v>
      </c>
      <c r="F3" s="25" t="s">
        <v>190</v>
      </c>
      <c r="G3" s="26" t="s">
        <v>191</v>
      </c>
      <c r="H3" s="16" t="s">
        <v>13</v>
      </c>
      <c r="I3" s="16" t="s">
        <v>183</v>
      </c>
      <c r="J3" s="16" t="s">
        <v>184</v>
      </c>
      <c r="K3" s="16" t="s">
        <v>179</v>
      </c>
      <c r="L3" s="16" t="s">
        <v>180</v>
      </c>
      <c r="M3" s="16">
        <v>1</v>
      </c>
      <c r="N3" s="22">
        <v>2</v>
      </c>
      <c r="O3" s="16">
        <v>3</v>
      </c>
      <c r="P3" s="22">
        <v>4</v>
      </c>
      <c r="Q3" s="16">
        <v>5</v>
      </c>
      <c r="R3" s="22">
        <v>6</v>
      </c>
      <c r="S3" s="16">
        <v>7</v>
      </c>
      <c r="T3" s="22">
        <v>8</v>
      </c>
      <c r="U3" s="16">
        <v>9</v>
      </c>
      <c r="V3" s="22">
        <v>10</v>
      </c>
      <c r="W3" s="16">
        <v>11</v>
      </c>
      <c r="X3" s="22">
        <v>12</v>
      </c>
      <c r="Y3" s="22"/>
      <c r="Z3" s="16">
        <v>1</v>
      </c>
      <c r="AA3" s="22">
        <v>2</v>
      </c>
      <c r="AB3" s="16">
        <v>3</v>
      </c>
      <c r="AC3" s="22">
        <v>4</v>
      </c>
      <c r="AD3" s="16">
        <v>5</v>
      </c>
      <c r="AE3" s="22">
        <v>6</v>
      </c>
      <c r="AF3" s="16">
        <v>7</v>
      </c>
      <c r="AG3" s="22">
        <v>8</v>
      </c>
      <c r="AH3" s="16">
        <v>9</v>
      </c>
      <c r="AI3" s="22">
        <v>10</v>
      </c>
      <c r="AJ3" s="16">
        <v>11</v>
      </c>
      <c r="AK3" s="22">
        <v>12</v>
      </c>
      <c r="AL3" s="16">
        <v>1</v>
      </c>
      <c r="AM3" s="22">
        <v>2</v>
      </c>
      <c r="AN3" s="16">
        <v>3</v>
      </c>
      <c r="AO3" s="22">
        <v>4</v>
      </c>
      <c r="AP3" s="16">
        <v>5</v>
      </c>
      <c r="AQ3" s="22">
        <v>6</v>
      </c>
      <c r="AR3" s="16">
        <v>7</v>
      </c>
      <c r="AS3" s="22">
        <v>8</v>
      </c>
      <c r="AT3" s="16">
        <v>9</v>
      </c>
      <c r="AU3" s="22">
        <v>10</v>
      </c>
      <c r="AV3" s="16">
        <v>11</v>
      </c>
      <c r="AW3" s="22">
        <v>12</v>
      </c>
    </row>
    <row r="4" spans="1:49" ht="16" thickTop="1">
      <c r="A4" s="17" t="s">
        <v>141</v>
      </c>
      <c r="B4" s="17">
        <v>1</v>
      </c>
      <c r="C4" s="17" t="s">
        <v>181</v>
      </c>
      <c r="D4" s="17">
        <f>+'Set up - Demand'!F4</f>
        <v>360000</v>
      </c>
      <c r="E4" s="17">
        <f>+'Set up - Demand'!H4</f>
        <v>380000</v>
      </c>
      <c r="H4" s="17">
        <f>+'Set up - Demand'!AT4</f>
        <v>1</v>
      </c>
      <c r="I4" s="18">
        <f>+'Set up - Demand'!AC4</f>
        <v>0.09</v>
      </c>
      <c r="J4" s="18">
        <f>+'Set up - Demand'!AO4</f>
        <v>0.18</v>
      </c>
      <c r="K4" s="27">
        <f t="shared" ref="K4:K26" si="0">+I4*D4</f>
        <v>32400</v>
      </c>
      <c r="L4" s="27">
        <f t="shared" ref="L4:L26" si="1">+J4*E4</f>
        <v>68400</v>
      </c>
      <c r="M4" s="20">
        <v>0</v>
      </c>
      <c r="N4" s="21">
        <v>0</v>
      </c>
      <c r="O4" s="20">
        <v>30</v>
      </c>
      <c r="P4" s="20">
        <v>0</v>
      </c>
      <c r="Q4" s="21">
        <v>0</v>
      </c>
      <c r="R4" s="20">
        <v>30</v>
      </c>
      <c r="S4" s="20">
        <v>0</v>
      </c>
      <c r="T4" s="21">
        <v>0</v>
      </c>
      <c r="U4" s="20">
        <v>30</v>
      </c>
      <c r="V4" s="20">
        <v>0</v>
      </c>
      <c r="W4" s="21">
        <v>0</v>
      </c>
      <c r="X4" s="20">
        <v>30</v>
      </c>
      <c r="Y4" s="20">
        <f>+SUM(M4:X4)</f>
        <v>120</v>
      </c>
      <c r="Z4" s="20">
        <v>0</v>
      </c>
      <c r="AA4" s="20">
        <v>0</v>
      </c>
      <c r="AB4" s="20">
        <v>8448</v>
      </c>
      <c r="AC4" s="20">
        <v>0</v>
      </c>
      <c r="AD4" s="20">
        <v>0</v>
      </c>
      <c r="AE4" s="20">
        <v>7680</v>
      </c>
      <c r="AF4" s="20">
        <v>0</v>
      </c>
      <c r="AG4" s="20">
        <v>0</v>
      </c>
      <c r="AH4" s="20">
        <v>8448</v>
      </c>
      <c r="AI4" s="20">
        <v>0</v>
      </c>
      <c r="AJ4" s="20">
        <v>0</v>
      </c>
      <c r="AK4" s="20">
        <v>7680</v>
      </c>
      <c r="AL4" s="20">
        <v>0</v>
      </c>
      <c r="AM4" s="20">
        <v>0</v>
      </c>
      <c r="AN4" s="20">
        <v>16896</v>
      </c>
      <c r="AO4" s="20">
        <v>0</v>
      </c>
      <c r="AP4" s="20">
        <v>0</v>
      </c>
      <c r="AQ4" s="20">
        <v>16896</v>
      </c>
      <c r="AR4" s="20">
        <v>0</v>
      </c>
      <c r="AS4" s="20">
        <v>0</v>
      </c>
      <c r="AT4" s="20">
        <v>17664</v>
      </c>
      <c r="AU4" s="20">
        <v>0</v>
      </c>
      <c r="AV4" s="20">
        <v>0</v>
      </c>
      <c r="AW4" s="20">
        <v>17664</v>
      </c>
    </row>
    <row r="5" spans="1:49">
      <c r="A5" s="17" t="s">
        <v>142</v>
      </c>
      <c r="B5" s="17">
        <v>1</v>
      </c>
      <c r="C5" s="17" t="s">
        <v>181</v>
      </c>
      <c r="D5" s="17">
        <f>+'Set up - Demand'!F5</f>
        <v>240000</v>
      </c>
      <c r="E5" s="17">
        <f>+'Set up - Demand'!H5</f>
        <v>230000</v>
      </c>
      <c r="H5" s="17">
        <f>+'Set up - Demand'!AT5</f>
        <v>1</v>
      </c>
      <c r="I5" s="18">
        <f>+'Set up - Demand'!AC5</f>
        <v>0.25</v>
      </c>
      <c r="J5" s="18">
        <f>+'Set up - Demand'!AO5</f>
        <v>0.05</v>
      </c>
      <c r="K5" s="27">
        <f t="shared" si="0"/>
        <v>60000</v>
      </c>
      <c r="L5" s="27">
        <f t="shared" si="1"/>
        <v>11500</v>
      </c>
      <c r="M5" s="20">
        <v>0</v>
      </c>
      <c r="N5" s="21">
        <v>0</v>
      </c>
      <c r="O5" s="20">
        <v>30</v>
      </c>
      <c r="P5" s="20">
        <v>0</v>
      </c>
      <c r="Q5" s="21">
        <v>0</v>
      </c>
      <c r="R5" s="20">
        <v>30</v>
      </c>
      <c r="S5" s="20">
        <v>0</v>
      </c>
      <c r="T5" s="21">
        <v>0</v>
      </c>
      <c r="U5" s="20">
        <v>30</v>
      </c>
      <c r="V5" s="20">
        <v>0</v>
      </c>
      <c r="W5" s="21">
        <v>0</v>
      </c>
      <c r="X5" s="20">
        <v>30</v>
      </c>
      <c r="Y5" s="20">
        <f t="shared" ref="Y5:Y26" si="2">+SUM(M5:X5)</f>
        <v>120</v>
      </c>
      <c r="Z5" s="20">
        <v>0</v>
      </c>
      <c r="AA5" s="20">
        <v>0</v>
      </c>
      <c r="AB5" s="20">
        <v>15360</v>
      </c>
      <c r="AC5" s="20">
        <v>0</v>
      </c>
      <c r="AD5" s="20">
        <v>0</v>
      </c>
      <c r="AE5" s="20">
        <v>14592</v>
      </c>
      <c r="AF5" s="20">
        <v>0</v>
      </c>
      <c r="AG5" s="20">
        <v>0</v>
      </c>
      <c r="AH5" s="20">
        <v>15360</v>
      </c>
      <c r="AI5" s="20">
        <v>0</v>
      </c>
      <c r="AJ5" s="20">
        <v>0</v>
      </c>
      <c r="AK5" s="20">
        <v>14592</v>
      </c>
      <c r="AL5" s="20">
        <v>0</v>
      </c>
      <c r="AM5" s="20">
        <v>0</v>
      </c>
      <c r="AN5" s="20">
        <v>2304</v>
      </c>
      <c r="AO5" s="20">
        <v>0</v>
      </c>
      <c r="AP5" s="20">
        <v>0</v>
      </c>
      <c r="AQ5" s="20">
        <v>3072</v>
      </c>
      <c r="AR5" s="20">
        <v>0</v>
      </c>
      <c r="AS5" s="20">
        <v>0</v>
      </c>
      <c r="AT5" s="20">
        <v>3072</v>
      </c>
      <c r="AU5" s="20">
        <v>0</v>
      </c>
      <c r="AV5" s="20">
        <v>0</v>
      </c>
      <c r="AW5" s="20">
        <v>3072</v>
      </c>
    </row>
    <row r="6" spans="1:49">
      <c r="A6" s="17" t="s">
        <v>143</v>
      </c>
      <c r="B6" s="17">
        <v>2</v>
      </c>
      <c r="C6" s="17" t="s">
        <v>182</v>
      </c>
      <c r="D6" s="17">
        <f>+'Set up - Demand'!F6</f>
        <v>75000</v>
      </c>
      <c r="E6" s="17">
        <f>+'Set up - Demand'!H6</f>
        <v>100000</v>
      </c>
      <c r="H6" s="17">
        <f>+'Set up - Demand'!AT6</f>
        <v>1</v>
      </c>
      <c r="I6" s="18">
        <f>+'Set up - Demand'!AC6</f>
        <v>7.0000000000000007E-2</v>
      </c>
      <c r="J6" s="18">
        <f>+'Set up - Demand'!AO6</f>
        <v>0.03</v>
      </c>
      <c r="K6" s="27">
        <f t="shared" si="0"/>
        <v>5250.0000000000009</v>
      </c>
      <c r="L6" s="27">
        <f t="shared" si="1"/>
        <v>3000</v>
      </c>
      <c r="M6" s="20">
        <v>0</v>
      </c>
      <c r="N6" s="21">
        <v>0</v>
      </c>
      <c r="O6" s="20">
        <v>30</v>
      </c>
      <c r="P6" s="20">
        <v>0</v>
      </c>
      <c r="Q6" s="21">
        <v>0</v>
      </c>
      <c r="R6" s="20">
        <v>30</v>
      </c>
      <c r="S6" s="20">
        <v>0</v>
      </c>
      <c r="T6" s="21">
        <v>0</v>
      </c>
      <c r="U6" s="20">
        <v>30</v>
      </c>
      <c r="V6" s="20">
        <v>0</v>
      </c>
      <c r="W6" s="21">
        <v>0</v>
      </c>
      <c r="X6" s="20">
        <v>30</v>
      </c>
      <c r="Y6" s="20">
        <f t="shared" si="2"/>
        <v>120</v>
      </c>
      <c r="Z6" s="20">
        <v>0</v>
      </c>
      <c r="AA6" s="20">
        <v>0</v>
      </c>
      <c r="AB6" s="20">
        <v>1536</v>
      </c>
      <c r="AC6" s="20">
        <v>0</v>
      </c>
      <c r="AD6" s="20">
        <v>0</v>
      </c>
      <c r="AE6" s="20">
        <v>1152</v>
      </c>
      <c r="AF6" s="20">
        <v>0</v>
      </c>
      <c r="AG6" s="20">
        <v>0</v>
      </c>
      <c r="AH6" s="20">
        <v>1536</v>
      </c>
      <c r="AI6" s="20">
        <v>0</v>
      </c>
      <c r="AJ6" s="20">
        <v>0</v>
      </c>
      <c r="AK6" s="20">
        <v>1152</v>
      </c>
      <c r="AL6" s="20">
        <v>0</v>
      </c>
      <c r="AM6" s="20">
        <v>0</v>
      </c>
      <c r="AN6" s="20">
        <v>768</v>
      </c>
      <c r="AO6" s="20">
        <v>0</v>
      </c>
      <c r="AP6" s="20">
        <v>0</v>
      </c>
      <c r="AQ6" s="20">
        <v>768</v>
      </c>
      <c r="AR6" s="20">
        <v>0</v>
      </c>
      <c r="AS6" s="20">
        <v>0</v>
      </c>
      <c r="AT6" s="20">
        <v>768</v>
      </c>
      <c r="AU6" s="20">
        <v>0</v>
      </c>
      <c r="AV6" s="20">
        <v>0</v>
      </c>
      <c r="AW6" s="20">
        <v>768</v>
      </c>
    </row>
    <row r="7" spans="1:49">
      <c r="A7" s="17" t="s">
        <v>144</v>
      </c>
      <c r="B7" s="17">
        <v>2</v>
      </c>
      <c r="C7" s="17" t="s">
        <v>182</v>
      </c>
      <c r="D7" s="17">
        <f>+'Set up - Demand'!F7</f>
        <v>75000</v>
      </c>
      <c r="E7" s="17">
        <f>+'Set up - Demand'!H7</f>
        <v>60000</v>
      </c>
      <c r="H7" s="17">
        <f>+'Set up - Demand'!AT7</f>
        <v>1</v>
      </c>
      <c r="I7" s="18">
        <f>+'Set up - Demand'!AC7</f>
        <v>0</v>
      </c>
      <c r="J7" s="18">
        <f>+'Set up - Demand'!AO7</f>
        <v>0</v>
      </c>
      <c r="K7" s="27">
        <f t="shared" si="0"/>
        <v>0</v>
      </c>
      <c r="L7" s="27">
        <f t="shared" si="1"/>
        <v>0</v>
      </c>
      <c r="M7" s="20">
        <v>0</v>
      </c>
      <c r="N7" s="21">
        <v>0</v>
      </c>
      <c r="O7" s="20">
        <v>30</v>
      </c>
      <c r="P7" s="20">
        <v>0</v>
      </c>
      <c r="Q7" s="21">
        <v>0</v>
      </c>
      <c r="R7" s="20">
        <v>30</v>
      </c>
      <c r="S7" s="20">
        <v>0</v>
      </c>
      <c r="T7" s="21">
        <v>0</v>
      </c>
      <c r="U7" s="20">
        <v>30</v>
      </c>
      <c r="V7" s="20">
        <v>0</v>
      </c>
      <c r="W7" s="21">
        <v>0</v>
      </c>
      <c r="X7" s="20">
        <v>30</v>
      </c>
      <c r="Y7" s="20">
        <f t="shared" si="2"/>
        <v>120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</row>
    <row r="8" spans="1:49">
      <c r="A8" s="17" t="s">
        <v>145</v>
      </c>
      <c r="B8" s="17">
        <v>2</v>
      </c>
      <c r="C8" s="17" t="s">
        <v>182</v>
      </c>
      <c r="D8" s="17">
        <f>+'Set up - Demand'!F8</f>
        <v>60000</v>
      </c>
      <c r="E8" s="17">
        <f>+'Set up - Demand'!H8</f>
        <v>60000</v>
      </c>
      <c r="H8" s="17">
        <f>+'Set up - Demand'!AT8</f>
        <v>0</v>
      </c>
      <c r="I8" s="18">
        <f>+'Set up - Demand'!AC8</f>
        <v>0.2</v>
      </c>
      <c r="J8" s="18">
        <f>+'Set up - Demand'!AO8</f>
        <v>0.2</v>
      </c>
      <c r="K8" s="27">
        <f t="shared" si="0"/>
        <v>12000</v>
      </c>
      <c r="L8" s="27">
        <f t="shared" si="1"/>
        <v>12000</v>
      </c>
      <c r="M8" s="20">
        <v>0</v>
      </c>
      <c r="N8" s="21">
        <v>0</v>
      </c>
      <c r="O8" s="20">
        <v>30</v>
      </c>
      <c r="P8" s="20">
        <v>0</v>
      </c>
      <c r="Q8" s="21">
        <v>0</v>
      </c>
      <c r="R8" s="20">
        <v>30</v>
      </c>
      <c r="S8" s="20">
        <v>0</v>
      </c>
      <c r="T8" s="21">
        <v>0</v>
      </c>
      <c r="U8" s="20">
        <v>30</v>
      </c>
      <c r="V8" s="20">
        <v>0</v>
      </c>
      <c r="W8" s="21">
        <v>0</v>
      </c>
      <c r="X8" s="20">
        <v>30</v>
      </c>
      <c r="Y8" s="20">
        <f t="shared" si="2"/>
        <v>120</v>
      </c>
      <c r="Z8" s="20">
        <v>0</v>
      </c>
      <c r="AA8" s="20">
        <v>0</v>
      </c>
      <c r="AB8" s="20">
        <v>2688</v>
      </c>
      <c r="AC8" s="20">
        <v>0</v>
      </c>
      <c r="AD8" s="20">
        <v>0</v>
      </c>
      <c r="AE8" s="20">
        <v>3072</v>
      </c>
      <c r="AF8" s="20">
        <v>0</v>
      </c>
      <c r="AG8" s="20">
        <v>0</v>
      </c>
      <c r="AH8" s="20">
        <v>3072</v>
      </c>
      <c r="AI8" s="20">
        <v>0</v>
      </c>
      <c r="AJ8" s="20">
        <v>0</v>
      </c>
      <c r="AK8" s="20">
        <v>3072</v>
      </c>
      <c r="AL8" s="20">
        <v>0</v>
      </c>
      <c r="AM8" s="20">
        <v>0</v>
      </c>
      <c r="AN8" s="20">
        <v>3072</v>
      </c>
      <c r="AO8" s="20">
        <v>0</v>
      </c>
      <c r="AP8" s="20">
        <v>0</v>
      </c>
      <c r="AQ8" s="20">
        <v>3072</v>
      </c>
      <c r="AR8" s="20">
        <v>0</v>
      </c>
      <c r="AS8" s="20">
        <v>0</v>
      </c>
      <c r="AT8" s="20">
        <v>3072</v>
      </c>
      <c r="AU8" s="20">
        <v>0</v>
      </c>
      <c r="AV8" s="20">
        <v>0</v>
      </c>
      <c r="AW8" s="20">
        <v>3072</v>
      </c>
    </row>
    <row r="9" spans="1:49">
      <c r="A9" s="17" t="s">
        <v>146</v>
      </c>
      <c r="B9" s="17">
        <v>2</v>
      </c>
      <c r="C9" s="17" t="s">
        <v>182</v>
      </c>
      <c r="D9" s="17">
        <f>+'Set up - Demand'!F9</f>
        <v>60000</v>
      </c>
      <c r="E9" s="17">
        <f>+'Set up - Demand'!H9</f>
        <v>65000</v>
      </c>
      <c r="H9" s="17">
        <f>+'Set up - Demand'!AT9</f>
        <v>1</v>
      </c>
      <c r="I9" s="18">
        <f>+'Set up - Demand'!AC9</f>
        <v>0.15</v>
      </c>
      <c r="J9" s="18">
        <f>+'Set up - Demand'!AO9</f>
        <v>0.3</v>
      </c>
      <c r="K9" s="27">
        <f t="shared" si="0"/>
        <v>9000</v>
      </c>
      <c r="L9" s="27">
        <f t="shared" si="1"/>
        <v>19500</v>
      </c>
      <c r="M9" s="20">
        <v>0</v>
      </c>
      <c r="N9" s="21">
        <v>0</v>
      </c>
      <c r="O9" s="20">
        <v>30</v>
      </c>
      <c r="P9" s="20">
        <v>0</v>
      </c>
      <c r="Q9" s="21">
        <v>0</v>
      </c>
      <c r="R9" s="20">
        <v>30</v>
      </c>
      <c r="S9" s="20">
        <v>0</v>
      </c>
      <c r="T9" s="21">
        <v>0</v>
      </c>
      <c r="U9" s="20">
        <v>30</v>
      </c>
      <c r="V9" s="20">
        <v>0</v>
      </c>
      <c r="W9" s="21">
        <v>0</v>
      </c>
      <c r="X9" s="20">
        <v>30</v>
      </c>
      <c r="Y9" s="20">
        <f t="shared" si="2"/>
        <v>120</v>
      </c>
      <c r="Z9" s="20">
        <v>0</v>
      </c>
      <c r="AA9" s="20">
        <v>0</v>
      </c>
      <c r="AB9" s="20">
        <v>1920</v>
      </c>
      <c r="AC9" s="20">
        <v>0</v>
      </c>
      <c r="AD9" s="20">
        <v>0</v>
      </c>
      <c r="AE9" s="20">
        <v>2304</v>
      </c>
      <c r="AF9" s="20">
        <v>0</v>
      </c>
      <c r="AG9" s="20">
        <v>0</v>
      </c>
      <c r="AH9" s="20">
        <v>2304</v>
      </c>
      <c r="AI9" s="20">
        <v>0</v>
      </c>
      <c r="AJ9" s="20">
        <v>0</v>
      </c>
      <c r="AK9" s="20">
        <v>2304</v>
      </c>
      <c r="AL9" s="20">
        <v>0</v>
      </c>
      <c r="AM9" s="20">
        <v>0</v>
      </c>
      <c r="AN9" s="20">
        <v>4992</v>
      </c>
      <c r="AO9" s="20">
        <v>0</v>
      </c>
      <c r="AP9" s="20">
        <v>0</v>
      </c>
      <c r="AQ9" s="20">
        <v>4992</v>
      </c>
      <c r="AR9" s="20">
        <v>0</v>
      </c>
      <c r="AS9" s="20">
        <v>0</v>
      </c>
      <c r="AT9" s="20">
        <v>4992</v>
      </c>
      <c r="AU9" s="20">
        <v>0</v>
      </c>
      <c r="AV9" s="20">
        <v>0</v>
      </c>
      <c r="AW9" s="20">
        <v>4608</v>
      </c>
    </row>
    <row r="10" spans="1:49">
      <c r="A10" s="17" t="s">
        <v>147</v>
      </c>
      <c r="B10" s="17">
        <v>2</v>
      </c>
      <c r="C10" s="17" t="s">
        <v>182</v>
      </c>
      <c r="D10" s="17">
        <f>+'Set up - Demand'!F10</f>
        <v>30000</v>
      </c>
      <c r="E10" s="17">
        <f>+'Set up - Demand'!H10</f>
        <v>32000</v>
      </c>
      <c r="H10" s="17">
        <f>+'Set up - Demand'!AT10</f>
        <v>0</v>
      </c>
      <c r="I10" s="18">
        <f>+'Set up - Demand'!AC10</f>
        <v>0</v>
      </c>
      <c r="J10" s="18">
        <f>+'Set up - Demand'!AO10</f>
        <v>0</v>
      </c>
      <c r="K10" s="27">
        <f t="shared" si="0"/>
        <v>0</v>
      </c>
      <c r="L10" s="27">
        <f t="shared" si="1"/>
        <v>0</v>
      </c>
      <c r="M10" s="20">
        <v>0</v>
      </c>
      <c r="N10" s="21">
        <v>0</v>
      </c>
      <c r="O10" s="20">
        <v>30</v>
      </c>
      <c r="P10" s="20">
        <v>0</v>
      </c>
      <c r="Q10" s="21">
        <v>0</v>
      </c>
      <c r="R10" s="20">
        <v>30</v>
      </c>
      <c r="S10" s="20">
        <v>0</v>
      </c>
      <c r="T10" s="21">
        <v>0</v>
      </c>
      <c r="U10" s="20">
        <v>30</v>
      </c>
      <c r="V10" s="20">
        <v>0</v>
      </c>
      <c r="W10" s="21">
        <v>0</v>
      </c>
      <c r="X10" s="20">
        <v>30</v>
      </c>
      <c r="Y10" s="20">
        <f t="shared" si="2"/>
        <v>120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</row>
    <row r="11" spans="1:49">
      <c r="A11" s="17" t="s">
        <v>148</v>
      </c>
      <c r="B11" s="17">
        <v>3</v>
      </c>
      <c r="C11" s="17" t="s">
        <v>181</v>
      </c>
      <c r="D11" s="17">
        <f>+'Set up - Demand'!F11</f>
        <v>9500</v>
      </c>
      <c r="E11" s="17">
        <f>+'Set up - Demand'!H11</f>
        <v>15500</v>
      </c>
      <c r="H11" s="17">
        <f>+'Set up - Demand'!AT11</f>
        <v>1</v>
      </c>
      <c r="I11" s="18">
        <f>+'Set up - Demand'!AC11</f>
        <v>0</v>
      </c>
      <c r="J11" s="18">
        <f>+'Set up - Demand'!AO11</f>
        <v>0</v>
      </c>
      <c r="K11" s="27">
        <f t="shared" si="0"/>
        <v>0</v>
      </c>
      <c r="L11" s="27">
        <f t="shared" si="1"/>
        <v>0</v>
      </c>
      <c r="M11" s="20">
        <v>0</v>
      </c>
      <c r="N11" s="21">
        <v>0</v>
      </c>
      <c r="O11" s="20">
        <v>30</v>
      </c>
      <c r="P11" s="20">
        <v>0</v>
      </c>
      <c r="Q11" s="21">
        <v>0</v>
      </c>
      <c r="R11" s="20">
        <v>30</v>
      </c>
      <c r="S11" s="20">
        <v>0</v>
      </c>
      <c r="T11" s="21">
        <v>0</v>
      </c>
      <c r="U11" s="20">
        <v>30</v>
      </c>
      <c r="V11" s="20">
        <v>0</v>
      </c>
      <c r="W11" s="21">
        <v>0</v>
      </c>
      <c r="X11" s="20">
        <v>30</v>
      </c>
      <c r="Y11" s="20">
        <f t="shared" si="2"/>
        <v>120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</row>
    <row r="12" spans="1:49">
      <c r="A12" s="17" t="s">
        <v>149</v>
      </c>
      <c r="B12" s="17">
        <v>3</v>
      </c>
      <c r="C12" s="17" t="s">
        <v>181</v>
      </c>
      <c r="D12" s="17">
        <f>+'Set up - Demand'!F12</f>
        <v>9000</v>
      </c>
      <c r="E12" s="17">
        <f>+'Set up - Demand'!H12</f>
        <v>6600</v>
      </c>
      <c r="H12" s="17">
        <f>+'Set up - Demand'!AT12</f>
        <v>1</v>
      </c>
      <c r="I12" s="18">
        <f>+'Set up - Demand'!AC12</f>
        <v>0</v>
      </c>
      <c r="J12" s="18">
        <f>+'Set up - Demand'!AO12</f>
        <v>0</v>
      </c>
      <c r="K12" s="27">
        <f t="shared" si="0"/>
        <v>0</v>
      </c>
      <c r="L12" s="27">
        <f t="shared" si="1"/>
        <v>0</v>
      </c>
      <c r="M12" s="20">
        <v>0</v>
      </c>
      <c r="N12" s="21">
        <v>0</v>
      </c>
      <c r="O12" s="20">
        <v>30</v>
      </c>
      <c r="P12" s="20">
        <v>0</v>
      </c>
      <c r="Q12" s="21">
        <v>0</v>
      </c>
      <c r="R12" s="20">
        <v>30</v>
      </c>
      <c r="S12" s="20">
        <v>0</v>
      </c>
      <c r="T12" s="21">
        <v>0</v>
      </c>
      <c r="U12" s="20">
        <v>30</v>
      </c>
      <c r="V12" s="20">
        <v>0</v>
      </c>
      <c r="W12" s="21">
        <v>0</v>
      </c>
      <c r="X12" s="20">
        <v>30</v>
      </c>
      <c r="Y12" s="20">
        <f t="shared" si="2"/>
        <v>120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</row>
    <row r="13" spans="1:49">
      <c r="A13" s="17" t="s">
        <v>150</v>
      </c>
      <c r="B13" s="17">
        <v>3</v>
      </c>
      <c r="C13" s="17" t="s">
        <v>181</v>
      </c>
      <c r="D13" s="17">
        <f>+'Set up - Demand'!F13</f>
        <v>9000</v>
      </c>
      <c r="E13" s="17">
        <f>+'Set up - Demand'!H13</f>
        <v>10000</v>
      </c>
      <c r="H13" s="17">
        <f>+'Set up - Demand'!AT13</f>
        <v>1</v>
      </c>
      <c r="I13" s="18">
        <f>+'Set up - Demand'!AC13</f>
        <v>0</v>
      </c>
      <c r="J13" s="18">
        <f>+'Set up - Demand'!AO13</f>
        <v>0</v>
      </c>
      <c r="K13" s="27">
        <f t="shared" si="0"/>
        <v>0</v>
      </c>
      <c r="L13" s="27">
        <f t="shared" si="1"/>
        <v>0</v>
      </c>
      <c r="M13" s="20">
        <v>0</v>
      </c>
      <c r="N13" s="21">
        <v>0</v>
      </c>
      <c r="O13" s="20">
        <v>30</v>
      </c>
      <c r="P13" s="20">
        <v>0</v>
      </c>
      <c r="Q13" s="21">
        <v>0</v>
      </c>
      <c r="R13" s="20">
        <v>30</v>
      </c>
      <c r="S13" s="20">
        <v>0</v>
      </c>
      <c r="T13" s="21">
        <v>0</v>
      </c>
      <c r="U13" s="20">
        <v>30</v>
      </c>
      <c r="V13" s="20">
        <v>0</v>
      </c>
      <c r="W13" s="21">
        <v>0</v>
      </c>
      <c r="X13" s="20">
        <v>30</v>
      </c>
      <c r="Y13" s="20">
        <f t="shared" si="2"/>
        <v>120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</row>
    <row r="14" spans="1:49">
      <c r="A14" s="17" t="s">
        <v>151</v>
      </c>
      <c r="B14" s="17">
        <v>3</v>
      </c>
      <c r="C14" s="17" t="s">
        <v>181</v>
      </c>
      <c r="D14" s="17">
        <f>+'Set up - Demand'!F14</f>
        <v>8000</v>
      </c>
      <c r="E14" s="17">
        <f>+'Set up - Demand'!H14</f>
        <v>8800</v>
      </c>
      <c r="H14" s="17">
        <f>+'Set up - Demand'!AT14</f>
        <v>1</v>
      </c>
      <c r="I14" s="18">
        <f>+'Set up - Demand'!AC14</f>
        <v>0</v>
      </c>
      <c r="J14" s="18">
        <f>+'Set up - Demand'!AO14</f>
        <v>0</v>
      </c>
      <c r="K14" s="27">
        <f t="shared" si="0"/>
        <v>0</v>
      </c>
      <c r="L14" s="27">
        <f t="shared" si="1"/>
        <v>0</v>
      </c>
      <c r="M14" s="20">
        <v>0</v>
      </c>
      <c r="N14" s="21">
        <v>0</v>
      </c>
      <c r="O14" s="20">
        <v>30</v>
      </c>
      <c r="P14" s="20">
        <v>0</v>
      </c>
      <c r="Q14" s="21">
        <v>0</v>
      </c>
      <c r="R14" s="20">
        <v>30</v>
      </c>
      <c r="S14" s="20">
        <v>0</v>
      </c>
      <c r="T14" s="21">
        <v>0</v>
      </c>
      <c r="U14" s="20">
        <v>30</v>
      </c>
      <c r="V14" s="20">
        <v>0</v>
      </c>
      <c r="W14" s="21">
        <v>0</v>
      </c>
      <c r="X14" s="20">
        <v>30</v>
      </c>
      <c r="Y14" s="20">
        <f t="shared" si="2"/>
        <v>120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</row>
    <row r="15" spans="1:49">
      <c r="A15" s="17" t="s">
        <v>152</v>
      </c>
      <c r="B15" s="17">
        <v>3</v>
      </c>
      <c r="C15" s="17" t="s">
        <v>181</v>
      </c>
      <c r="D15" s="17">
        <f>+'Set up - Demand'!F15</f>
        <v>8000</v>
      </c>
      <c r="E15" s="17">
        <f>+'Set up - Demand'!H15</f>
        <v>8200</v>
      </c>
      <c r="H15" s="17">
        <f>+'Set up - Demand'!AT15</f>
        <v>1</v>
      </c>
      <c r="I15" s="18">
        <f>+'Set up - Demand'!AC15</f>
        <v>0</v>
      </c>
      <c r="J15" s="18">
        <f>+'Set up - Demand'!AO15</f>
        <v>0</v>
      </c>
      <c r="K15" s="27">
        <f t="shared" si="0"/>
        <v>0</v>
      </c>
      <c r="L15" s="27">
        <f t="shared" si="1"/>
        <v>0</v>
      </c>
      <c r="M15" s="20">
        <v>0</v>
      </c>
      <c r="N15" s="21">
        <v>0</v>
      </c>
      <c r="O15" s="20">
        <v>30</v>
      </c>
      <c r="P15" s="20">
        <v>0</v>
      </c>
      <c r="Q15" s="21">
        <v>0</v>
      </c>
      <c r="R15" s="20">
        <v>30</v>
      </c>
      <c r="S15" s="20">
        <v>0</v>
      </c>
      <c r="T15" s="21">
        <v>0</v>
      </c>
      <c r="U15" s="20">
        <v>30</v>
      </c>
      <c r="V15" s="20">
        <v>0</v>
      </c>
      <c r="W15" s="21">
        <v>0</v>
      </c>
      <c r="X15" s="20">
        <v>30</v>
      </c>
      <c r="Y15" s="20">
        <f t="shared" si="2"/>
        <v>120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</row>
    <row r="16" spans="1:49">
      <c r="A16" s="17" t="s">
        <v>153</v>
      </c>
      <c r="B16" s="17">
        <v>3</v>
      </c>
      <c r="C16" s="17" t="s">
        <v>181</v>
      </c>
      <c r="D16" s="17">
        <f>+'Set up - Demand'!F16</f>
        <v>8000</v>
      </c>
      <c r="E16" s="17">
        <f>+'Set up - Demand'!H16</f>
        <v>10500</v>
      </c>
      <c r="H16" s="17">
        <f>+'Set up - Demand'!AT16</f>
        <v>1</v>
      </c>
      <c r="I16" s="18">
        <f>+'Set up - Demand'!AC16</f>
        <v>0</v>
      </c>
      <c r="J16" s="18">
        <f>+'Set up - Demand'!AO16</f>
        <v>0</v>
      </c>
      <c r="K16" s="27">
        <f t="shared" si="0"/>
        <v>0</v>
      </c>
      <c r="L16" s="27">
        <f t="shared" si="1"/>
        <v>0</v>
      </c>
      <c r="M16" s="20">
        <v>0</v>
      </c>
      <c r="N16" s="21">
        <v>0</v>
      </c>
      <c r="O16" s="20">
        <v>30</v>
      </c>
      <c r="P16" s="20">
        <v>0</v>
      </c>
      <c r="Q16" s="21">
        <v>0</v>
      </c>
      <c r="R16" s="20">
        <v>30</v>
      </c>
      <c r="S16" s="20">
        <v>0</v>
      </c>
      <c r="T16" s="21">
        <v>0</v>
      </c>
      <c r="U16" s="20">
        <v>30</v>
      </c>
      <c r="V16" s="20">
        <v>0</v>
      </c>
      <c r="W16" s="21">
        <v>0</v>
      </c>
      <c r="X16" s="20">
        <v>30</v>
      </c>
      <c r="Y16" s="20">
        <f t="shared" si="2"/>
        <v>120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</row>
    <row r="17" spans="1:49">
      <c r="A17" s="17" t="s">
        <v>154</v>
      </c>
      <c r="B17" s="17">
        <v>3</v>
      </c>
      <c r="C17" s="17" t="s">
        <v>181</v>
      </c>
      <c r="D17" s="17">
        <f>+'Set up - Demand'!F17</f>
        <v>7500</v>
      </c>
      <c r="E17" s="17">
        <f>+'Set up - Demand'!H17</f>
        <v>7500</v>
      </c>
      <c r="H17" s="17">
        <f>+'Set up - Demand'!AT17</f>
        <v>1</v>
      </c>
      <c r="I17" s="18">
        <f>+'Set up - Demand'!AC17</f>
        <v>0</v>
      </c>
      <c r="J17" s="18">
        <f>+'Set up - Demand'!AO17</f>
        <v>0</v>
      </c>
      <c r="K17" s="27">
        <f t="shared" si="0"/>
        <v>0</v>
      </c>
      <c r="L17" s="27">
        <f t="shared" si="1"/>
        <v>0</v>
      </c>
      <c r="M17" s="20">
        <v>0</v>
      </c>
      <c r="N17" s="21">
        <v>0</v>
      </c>
      <c r="O17" s="20">
        <v>30</v>
      </c>
      <c r="P17" s="20">
        <v>0</v>
      </c>
      <c r="Q17" s="21">
        <v>0</v>
      </c>
      <c r="R17" s="20">
        <v>30</v>
      </c>
      <c r="S17" s="20">
        <v>0</v>
      </c>
      <c r="T17" s="21">
        <v>0</v>
      </c>
      <c r="U17" s="20">
        <v>30</v>
      </c>
      <c r="V17" s="20">
        <v>0</v>
      </c>
      <c r="W17" s="21">
        <v>0</v>
      </c>
      <c r="X17" s="20">
        <v>30</v>
      </c>
      <c r="Y17" s="20">
        <f t="shared" si="2"/>
        <v>120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</row>
    <row r="18" spans="1:49">
      <c r="A18" s="17" t="s">
        <v>155</v>
      </c>
      <c r="B18" s="17">
        <v>3</v>
      </c>
      <c r="C18" s="17" t="s">
        <v>181</v>
      </c>
      <c r="D18" s="17">
        <f>+'Set up - Demand'!F18</f>
        <v>7000</v>
      </c>
      <c r="E18" s="17">
        <f>+'Set up - Demand'!H18</f>
        <v>7200</v>
      </c>
      <c r="H18" s="17">
        <f>+'Set up - Demand'!AT18</f>
        <v>1</v>
      </c>
      <c r="I18" s="18">
        <f>+'Set up - Demand'!AC18</f>
        <v>0</v>
      </c>
      <c r="J18" s="18">
        <f>+'Set up - Demand'!AO18</f>
        <v>0</v>
      </c>
      <c r="K18" s="27">
        <f t="shared" si="0"/>
        <v>0</v>
      </c>
      <c r="L18" s="27">
        <f t="shared" si="1"/>
        <v>0</v>
      </c>
      <c r="M18" s="20">
        <v>0</v>
      </c>
      <c r="N18" s="21">
        <v>0</v>
      </c>
      <c r="O18" s="20">
        <v>30</v>
      </c>
      <c r="P18" s="20">
        <v>0</v>
      </c>
      <c r="Q18" s="21">
        <v>0</v>
      </c>
      <c r="R18" s="20">
        <v>30</v>
      </c>
      <c r="S18" s="20">
        <v>0</v>
      </c>
      <c r="T18" s="21">
        <v>0</v>
      </c>
      <c r="U18" s="20">
        <v>30</v>
      </c>
      <c r="V18" s="20">
        <v>0</v>
      </c>
      <c r="W18" s="21">
        <v>0</v>
      </c>
      <c r="X18" s="20">
        <v>30</v>
      </c>
      <c r="Y18" s="20">
        <f t="shared" si="2"/>
        <v>120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</row>
    <row r="19" spans="1:49">
      <c r="A19" s="17" t="s">
        <v>157</v>
      </c>
      <c r="B19" s="17">
        <v>3</v>
      </c>
      <c r="C19" s="17" t="s">
        <v>181</v>
      </c>
      <c r="D19" s="17">
        <f>+'Set up - Demand'!F19</f>
        <v>6500</v>
      </c>
      <c r="E19" s="17">
        <f>+'Set up - Demand'!H19</f>
        <v>10000</v>
      </c>
      <c r="H19" s="17">
        <f>+'Set up - Demand'!AT19</f>
        <v>0</v>
      </c>
      <c r="I19" s="18">
        <f>+'Set up - Demand'!AC19</f>
        <v>0.4</v>
      </c>
      <c r="J19" s="18">
        <f>+'Set up - Demand'!AO19</f>
        <v>0.4</v>
      </c>
      <c r="K19" s="27">
        <f t="shared" si="0"/>
        <v>2600</v>
      </c>
      <c r="L19" s="27">
        <f t="shared" si="1"/>
        <v>4000</v>
      </c>
      <c r="M19" s="20">
        <v>0</v>
      </c>
      <c r="N19" s="21">
        <v>0</v>
      </c>
      <c r="O19" s="20">
        <v>30</v>
      </c>
      <c r="P19" s="20">
        <v>0</v>
      </c>
      <c r="Q19" s="21">
        <v>0</v>
      </c>
      <c r="R19" s="20">
        <v>30</v>
      </c>
      <c r="S19" s="20">
        <v>0</v>
      </c>
      <c r="T19" s="21">
        <v>0</v>
      </c>
      <c r="U19" s="20">
        <v>30</v>
      </c>
      <c r="V19" s="20">
        <v>0</v>
      </c>
      <c r="W19" s="21">
        <v>0</v>
      </c>
      <c r="X19" s="20">
        <v>30</v>
      </c>
      <c r="Y19" s="20">
        <f t="shared" si="2"/>
        <v>120</v>
      </c>
      <c r="Z19" s="20">
        <v>0</v>
      </c>
      <c r="AA19" s="20">
        <v>0</v>
      </c>
      <c r="AB19" s="20">
        <v>384</v>
      </c>
      <c r="AC19" s="20">
        <v>0</v>
      </c>
      <c r="AD19" s="20">
        <v>0</v>
      </c>
      <c r="AE19" s="20">
        <v>768</v>
      </c>
      <c r="AF19" s="20">
        <v>0</v>
      </c>
      <c r="AG19" s="20">
        <v>0</v>
      </c>
      <c r="AH19" s="20">
        <v>384</v>
      </c>
      <c r="AI19" s="20">
        <v>0</v>
      </c>
      <c r="AJ19" s="20">
        <v>0</v>
      </c>
      <c r="AK19" s="20">
        <v>1152</v>
      </c>
      <c r="AL19" s="20">
        <v>0</v>
      </c>
      <c r="AM19" s="20">
        <v>0</v>
      </c>
      <c r="AN19" s="20">
        <v>768</v>
      </c>
      <c r="AO19" s="20">
        <v>0</v>
      </c>
      <c r="AP19" s="20">
        <v>0</v>
      </c>
      <c r="AQ19" s="20">
        <v>1152</v>
      </c>
      <c r="AR19" s="20">
        <v>0</v>
      </c>
      <c r="AS19" s="20">
        <v>0</v>
      </c>
      <c r="AT19" s="20">
        <v>768</v>
      </c>
      <c r="AU19" s="20">
        <v>0</v>
      </c>
      <c r="AV19" s="20">
        <v>0</v>
      </c>
      <c r="AW19" s="20">
        <v>1152</v>
      </c>
    </row>
    <row r="20" spans="1:49">
      <c r="A20" s="17" t="s">
        <v>158</v>
      </c>
      <c r="B20" s="17">
        <v>3</v>
      </c>
      <c r="C20" s="17" t="s">
        <v>181</v>
      </c>
      <c r="D20" s="17">
        <f>+'Set up - Demand'!F20</f>
        <v>6000</v>
      </c>
      <c r="E20" s="17">
        <f>+'Set up - Demand'!H20</f>
        <v>12000</v>
      </c>
      <c r="H20" s="17">
        <f>+'Set up - Demand'!AT20</f>
        <v>0</v>
      </c>
      <c r="I20" s="18">
        <f>+'Set up - Demand'!AC20</f>
        <v>0.4</v>
      </c>
      <c r="J20" s="18">
        <f>+'Set up - Demand'!AO20</f>
        <v>0.4</v>
      </c>
      <c r="K20" s="27">
        <f t="shared" si="0"/>
        <v>2400</v>
      </c>
      <c r="L20" s="27">
        <f t="shared" si="1"/>
        <v>4800</v>
      </c>
      <c r="M20" s="20">
        <v>0</v>
      </c>
      <c r="N20" s="21">
        <v>0</v>
      </c>
      <c r="O20" s="20">
        <v>30</v>
      </c>
      <c r="P20" s="20">
        <v>0</v>
      </c>
      <c r="Q20" s="21">
        <v>0</v>
      </c>
      <c r="R20" s="20">
        <v>30</v>
      </c>
      <c r="S20" s="20">
        <v>0</v>
      </c>
      <c r="T20" s="21">
        <v>0</v>
      </c>
      <c r="U20" s="20">
        <v>30</v>
      </c>
      <c r="V20" s="20">
        <v>0</v>
      </c>
      <c r="W20" s="21">
        <v>0</v>
      </c>
      <c r="X20" s="20">
        <v>30</v>
      </c>
      <c r="Y20" s="20">
        <f t="shared" si="2"/>
        <v>120</v>
      </c>
      <c r="Z20" s="20">
        <v>0</v>
      </c>
      <c r="AA20" s="20">
        <v>0</v>
      </c>
      <c r="AB20" s="20">
        <v>384</v>
      </c>
      <c r="AC20" s="20">
        <v>0</v>
      </c>
      <c r="AD20" s="20">
        <v>0</v>
      </c>
      <c r="AE20" s="20">
        <v>768</v>
      </c>
      <c r="AF20" s="20">
        <v>0</v>
      </c>
      <c r="AG20" s="20">
        <v>0</v>
      </c>
      <c r="AH20" s="20">
        <v>384</v>
      </c>
      <c r="AI20" s="20">
        <v>0</v>
      </c>
      <c r="AJ20" s="20">
        <v>0</v>
      </c>
      <c r="AK20" s="20">
        <v>768</v>
      </c>
      <c r="AL20" s="20">
        <v>0</v>
      </c>
      <c r="AM20" s="20">
        <v>0</v>
      </c>
      <c r="AN20" s="20">
        <v>1152</v>
      </c>
      <c r="AO20" s="20">
        <v>0</v>
      </c>
      <c r="AP20" s="20">
        <v>0</v>
      </c>
      <c r="AQ20" s="20">
        <v>1152</v>
      </c>
      <c r="AR20" s="20">
        <v>0</v>
      </c>
      <c r="AS20" s="20">
        <v>0</v>
      </c>
      <c r="AT20" s="20">
        <v>1152</v>
      </c>
      <c r="AU20" s="20">
        <v>0</v>
      </c>
      <c r="AV20" s="20">
        <v>0</v>
      </c>
      <c r="AW20" s="20">
        <v>1152</v>
      </c>
    </row>
    <row r="21" spans="1:49">
      <c r="A21" s="17" t="s">
        <v>159</v>
      </c>
      <c r="B21" s="17">
        <v>3</v>
      </c>
      <c r="C21" s="17" t="s">
        <v>181</v>
      </c>
      <c r="D21" s="17">
        <f>+'Set up - Demand'!F21</f>
        <v>5500</v>
      </c>
      <c r="E21" s="17">
        <f>+'Set up - Demand'!H21</f>
        <v>16500</v>
      </c>
      <c r="H21" s="17">
        <f>+'Set up - Demand'!AT21</f>
        <v>0</v>
      </c>
      <c r="I21" s="18">
        <f>+'Set up - Demand'!AC21</f>
        <v>0.4</v>
      </c>
      <c r="J21" s="18">
        <f>+'Set up - Demand'!AO21</f>
        <v>0.4</v>
      </c>
      <c r="K21" s="27">
        <f t="shared" si="0"/>
        <v>2200</v>
      </c>
      <c r="L21" s="27">
        <f t="shared" si="1"/>
        <v>6600</v>
      </c>
      <c r="M21" s="20">
        <v>0</v>
      </c>
      <c r="N21" s="21">
        <v>0</v>
      </c>
      <c r="O21" s="20">
        <v>30</v>
      </c>
      <c r="P21" s="20">
        <v>0</v>
      </c>
      <c r="Q21" s="21">
        <v>0</v>
      </c>
      <c r="R21" s="20">
        <v>30</v>
      </c>
      <c r="S21" s="20">
        <v>0</v>
      </c>
      <c r="T21" s="21">
        <v>0</v>
      </c>
      <c r="U21" s="20">
        <v>30</v>
      </c>
      <c r="V21" s="20">
        <v>0</v>
      </c>
      <c r="W21" s="21">
        <v>0</v>
      </c>
      <c r="X21" s="20">
        <v>30</v>
      </c>
      <c r="Y21" s="20">
        <f t="shared" si="2"/>
        <v>120</v>
      </c>
      <c r="Z21" s="20">
        <v>0</v>
      </c>
      <c r="AA21" s="20">
        <v>0</v>
      </c>
      <c r="AB21" s="20">
        <v>384</v>
      </c>
      <c r="AC21" s="20">
        <v>0</v>
      </c>
      <c r="AD21" s="20">
        <v>0</v>
      </c>
      <c r="AE21" s="20">
        <v>768</v>
      </c>
      <c r="AF21" s="20">
        <v>0</v>
      </c>
      <c r="AG21" s="20">
        <v>0</v>
      </c>
      <c r="AH21" s="20">
        <v>384</v>
      </c>
      <c r="AI21" s="20">
        <v>0</v>
      </c>
      <c r="AJ21" s="20">
        <v>0</v>
      </c>
      <c r="AK21" s="20">
        <v>768</v>
      </c>
      <c r="AL21" s="20">
        <v>0</v>
      </c>
      <c r="AM21" s="20">
        <v>0</v>
      </c>
      <c r="AN21" s="20">
        <v>1536</v>
      </c>
      <c r="AO21" s="20">
        <v>0</v>
      </c>
      <c r="AP21" s="20">
        <v>0</v>
      </c>
      <c r="AQ21" s="20">
        <v>1536</v>
      </c>
      <c r="AR21" s="20">
        <v>0</v>
      </c>
      <c r="AS21" s="20">
        <v>0</v>
      </c>
      <c r="AT21" s="20">
        <v>1920</v>
      </c>
      <c r="AU21" s="20">
        <v>0</v>
      </c>
      <c r="AV21" s="20">
        <v>0</v>
      </c>
      <c r="AW21" s="20">
        <v>1536</v>
      </c>
    </row>
    <row r="22" spans="1:49">
      <c r="A22" s="17" t="s">
        <v>160</v>
      </c>
      <c r="B22" s="17">
        <v>3</v>
      </c>
      <c r="C22" s="17" t="s">
        <v>181</v>
      </c>
      <c r="D22" s="17">
        <f>+'Set up - Demand'!F22</f>
        <v>5000</v>
      </c>
      <c r="E22" s="17">
        <f>+'Set up - Demand'!H22</f>
        <v>7000</v>
      </c>
      <c r="H22" s="17">
        <f>+'Set up - Demand'!AT22</f>
        <v>0</v>
      </c>
      <c r="I22" s="18">
        <f>+'Set up - Demand'!AC22</f>
        <v>0.7</v>
      </c>
      <c r="J22" s="18">
        <f>+'Set up - Demand'!AO22</f>
        <v>0.7</v>
      </c>
      <c r="K22" s="27">
        <f t="shared" si="0"/>
        <v>3500</v>
      </c>
      <c r="L22" s="27">
        <f t="shared" si="1"/>
        <v>4900</v>
      </c>
      <c r="M22" s="20">
        <v>0</v>
      </c>
      <c r="N22" s="21">
        <v>0</v>
      </c>
      <c r="O22" s="20">
        <v>30</v>
      </c>
      <c r="P22" s="20">
        <v>0</v>
      </c>
      <c r="Q22" s="21">
        <v>0</v>
      </c>
      <c r="R22" s="20">
        <v>30</v>
      </c>
      <c r="S22" s="20">
        <v>0</v>
      </c>
      <c r="T22" s="21">
        <v>0</v>
      </c>
      <c r="U22" s="20">
        <v>30</v>
      </c>
      <c r="V22" s="20">
        <v>0</v>
      </c>
      <c r="W22" s="21">
        <v>0</v>
      </c>
      <c r="X22" s="20">
        <v>30</v>
      </c>
      <c r="Y22" s="20">
        <f t="shared" si="2"/>
        <v>120</v>
      </c>
      <c r="Z22" s="20">
        <v>0</v>
      </c>
      <c r="AA22" s="20">
        <v>0</v>
      </c>
      <c r="AB22" s="20">
        <v>768</v>
      </c>
      <c r="AC22" s="20">
        <v>0</v>
      </c>
      <c r="AD22" s="20">
        <v>0</v>
      </c>
      <c r="AE22" s="20">
        <v>1152</v>
      </c>
      <c r="AF22" s="20">
        <v>0</v>
      </c>
      <c r="AG22" s="20">
        <v>0</v>
      </c>
      <c r="AH22" s="20">
        <v>768</v>
      </c>
      <c r="AI22" s="20">
        <v>0</v>
      </c>
      <c r="AJ22" s="20">
        <v>0</v>
      </c>
      <c r="AK22" s="20">
        <v>768</v>
      </c>
      <c r="AL22" s="20">
        <v>0</v>
      </c>
      <c r="AM22" s="20">
        <v>0</v>
      </c>
      <c r="AN22" s="20">
        <v>1536</v>
      </c>
      <c r="AO22" s="20">
        <v>0</v>
      </c>
      <c r="AP22" s="20">
        <v>0</v>
      </c>
      <c r="AQ22" s="20">
        <v>1152</v>
      </c>
      <c r="AR22" s="20">
        <v>0</v>
      </c>
      <c r="AS22" s="20">
        <v>0</v>
      </c>
      <c r="AT22" s="20">
        <v>1152</v>
      </c>
      <c r="AU22" s="20">
        <v>0</v>
      </c>
      <c r="AV22" s="20">
        <v>0</v>
      </c>
      <c r="AW22" s="20">
        <v>1152</v>
      </c>
    </row>
    <row r="23" spans="1:49">
      <c r="A23" s="17" t="s">
        <v>161</v>
      </c>
      <c r="B23" s="17">
        <v>3</v>
      </c>
      <c r="C23" s="17" t="s">
        <v>181</v>
      </c>
      <c r="D23" s="17">
        <f>+'Set up - Demand'!F23</f>
        <v>5000</v>
      </c>
      <c r="E23" s="17">
        <f>+'Set up - Demand'!H23</f>
        <v>2000</v>
      </c>
      <c r="H23" s="17">
        <f>+'Set up - Demand'!AT23</f>
        <v>0</v>
      </c>
      <c r="I23" s="18">
        <f>+'Set up - Demand'!AC23</f>
        <v>0</v>
      </c>
      <c r="J23" s="18">
        <f>+'Set up - Demand'!AO23</f>
        <v>0</v>
      </c>
      <c r="K23" s="27">
        <f t="shared" si="0"/>
        <v>0</v>
      </c>
      <c r="L23" s="27">
        <f t="shared" si="1"/>
        <v>0</v>
      </c>
      <c r="M23" s="20">
        <v>0</v>
      </c>
      <c r="N23" s="21">
        <v>0</v>
      </c>
      <c r="O23" s="20">
        <v>30</v>
      </c>
      <c r="P23" s="20">
        <v>0</v>
      </c>
      <c r="Q23" s="21">
        <v>0</v>
      </c>
      <c r="R23" s="20">
        <v>30</v>
      </c>
      <c r="S23" s="20">
        <v>0</v>
      </c>
      <c r="T23" s="21">
        <v>0</v>
      </c>
      <c r="U23" s="20">
        <v>30</v>
      </c>
      <c r="V23" s="20">
        <v>0</v>
      </c>
      <c r="W23" s="21">
        <v>0</v>
      </c>
      <c r="X23" s="20">
        <v>30</v>
      </c>
      <c r="Y23" s="20">
        <f t="shared" si="2"/>
        <v>120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</row>
    <row r="24" spans="1:49">
      <c r="A24" s="17" t="s">
        <v>162</v>
      </c>
      <c r="B24" s="17">
        <v>3</v>
      </c>
      <c r="C24" s="17" t="s">
        <v>181</v>
      </c>
      <c r="D24" s="17">
        <f>+'Set up - Demand'!F24</f>
        <v>3000</v>
      </c>
      <c r="E24" s="17">
        <f>+'Set up - Demand'!H24</f>
        <v>7500</v>
      </c>
      <c r="H24" s="17">
        <f>+'Set up - Demand'!AT24</f>
        <v>0</v>
      </c>
      <c r="I24" s="18">
        <f>+'Set up - Demand'!AC24</f>
        <v>0</v>
      </c>
      <c r="J24" s="18">
        <f>+'Set up - Demand'!AO24</f>
        <v>0</v>
      </c>
      <c r="K24" s="27">
        <f t="shared" si="0"/>
        <v>0</v>
      </c>
      <c r="L24" s="27">
        <f t="shared" si="1"/>
        <v>0</v>
      </c>
      <c r="M24" s="20">
        <v>0</v>
      </c>
      <c r="N24" s="21">
        <v>0</v>
      </c>
      <c r="O24" s="20">
        <v>30</v>
      </c>
      <c r="P24" s="20">
        <v>0</v>
      </c>
      <c r="Q24" s="21">
        <v>0</v>
      </c>
      <c r="R24" s="20">
        <v>30</v>
      </c>
      <c r="S24" s="20">
        <v>0</v>
      </c>
      <c r="T24" s="21">
        <v>0</v>
      </c>
      <c r="U24" s="20">
        <v>30</v>
      </c>
      <c r="V24" s="20">
        <v>0</v>
      </c>
      <c r="W24" s="21">
        <v>0</v>
      </c>
      <c r="X24" s="20">
        <v>30</v>
      </c>
      <c r="Y24" s="20">
        <f t="shared" si="2"/>
        <v>120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</row>
    <row r="25" spans="1:49">
      <c r="A25" s="17" t="s">
        <v>163</v>
      </c>
      <c r="B25" s="17">
        <v>3</v>
      </c>
      <c r="C25" s="17" t="s">
        <v>181</v>
      </c>
      <c r="D25" s="17">
        <f>+'Set up - Demand'!F25</f>
        <v>2000</v>
      </c>
      <c r="E25" s="17">
        <f>+'Set up - Demand'!H25</f>
        <v>3500</v>
      </c>
      <c r="H25" s="17">
        <f>+'Set up - Demand'!AT25</f>
        <v>0</v>
      </c>
      <c r="I25" s="18">
        <f>+'Set up - Demand'!AC25</f>
        <v>0</v>
      </c>
      <c r="J25" s="18">
        <f>+'Set up - Demand'!AO25</f>
        <v>0</v>
      </c>
      <c r="K25" s="27">
        <f t="shared" si="0"/>
        <v>0</v>
      </c>
      <c r="L25" s="27">
        <f t="shared" si="1"/>
        <v>0</v>
      </c>
      <c r="M25" s="20">
        <v>0</v>
      </c>
      <c r="N25" s="21">
        <v>0</v>
      </c>
      <c r="O25" s="20">
        <v>30</v>
      </c>
      <c r="P25" s="20">
        <v>0</v>
      </c>
      <c r="Q25" s="21">
        <v>0</v>
      </c>
      <c r="R25" s="20">
        <v>30</v>
      </c>
      <c r="S25" s="20">
        <v>0</v>
      </c>
      <c r="T25" s="21">
        <v>0</v>
      </c>
      <c r="U25" s="20">
        <v>30</v>
      </c>
      <c r="V25" s="20">
        <v>0</v>
      </c>
      <c r="W25" s="21">
        <v>0</v>
      </c>
      <c r="X25" s="20">
        <v>30</v>
      </c>
      <c r="Y25" s="20">
        <f t="shared" si="2"/>
        <v>120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</row>
    <row r="26" spans="1:49">
      <c r="A26" s="17" t="s">
        <v>164</v>
      </c>
      <c r="B26" s="17">
        <v>3</v>
      </c>
      <c r="C26" s="17" t="s">
        <v>181</v>
      </c>
      <c r="D26" s="17">
        <f>+'Set up - Demand'!F26</f>
        <v>1000</v>
      </c>
      <c r="E26" s="17">
        <f>+'Set up - Demand'!H26</f>
        <v>500</v>
      </c>
      <c r="H26" s="17">
        <f>+'Set up - Demand'!AT26</f>
        <v>0</v>
      </c>
      <c r="I26" s="18">
        <f>+'Set up - Demand'!AC26</f>
        <v>0</v>
      </c>
      <c r="J26" s="18">
        <f>+'Set up - Demand'!AO26</f>
        <v>0</v>
      </c>
      <c r="K26" s="27">
        <f t="shared" si="0"/>
        <v>0</v>
      </c>
      <c r="L26" s="27">
        <f t="shared" si="1"/>
        <v>0</v>
      </c>
      <c r="M26" s="20">
        <v>0</v>
      </c>
      <c r="N26" s="21">
        <v>0</v>
      </c>
      <c r="O26" s="20">
        <v>30</v>
      </c>
      <c r="P26" s="20">
        <v>0</v>
      </c>
      <c r="Q26" s="21">
        <v>0</v>
      </c>
      <c r="R26" s="20">
        <v>30</v>
      </c>
      <c r="S26" s="20">
        <v>0</v>
      </c>
      <c r="T26" s="21">
        <v>0</v>
      </c>
      <c r="U26" s="20">
        <v>30</v>
      </c>
      <c r="V26" s="20">
        <v>0</v>
      </c>
      <c r="W26" s="21">
        <v>0</v>
      </c>
      <c r="X26" s="20">
        <v>30</v>
      </c>
      <c r="Y26" s="20">
        <f t="shared" si="2"/>
        <v>120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</row>
    <row r="27" spans="1:49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1:49"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1:49"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1:49"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</row>
    <row r="36" spans="11:49"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11:49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1:49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</row>
    <row r="39" spans="11:49"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1:49"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1:49"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1:49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1:49"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1:49"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1:49"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1:49"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1:49"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1:49"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1:49"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1:49"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1:49"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1:49"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1:49"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1:49"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topLeftCell="AB1" zoomScale="70" zoomScaleNormal="70" zoomScalePageLayoutView="70" workbookViewId="0">
      <selection activeCell="AN11" sqref="AN11"/>
    </sheetView>
  </sheetViews>
  <sheetFormatPr baseColWidth="10" defaultColWidth="8.83203125" defaultRowHeight="15" x14ac:dyDescent="0"/>
  <cols>
    <col min="1" max="1" width="8.83203125" style="17"/>
    <col min="2" max="2" width="9.6640625" style="17" customWidth="1"/>
    <col min="3" max="8" width="10.5" style="17" customWidth="1"/>
    <col min="9" max="9" width="12" style="17" bestFit="1" customWidth="1"/>
    <col min="10" max="10" width="12.6640625" style="17" customWidth="1"/>
    <col min="11" max="11" width="10.5" style="17" bestFit="1" customWidth="1"/>
    <col min="12" max="12" width="11.1640625" style="17" customWidth="1"/>
    <col min="13" max="24" width="8.83203125" style="17"/>
    <col min="25" max="25" width="10.1640625" style="17" customWidth="1"/>
    <col min="26" max="16384" width="8.83203125" style="17"/>
  </cols>
  <sheetData>
    <row r="1" spans="1:49" ht="16" thickBot="1">
      <c r="K1" s="18"/>
      <c r="N1" s="18"/>
      <c r="O1" s="18"/>
    </row>
    <row r="2" spans="1:49" ht="16" thickTop="1">
      <c r="D2" s="17" t="s">
        <v>185</v>
      </c>
      <c r="E2" s="17" t="s">
        <v>185</v>
      </c>
      <c r="F2" s="23" t="s">
        <v>209</v>
      </c>
      <c r="G2" s="24" t="s">
        <v>209</v>
      </c>
      <c r="H2" s="17" t="s">
        <v>209</v>
      </c>
      <c r="I2" s="17" t="s">
        <v>209</v>
      </c>
      <c r="J2" s="17" t="s">
        <v>209</v>
      </c>
      <c r="K2" s="17" t="s">
        <v>209</v>
      </c>
      <c r="L2" s="17" t="s">
        <v>209</v>
      </c>
      <c r="M2" s="19" t="s">
        <v>188</v>
      </c>
      <c r="N2" s="18"/>
      <c r="O2" s="18"/>
      <c r="Y2" s="17" t="s">
        <v>189</v>
      </c>
      <c r="Z2" s="19" t="s">
        <v>186</v>
      </c>
      <c r="AL2" s="19" t="s">
        <v>187</v>
      </c>
    </row>
    <row r="3" spans="1:49" s="16" customFormat="1" ht="47" thickBot="1">
      <c r="A3" s="16" t="s">
        <v>138</v>
      </c>
      <c r="B3" s="16" t="s">
        <v>139</v>
      </c>
      <c r="C3" s="16" t="s">
        <v>140</v>
      </c>
      <c r="D3" s="16" t="s">
        <v>179</v>
      </c>
      <c r="E3" s="16" t="s">
        <v>180</v>
      </c>
      <c r="F3" s="25" t="s">
        <v>190</v>
      </c>
      <c r="G3" s="26" t="s">
        <v>191</v>
      </c>
      <c r="H3" s="16" t="s">
        <v>13</v>
      </c>
      <c r="I3" s="16" t="s">
        <v>183</v>
      </c>
      <c r="J3" s="16" t="s">
        <v>184</v>
      </c>
      <c r="K3" s="16" t="s">
        <v>179</v>
      </c>
      <c r="L3" s="16" t="s">
        <v>180</v>
      </c>
      <c r="M3" s="16">
        <v>1</v>
      </c>
      <c r="N3" s="22">
        <v>2</v>
      </c>
      <c r="O3" s="16">
        <v>3</v>
      </c>
      <c r="P3" s="22">
        <v>4</v>
      </c>
      <c r="Q3" s="16">
        <v>5</v>
      </c>
      <c r="R3" s="22">
        <v>6</v>
      </c>
      <c r="S3" s="16">
        <v>7</v>
      </c>
      <c r="T3" s="22">
        <v>8</v>
      </c>
      <c r="U3" s="16">
        <v>9</v>
      </c>
      <c r="V3" s="22">
        <v>10</v>
      </c>
      <c r="W3" s="16">
        <v>11</v>
      </c>
      <c r="X3" s="22">
        <v>12</v>
      </c>
      <c r="Y3" s="22"/>
      <c r="Z3" s="16">
        <v>1</v>
      </c>
      <c r="AA3" s="22">
        <v>2</v>
      </c>
      <c r="AB3" s="16">
        <v>3</v>
      </c>
      <c r="AC3" s="22">
        <v>4</v>
      </c>
      <c r="AD3" s="16">
        <v>5</v>
      </c>
      <c r="AE3" s="22">
        <v>6</v>
      </c>
      <c r="AF3" s="16">
        <v>7</v>
      </c>
      <c r="AG3" s="22">
        <v>8</v>
      </c>
      <c r="AH3" s="16">
        <v>9</v>
      </c>
      <c r="AI3" s="22">
        <v>10</v>
      </c>
      <c r="AJ3" s="16">
        <v>11</v>
      </c>
      <c r="AK3" s="22">
        <v>12</v>
      </c>
      <c r="AL3" s="16">
        <v>1</v>
      </c>
      <c r="AM3" s="22">
        <v>2</v>
      </c>
      <c r="AN3" s="16">
        <v>3</v>
      </c>
      <c r="AO3" s="22">
        <v>4</v>
      </c>
      <c r="AP3" s="16">
        <v>5</v>
      </c>
      <c r="AQ3" s="22">
        <v>6</v>
      </c>
      <c r="AR3" s="16">
        <v>7</v>
      </c>
      <c r="AS3" s="22">
        <v>8</v>
      </c>
      <c r="AT3" s="16">
        <v>9</v>
      </c>
      <c r="AU3" s="22">
        <v>10</v>
      </c>
      <c r="AV3" s="16">
        <v>11</v>
      </c>
      <c r="AW3" s="22">
        <v>12</v>
      </c>
    </row>
    <row r="4" spans="1:49" ht="16" thickTop="1">
      <c r="A4" s="17" t="s">
        <v>141</v>
      </c>
      <c r="B4" s="17">
        <v>1</v>
      </c>
      <c r="C4" s="17" t="s">
        <v>181</v>
      </c>
      <c r="D4" s="17">
        <f>+'Set up - Demand'!F4</f>
        <v>360000</v>
      </c>
      <c r="E4" s="17">
        <f>+'Set up - Demand'!H4</f>
        <v>380000</v>
      </c>
      <c r="H4" s="17">
        <f>+'Set up - Demand'!AT4</f>
        <v>1</v>
      </c>
      <c r="I4" s="18">
        <f>+'Set up - Demand'!AD4</f>
        <v>0.02</v>
      </c>
      <c r="J4" s="18">
        <f>+'Set up - Demand'!AP4</f>
        <v>0.02</v>
      </c>
      <c r="K4" s="27">
        <f t="shared" ref="K4:K26" si="0">+I4*D4</f>
        <v>7200</v>
      </c>
      <c r="L4" s="27">
        <f t="shared" ref="L4:L26" si="1">+J4*E4</f>
        <v>7600</v>
      </c>
      <c r="M4" s="20">
        <v>0</v>
      </c>
      <c r="N4" s="21">
        <v>60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21">
        <v>60</v>
      </c>
      <c r="U4" s="20">
        <v>0</v>
      </c>
      <c r="V4" s="21">
        <v>0</v>
      </c>
      <c r="W4" s="20">
        <v>0</v>
      </c>
      <c r="X4" s="21">
        <v>0</v>
      </c>
      <c r="Y4" s="20">
        <f>+SUM(M4:X4)</f>
        <v>120</v>
      </c>
      <c r="Z4" s="20">
        <v>0</v>
      </c>
      <c r="AA4" s="20">
        <v>3072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3840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3840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3840</v>
      </c>
      <c r="AT4" s="20">
        <v>0</v>
      </c>
      <c r="AU4" s="20">
        <v>0</v>
      </c>
      <c r="AV4" s="20">
        <v>0</v>
      </c>
      <c r="AW4" s="20">
        <v>0</v>
      </c>
    </row>
    <row r="5" spans="1:49">
      <c r="A5" s="17" t="s">
        <v>142</v>
      </c>
      <c r="B5" s="17">
        <v>1</v>
      </c>
      <c r="C5" s="17" t="s">
        <v>181</v>
      </c>
      <c r="D5" s="17">
        <f>+'Set up - Demand'!F5</f>
        <v>240000</v>
      </c>
      <c r="E5" s="17">
        <f>+'Set up - Demand'!H5</f>
        <v>230000</v>
      </c>
      <c r="H5" s="17">
        <f>+'Set up - Demand'!AT5</f>
        <v>1</v>
      </c>
      <c r="I5" s="18">
        <f>+'Set up - Demand'!AD5</f>
        <v>0</v>
      </c>
      <c r="J5" s="18">
        <f>+'Set up - Demand'!AP5</f>
        <v>0.15</v>
      </c>
      <c r="K5" s="27">
        <f t="shared" si="0"/>
        <v>0</v>
      </c>
      <c r="L5" s="27">
        <f t="shared" si="1"/>
        <v>34500</v>
      </c>
      <c r="M5" s="20">
        <v>0</v>
      </c>
      <c r="N5" s="21">
        <v>60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21">
        <v>60</v>
      </c>
      <c r="U5" s="20">
        <v>0</v>
      </c>
      <c r="V5" s="21">
        <v>0</v>
      </c>
      <c r="W5" s="20">
        <v>0</v>
      </c>
      <c r="X5" s="21">
        <v>0</v>
      </c>
      <c r="Y5" s="20">
        <f t="shared" ref="Y5:Y26" si="2">+SUM(M5:X5)</f>
        <v>120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16896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17664</v>
      </c>
      <c r="AT5" s="20">
        <v>0</v>
      </c>
      <c r="AU5" s="20">
        <v>0</v>
      </c>
      <c r="AV5" s="20">
        <v>0</v>
      </c>
      <c r="AW5" s="20">
        <v>0</v>
      </c>
    </row>
    <row r="6" spans="1:49">
      <c r="A6" s="17" t="s">
        <v>143</v>
      </c>
      <c r="B6" s="17">
        <v>2</v>
      </c>
      <c r="C6" s="17" t="s">
        <v>182</v>
      </c>
      <c r="D6" s="17">
        <f>+'Set up - Demand'!F6</f>
        <v>75000</v>
      </c>
      <c r="E6" s="17">
        <f>+'Set up - Demand'!H6</f>
        <v>100000</v>
      </c>
      <c r="H6" s="17">
        <f>+'Set up - Demand'!AT6</f>
        <v>1</v>
      </c>
      <c r="I6" s="18">
        <f>+'Set up - Demand'!AD6</f>
        <v>7.0000000000000007E-2</v>
      </c>
      <c r="J6" s="18">
        <f>+'Set up - Demand'!AP6</f>
        <v>7.0000000000000007E-2</v>
      </c>
      <c r="K6" s="27">
        <f t="shared" si="0"/>
        <v>5250.0000000000009</v>
      </c>
      <c r="L6" s="27">
        <f t="shared" si="1"/>
        <v>7000.0000000000009</v>
      </c>
      <c r="M6" s="20">
        <v>0</v>
      </c>
      <c r="N6" s="21">
        <v>60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21">
        <v>60</v>
      </c>
      <c r="U6" s="20">
        <v>0</v>
      </c>
      <c r="V6" s="21">
        <v>0</v>
      </c>
      <c r="W6" s="20">
        <v>0</v>
      </c>
      <c r="X6" s="21">
        <v>0</v>
      </c>
      <c r="Y6" s="20">
        <f t="shared" si="2"/>
        <v>120</v>
      </c>
      <c r="Z6" s="20">
        <v>0</v>
      </c>
      <c r="AA6" s="20">
        <v>2688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2688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3456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3456</v>
      </c>
      <c r="AT6" s="20">
        <v>0</v>
      </c>
      <c r="AU6" s="20">
        <v>0</v>
      </c>
      <c r="AV6" s="20">
        <v>0</v>
      </c>
      <c r="AW6" s="20">
        <v>0</v>
      </c>
    </row>
    <row r="7" spans="1:49">
      <c r="A7" s="17" t="s">
        <v>144</v>
      </c>
      <c r="B7" s="17">
        <v>2</v>
      </c>
      <c r="C7" s="17" t="s">
        <v>182</v>
      </c>
      <c r="D7" s="17">
        <f>+'Set up - Demand'!F7</f>
        <v>75000</v>
      </c>
      <c r="E7" s="17">
        <f>+'Set up - Demand'!H7</f>
        <v>60000</v>
      </c>
      <c r="H7" s="17">
        <f>+'Set up - Demand'!AT7</f>
        <v>1</v>
      </c>
      <c r="I7" s="18">
        <f>+'Set up - Demand'!AD7</f>
        <v>0</v>
      </c>
      <c r="J7" s="18">
        <f>+'Set up - Demand'!AP7</f>
        <v>0</v>
      </c>
      <c r="K7" s="27">
        <f t="shared" si="0"/>
        <v>0</v>
      </c>
      <c r="L7" s="27">
        <f t="shared" si="1"/>
        <v>0</v>
      </c>
      <c r="M7" s="20">
        <v>0</v>
      </c>
      <c r="N7" s="21">
        <v>60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21">
        <v>60</v>
      </c>
      <c r="U7" s="20">
        <v>0</v>
      </c>
      <c r="V7" s="21">
        <v>0</v>
      </c>
      <c r="W7" s="20">
        <v>0</v>
      </c>
      <c r="X7" s="21">
        <v>0</v>
      </c>
      <c r="Y7" s="20">
        <f t="shared" si="2"/>
        <v>120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</row>
    <row r="8" spans="1:49">
      <c r="A8" s="17" t="s">
        <v>145</v>
      </c>
      <c r="B8" s="17">
        <v>2</v>
      </c>
      <c r="C8" s="17" t="s">
        <v>182</v>
      </c>
      <c r="D8" s="17">
        <f>+'Set up - Demand'!F8</f>
        <v>60000</v>
      </c>
      <c r="E8" s="17">
        <f>+'Set up - Demand'!H8</f>
        <v>60000</v>
      </c>
      <c r="H8" s="17">
        <f>+'Set up - Demand'!AT8</f>
        <v>0</v>
      </c>
      <c r="I8" s="18">
        <f>+'Set up - Demand'!AD8</f>
        <v>0.2</v>
      </c>
      <c r="J8" s="18">
        <f>+'Set up - Demand'!AP8</f>
        <v>0.05</v>
      </c>
      <c r="K8" s="27">
        <f t="shared" si="0"/>
        <v>12000</v>
      </c>
      <c r="L8" s="27">
        <f t="shared" si="1"/>
        <v>3000</v>
      </c>
      <c r="M8" s="20">
        <v>0</v>
      </c>
      <c r="N8" s="21">
        <v>60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21">
        <v>60</v>
      </c>
      <c r="U8" s="20">
        <v>0</v>
      </c>
      <c r="V8" s="21">
        <v>0</v>
      </c>
      <c r="W8" s="20">
        <v>0</v>
      </c>
      <c r="X8" s="21">
        <v>0</v>
      </c>
      <c r="Y8" s="20">
        <f t="shared" si="2"/>
        <v>120</v>
      </c>
      <c r="Z8" s="20">
        <v>0</v>
      </c>
      <c r="AA8" s="20">
        <v>6144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5760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1536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1536</v>
      </c>
      <c r="AT8" s="20">
        <v>0</v>
      </c>
      <c r="AU8" s="20">
        <v>0</v>
      </c>
      <c r="AV8" s="20">
        <v>0</v>
      </c>
      <c r="AW8" s="20">
        <v>0</v>
      </c>
    </row>
    <row r="9" spans="1:49">
      <c r="A9" s="17" t="s">
        <v>146</v>
      </c>
      <c r="B9" s="17">
        <v>2</v>
      </c>
      <c r="C9" s="17" t="s">
        <v>182</v>
      </c>
      <c r="D9" s="17">
        <f>+'Set up - Demand'!F9</f>
        <v>60000</v>
      </c>
      <c r="E9" s="17">
        <f>+'Set up - Demand'!H9</f>
        <v>65000</v>
      </c>
      <c r="H9" s="17">
        <f>+'Set up - Demand'!AT9</f>
        <v>1</v>
      </c>
      <c r="I9" s="18">
        <f>+'Set up - Demand'!AD9</f>
        <v>0.15</v>
      </c>
      <c r="J9" s="18">
        <f>+'Set up - Demand'!AP9</f>
        <v>0</v>
      </c>
      <c r="K9" s="27">
        <f t="shared" si="0"/>
        <v>9000</v>
      </c>
      <c r="L9" s="27">
        <f t="shared" si="1"/>
        <v>0</v>
      </c>
      <c r="M9" s="20">
        <v>0</v>
      </c>
      <c r="N9" s="21">
        <v>60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21">
        <v>60</v>
      </c>
      <c r="U9" s="20">
        <v>0</v>
      </c>
      <c r="V9" s="21">
        <v>0</v>
      </c>
      <c r="W9" s="20">
        <v>0</v>
      </c>
      <c r="X9" s="21">
        <v>0</v>
      </c>
      <c r="Y9" s="20">
        <f t="shared" si="2"/>
        <v>120</v>
      </c>
      <c r="Z9" s="20">
        <v>0</v>
      </c>
      <c r="AA9" s="20">
        <v>4608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4608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</row>
    <row r="10" spans="1:49">
      <c r="A10" s="17" t="s">
        <v>147</v>
      </c>
      <c r="B10" s="17">
        <v>2</v>
      </c>
      <c r="C10" s="17" t="s">
        <v>182</v>
      </c>
      <c r="D10" s="17">
        <f>+'Set up - Demand'!F10</f>
        <v>30000</v>
      </c>
      <c r="E10" s="17">
        <f>+'Set up - Demand'!H10</f>
        <v>32000</v>
      </c>
      <c r="H10" s="17">
        <f>+'Set up - Demand'!AT10</f>
        <v>0</v>
      </c>
      <c r="I10" s="18">
        <f>+'Set up - Demand'!AD10</f>
        <v>0</v>
      </c>
      <c r="J10" s="18">
        <f>+'Set up - Demand'!AP10</f>
        <v>0</v>
      </c>
      <c r="K10" s="27">
        <f t="shared" si="0"/>
        <v>0</v>
      </c>
      <c r="L10" s="27">
        <f t="shared" si="1"/>
        <v>0</v>
      </c>
      <c r="M10" s="20">
        <v>0</v>
      </c>
      <c r="N10" s="21">
        <v>60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21">
        <v>60</v>
      </c>
      <c r="U10" s="20">
        <v>0</v>
      </c>
      <c r="V10" s="21">
        <v>0</v>
      </c>
      <c r="W10" s="20">
        <v>0</v>
      </c>
      <c r="X10" s="21">
        <v>0</v>
      </c>
      <c r="Y10" s="20">
        <f t="shared" si="2"/>
        <v>120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</row>
    <row r="11" spans="1:49">
      <c r="A11" s="17" t="s">
        <v>148</v>
      </c>
      <c r="B11" s="17">
        <v>3</v>
      </c>
      <c r="C11" s="17" t="s">
        <v>181</v>
      </c>
      <c r="D11" s="17">
        <f>+'Set up - Demand'!F11</f>
        <v>9500</v>
      </c>
      <c r="E11" s="17">
        <f>+'Set up - Demand'!H11</f>
        <v>15500</v>
      </c>
      <c r="H11" s="17">
        <f>+'Set up - Demand'!AT11</f>
        <v>1</v>
      </c>
      <c r="I11" s="18">
        <f>+'Set up - Demand'!AD11</f>
        <v>0</v>
      </c>
      <c r="J11" s="18">
        <f>+'Set up - Demand'!AP11</f>
        <v>0</v>
      </c>
      <c r="K11" s="27">
        <f t="shared" si="0"/>
        <v>0</v>
      </c>
      <c r="L11" s="27">
        <f t="shared" si="1"/>
        <v>0</v>
      </c>
      <c r="M11" s="20">
        <v>0</v>
      </c>
      <c r="N11" s="21">
        <v>60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21">
        <v>60</v>
      </c>
      <c r="U11" s="20">
        <v>0</v>
      </c>
      <c r="V11" s="21">
        <v>0</v>
      </c>
      <c r="W11" s="20">
        <v>0</v>
      </c>
      <c r="X11" s="21">
        <v>0</v>
      </c>
      <c r="Y11" s="20">
        <f t="shared" si="2"/>
        <v>120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</row>
    <row r="12" spans="1:49">
      <c r="A12" s="17" t="s">
        <v>149</v>
      </c>
      <c r="B12" s="17">
        <v>3</v>
      </c>
      <c r="C12" s="17" t="s">
        <v>181</v>
      </c>
      <c r="D12" s="17">
        <f>+'Set up - Demand'!F12</f>
        <v>9000</v>
      </c>
      <c r="E12" s="17">
        <f>+'Set up - Demand'!H12</f>
        <v>6600</v>
      </c>
      <c r="H12" s="17">
        <f>+'Set up - Demand'!AT12</f>
        <v>1</v>
      </c>
      <c r="I12" s="18">
        <f>+'Set up - Demand'!AD12</f>
        <v>0</v>
      </c>
      <c r="J12" s="18">
        <f>+'Set up - Demand'!AP12</f>
        <v>0</v>
      </c>
      <c r="K12" s="27">
        <f t="shared" si="0"/>
        <v>0</v>
      </c>
      <c r="L12" s="27">
        <f t="shared" si="1"/>
        <v>0</v>
      </c>
      <c r="M12" s="20">
        <v>0</v>
      </c>
      <c r="N12" s="21">
        <v>60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21">
        <v>60</v>
      </c>
      <c r="U12" s="20">
        <v>0</v>
      </c>
      <c r="V12" s="21">
        <v>0</v>
      </c>
      <c r="W12" s="20">
        <v>0</v>
      </c>
      <c r="X12" s="21">
        <v>0</v>
      </c>
      <c r="Y12" s="20">
        <f t="shared" si="2"/>
        <v>120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</row>
    <row r="13" spans="1:49">
      <c r="A13" s="17" t="s">
        <v>150</v>
      </c>
      <c r="B13" s="17">
        <v>3</v>
      </c>
      <c r="C13" s="17" t="s">
        <v>181</v>
      </c>
      <c r="D13" s="17">
        <f>+'Set up - Demand'!F13</f>
        <v>9000</v>
      </c>
      <c r="E13" s="17">
        <f>+'Set up - Demand'!H13</f>
        <v>10000</v>
      </c>
      <c r="H13" s="17">
        <f>+'Set up - Demand'!AT13</f>
        <v>1</v>
      </c>
      <c r="I13" s="18">
        <f>+'Set up - Demand'!AD13</f>
        <v>0</v>
      </c>
      <c r="J13" s="18">
        <f>+'Set up - Demand'!AP13</f>
        <v>0</v>
      </c>
      <c r="K13" s="27">
        <f t="shared" si="0"/>
        <v>0</v>
      </c>
      <c r="L13" s="27">
        <f t="shared" si="1"/>
        <v>0</v>
      </c>
      <c r="M13" s="20">
        <v>0</v>
      </c>
      <c r="N13" s="21">
        <v>60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21">
        <v>60</v>
      </c>
      <c r="U13" s="20">
        <v>0</v>
      </c>
      <c r="V13" s="21">
        <v>0</v>
      </c>
      <c r="W13" s="20">
        <v>0</v>
      </c>
      <c r="X13" s="21">
        <v>0</v>
      </c>
      <c r="Y13" s="20">
        <f t="shared" si="2"/>
        <v>120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</row>
    <row r="14" spans="1:49">
      <c r="A14" s="17" t="s">
        <v>151</v>
      </c>
      <c r="B14" s="17">
        <v>3</v>
      </c>
      <c r="C14" s="17" t="s">
        <v>181</v>
      </c>
      <c r="D14" s="17">
        <f>+'Set up - Demand'!F14</f>
        <v>8000</v>
      </c>
      <c r="E14" s="17">
        <f>+'Set up - Demand'!H14</f>
        <v>8800</v>
      </c>
      <c r="H14" s="17">
        <f>+'Set up - Demand'!AT14</f>
        <v>1</v>
      </c>
      <c r="I14" s="18">
        <f>+'Set up - Demand'!AD14</f>
        <v>0</v>
      </c>
      <c r="J14" s="18">
        <f>+'Set up - Demand'!AP14</f>
        <v>0</v>
      </c>
      <c r="K14" s="27">
        <f t="shared" si="0"/>
        <v>0</v>
      </c>
      <c r="L14" s="27">
        <f t="shared" si="1"/>
        <v>0</v>
      </c>
      <c r="M14" s="20">
        <v>0</v>
      </c>
      <c r="N14" s="21">
        <v>60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21">
        <v>60</v>
      </c>
      <c r="U14" s="20">
        <v>0</v>
      </c>
      <c r="V14" s="21">
        <v>0</v>
      </c>
      <c r="W14" s="20">
        <v>0</v>
      </c>
      <c r="X14" s="21">
        <v>0</v>
      </c>
      <c r="Y14" s="20">
        <f t="shared" si="2"/>
        <v>120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</row>
    <row r="15" spans="1:49">
      <c r="A15" s="17" t="s">
        <v>152</v>
      </c>
      <c r="B15" s="17">
        <v>3</v>
      </c>
      <c r="C15" s="17" t="s">
        <v>181</v>
      </c>
      <c r="D15" s="17">
        <f>+'Set up - Demand'!F15</f>
        <v>8000</v>
      </c>
      <c r="E15" s="17">
        <f>+'Set up - Demand'!H15</f>
        <v>8200</v>
      </c>
      <c r="H15" s="17">
        <f>+'Set up - Demand'!AT15</f>
        <v>1</v>
      </c>
      <c r="I15" s="18">
        <f>+'Set up - Demand'!AD15</f>
        <v>0</v>
      </c>
      <c r="J15" s="18">
        <f>+'Set up - Demand'!AP15</f>
        <v>0</v>
      </c>
      <c r="K15" s="27">
        <f t="shared" si="0"/>
        <v>0</v>
      </c>
      <c r="L15" s="27">
        <f t="shared" si="1"/>
        <v>0</v>
      </c>
      <c r="M15" s="20">
        <v>0</v>
      </c>
      <c r="N15" s="21">
        <v>60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21">
        <v>60</v>
      </c>
      <c r="U15" s="20">
        <v>0</v>
      </c>
      <c r="V15" s="21">
        <v>0</v>
      </c>
      <c r="W15" s="20">
        <v>0</v>
      </c>
      <c r="X15" s="21">
        <v>0</v>
      </c>
      <c r="Y15" s="20">
        <f t="shared" si="2"/>
        <v>120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</row>
    <row r="16" spans="1:49">
      <c r="A16" s="17" t="s">
        <v>153</v>
      </c>
      <c r="B16" s="17">
        <v>3</v>
      </c>
      <c r="C16" s="17" t="s">
        <v>181</v>
      </c>
      <c r="D16" s="17">
        <f>+'Set up - Demand'!F16</f>
        <v>8000</v>
      </c>
      <c r="E16" s="17">
        <f>+'Set up - Demand'!H16</f>
        <v>10500</v>
      </c>
      <c r="H16" s="17">
        <f>+'Set up - Demand'!AT16</f>
        <v>1</v>
      </c>
      <c r="I16" s="18">
        <f>+'Set up - Demand'!AD16</f>
        <v>0</v>
      </c>
      <c r="J16" s="18">
        <f>+'Set up - Demand'!AP16</f>
        <v>0</v>
      </c>
      <c r="K16" s="27">
        <f t="shared" si="0"/>
        <v>0</v>
      </c>
      <c r="L16" s="27">
        <f t="shared" si="1"/>
        <v>0</v>
      </c>
      <c r="M16" s="20">
        <v>0</v>
      </c>
      <c r="N16" s="21">
        <v>60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21">
        <v>60</v>
      </c>
      <c r="U16" s="20">
        <v>0</v>
      </c>
      <c r="V16" s="21">
        <v>0</v>
      </c>
      <c r="W16" s="20">
        <v>0</v>
      </c>
      <c r="X16" s="21">
        <v>0</v>
      </c>
      <c r="Y16" s="20">
        <f t="shared" si="2"/>
        <v>120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</row>
    <row r="17" spans="1:49">
      <c r="A17" s="17" t="s">
        <v>154</v>
      </c>
      <c r="B17" s="17">
        <v>3</v>
      </c>
      <c r="C17" s="17" t="s">
        <v>181</v>
      </c>
      <c r="D17" s="17">
        <f>+'Set up - Demand'!F17</f>
        <v>7500</v>
      </c>
      <c r="E17" s="17">
        <f>+'Set up - Demand'!H17</f>
        <v>7500</v>
      </c>
      <c r="H17" s="17">
        <f>+'Set up - Demand'!AT17</f>
        <v>1</v>
      </c>
      <c r="I17" s="18">
        <f>+'Set up - Demand'!AD17</f>
        <v>0</v>
      </c>
      <c r="J17" s="18">
        <f>+'Set up - Demand'!AP17</f>
        <v>0</v>
      </c>
      <c r="K17" s="27">
        <f t="shared" si="0"/>
        <v>0</v>
      </c>
      <c r="L17" s="27">
        <f t="shared" si="1"/>
        <v>0</v>
      </c>
      <c r="M17" s="20">
        <v>0</v>
      </c>
      <c r="N17" s="21">
        <v>60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21">
        <v>60</v>
      </c>
      <c r="U17" s="20">
        <v>0</v>
      </c>
      <c r="V17" s="21">
        <v>0</v>
      </c>
      <c r="W17" s="20">
        <v>0</v>
      </c>
      <c r="X17" s="21">
        <v>0</v>
      </c>
      <c r="Y17" s="20">
        <f t="shared" si="2"/>
        <v>120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</row>
    <row r="18" spans="1:49">
      <c r="A18" s="17" t="s">
        <v>155</v>
      </c>
      <c r="B18" s="17">
        <v>3</v>
      </c>
      <c r="C18" s="17" t="s">
        <v>181</v>
      </c>
      <c r="D18" s="17">
        <f>+'Set up - Demand'!F18</f>
        <v>7000</v>
      </c>
      <c r="E18" s="17">
        <f>+'Set up - Demand'!H18</f>
        <v>7200</v>
      </c>
      <c r="H18" s="17">
        <f>+'Set up - Demand'!AT18</f>
        <v>1</v>
      </c>
      <c r="I18" s="18">
        <f>+'Set up - Demand'!AD18</f>
        <v>0</v>
      </c>
      <c r="J18" s="18">
        <f>+'Set up - Demand'!AP18</f>
        <v>0</v>
      </c>
      <c r="K18" s="27">
        <f t="shared" si="0"/>
        <v>0</v>
      </c>
      <c r="L18" s="27">
        <f t="shared" si="1"/>
        <v>0</v>
      </c>
      <c r="M18" s="20">
        <v>0</v>
      </c>
      <c r="N18" s="21">
        <v>60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21">
        <v>60</v>
      </c>
      <c r="U18" s="20">
        <v>0</v>
      </c>
      <c r="V18" s="21">
        <v>0</v>
      </c>
      <c r="W18" s="20">
        <v>0</v>
      </c>
      <c r="X18" s="21">
        <v>0</v>
      </c>
      <c r="Y18" s="20">
        <f t="shared" si="2"/>
        <v>120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</row>
    <row r="19" spans="1:49">
      <c r="A19" s="17" t="s">
        <v>157</v>
      </c>
      <c r="B19" s="17">
        <v>3</v>
      </c>
      <c r="C19" s="17" t="s">
        <v>181</v>
      </c>
      <c r="D19" s="17">
        <f>+'Set up - Demand'!F19</f>
        <v>6500</v>
      </c>
      <c r="E19" s="17">
        <f>+'Set up - Demand'!H19</f>
        <v>10000</v>
      </c>
      <c r="H19" s="17">
        <f>+'Set up - Demand'!AT19</f>
        <v>0</v>
      </c>
      <c r="I19" s="18">
        <f>+'Set up - Demand'!AD19</f>
        <v>0.2</v>
      </c>
      <c r="J19" s="18">
        <f>+'Set up - Demand'!AP19</f>
        <v>0.2</v>
      </c>
      <c r="K19" s="27">
        <f t="shared" si="0"/>
        <v>1300</v>
      </c>
      <c r="L19" s="27">
        <f t="shared" si="1"/>
        <v>2000</v>
      </c>
      <c r="M19" s="20">
        <v>0</v>
      </c>
      <c r="N19" s="21">
        <v>60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21">
        <v>60</v>
      </c>
      <c r="U19" s="20">
        <v>0</v>
      </c>
      <c r="V19" s="21">
        <v>0</v>
      </c>
      <c r="W19" s="20">
        <v>0</v>
      </c>
      <c r="X19" s="21">
        <v>0</v>
      </c>
      <c r="Y19" s="20">
        <f t="shared" si="2"/>
        <v>120</v>
      </c>
      <c r="Z19" s="20">
        <v>0</v>
      </c>
      <c r="AA19" s="20">
        <v>384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768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1152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768</v>
      </c>
      <c r="AT19" s="20">
        <v>0</v>
      </c>
      <c r="AU19" s="20">
        <v>0</v>
      </c>
      <c r="AV19" s="20">
        <v>0</v>
      </c>
      <c r="AW19" s="20">
        <v>0</v>
      </c>
    </row>
    <row r="20" spans="1:49">
      <c r="A20" s="17" t="s">
        <v>158</v>
      </c>
      <c r="B20" s="17">
        <v>3</v>
      </c>
      <c r="C20" s="17" t="s">
        <v>181</v>
      </c>
      <c r="D20" s="17">
        <f>+'Set up - Demand'!F20</f>
        <v>6000</v>
      </c>
      <c r="E20" s="17">
        <f>+'Set up - Demand'!H20</f>
        <v>12000</v>
      </c>
      <c r="H20" s="17">
        <f>+'Set up - Demand'!AT20</f>
        <v>0</v>
      </c>
      <c r="I20" s="18">
        <f>+'Set up - Demand'!AD20</f>
        <v>0.2</v>
      </c>
      <c r="J20" s="18">
        <f>+'Set up - Demand'!AP20</f>
        <v>0.2</v>
      </c>
      <c r="K20" s="27">
        <f t="shared" si="0"/>
        <v>1200</v>
      </c>
      <c r="L20" s="27">
        <f t="shared" si="1"/>
        <v>2400</v>
      </c>
      <c r="M20" s="20">
        <v>0</v>
      </c>
      <c r="N20" s="21">
        <v>60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21">
        <v>60</v>
      </c>
      <c r="U20" s="20">
        <v>0</v>
      </c>
      <c r="V20" s="21">
        <v>0</v>
      </c>
      <c r="W20" s="20">
        <v>0</v>
      </c>
      <c r="X20" s="21">
        <v>0</v>
      </c>
      <c r="Y20" s="20">
        <f t="shared" si="2"/>
        <v>120</v>
      </c>
      <c r="Z20" s="20">
        <v>0</v>
      </c>
      <c r="AA20" s="20">
        <v>384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768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1152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1152</v>
      </c>
      <c r="AT20" s="20">
        <v>0</v>
      </c>
      <c r="AU20" s="20">
        <v>0</v>
      </c>
      <c r="AV20" s="20">
        <v>0</v>
      </c>
      <c r="AW20" s="20">
        <v>0</v>
      </c>
    </row>
    <row r="21" spans="1:49">
      <c r="A21" s="17" t="s">
        <v>159</v>
      </c>
      <c r="B21" s="17">
        <v>3</v>
      </c>
      <c r="C21" s="17" t="s">
        <v>181</v>
      </c>
      <c r="D21" s="17">
        <f>+'Set up - Demand'!F21</f>
        <v>5500</v>
      </c>
      <c r="E21" s="17">
        <f>+'Set up - Demand'!H21</f>
        <v>16500</v>
      </c>
      <c r="H21" s="17">
        <f>+'Set up - Demand'!AT21</f>
        <v>0</v>
      </c>
      <c r="I21" s="18">
        <f>+'Set up - Demand'!AD21</f>
        <v>0.2</v>
      </c>
      <c r="J21" s="18">
        <f>+'Set up - Demand'!AP21</f>
        <v>0.2</v>
      </c>
      <c r="K21" s="27">
        <f t="shared" si="0"/>
        <v>1100</v>
      </c>
      <c r="L21" s="27">
        <f t="shared" si="1"/>
        <v>3300</v>
      </c>
      <c r="M21" s="20">
        <v>0</v>
      </c>
      <c r="N21" s="21">
        <v>60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21">
        <v>60</v>
      </c>
      <c r="U21" s="20">
        <v>0</v>
      </c>
      <c r="V21" s="21">
        <v>0</v>
      </c>
      <c r="W21" s="20">
        <v>0</v>
      </c>
      <c r="X21" s="21">
        <v>0</v>
      </c>
      <c r="Y21" s="20">
        <f t="shared" si="2"/>
        <v>120</v>
      </c>
      <c r="Z21" s="20">
        <v>0</v>
      </c>
      <c r="AA21" s="20">
        <v>384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768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1536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1920</v>
      </c>
      <c r="AT21" s="20">
        <v>0</v>
      </c>
      <c r="AU21" s="20">
        <v>0</v>
      </c>
      <c r="AV21" s="20">
        <v>0</v>
      </c>
      <c r="AW21" s="20">
        <v>0</v>
      </c>
    </row>
    <row r="22" spans="1:49">
      <c r="A22" s="17" t="s">
        <v>160</v>
      </c>
      <c r="B22" s="17">
        <v>3</v>
      </c>
      <c r="C22" s="17" t="s">
        <v>181</v>
      </c>
      <c r="D22" s="17">
        <f>+'Set up - Demand'!F22</f>
        <v>5000</v>
      </c>
      <c r="E22" s="17">
        <f>+'Set up - Demand'!H22</f>
        <v>7000</v>
      </c>
      <c r="H22" s="17">
        <f>+'Set up - Demand'!AT22</f>
        <v>0</v>
      </c>
      <c r="I22" s="18">
        <f>+'Set up - Demand'!AD22</f>
        <v>0</v>
      </c>
      <c r="J22" s="18">
        <f>+'Set up - Demand'!AP22</f>
        <v>0</v>
      </c>
      <c r="K22" s="27">
        <f t="shared" si="0"/>
        <v>0</v>
      </c>
      <c r="L22" s="27">
        <f t="shared" si="1"/>
        <v>0</v>
      </c>
      <c r="M22" s="20">
        <v>0</v>
      </c>
      <c r="N22" s="21">
        <v>60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21">
        <v>60</v>
      </c>
      <c r="U22" s="20">
        <v>0</v>
      </c>
      <c r="V22" s="21">
        <v>0</v>
      </c>
      <c r="W22" s="20">
        <v>0</v>
      </c>
      <c r="X22" s="21">
        <v>0</v>
      </c>
      <c r="Y22" s="20">
        <f t="shared" si="2"/>
        <v>120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</row>
    <row r="23" spans="1:49">
      <c r="A23" s="17" t="s">
        <v>161</v>
      </c>
      <c r="B23" s="17">
        <v>3</v>
      </c>
      <c r="C23" s="17" t="s">
        <v>181</v>
      </c>
      <c r="D23" s="17">
        <f>+'Set up - Demand'!F23</f>
        <v>5000</v>
      </c>
      <c r="E23" s="17">
        <f>+'Set up - Demand'!H23</f>
        <v>2000</v>
      </c>
      <c r="H23" s="17">
        <f>+'Set up - Demand'!AT23</f>
        <v>0</v>
      </c>
      <c r="I23" s="18">
        <f>+'Set up - Demand'!AD23</f>
        <v>0</v>
      </c>
      <c r="J23" s="18">
        <f>+'Set up - Demand'!AP23</f>
        <v>0</v>
      </c>
      <c r="K23" s="27">
        <f t="shared" si="0"/>
        <v>0</v>
      </c>
      <c r="L23" s="27">
        <f t="shared" si="1"/>
        <v>0</v>
      </c>
      <c r="M23" s="20">
        <v>0</v>
      </c>
      <c r="N23" s="21">
        <v>60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21">
        <v>60</v>
      </c>
      <c r="U23" s="20">
        <v>0</v>
      </c>
      <c r="V23" s="21">
        <v>0</v>
      </c>
      <c r="W23" s="20">
        <v>0</v>
      </c>
      <c r="X23" s="21">
        <v>0</v>
      </c>
      <c r="Y23" s="20">
        <f t="shared" si="2"/>
        <v>120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</row>
    <row r="24" spans="1:49">
      <c r="A24" s="17" t="s">
        <v>162</v>
      </c>
      <c r="B24" s="17">
        <v>3</v>
      </c>
      <c r="C24" s="17" t="s">
        <v>181</v>
      </c>
      <c r="D24" s="17">
        <f>+'Set up - Demand'!F24</f>
        <v>3000</v>
      </c>
      <c r="E24" s="17">
        <f>+'Set up - Demand'!H24</f>
        <v>7500</v>
      </c>
      <c r="H24" s="17">
        <f>+'Set up - Demand'!AT24</f>
        <v>0</v>
      </c>
      <c r="I24" s="18">
        <f>+'Set up - Demand'!AD24</f>
        <v>0</v>
      </c>
      <c r="J24" s="18">
        <f>+'Set up - Demand'!AP24</f>
        <v>0</v>
      </c>
      <c r="K24" s="27">
        <f t="shared" si="0"/>
        <v>0</v>
      </c>
      <c r="L24" s="27">
        <f t="shared" si="1"/>
        <v>0</v>
      </c>
      <c r="M24" s="20">
        <v>0</v>
      </c>
      <c r="N24" s="21">
        <v>60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21">
        <v>60</v>
      </c>
      <c r="U24" s="20">
        <v>0</v>
      </c>
      <c r="V24" s="21">
        <v>0</v>
      </c>
      <c r="W24" s="20">
        <v>0</v>
      </c>
      <c r="X24" s="21">
        <v>0</v>
      </c>
      <c r="Y24" s="20">
        <f t="shared" si="2"/>
        <v>120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</row>
    <row r="25" spans="1:49">
      <c r="A25" s="17" t="s">
        <v>163</v>
      </c>
      <c r="B25" s="17">
        <v>3</v>
      </c>
      <c r="C25" s="17" t="s">
        <v>181</v>
      </c>
      <c r="D25" s="17">
        <f>+'Set up - Demand'!F25</f>
        <v>2000</v>
      </c>
      <c r="E25" s="17">
        <f>+'Set up - Demand'!H25</f>
        <v>3500</v>
      </c>
      <c r="H25" s="17">
        <f>+'Set up - Demand'!AT25</f>
        <v>0</v>
      </c>
      <c r="I25" s="18">
        <f>+'Set up - Demand'!AD25</f>
        <v>0</v>
      </c>
      <c r="J25" s="18">
        <f>+'Set up - Demand'!AP25</f>
        <v>0</v>
      </c>
      <c r="K25" s="27">
        <f t="shared" si="0"/>
        <v>0</v>
      </c>
      <c r="L25" s="27">
        <f t="shared" si="1"/>
        <v>0</v>
      </c>
      <c r="M25" s="20">
        <v>0</v>
      </c>
      <c r="N25" s="21">
        <v>60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21">
        <v>60</v>
      </c>
      <c r="U25" s="20">
        <v>0</v>
      </c>
      <c r="V25" s="21">
        <v>0</v>
      </c>
      <c r="W25" s="20">
        <v>0</v>
      </c>
      <c r="X25" s="21">
        <v>0</v>
      </c>
      <c r="Y25" s="20">
        <f t="shared" si="2"/>
        <v>120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</row>
    <row r="26" spans="1:49">
      <c r="A26" s="17" t="s">
        <v>164</v>
      </c>
      <c r="B26" s="17">
        <v>3</v>
      </c>
      <c r="C26" s="17" t="s">
        <v>181</v>
      </c>
      <c r="D26" s="17">
        <f>+'Set up - Demand'!F26</f>
        <v>1000</v>
      </c>
      <c r="E26" s="17">
        <f>+'Set up - Demand'!H26</f>
        <v>500</v>
      </c>
      <c r="H26" s="17">
        <f>+'Set up - Demand'!AT26</f>
        <v>0</v>
      </c>
      <c r="I26" s="18">
        <f>+'Set up - Demand'!AD26</f>
        <v>0</v>
      </c>
      <c r="J26" s="18">
        <f>+'Set up - Demand'!AP26</f>
        <v>0</v>
      </c>
      <c r="K26" s="27">
        <f t="shared" si="0"/>
        <v>0</v>
      </c>
      <c r="L26" s="27">
        <f t="shared" si="1"/>
        <v>0</v>
      </c>
      <c r="M26" s="20">
        <v>0</v>
      </c>
      <c r="N26" s="21">
        <v>60</v>
      </c>
      <c r="O26" s="20">
        <v>0</v>
      </c>
      <c r="P26" s="21">
        <v>0</v>
      </c>
      <c r="Q26" s="20">
        <v>0</v>
      </c>
      <c r="R26" s="21">
        <v>0</v>
      </c>
      <c r="S26" s="20">
        <v>0</v>
      </c>
      <c r="T26" s="21">
        <v>60</v>
      </c>
      <c r="U26" s="20">
        <v>0</v>
      </c>
      <c r="V26" s="21">
        <v>0</v>
      </c>
      <c r="W26" s="20">
        <v>0</v>
      </c>
      <c r="X26" s="21">
        <v>0</v>
      </c>
      <c r="Y26" s="20">
        <f t="shared" si="2"/>
        <v>120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</row>
    <row r="27" spans="1:49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1:49"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1:49"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1:49"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</row>
    <row r="36" spans="11:49"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11:49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1:49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</row>
    <row r="39" spans="11:49"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1:49"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1:49"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1:49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1:49"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1:49"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1:49"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1:49"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1:49"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1:49"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1:49"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1:49"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1:49"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1:49"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1:49"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1:49"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topLeftCell="AB1" zoomScale="80" zoomScaleNormal="80" zoomScalePageLayoutView="80" workbookViewId="0">
      <selection activeCell="AN8" sqref="AN8"/>
    </sheetView>
  </sheetViews>
  <sheetFormatPr baseColWidth="10" defaultColWidth="8.83203125" defaultRowHeight="15" x14ac:dyDescent="0"/>
  <cols>
    <col min="1" max="1" width="8.83203125" style="17"/>
    <col min="2" max="2" width="9.6640625" style="17" customWidth="1"/>
    <col min="3" max="8" width="10.5" style="17" customWidth="1"/>
    <col min="9" max="9" width="12" style="17" bestFit="1" customWidth="1"/>
    <col min="10" max="10" width="12.6640625" style="17" customWidth="1"/>
    <col min="11" max="11" width="10.5" style="17" bestFit="1" customWidth="1"/>
    <col min="12" max="12" width="11.1640625" style="17" customWidth="1"/>
    <col min="13" max="24" width="8.83203125" style="17"/>
    <col min="25" max="25" width="10.1640625" style="17" customWidth="1"/>
    <col min="26" max="16384" width="8.83203125" style="17"/>
  </cols>
  <sheetData>
    <row r="1" spans="1:49" ht="16" thickBot="1">
      <c r="K1" s="18"/>
      <c r="N1" s="18"/>
      <c r="O1" s="18"/>
    </row>
    <row r="2" spans="1:49" ht="16" thickTop="1">
      <c r="D2" s="17" t="s">
        <v>185</v>
      </c>
      <c r="E2" s="17" t="s">
        <v>185</v>
      </c>
      <c r="F2" s="23" t="s">
        <v>210</v>
      </c>
      <c r="G2" s="24" t="s">
        <v>210</v>
      </c>
      <c r="H2" s="17" t="s">
        <v>210</v>
      </c>
      <c r="I2" s="17" t="s">
        <v>210</v>
      </c>
      <c r="J2" s="17" t="s">
        <v>210</v>
      </c>
      <c r="K2" s="17" t="s">
        <v>210</v>
      </c>
      <c r="L2" s="17" t="s">
        <v>210</v>
      </c>
      <c r="M2" s="19" t="s">
        <v>188</v>
      </c>
      <c r="N2" s="18"/>
      <c r="O2" s="18"/>
      <c r="Y2" s="17" t="s">
        <v>189</v>
      </c>
      <c r="Z2" s="19" t="s">
        <v>186</v>
      </c>
      <c r="AL2" s="19" t="s">
        <v>187</v>
      </c>
    </row>
    <row r="3" spans="1:49" s="16" customFormat="1" ht="47" thickBot="1">
      <c r="A3" s="16" t="s">
        <v>138</v>
      </c>
      <c r="B3" s="16" t="s">
        <v>139</v>
      </c>
      <c r="C3" s="16" t="s">
        <v>140</v>
      </c>
      <c r="D3" s="16" t="s">
        <v>179</v>
      </c>
      <c r="E3" s="16" t="s">
        <v>180</v>
      </c>
      <c r="F3" s="25" t="s">
        <v>190</v>
      </c>
      <c r="G3" s="26" t="s">
        <v>191</v>
      </c>
      <c r="H3" s="16" t="s">
        <v>13</v>
      </c>
      <c r="I3" s="16" t="s">
        <v>183</v>
      </c>
      <c r="J3" s="16" t="s">
        <v>184</v>
      </c>
      <c r="K3" s="16" t="s">
        <v>179</v>
      </c>
      <c r="L3" s="16" t="s">
        <v>180</v>
      </c>
      <c r="M3" s="16">
        <v>1</v>
      </c>
      <c r="N3" s="22">
        <v>2</v>
      </c>
      <c r="O3" s="16">
        <v>3</v>
      </c>
      <c r="P3" s="22">
        <v>4</v>
      </c>
      <c r="Q3" s="16">
        <v>5</v>
      </c>
      <c r="R3" s="22">
        <v>6</v>
      </c>
      <c r="S3" s="16">
        <v>7</v>
      </c>
      <c r="T3" s="22">
        <v>8</v>
      </c>
      <c r="U3" s="16">
        <v>9</v>
      </c>
      <c r="V3" s="22">
        <v>10</v>
      </c>
      <c r="W3" s="16">
        <v>11</v>
      </c>
      <c r="X3" s="22">
        <v>12</v>
      </c>
      <c r="Y3" s="22"/>
      <c r="Z3" s="16">
        <v>1</v>
      </c>
      <c r="AA3" s="22">
        <v>2</v>
      </c>
      <c r="AB3" s="16">
        <v>3</v>
      </c>
      <c r="AC3" s="22">
        <v>4</v>
      </c>
      <c r="AD3" s="16">
        <v>5</v>
      </c>
      <c r="AE3" s="22">
        <v>6</v>
      </c>
      <c r="AF3" s="16">
        <v>7</v>
      </c>
      <c r="AG3" s="22">
        <v>8</v>
      </c>
      <c r="AH3" s="16">
        <v>9</v>
      </c>
      <c r="AI3" s="22">
        <v>10</v>
      </c>
      <c r="AJ3" s="16">
        <v>11</v>
      </c>
      <c r="AK3" s="22">
        <v>12</v>
      </c>
      <c r="AL3" s="16">
        <v>1</v>
      </c>
      <c r="AM3" s="22">
        <v>2</v>
      </c>
      <c r="AN3" s="16">
        <v>3</v>
      </c>
      <c r="AO3" s="22">
        <v>4</v>
      </c>
      <c r="AP3" s="16">
        <v>5</v>
      </c>
      <c r="AQ3" s="22">
        <v>6</v>
      </c>
      <c r="AR3" s="16">
        <v>7</v>
      </c>
      <c r="AS3" s="22">
        <v>8</v>
      </c>
      <c r="AT3" s="16">
        <v>9</v>
      </c>
      <c r="AU3" s="22">
        <v>10</v>
      </c>
      <c r="AV3" s="16">
        <v>11</v>
      </c>
      <c r="AW3" s="22">
        <v>12</v>
      </c>
    </row>
    <row r="4" spans="1:49" ht="16" thickTop="1">
      <c r="A4" s="17" t="s">
        <v>141</v>
      </c>
      <c r="B4" s="17">
        <v>1</v>
      </c>
      <c r="C4" s="17" t="s">
        <v>181</v>
      </c>
      <c r="D4" s="17">
        <f>+'Set up - Demand'!F4</f>
        <v>360000</v>
      </c>
      <c r="E4" s="17">
        <f>+'Set up - Demand'!H4</f>
        <v>380000</v>
      </c>
      <c r="H4" s="17">
        <f>+'Set up - Demand'!AT4</f>
        <v>1</v>
      </c>
      <c r="I4" s="18">
        <f>+'Set up - Demand'!AE4</f>
        <v>0.01</v>
      </c>
      <c r="J4" s="18">
        <f>+'Set up - Demand'!AQ4</f>
        <v>0.01</v>
      </c>
      <c r="K4" s="27">
        <f t="shared" ref="K4:K26" si="0">+I4*D4</f>
        <v>3600</v>
      </c>
      <c r="L4" s="27">
        <f t="shared" ref="L4:L26" si="1">+J4*E4</f>
        <v>3800</v>
      </c>
      <c r="M4" s="20">
        <v>0</v>
      </c>
      <c r="N4" s="21">
        <v>60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21">
        <v>60</v>
      </c>
      <c r="U4" s="20">
        <v>0</v>
      </c>
      <c r="V4" s="21">
        <v>0</v>
      </c>
      <c r="W4" s="20">
        <v>0</v>
      </c>
      <c r="X4" s="21">
        <v>0</v>
      </c>
      <c r="Y4" s="20">
        <f>+SUM(M4:X4)</f>
        <v>120</v>
      </c>
      <c r="Z4" s="20">
        <v>0</v>
      </c>
      <c r="AA4" s="20">
        <v>1536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2304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1536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2304</v>
      </c>
      <c r="AT4" s="20">
        <v>0</v>
      </c>
      <c r="AU4" s="20">
        <v>0</v>
      </c>
      <c r="AV4" s="20">
        <v>0</v>
      </c>
      <c r="AW4" s="20">
        <v>0</v>
      </c>
    </row>
    <row r="5" spans="1:49">
      <c r="A5" s="17" t="s">
        <v>142</v>
      </c>
      <c r="B5" s="17">
        <v>1</v>
      </c>
      <c r="C5" s="17" t="s">
        <v>181</v>
      </c>
      <c r="D5" s="17">
        <f>+'Set up - Demand'!F5</f>
        <v>240000</v>
      </c>
      <c r="E5" s="17">
        <f>+'Set up - Demand'!H5</f>
        <v>230000</v>
      </c>
      <c r="H5" s="17">
        <f>+'Set up - Demand'!AT5</f>
        <v>1</v>
      </c>
      <c r="I5" s="18">
        <f>+'Set up - Demand'!AE5</f>
        <v>0</v>
      </c>
      <c r="J5" s="18">
        <f>+'Set up - Demand'!AQ5</f>
        <v>0</v>
      </c>
      <c r="K5" s="27">
        <f t="shared" si="0"/>
        <v>0</v>
      </c>
      <c r="L5" s="27">
        <f t="shared" si="1"/>
        <v>0</v>
      </c>
      <c r="M5" s="20">
        <v>0</v>
      </c>
      <c r="N5" s="21">
        <v>60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21">
        <v>60</v>
      </c>
      <c r="U5" s="20">
        <v>0</v>
      </c>
      <c r="V5" s="21">
        <v>0</v>
      </c>
      <c r="W5" s="20">
        <v>0</v>
      </c>
      <c r="X5" s="21">
        <v>0</v>
      </c>
      <c r="Y5" s="20">
        <f t="shared" ref="Y5:Y26" si="2">+SUM(M5:X5)</f>
        <v>120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</row>
    <row r="6" spans="1:49">
      <c r="A6" s="17" t="s">
        <v>143</v>
      </c>
      <c r="B6" s="17">
        <v>2</v>
      </c>
      <c r="C6" s="17" t="s">
        <v>182</v>
      </c>
      <c r="D6" s="17">
        <f>+'Set up - Demand'!F6</f>
        <v>75000</v>
      </c>
      <c r="E6" s="17">
        <f>+'Set up - Demand'!H6</f>
        <v>100000</v>
      </c>
      <c r="H6" s="17">
        <f>+'Set up - Demand'!AT6</f>
        <v>1</v>
      </c>
      <c r="I6" s="18">
        <f>+'Set up - Demand'!AE6</f>
        <v>0.06</v>
      </c>
      <c r="J6" s="18">
        <f>+'Set up - Demand'!AQ6</f>
        <v>0.06</v>
      </c>
      <c r="K6" s="27">
        <f t="shared" si="0"/>
        <v>4500</v>
      </c>
      <c r="L6" s="27">
        <f t="shared" si="1"/>
        <v>6000</v>
      </c>
      <c r="M6" s="20">
        <v>0</v>
      </c>
      <c r="N6" s="21">
        <v>0</v>
      </c>
      <c r="O6" s="20">
        <v>30</v>
      </c>
      <c r="P6" s="21">
        <v>0</v>
      </c>
      <c r="Q6" s="20">
        <v>0</v>
      </c>
      <c r="R6" s="21">
        <v>30</v>
      </c>
      <c r="S6" s="20">
        <v>0</v>
      </c>
      <c r="T6" s="21">
        <v>0</v>
      </c>
      <c r="U6" s="20">
        <v>30</v>
      </c>
      <c r="V6" s="21">
        <v>0</v>
      </c>
      <c r="W6" s="20">
        <v>0</v>
      </c>
      <c r="X6" s="21">
        <v>30</v>
      </c>
      <c r="Y6" s="20">
        <f t="shared" si="2"/>
        <v>120</v>
      </c>
      <c r="Z6" s="20">
        <v>0</v>
      </c>
      <c r="AA6" s="20">
        <v>0</v>
      </c>
      <c r="AB6" s="20">
        <v>1152</v>
      </c>
      <c r="AC6" s="20">
        <v>0</v>
      </c>
      <c r="AD6" s="20">
        <v>0</v>
      </c>
      <c r="AE6" s="20">
        <v>1152</v>
      </c>
      <c r="AF6" s="20">
        <v>0</v>
      </c>
      <c r="AG6" s="20">
        <v>0</v>
      </c>
      <c r="AH6" s="20">
        <v>1152</v>
      </c>
      <c r="AI6" s="20">
        <v>0</v>
      </c>
      <c r="AJ6" s="20">
        <v>0</v>
      </c>
      <c r="AK6" s="20">
        <v>1152</v>
      </c>
      <c r="AL6" s="20">
        <v>0</v>
      </c>
      <c r="AM6" s="20">
        <v>0</v>
      </c>
      <c r="AN6" s="20">
        <v>1536</v>
      </c>
      <c r="AO6" s="20">
        <v>0</v>
      </c>
      <c r="AP6" s="20">
        <v>0</v>
      </c>
      <c r="AQ6" s="20">
        <v>1536</v>
      </c>
      <c r="AR6" s="20">
        <v>0</v>
      </c>
      <c r="AS6" s="20">
        <v>0</v>
      </c>
      <c r="AT6" s="20">
        <v>1536</v>
      </c>
      <c r="AU6" s="20">
        <v>0</v>
      </c>
      <c r="AV6" s="20">
        <v>0</v>
      </c>
      <c r="AW6" s="20">
        <v>1536</v>
      </c>
    </row>
    <row r="7" spans="1:49">
      <c r="A7" s="17" t="s">
        <v>144</v>
      </c>
      <c r="B7" s="17">
        <v>2</v>
      </c>
      <c r="C7" s="17" t="s">
        <v>182</v>
      </c>
      <c r="D7" s="17">
        <f>+'Set up - Demand'!F7</f>
        <v>75000</v>
      </c>
      <c r="E7" s="17">
        <f>+'Set up - Demand'!H7</f>
        <v>60000</v>
      </c>
      <c r="H7" s="17">
        <f>+'Set up - Demand'!AT7</f>
        <v>1</v>
      </c>
      <c r="I7" s="18">
        <f>+'Set up - Demand'!AE7</f>
        <v>0</v>
      </c>
      <c r="J7" s="18">
        <f>+'Set up - Demand'!AQ7</f>
        <v>0</v>
      </c>
      <c r="K7" s="27">
        <f t="shared" si="0"/>
        <v>0</v>
      </c>
      <c r="L7" s="27">
        <f t="shared" si="1"/>
        <v>0</v>
      </c>
      <c r="M7" s="20">
        <v>0</v>
      </c>
      <c r="N7" s="21">
        <v>0</v>
      </c>
      <c r="O7" s="20">
        <v>30</v>
      </c>
      <c r="P7" s="21">
        <v>0</v>
      </c>
      <c r="Q7" s="20">
        <v>0</v>
      </c>
      <c r="R7" s="21">
        <v>30</v>
      </c>
      <c r="S7" s="20">
        <v>0</v>
      </c>
      <c r="T7" s="21">
        <v>0</v>
      </c>
      <c r="U7" s="20">
        <v>30</v>
      </c>
      <c r="V7" s="21">
        <v>0</v>
      </c>
      <c r="W7" s="20">
        <v>0</v>
      </c>
      <c r="X7" s="21">
        <v>30</v>
      </c>
      <c r="Y7" s="20">
        <f t="shared" si="2"/>
        <v>120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</row>
    <row r="8" spans="1:49">
      <c r="A8" s="17" t="s">
        <v>145</v>
      </c>
      <c r="B8" s="17">
        <v>2</v>
      </c>
      <c r="C8" s="17" t="s">
        <v>182</v>
      </c>
      <c r="D8" s="17">
        <f>+'Set up - Demand'!F8</f>
        <v>60000</v>
      </c>
      <c r="E8" s="17">
        <f>+'Set up - Demand'!H8</f>
        <v>60000</v>
      </c>
      <c r="H8" s="17">
        <f>+'Set up - Demand'!AT8</f>
        <v>0</v>
      </c>
      <c r="I8" s="18">
        <f>+'Set up - Demand'!AE8</f>
        <v>0.2</v>
      </c>
      <c r="J8" s="18">
        <f>+'Set up - Demand'!AQ8</f>
        <v>0.25</v>
      </c>
      <c r="K8" s="27">
        <f t="shared" si="0"/>
        <v>12000</v>
      </c>
      <c r="L8" s="27">
        <f t="shared" si="1"/>
        <v>15000</v>
      </c>
      <c r="M8" s="20">
        <v>0</v>
      </c>
      <c r="N8" s="21">
        <v>0</v>
      </c>
      <c r="O8" s="20">
        <v>30</v>
      </c>
      <c r="P8" s="21">
        <v>0</v>
      </c>
      <c r="Q8" s="20">
        <v>0</v>
      </c>
      <c r="R8" s="21">
        <v>30</v>
      </c>
      <c r="S8" s="20">
        <v>0</v>
      </c>
      <c r="T8" s="21">
        <v>0</v>
      </c>
      <c r="U8" s="20">
        <v>30</v>
      </c>
      <c r="V8" s="21">
        <v>0</v>
      </c>
      <c r="W8" s="20">
        <v>0</v>
      </c>
      <c r="X8" s="21">
        <v>30</v>
      </c>
      <c r="Y8" s="20">
        <f t="shared" si="2"/>
        <v>120</v>
      </c>
      <c r="Z8" s="20">
        <v>0</v>
      </c>
      <c r="AA8" s="20">
        <v>0</v>
      </c>
      <c r="AB8" s="20">
        <v>2688</v>
      </c>
      <c r="AC8" s="20">
        <v>0</v>
      </c>
      <c r="AD8" s="20">
        <v>0</v>
      </c>
      <c r="AE8" s="20">
        <v>3072</v>
      </c>
      <c r="AF8" s="20">
        <v>0</v>
      </c>
      <c r="AG8" s="20">
        <v>0</v>
      </c>
      <c r="AH8" s="20">
        <v>3072</v>
      </c>
      <c r="AI8" s="20">
        <v>0</v>
      </c>
      <c r="AJ8" s="20">
        <v>0</v>
      </c>
      <c r="AK8" s="20">
        <v>3072</v>
      </c>
      <c r="AL8" s="20">
        <v>0</v>
      </c>
      <c r="AM8" s="20">
        <v>0</v>
      </c>
      <c r="AN8" s="20">
        <v>3840</v>
      </c>
      <c r="AO8" s="20">
        <v>0</v>
      </c>
      <c r="AP8" s="20">
        <v>0</v>
      </c>
      <c r="AQ8" s="20">
        <v>3840</v>
      </c>
      <c r="AR8" s="20">
        <v>0</v>
      </c>
      <c r="AS8" s="20">
        <v>0</v>
      </c>
      <c r="AT8" s="20">
        <v>3840</v>
      </c>
      <c r="AU8" s="20">
        <v>0</v>
      </c>
      <c r="AV8" s="20">
        <v>0</v>
      </c>
      <c r="AW8" s="20">
        <v>3840</v>
      </c>
    </row>
    <row r="9" spans="1:49">
      <c r="A9" s="17" t="s">
        <v>146</v>
      </c>
      <c r="B9" s="17">
        <v>2</v>
      </c>
      <c r="C9" s="17" t="s">
        <v>182</v>
      </c>
      <c r="D9" s="17">
        <f>+'Set up - Demand'!F9</f>
        <v>60000</v>
      </c>
      <c r="E9" s="17">
        <f>+'Set up - Demand'!H9</f>
        <v>65000</v>
      </c>
      <c r="H9" s="17">
        <f>+'Set up - Demand'!AT9</f>
        <v>1</v>
      </c>
      <c r="I9" s="18">
        <f>+'Set up - Demand'!AE9</f>
        <v>0</v>
      </c>
      <c r="J9" s="18">
        <f>+'Set up - Demand'!AQ9</f>
        <v>0</v>
      </c>
      <c r="K9" s="27">
        <f t="shared" si="0"/>
        <v>0</v>
      </c>
      <c r="L9" s="27">
        <f t="shared" si="1"/>
        <v>0</v>
      </c>
      <c r="M9" s="20">
        <v>0</v>
      </c>
      <c r="N9" s="21">
        <v>0</v>
      </c>
      <c r="O9" s="20">
        <v>30</v>
      </c>
      <c r="P9" s="21">
        <v>0</v>
      </c>
      <c r="Q9" s="20">
        <v>0</v>
      </c>
      <c r="R9" s="21">
        <v>30</v>
      </c>
      <c r="S9" s="20">
        <v>0</v>
      </c>
      <c r="T9" s="21">
        <v>0</v>
      </c>
      <c r="U9" s="20">
        <v>30</v>
      </c>
      <c r="V9" s="21">
        <v>0</v>
      </c>
      <c r="W9" s="20">
        <v>0</v>
      </c>
      <c r="X9" s="21">
        <v>30</v>
      </c>
      <c r="Y9" s="20">
        <f t="shared" si="2"/>
        <v>120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</row>
    <row r="10" spans="1:49">
      <c r="A10" s="17" t="s">
        <v>147</v>
      </c>
      <c r="B10" s="17">
        <v>2</v>
      </c>
      <c r="C10" s="17" t="s">
        <v>182</v>
      </c>
      <c r="D10" s="17">
        <f>+'Set up - Demand'!F10</f>
        <v>30000</v>
      </c>
      <c r="E10" s="17">
        <f>+'Set up - Demand'!H10</f>
        <v>32000</v>
      </c>
      <c r="H10" s="17">
        <f>+'Set up - Demand'!AT10</f>
        <v>0</v>
      </c>
      <c r="I10" s="18">
        <f>+'Set up - Demand'!AE10</f>
        <v>0</v>
      </c>
      <c r="J10" s="18">
        <f>+'Set up - Demand'!AQ10</f>
        <v>0</v>
      </c>
      <c r="K10" s="27">
        <f t="shared" si="0"/>
        <v>0</v>
      </c>
      <c r="L10" s="27">
        <f t="shared" si="1"/>
        <v>0</v>
      </c>
      <c r="M10" s="20">
        <v>0</v>
      </c>
      <c r="N10" s="21">
        <v>0</v>
      </c>
      <c r="O10" s="20">
        <v>30</v>
      </c>
      <c r="P10" s="21">
        <v>0</v>
      </c>
      <c r="Q10" s="20">
        <v>0</v>
      </c>
      <c r="R10" s="21">
        <v>30</v>
      </c>
      <c r="S10" s="20">
        <v>0</v>
      </c>
      <c r="T10" s="21">
        <v>0</v>
      </c>
      <c r="U10" s="20">
        <v>30</v>
      </c>
      <c r="V10" s="21">
        <v>0</v>
      </c>
      <c r="W10" s="20">
        <v>0</v>
      </c>
      <c r="X10" s="21">
        <v>30</v>
      </c>
      <c r="Y10" s="20">
        <f t="shared" si="2"/>
        <v>120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</row>
    <row r="11" spans="1:49">
      <c r="A11" s="17" t="s">
        <v>148</v>
      </c>
      <c r="B11" s="17">
        <v>3</v>
      </c>
      <c r="C11" s="17" t="s">
        <v>181</v>
      </c>
      <c r="D11" s="17">
        <f>+'Set up - Demand'!F11</f>
        <v>9500</v>
      </c>
      <c r="E11" s="17">
        <f>+'Set up - Demand'!H11</f>
        <v>15500</v>
      </c>
      <c r="H11" s="17">
        <f>+'Set up - Demand'!AT11</f>
        <v>1</v>
      </c>
      <c r="I11" s="18">
        <f>+'Set up - Demand'!AE11</f>
        <v>0.04</v>
      </c>
      <c r="J11" s="18">
        <f>+'Set up - Demand'!AQ11</f>
        <v>0.04</v>
      </c>
      <c r="K11" s="27">
        <f t="shared" si="0"/>
        <v>380</v>
      </c>
      <c r="L11" s="27">
        <f t="shared" si="1"/>
        <v>620</v>
      </c>
      <c r="M11" s="20">
        <v>0</v>
      </c>
      <c r="N11" s="21">
        <v>0</v>
      </c>
      <c r="O11" s="20">
        <v>30</v>
      </c>
      <c r="P11" s="21">
        <v>0</v>
      </c>
      <c r="Q11" s="20">
        <v>0</v>
      </c>
      <c r="R11" s="21">
        <v>30</v>
      </c>
      <c r="S11" s="20">
        <v>0</v>
      </c>
      <c r="T11" s="21">
        <v>0</v>
      </c>
      <c r="U11" s="20">
        <v>30</v>
      </c>
      <c r="V11" s="21">
        <v>0</v>
      </c>
      <c r="W11" s="20">
        <v>0</v>
      </c>
      <c r="X11" s="21">
        <v>30</v>
      </c>
      <c r="Y11" s="20">
        <f t="shared" si="2"/>
        <v>120</v>
      </c>
      <c r="Z11" s="20">
        <v>0</v>
      </c>
      <c r="AA11" s="20">
        <v>0</v>
      </c>
      <c r="AB11" s="20">
        <v>384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384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384</v>
      </c>
      <c r="AU11" s="20">
        <v>0</v>
      </c>
      <c r="AV11" s="20">
        <v>0</v>
      </c>
      <c r="AW11" s="20">
        <v>0</v>
      </c>
    </row>
    <row r="12" spans="1:49">
      <c r="A12" s="17" t="s">
        <v>149</v>
      </c>
      <c r="B12" s="17">
        <v>3</v>
      </c>
      <c r="C12" s="17" t="s">
        <v>181</v>
      </c>
      <c r="D12" s="17">
        <f>+'Set up - Demand'!F12</f>
        <v>9000</v>
      </c>
      <c r="E12" s="17">
        <f>+'Set up - Demand'!H12</f>
        <v>6600</v>
      </c>
      <c r="H12" s="17">
        <f>+'Set up - Demand'!AT12</f>
        <v>1</v>
      </c>
      <c r="I12" s="18">
        <f>+'Set up - Demand'!AE12</f>
        <v>0</v>
      </c>
      <c r="J12" s="18">
        <f>+'Set up - Demand'!AQ12</f>
        <v>0</v>
      </c>
      <c r="K12" s="27">
        <f t="shared" si="0"/>
        <v>0</v>
      </c>
      <c r="L12" s="27">
        <f t="shared" si="1"/>
        <v>0</v>
      </c>
      <c r="M12" s="20">
        <v>0</v>
      </c>
      <c r="N12" s="21">
        <v>0</v>
      </c>
      <c r="O12" s="20">
        <v>30</v>
      </c>
      <c r="P12" s="21">
        <v>0</v>
      </c>
      <c r="Q12" s="20">
        <v>0</v>
      </c>
      <c r="R12" s="21">
        <v>30</v>
      </c>
      <c r="S12" s="20">
        <v>0</v>
      </c>
      <c r="T12" s="21">
        <v>0</v>
      </c>
      <c r="U12" s="20">
        <v>30</v>
      </c>
      <c r="V12" s="21">
        <v>0</v>
      </c>
      <c r="W12" s="20">
        <v>0</v>
      </c>
      <c r="X12" s="21">
        <v>30</v>
      </c>
      <c r="Y12" s="20">
        <f t="shared" si="2"/>
        <v>120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</row>
    <row r="13" spans="1:49">
      <c r="A13" s="17" t="s">
        <v>150</v>
      </c>
      <c r="B13" s="17">
        <v>3</v>
      </c>
      <c r="C13" s="17" t="s">
        <v>181</v>
      </c>
      <c r="D13" s="17">
        <f>+'Set up - Demand'!F13</f>
        <v>9000</v>
      </c>
      <c r="E13" s="17">
        <f>+'Set up - Demand'!H13</f>
        <v>10000</v>
      </c>
      <c r="H13" s="17">
        <f>+'Set up - Demand'!AT13</f>
        <v>1</v>
      </c>
      <c r="I13" s="18">
        <f>+'Set up - Demand'!AE13</f>
        <v>0</v>
      </c>
      <c r="J13" s="18">
        <f>+'Set up - Demand'!AQ13</f>
        <v>0</v>
      </c>
      <c r="K13" s="27">
        <f t="shared" si="0"/>
        <v>0</v>
      </c>
      <c r="L13" s="27">
        <f t="shared" si="1"/>
        <v>0</v>
      </c>
      <c r="M13" s="20">
        <v>0</v>
      </c>
      <c r="N13" s="21">
        <v>0</v>
      </c>
      <c r="O13" s="20">
        <v>30</v>
      </c>
      <c r="P13" s="21">
        <v>0</v>
      </c>
      <c r="Q13" s="20">
        <v>0</v>
      </c>
      <c r="R13" s="21">
        <v>30</v>
      </c>
      <c r="S13" s="20">
        <v>0</v>
      </c>
      <c r="T13" s="21">
        <v>0</v>
      </c>
      <c r="U13" s="20">
        <v>30</v>
      </c>
      <c r="V13" s="21">
        <v>0</v>
      </c>
      <c r="W13" s="20">
        <v>0</v>
      </c>
      <c r="X13" s="21">
        <v>30</v>
      </c>
      <c r="Y13" s="20">
        <f t="shared" si="2"/>
        <v>120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</row>
    <row r="14" spans="1:49">
      <c r="A14" s="17" t="s">
        <v>151</v>
      </c>
      <c r="B14" s="17">
        <v>3</v>
      </c>
      <c r="C14" s="17" t="s">
        <v>181</v>
      </c>
      <c r="D14" s="17">
        <f>+'Set up - Demand'!F14</f>
        <v>8000</v>
      </c>
      <c r="E14" s="17">
        <f>+'Set up - Demand'!H14</f>
        <v>8800</v>
      </c>
      <c r="H14" s="17">
        <f>+'Set up - Demand'!AT14</f>
        <v>1</v>
      </c>
      <c r="I14" s="18">
        <f>+'Set up - Demand'!AE14</f>
        <v>0</v>
      </c>
      <c r="J14" s="18">
        <f>+'Set up - Demand'!AQ14</f>
        <v>0</v>
      </c>
      <c r="K14" s="27">
        <f t="shared" si="0"/>
        <v>0</v>
      </c>
      <c r="L14" s="27">
        <f t="shared" si="1"/>
        <v>0</v>
      </c>
      <c r="M14" s="20">
        <v>0</v>
      </c>
      <c r="N14" s="21">
        <v>0</v>
      </c>
      <c r="O14" s="20">
        <v>30</v>
      </c>
      <c r="P14" s="21">
        <v>0</v>
      </c>
      <c r="Q14" s="20">
        <v>0</v>
      </c>
      <c r="R14" s="21">
        <v>30</v>
      </c>
      <c r="S14" s="20">
        <v>0</v>
      </c>
      <c r="T14" s="21">
        <v>0</v>
      </c>
      <c r="U14" s="20">
        <v>30</v>
      </c>
      <c r="V14" s="21">
        <v>0</v>
      </c>
      <c r="W14" s="20">
        <v>0</v>
      </c>
      <c r="X14" s="21">
        <v>30</v>
      </c>
      <c r="Y14" s="20">
        <f t="shared" si="2"/>
        <v>120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</row>
    <row r="15" spans="1:49">
      <c r="A15" s="17" t="s">
        <v>152</v>
      </c>
      <c r="B15" s="17">
        <v>3</v>
      </c>
      <c r="C15" s="17" t="s">
        <v>181</v>
      </c>
      <c r="D15" s="17">
        <f>+'Set up - Demand'!F15</f>
        <v>8000</v>
      </c>
      <c r="E15" s="17">
        <f>+'Set up - Demand'!H15</f>
        <v>8200</v>
      </c>
      <c r="H15" s="17">
        <f>+'Set up - Demand'!AT15</f>
        <v>1</v>
      </c>
      <c r="I15" s="18">
        <f>+'Set up - Demand'!AE15</f>
        <v>0</v>
      </c>
      <c r="J15" s="18">
        <f>+'Set up - Demand'!AQ15</f>
        <v>0</v>
      </c>
      <c r="K15" s="27">
        <f t="shared" si="0"/>
        <v>0</v>
      </c>
      <c r="L15" s="27">
        <f t="shared" si="1"/>
        <v>0</v>
      </c>
      <c r="M15" s="20">
        <v>0</v>
      </c>
      <c r="N15" s="21">
        <v>0</v>
      </c>
      <c r="O15" s="20">
        <v>30</v>
      </c>
      <c r="P15" s="21">
        <v>0</v>
      </c>
      <c r="Q15" s="20">
        <v>0</v>
      </c>
      <c r="R15" s="21">
        <v>30</v>
      </c>
      <c r="S15" s="20">
        <v>0</v>
      </c>
      <c r="T15" s="21">
        <v>0</v>
      </c>
      <c r="U15" s="20">
        <v>30</v>
      </c>
      <c r="V15" s="21">
        <v>0</v>
      </c>
      <c r="W15" s="20">
        <v>0</v>
      </c>
      <c r="X15" s="21">
        <v>30</v>
      </c>
      <c r="Y15" s="20">
        <f t="shared" si="2"/>
        <v>120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</row>
    <row r="16" spans="1:49">
      <c r="A16" s="17" t="s">
        <v>153</v>
      </c>
      <c r="B16" s="17">
        <v>3</v>
      </c>
      <c r="C16" s="17" t="s">
        <v>181</v>
      </c>
      <c r="D16" s="17">
        <f>+'Set up - Demand'!F16</f>
        <v>8000</v>
      </c>
      <c r="E16" s="17">
        <f>+'Set up - Demand'!H16</f>
        <v>10500</v>
      </c>
      <c r="H16" s="17">
        <f>+'Set up - Demand'!AT16</f>
        <v>1</v>
      </c>
      <c r="I16" s="18">
        <f>+'Set up - Demand'!AE16</f>
        <v>0</v>
      </c>
      <c r="J16" s="18">
        <f>+'Set up - Demand'!AQ16</f>
        <v>0</v>
      </c>
      <c r="K16" s="27">
        <f t="shared" si="0"/>
        <v>0</v>
      </c>
      <c r="L16" s="27">
        <f t="shared" si="1"/>
        <v>0</v>
      </c>
      <c r="M16" s="20">
        <v>0</v>
      </c>
      <c r="N16" s="21">
        <v>0</v>
      </c>
      <c r="O16" s="20">
        <v>30</v>
      </c>
      <c r="P16" s="21">
        <v>0</v>
      </c>
      <c r="Q16" s="20">
        <v>0</v>
      </c>
      <c r="R16" s="21">
        <v>30</v>
      </c>
      <c r="S16" s="20">
        <v>0</v>
      </c>
      <c r="T16" s="21">
        <v>0</v>
      </c>
      <c r="U16" s="20">
        <v>30</v>
      </c>
      <c r="V16" s="21">
        <v>0</v>
      </c>
      <c r="W16" s="20">
        <v>0</v>
      </c>
      <c r="X16" s="21">
        <v>30</v>
      </c>
      <c r="Y16" s="20">
        <f t="shared" si="2"/>
        <v>120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</row>
    <row r="17" spans="1:49">
      <c r="A17" s="17" t="s">
        <v>154</v>
      </c>
      <c r="B17" s="17">
        <v>3</v>
      </c>
      <c r="C17" s="17" t="s">
        <v>181</v>
      </c>
      <c r="D17" s="17">
        <f>+'Set up - Demand'!F17</f>
        <v>7500</v>
      </c>
      <c r="E17" s="17">
        <f>+'Set up - Demand'!H17</f>
        <v>7500</v>
      </c>
      <c r="H17" s="17">
        <f>+'Set up - Demand'!AT17</f>
        <v>1</v>
      </c>
      <c r="I17" s="18">
        <f>+'Set up - Demand'!AE17</f>
        <v>0</v>
      </c>
      <c r="J17" s="18">
        <f>+'Set up - Demand'!AQ17</f>
        <v>0</v>
      </c>
      <c r="K17" s="27">
        <f t="shared" si="0"/>
        <v>0</v>
      </c>
      <c r="L17" s="27">
        <f t="shared" si="1"/>
        <v>0</v>
      </c>
      <c r="M17" s="20">
        <v>0</v>
      </c>
      <c r="N17" s="21">
        <v>0</v>
      </c>
      <c r="O17" s="20">
        <v>30</v>
      </c>
      <c r="P17" s="21">
        <v>0</v>
      </c>
      <c r="Q17" s="20">
        <v>0</v>
      </c>
      <c r="R17" s="21">
        <v>30</v>
      </c>
      <c r="S17" s="20">
        <v>0</v>
      </c>
      <c r="T17" s="21">
        <v>0</v>
      </c>
      <c r="U17" s="20">
        <v>30</v>
      </c>
      <c r="V17" s="21">
        <v>0</v>
      </c>
      <c r="W17" s="20">
        <v>0</v>
      </c>
      <c r="X17" s="21">
        <v>30</v>
      </c>
      <c r="Y17" s="20">
        <f t="shared" si="2"/>
        <v>120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</row>
    <row r="18" spans="1:49">
      <c r="A18" s="17" t="s">
        <v>155</v>
      </c>
      <c r="B18" s="17">
        <v>3</v>
      </c>
      <c r="C18" s="17" t="s">
        <v>181</v>
      </c>
      <c r="D18" s="17">
        <f>+'Set up - Demand'!F18</f>
        <v>7000</v>
      </c>
      <c r="E18" s="17">
        <f>+'Set up - Demand'!H18</f>
        <v>7200</v>
      </c>
      <c r="H18" s="17">
        <f>+'Set up - Demand'!AT18</f>
        <v>1</v>
      </c>
      <c r="I18" s="18">
        <f>+'Set up - Demand'!AE18</f>
        <v>0</v>
      </c>
      <c r="J18" s="18">
        <f>+'Set up - Demand'!AQ18</f>
        <v>0</v>
      </c>
      <c r="K18" s="27">
        <f t="shared" si="0"/>
        <v>0</v>
      </c>
      <c r="L18" s="27">
        <f t="shared" si="1"/>
        <v>0</v>
      </c>
      <c r="M18" s="20">
        <v>0</v>
      </c>
      <c r="N18" s="21">
        <v>0</v>
      </c>
      <c r="O18" s="20">
        <v>30</v>
      </c>
      <c r="P18" s="21">
        <v>0</v>
      </c>
      <c r="Q18" s="20">
        <v>0</v>
      </c>
      <c r="R18" s="21">
        <v>30</v>
      </c>
      <c r="S18" s="20">
        <v>0</v>
      </c>
      <c r="T18" s="21">
        <v>0</v>
      </c>
      <c r="U18" s="20">
        <v>30</v>
      </c>
      <c r="V18" s="21">
        <v>0</v>
      </c>
      <c r="W18" s="20">
        <v>0</v>
      </c>
      <c r="X18" s="21">
        <v>30</v>
      </c>
      <c r="Y18" s="20">
        <f t="shared" si="2"/>
        <v>120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</row>
    <row r="19" spans="1:49">
      <c r="A19" s="17" t="s">
        <v>157</v>
      </c>
      <c r="B19" s="17">
        <v>3</v>
      </c>
      <c r="C19" s="17" t="s">
        <v>181</v>
      </c>
      <c r="D19" s="17">
        <f>+'Set up - Demand'!F19</f>
        <v>6500</v>
      </c>
      <c r="E19" s="17">
        <f>+'Set up - Demand'!H19</f>
        <v>10000</v>
      </c>
      <c r="H19" s="17">
        <f>+'Set up - Demand'!AT19</f>
        <v>0</v>
      </c>
      <c r="I19" s="18">
        <f>+'Set up - Demand'!AE19</f>
        <v>0</v>
      </c>
      <c r="J19" s="18">
        <f>+'Set up - Demand'!AQ19</f>
        <v>0</v>
      </c>
      <c r="K19" s="27">
        <f t="shared" si="0"/>
        <v>0</v>
      </c>
      <c r="L19" s="27">
        <f t="shared" si="1"/>
        <v>0</v>
      </c>
      <c r="M19" s="20">
        <v>0</v>
      </c>
      <c r="N19" s="21">
        <v>0</v>
      </c>
      <c r="O19" s="20">
        <v>30</v>
      </c>
      <c r="P19" s="21">
        <v>0</v>
      </c>
      <c r="Q19" s="20">
        <v>0</v>
      </c>
      <c r="R19" s="21">
        <v>30</v>
      </c>
      <c r="S19" s="20">
        <v>0</v>
      </c>
      <c r="T19" s="21">
        <v>0</v>
      </c>
      <c r="U19" s="20">
        <v>30</v>
      </c>
      <c r="V19" s="21">
        <v>0</v>
      </c>
      <c r="W19" s="20">
        <v>0</v>
      </c>
      <c r="X19" s="21">
        <v>30</v>
      </c>
      <c r="Y19" s="20">
        <f t="shared" si="2"/>
        <v>120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</row>
    <row r="20" spans="1:49">
      <c r="A20" s="17" t="s">
        <v>158</v>
      </c>
      <c r="B20" s="17">
        <v>3</v>
      </c>
      <c r="C20" s="17" t="s">
        <v>181</v>
      </c>
      <c r="D20" s="17">
        <f>+'Set up - Demand'!F20</f>
        <v>6000</v>
      </c>
      <c r="E20" s="17">
        <f>+'Set up - Demand'!H20</f>
        <v>12000</v>
      </c>
      <c r="H20" s="17">
        <f>+'Set up - Demand'!AT20</f>
        <v>0</v>
      </c>
      <c r="I20" s="18">
        <f>+'Set up - Demand'!AE20</f>
        <v>0</v>
      </c>
      <c r="J20" s="18">
        <f>+'Set up - Demand'!AQ20</f>
        <v>0</v>
      </c>
      <c r="K20" s="27">
        <f t="shared" si="0"/>
        <v>0</v>
      </c>
      <c r="L20" s="27">
        <f t="shared" si="1"/>
        <v>0</v>
      </c>
      <c r="M20" s="20">
        <v>0</v>
      </c>
      <c r="N20" s="21">
        <v>0</v>
      </c>
      <c r="O20" s="20">
        <v>30</v>
      </c>
      <c r="P20" s="21">
        <v>0</v>
      </c>
      <c r="Q20" s="20">
        <v>0</v>
      </c>
      <c r="R20" s="21">
        <v>30</v>
      </c>
      <c r="S20" s="20">
        <v>0</v>
      </c>
      <c r="T20" s="21">
        <v>0</v>
      </c>
      <c r="U20" s="20">
        <v>30</v>
      </c>
      <c r="V20" s="21">
        <v>0</v>
      </c>
      <c r="W20" s="20">
        <v>0</v>
      </c>
      <c r="X20" s="21">
        <v>30</v>
      </c>
      <c r="Y20" s="20">
        <f t="shared" si="2"/>
        <v>120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</row>
    <row r="21" spans="1:49">
      <c r="A21" s="17" t="s">
        <v>159</v>
      </c>
      <c r="B21" s="17">
        <v>3</v>
      </c>
      <c r="C21" s="17" t="s">
        <v>181</v>
      </c>
      <c r="D21" s="17">
        <f>+'Set up - Demand'!F21</f>
        <v>5500</v>
      </c>
      <c r="E21" s="17">
        <f>+'Set up - Demand'!H21</f>
        <v>16500</v>
      </c>
      <c r="H21" s="17">
        <f>+'Set up - Demand'!AT21</f>
        <v>0</v>
      </c>
      <c r="I21" s="18">
        <f>+'Set up - Demand'!AE21</f>
        <v>0</v>
      </c>
      <c r="J21" s="18">
        <f>+'Set up - Demand'!AQ21</f>
        <v>0</v>
      </c>
      <c r="K21" s="27">
        <f t="shared" si="0"/>
        <v>0</v>
      </c>
      <c r="L21" s="27">
        <f t="shared" si="1"/>
        <v>0</v>
      </c>
      <c r="M21" s="20">
        <v>0</v>
      </c>
      <c r="N21" s="21">
        <v>0</v>
      </c>
      <c r="O21" s="20">
        <v>30</v>
      </c>
      <c r="P21" s="21">
        <v>0</v>
      </c>
      <c r="Q21" s="20">
        <v>0</v>
      </c>
      <c r="R21" s="21">
        <v>30</v>
      </c>
      <c r="S21" s="20">
        <v>0</v>
      </c>
      <c r="T21" s="21">
        <v>0</v>
      </c>
      <c r="U21" s="20">
        <v>30</v>
      </c>
      <c r="V21" s="21">
        <v>0</v>
      </c>
      <c r="W21" s="20">
        <v>0</v>
      </c>
      <c r="X21" s="21">
        <v>30</v>
      </c>
      <c r="Y21" s="20">
        <f t="shared" si="2"/>
        <v>120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</row>
    <row r="22" spans="1:49">
      <c r="A22" s="17" t="s">
        <v>160</v>
      </c>
      <c r="B22" s="17">
        <v>3</v>
      </c>
      <c r="C22" s="17" t="s">
        <v>181</v>
      </c>
      <c r="D22" s="17">
        <f>+'Set up - Demand'!F22</f>
        <v>5000</v>
      </c>
      <c r="E22" s="17">
        <f>+'Set up - Demand'!H22</f>
        <v>7000</v>
      </c>
      <c r="H22" s="17">
        <f>+'Set up - Demand'!AT22</f>
        <v>0</v>
      </c>
      <c r="I22" s="18">
        <f>+'Set up - Demand'!AE22</f>
        <v>0</v>
      </c>
      <c r="J22" s="18">
        <f>+'Set up - Demand'!AQ22</f>
        <v>0</v>
      </c>
      <c r="K22" s="27">
        <f t="shared" si="0"/>
        <v>0</v>
      </c>
      <c r="L22" s="27">
        <f t="shared" si="1"/>
        <v>0</v>
      </c>
      <c r="M22" s="20">
        <v>0</v>
      </c>
      <c r="N22" s="21">
        <v>0</v>
      </c>
      <c r="O22" s="20">
        <v>30</v>
      </c>
      <c r="P22" s="21">
        <v>0</v>
      </c>
      <c r="Q22" s="20">
        <v>0</v>
      </c>
      <c r="R22" s="21">
        <v>30</v>
      </c>
      <c r="S22" s="20">
        <v>0</v>
      </c>
      <c r="T22" s="21">
        <v>0</v>
      </c>
      <c r="U22" s="20">
        <v>30</v>
      </c>
      <c r="V22" s="21">
        <v>0</v>
      </c>
      <c r="W22" s="20">
        <v>0</v>
      </c>
      <c r="X22" s="21">
        <v>30</v>
      </c>
      <c r="Y22" s="20">
        <f t="shared" si="2"/>
        <v>120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</row>
    <row r="23" spans="1:49">
      <c r="A23" s="17" t="s">
        <v>161</v>
      </c>
      <c r="B23" s="17">
        <v>3</v>
      </c>
      <c r="C23" s="17" t="s">
        <v>181</v>
      </c>
      <c r="D23" s="17">
        <f>+'Set up - Demand'!F23</f>
        <v>5000</v>
      </c>
      <c r="E23" s="17">
        <f>+'Set up - Demand'!H23</f>
        <v>2000</v>
      </c>
      <c r="H23" s="17">
        <f>+'Set up - Demand'!AT23</f>
        <v>0</v>
      </c>
      <c r="I23" s="18">
        <f>+'Set up - Demand'!AE23</f>
        <v>0.3</v>
      </c>
      <c r="J23" s="18">
        <f>+'Set up - Demand'!AQ23</f>
        <v>0.3</v>
      </c>
      <c r="K23" s="27">
        <f t="shared" si="0"/>
        <v>1500</v>
      </c>
      <c r="L23" s="27">
        <f t="shared" si="1"/>
        <v>600</v>
      </c>
      <c r="M23" s="20">
        <v>0</v>
      </c>
      <c r="N23" s="21">
        <v>0</v>
      </c>
      <c r="O23" s="20">
        <v>30</v>
      </c>
      <c r="P23" s="21">
        <v>0</v>
      </c>
      <c r="Q23" s="20">
        <v>0</v>
      </c>
      <c r="R23" s="21">
        <v>30</v>
      </c>
      <c r="S23" s="20">
        <v>0</v>
      </c>
      <c r="T23" s="21">
        <v>0</v>
      </c>
      <c r="U23" s="20">
        <v>30</v>
      </c>
      <c r="V23" s="21">
        <v>0</v>
      </c>
      <c r="W23" s="20">
        <v>0</v>
      </c>
      <c r="X23" s="21">
        <v>30</v>
      </c>
      <c r="Y23" s="20">
        <f t="shared" si="2"/>
        <v>120</v>
      </c>
      <c r="Z23" s="20">
        <v>0</v>
      </c>
      <c r="AA23" s="20">
        <v>0</v>
      </c>
      <c r="AB23" s="20">
        <v>384</v>
      </c>
      <c r="AC23" s="20">
        <v>0</v>
      </c>
      <c r="AD23" s="20">
        <v>0</v>
      </c>
      <c r="AE23" s="20">
        <v>384</v>
      </c>
      <c r="AF23" s="20">
        <v>0</v>
      </c>
      <c r="AG23" s="20">
        <v>0</v>
      </c>
      <c r="AH23" s="20">
        <v>384</v>
      </c>
      <c r="AI23" s="20">
        <v>0</v>
      </c>
      <c r="AJ23" s="20">
        <v>0</v>
      </c>
      <c r="AK23" s="20">
        <v>384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384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384</v>
      </c>
    </row>
    <row r="24" spans="1:49">
      <c r="A24" s="17" t="s">
        <v>162</v>
      </c>
      <c r="B24" s="17">
        <v>3</v>
      </c>
      <c r="C24" s="17" t="s">
        <v>181</v>
      </c>
      <c r="D24" s="17">
        <f>+'Set up - Demand'!F24</f>
        <v>3000</v>
      </c>
      <c r="E24" s="17">
        <f>+'Set up - Demand'!H24</f>
        <v>7500</v>
      </c>
      <c r="H24" s="17">
        <f>+'Set up - Demand'!AT24</f>
        <v>0</v>
      </c>
      <c r="I24" s="18">
        <f>+'Set up - Demand'!AE24</f>
        <v>0</v>
      </c>
      <c r="J24" s="18">
        <f>+'Set up - Demand'!AQ24</f>
        <v>0</v>
      </c>
      <c r="K24" s="27">
        <f t="shared" si="0"/>
        <v>0</v>
      </c>
      <c r="L24" s="27">
        <f t="shared" si="1"/>
        <v>0</v>
      </c>
      <c r="M24" s="20">
        <v>0</v>
      </c>
      <c r="N24" s="21">
        <v>0</v>
      </c>
      <c r="O24" s="20">
        <v>30</v>
      </c>
      <c r="P24" s="21">
        <v>0</v>
      </c>
      <c r="Q24" s="20">
        <v>0</v>
      </c>
      <c r="R24" s="21">
        <v>30</v>
      </c>
      <c r="S24" s="20">
        <v>0</v>
      </c>
      <c r="T24" s="21">
        <v>0</v>
      </c>
      <c r="U24" s="20">
        <v>30</v>
      </c>
      <c r="V24" s="21">
        <v>0</v>
      </c>
      <c r="W24" s="20">
        <v>0</v>
      </c>
      <c r="X24" s="21">
        <v>30</v>
      </c>
      <c r="Y24" s="20">
        <f t="shared" si="2"/>
        <v>120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</row>
    <row r="25" spans="1:49">
      <c r="A25" s="17" t="s">
        <v>163</v>
      </c>
      <c r="B25" s="17">
        <v>3</v>
      </c>
      <c r="C25" s="17" t="s">
        <v>181</v>
      </c>
      <c r="D25" s="17">
        <f>+'Set up - Demand'!F25</f>
        <v>2000</v>
      </c>
      <c r="E25" s="17">
        <f>+'Set up - Demand'!H25</f>
        <v>3500</v>
      </c>
      <c r="H25" s="17">
        <f>+'Set up - Demand'!AT25</f>
        <v>0</v>
      </c>
      <c r="I25" s="18">
        <f>+'Set up - Demand'!AE25</f>
        <v>0</v>
      </c>
      <c r="J25" s="18">
        <f>+'Set up - Demand'!AQ25</f>
        <v>0</v>
      </c>
      <c r="K25" s="27">
        <f t="shared" si="0"/>
        <v>0</v>
      </c>
      <c r="L25" s="27">
        <f t="shared" si="1"/>
        <v>0</v>
      </c>
      <c r="M25" s="20">
        <v>0</v>
      </c>
      <c r="N25" s="21">
        <v>0</v>
      </c>
      <c r="O25" s="20">
        <v>30</v>
      </c>
      <c r="P25" s="21">
        <v>0</v>
      </c>
      <c r="Q25" s="20">
        <v>0</v>
      </c>
      <c r="R25" s="21">
        <v>30</v>
      </c>
      <c r="S25" s="20">
        <v>0</v>
      </c>
      <c r="T25" s="21">
        <v>0</v>
      </c>
      <c r="U25" s="20">
        <v>30</v>
      </c>
      <c r="V25" s="21">
        <v>0</v>
      </c>
      <c r="W25" s="20">
        <v>0</v>
      </c>
      <c r="X25" s="21">
        <v>30</v>
      </c>
      <c r="Y25" s="20">
        <f t="shared" si="2"/>
        <v>120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</row>
    <row r="26" spans="1:49">
      <c r="A26" s="17" t="s">
        <v>164</v>
      </c>
      <c r="B26" s="17">
        <v>3</v>
      </c>
      <c r="C26" s="17" t="s">
        <v>181</v>
      </c>
      <c r="D26" s="17">
        <f>+'Set up - Demand'!F26</f>
        <v>1000</v>
      </c>
      <c r="E26" s="17">
        <f>+'Set up - Demand'!H26</f>
        <v>500</v>
      </c>
      <c r="H26" s="17">
        <f>+'Set up - Demand'!AT26</f>
        <v>0</v>
      </c>
      <c r="I26" s="18">
        <f>+'Set up - Demand'!AE26</f>
        <v>0</v>
      </c>
      <c r="J26" s="18">
        <f>+'Set up - Demand'!AQ26</f>
        <v>0</v>
      </c>
      <c r="K26" s="27">
        <f t="shared" si="0"/>
        <v>0</v>
      </c>
      <c r="L26" s="27">
        <f t="shared" si="1"/>
        <v>0</v>
      </c>
      <c r="M26" s="20">
        <v>0</v>
      </c>
      <c r="N26" s="21">
        <v>0</v>
      </c>
      <c r="O26" s="20">
        <v>30</v>
      </c>
      <c r="P26" s="21">
        <v>0</v>
      </c>
      <c r="Q26" s="20">
        <v>0</v>
      </c>
      <c r="R26" s="21">
        <v>30</v>
      </c>
      <c r="S26" s="20">
        <v>0</v>
      </c>
      <c r="T26" s="21">
        <v>0</v>
      </c>
      <c r="U26" s="20">
        <v>30</v>
      </c>
      <c r="V26" s="21">
        <v>0</v>
      </c>
      <c r="W26" s="20">
        <v>0</v>
      </c>
      <c r="X26" s="21">
        <v>30</v>
      </c>
      <c r="Y26" s="20">
        <f t="shared" si="2"/>
        <v>120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</row>
    <row r="27" spans="1:49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1:49"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1:49"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1:49"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</row>
    <row r="36" spans="11:49"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11:49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1:49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</row>
    <row r="39" spans="11:49"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1:49"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1:49"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1:49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1:49"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1:49"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1:49"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1:49"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1:49"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1:49"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1:49"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1:49"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1:49"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1:49"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1:49"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1:49"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topLeftCell="AC1" zoomScale="80" zoomScaleNormal="80" zoomScalePageLayoutView="80" workbookViewId="0">
      <selection activeCell="AM11" sqref="AM11"/>
    </sheetView>
  </sheetViews>
  <sheetFormatPr baseColWidth="10" defaultColWidth="8.83203125" defaultRowHeight="15" x14ac:dyDescent="0"/>
  <cols>
    <col min="1" max="1" width="8.83203125" style="17"/>
    <col min="2" max="2" width="9.6640625" style="17" customWidth="1"/>
    <col min="3" max="8" width="10.5" style="17" customWidth="1"/>
    <col min="9" max="9" width="12" style="17" bestFit="1" customWidth="1"/>
    <col min="10" max="10" width="12.6640625" style="17" customWidth="1"/>
    <col min="11" max="11" width="10.5" style="17" bestFit="1" customWidth="1"/>
    <col min="12" max="12" width="11.1640625" style="17" customWidth="1"/>
    <col min="13" max="24" width="8.83203125" style="17"/>
    <col min="25" max="25" width="10.1640625" style="17" customWidth="1"/>
    <col min="26" max="16384" width="8.83203125" style="17"/>
  </cols>
  <sheetData>
    <row r="1" spans="1:49" ht="16" thickBot="1">
      <c r="K1" s="18"/>
      <c r="N1" s="18"/>
      <c r="O1" s="18"/>
    </row>
    <row r="2" spans="1:49" ht="16" thickTop="1">
      <c r="D2" s="17" t="s">
        <v>185</v>
      </c>
      <c r="E2" s="17" t="s">
        <v>185</v>
      </c>
      <c r="F2" s="23" t="s">
        <v>167</v>
      </c>
      <c r="G2" s="24" t="s">
        <v>167</v>
      </c>
      <c r="H2" s="17" t="s">
        <v>167</v>
      </c>
      <c r="I2" s="17" t="s">
        <v>167</v>
      </c>
      <c r="J2" s="17" t="s">
        <v>167</v>
      </c>
      <c r="K2" s="17" t="s">
        <v>167</v>
      </c>
      <c r="L2" s="17" t="s">
        <v>167</v>
      </c>
      <c r="M2" s="19" t="s">
        <v>188</v>
      </c>
      <c r="N2" s="18"/>
      <c r="O2" s="18"/>
      <c r="Y2" s="17" t="s">
        <v>189</v>
      </c>
      <c r="Z2" s="19" t="s">
        <v>186</v>
      </c>
      <c r="AL2" s="19" t="s">
        <v>187</v>
      </c>
    </row>
    <row r="3" spans="1:49" s="16" customFormat="1" ht="47" thickBot="1">
      <c r="A3" s="16" t="s">
        <v>138</v>
      </c>
      <c r="B3" s="16" t="s">
        <v>139</v>
      </c>
      <c r="C3" s="16" t="s">
        <v>140</v>
      </c>
      <c r="D3" s="16" t="s">
        <v>179</v>
      </c>
      <c r="E3" s="16" t="s">
        <v>180</v>
      </c>
      <c r="F3" s="25" t="s">
        <v>190</v>
      </c>
      <c r="G3" s="26" t="s">
        <v>191</v>
      </c>
      <c r="H3" s="16" t="s">
        <v>13</v>
      </c>
      <c r="I3" s="16" t="s">
        <v>183</v>
      </c>
      <c r="J3" s="16" t="s">
        <v>184</v>
      </c>
      <c r="K3" s="16" t="s">
        <v>179</v>
      </c>
      <c r="L3" s="16" t="s">
        <v>180</v>
      </c>
      <c r="M3" s="16">
        <v>1</v>
      </c>
      <c r="N3" s="22">
        <v>2</v>
      </c>
      <c r="O3" s="16">
        <v>3</v>
      </c>
      <c r="P3" s="22">
        <v>4</v>
      </c>
      <c r="Q3" s="16">
        <v>5</v>
      </c>
      <c r="R3" s="22">
        <v>6</v>
      </c>
      <c r="S3" s="16">
        <v>7</v>
      </c>
      <c r="T3" s="22">
        <v>8</v>
      </c>
      <c r="U3" s="16">
        <v>9</v>
      </c>
      <c r="V3" s="22">
        <v>10</v>
      </c>
      <c r="W3" s="16">
        <v>11</v>
      </c>
      <c r="X3" s="22">
        <v>12</v>
      </c>
      <c r="Y3" s="22"/>
      <c r="Z3" s="16">
        <v>1</v>
      </c>
      <c r="AA3" s="22">
        <v>2</v>
      </c>
      <c r="AB3" s="16">
        <v>3</v>
      </c>
      <c r="AC3" s="22">
        <v>4</v>
      </c>
      <c r="AD3" s="16">
        <v>5</v>
      </c>
      <c r="AE3" s="22">
        <v>6</v>
      </c>
      <c r="AF3" s="16">
        <v>7</v>
      </c>
      <c r="AG3" s="22">
        <v>8</v>
      </c>
      <c r="AH3" s="16">
        <v>9</v>
      </c>
      <c r="AI3" s="22">
        <v>10</v>
      </c>
      <c r="AJ3" s="16">
        <v>11</v>
      </c>
      <c r="AK3" s="22">
        <v>12</v>
      </c>
      <c r="AL3" s="16">
        <v>1</v>
      </c>
      <c r="AM3" s="22">
        <v>2</v>
      </c>
      <c r="AN3" s="16">
        <v>3</v>
      </c>
      <c r="AO3" s="22">
        <v>4</v>
      </c>
      <c r="AP3" s="16">
        <v>5</v>
      </c>
      <c r="AQ3" s="22">
        <v>6</v>
      </c>
      <c r="AR3" s="16">
        <v>7</v>
      </c>
      <c r="AS3" s="22">
        <v>8</v>
      </c>
      <c r="AT3" s="16">
        <v>9</v>
      </c>
      <c r="AU3" s="22">
        <v>10</v>
      </c>
      <c r="AV3" s="16">
        <v>11</v>
      </c>
      <c r="AW3" s="22">
        <v>12</v>
      </c>
    </row>
    <row r="4" spans="1:49" ht="16" thickTop="1">
      <c r="A4" s="17" t="s">
        <v>141</v>
      </c>
      <c r="B4" s="17">
        <v>1</v>
      </c>
      <c r="C4" s="17" t="s">
        <v>181</v>
      </c>
      <c r="D4" s="17">
        <f>+'Set up - Demand'!F4</f>
        <v>360000</v>
      </c>
      <c r="E4" s="17">
        <f>+'Set up - Demand'!H4</f>
        <v>380000</v>
      </c>
      <c r="H4" s="17">
        <f>+'Set up - Demand'!AT4</f>
        <v>1</v>
      </c>
      <c r="I4" s="18">
        <f>+'Set up - Demand'!AF4</f>
        <v>0.01</v>
      </c>
      <c r="J4" s="18">
        <f>+'Set up - Demand'!AR4</f>
        <v>0.01</v>
      </c>
      <c r="K4" s="27">
        <f t="shared" ref="K4:K26" si="0">+I4*D4</f>
        <v>3600</v>
      </c>
      <c r="L4" s="27">
        <f t="shared" ref="L4:L26" si="1">+J4*E4</f>
        <v>3800</v>
      </c>
      <c r="M4" s="20">
        <v>0</v>
      </c>
      <c r="N4" s="21">
        <v>60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21">
        <v>60</v>
      </c>
      <c r="U4" s="20">
        <v>0</v>
      </c>
      <c r="V4" s="21">
        <v>0</v>
      </c>
      <c r="W4" s="20">
        <v>0</v>
      </c>
      <c r="X4" s="21">
        <v>0</v>
      </c>
      <c r="Y4" s="20">
        <f>+SUM(M4:X4)</f>
        <v>120</v>
      </c>
      <c r="Z4" s="20">
        <v>0</v>
      </c>
      <c r="AA4" s="20">
        <v>1536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2304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1536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2304</v>
      </c>
      <c r="AT4" s="20">
        <v>0</v>
      </c>
      <c r="AU4" s="20">
        <v>0</v>
      </c>
      <c r="AV4" s="20">
        <v>0</v>
      </c>
      <c r="AW4" s="20">
        <v>0</v>
      </c>
    </row>
    <row r="5" spans="1:49">
      <c r="A5" s="17" t="s">
        <v>142</v>
      </c>
      <c r="B5" s="17">
        <v>1</v>
      </c>
      <c r="C5" s="17" t="s">
        <v>181</v>
      </c>
      <c r="D5" s="17">
        <f>+'Set up - Demand'!F5</f>
        <v>240000</v>
      </c>
      <c r="E5" s="17">
        <f>+'Set up - Demand'!H5</f>
        <v>230000</v>
      </c>
      <c r="H5" s="17">
        <f>+'Set up - Demand'!AT5</f>
        <v>1</v>
      </c>
      <c r="I5" s="18">
        <f>+'Set up - Demand'!AF5</f>
        <v>0</v>
      </c>
      <c r="J5" s="18">
        <f>+'Set up - Demand'!AR5</f>
        <v>0</v>
      </c>
      <c r="K5" s="27">
        <f t="shared" si="0"/>
        <v>0</v>
      </c>
      <c r="L5" s="27">
        <f t="shared" si="1"/>
        <v>0</v>
      </c>
      <c r="M5" s="20">
        <v>0</v>
      </c>
      <c r="N5" s="21">
        <v>60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21">
        <v>60</v>
      </c>
      <c r="U5" s="20">
        <v>0</v>
      </c>
      <c r="V5" s="21">
        <v>0</v>
      </c>
      <c r="W5" s="20">
        <v>0</v>
      </c>
      <c r="X5" s="21">
        <v>0</v>
      </c>
      <c r="Y5" s="20">
        <f t="shared" ref="Y5:Y26" si="2">+SUM(M5:X5)</f>
        <v>120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</row>
    <row r="6" spans="1:49">
      <c r="A6" s="17" t="s">
        <v>143</v>
      </c>
      <c r="B6" s="17">
        <v>2</v>
      </c>
      <c r="C6" s="17" t="s">
        <v>182</v>
      </c>
      <c r="D6" s="17">
        <f>+'Set up - Demand'!F6</f>
        <v>75000</v>
      </c>
      <c r="E6" s="17">
        <f>+'Set up - Demand'!H6</f>
        <v>100000</v>
      </c>
      <c r="H6" s="17">
        <f>+'Set up - Demand'!AT6</f>
        <v>1</v>
      </c>
      <c r="I6" s="18">
        <f>+'Set up - Demand'!AF6</f>
        <v>7.0000000000000007E-2</v>
      </c>
      <c r="J6" s="18">
        <f>+'Set up - Demand'!AR6</f>
        <v>7.0000000000000007E-2</v>
      </c>
      <c r="K6" s="27">
        <f t="shared" si="0"/>
        <v>5250.0000000000009</v>
      </c>
      <c r="L6" s="27">
        <f t="shared" si="1"/>
        <v>7000.0000000000009</v>
      </c>
      <c r="M6" s="20">
        <v>0</v>
      </c>
      <c r="N6" s="21">
        <v>0</v>
      </c>
      <c r="O6" s="20">
        <v>30</v>
      </c>
      <c r="P6" s="21">
        <v>0</v>
      </c>
      <c r="Q6" s="20">
        <v>0</v>
      </c>
      <c r="R6" s="21">
        <v>30</v>
      </c>
      <c r="S6" s="20">
        <v>0</v>
      </c>
      <c r="T6" s="21">
        <v>0</v>
      </c>
      <c r="U6" s="20">
        <v>30</v>
      </c>
      <c r="V6" s="21">
        <v>0</v>
      </c>
      <c r="W6" s="20">
        <v>0</v>
      </c>
      <c r="X6" s="21">
        <v>30</v>
      </c>
      <c r="Y6" s="20">
        <f t="shared" si="2"/>
        <v>120</v>
      </c>
      <c r="Z6" s="20">
        <v>0</v>
      </c>
      <c r="AA6" s="20">
        <v>0</v>
      </c>
      <c r="AB6" s="20">
        <v>1152</v>
      </c>
      <c r="AC6" s="20">
        <v>0</v>
      </c>
      <c r="AD6" s="20">
        <v>0</v>
      </c>
      <c r="AE6" s="20">
        <v>1536</v>
      </c>
      <c r="AF6" s="20">
        <v>0</v>
      </c>
      <c r="AG6" s="20">
        <v>0</v>
      </c>
      <c r="AH6" s="20">
        <v>1152</v>
      </c>
      <c r="AI6" s="20">
        <v>0</v>
      </c>
      <c r="AJ6" s="20">
        <v>0</v>
      </c>
      <c r="AK6" s="20">
        <v>1536</v>
      </c>
      <c r="AL6" s="20">
        <v>0</v>
      </c>
      <c r="AM6" s="20">
        <v>0</v>
      </c>
      <c r="AN6" s="20">
        <v>1536</v>
      </c>
      <c r="AO6" s="20">
        <v>0</v>
      </c>
      <c r="AP6" s="20">
        <v>0</v>
      </c>
      <c r="AQ6" s="20">
        <v>1920</v>
      </c>
      <c r="AR6" s="20">
        <v>0</v>
      </c>
      <c r="AS6" s="20">
        <v>0</v>
      </c>
      <c r="AT6" s="20">
        <v>1536</v>
      </c>
      <c r="AU6" s="20">
        <v>0</v>
      </c>
      <c r="AV6" s="20">
        <v>0</v>
      </c>
      <c r="AW6" s="20">
        <v>1920</v>
      </c>
    </row>
    <row r="7" spans="1:49">
      <c r="A7" s="17" t="s">
        <v>144</v>
      </c>
      <c r="B7" s="17">
        <v>2</v>
      </c>
      <c r="C7" s="17" t="s">
        <v>182</v>
      </c>
      <c r="D7" s="17">
        <f>+'Set up - Demand'!F7</f>
        <v>75000</v>
      </c>
      <c r="E7" s="17">
        <f>+'Set up - Demand'!H7</f>
        <v>60000</v>
      </c>
      <c r="H7" s="17">
        <f>+'Set up - Demand'!AT7</f>
        <v>1</v>
      </c>
      <c r="I7" s="18">
        <f>+'Set up - Demand'!AF7</f>
        <v>0</v>
      </c>
      <c r="J7" s="18">
        <f>+'Set up - Demand'!AR7</f>
        <v>0</v>
      </c>
      <c r="K7" s="27">
        <f t="shared" si="0"/>
        <v>0</v>
      </c>
      <c r="L7" s="27">
        <f t="shared" si="1"/>
        <v>0</v>
      </c>
      <c r="M7" s="20">
        <v>0</v>
      </c>
      <c r="N7" s="21">
        <v>0</v>
      </c>
      <c r="O7" s="20">
        <v>30</v>
      </c>
      <c r="P7" s="21">
        <v>0</v>
      </c>
      <c r="Q7" s="20">
        <v>0</v>
      </c>
      <c r="R7" s="21">
        <v>30</v>
      </c>
      <c r="S7" s="20">
        <v>0</v>
      </c>
      <c r="T7" s="21">
        <v>0</v>
      </c>
      <c r="U7" s="20">
        <v>30</v>
      </c>
      <c r="V7" s="21">
        <v>0</v>
      </c>
      <c r="W7" s="20">
        <v>0</v>
      </c>
      <c r="X7" s="21">
        <v>30</v>
      </c>
      <c r="Y7" s="20">
        <f t="shared" si="2"/>
        <v>120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</row>
    <row r="8" spans="1:49">
      <c r="A8" s="17" t="s">
        <v>145</v>
      </c>
      <c r="B8" s="17">
        <v>2</v>
      </c>
      <c r="C8" s="17" t="s">
        <v>182</v>
      </c>
      <c r="D8" s="17">
        <f>+'Set up - Demand'!F8</f>
        <v>60000</v>
      </c>
      <c r="E8" s="17">
        <f>+'Set up - Demand'!H8</f>
        <v>60000</v>
      </c>
      <c r="H8" s="17">
        <f>+'Set up - Demand'!AT8</f>
        <v>0</v>
      </c>
      <c r="I8" s="18">
        <f>+'Set up - Demand'!AF8</f>
        <v>0.1</v>
      </c>
      <c r="J8" s="18">
        <f>+'Set up - Demand'!AR8</f>
        <v>0.1</v>
      </c>
      <c r="K8" s="27">
        <f t="shared" si="0"/>
        <v>6000</v>
      </c>
      <c r="L8" s="27">
        <f t="shared" si="1"/>
        <v>6000</v>
      </c>
      <c r="M8" s="20">
        <v>0</v>
      </c>
      <c r="N8" s="21">
        <v>0</v>
      </c>
      <c r="O8" s="20">
        <v>30</v>
      </c>
      <c r="P8" s="21">
        <v>0</v>
      </c>
      <c r="Q8" s="20">
        <v>0</v>
      </c>
      <c r="R8" s="21">
        <v>30</v>
      </c>
      <c r="S8" s="20">
        <v>0</v>
      </c>
      <c r="T8" s="21">
        <v>0</v>
      </c>
      <c r="U8" s="20">
        <v>30</v>
      </c>
      <c r="V8" s="21">
        <v>0</v>
      </c>
      <c r="W8" s="20">
        <v>0</v>
      </c>
      <c r="X8" s="21">
        <v>30</v>
      </c>
      <c r="Y8" s="20">
        <f t="shared" si="2"/>
        <v>120</v>
      </c>
      <c r="Z8" s="20">
        <v>0</v>
      </c>
      <c r="AA8" s="20">
        <v>0</v>
      </c>
      <c r="AB8" s="20">
        <v>1536</v>
      </c>
      <c r="AC8" s="20">
        <v>0</v>
      </c>
      <c r="AD8" s="20">
        <v>0</v>
      </c>
      <c r="AE8" s="20">
        <v>1536</v>
      </c>
      <c r="AF8" s="20">
        <v>0</v>
      </c>
      <c r="AG8" s="20">
        <v>0</v>
      </c>
      <c r="AH8" s="20">
        <v>1536</v>
      </c>
      <c r="AI8" s="20">
        <v>0</v>
      </c>
      <c r="AJ8" s="20">
        <v>0</v>
      </c>
      <c r="AK8" s="20">
        <v>1536</v>
      </c>
      <c r="AL8" s="20">
        <v>0</v>
      </c>
      <c r="AM8" s="20">
        <v>0</v>
      </c>
      <c r="AN8" s="20">
        <v>1536</v>
      </c>
      <c r="AO8" s="20">
        <v>0</v>
      </c>
      <c r="AP8" s="20">
        <v>0</v>
      </c>
      <c r="AQ8" s="20">
        <v>1536</v>
      </c>
      <c r="AR8" s="20">
        <v>0</v>
      </c>
      <c r="AS8" s="20">
        <v>0</v>
      </c>
      <c r="AT8" s="20">
        <v>1536</v>
      </c>
      <c r="AU8" s="20">
        <v>0</v>
      </c>
      <c r="AV8" s="20">
        <v>0</v>
      </c>
      <c r="AW8" s="20">
        <v>1536</v>
      </c>
    </row>
    <row r="9" spans="1:49">
      <c r="A9" s="17" t="s">
        <v>146</v>
      </c>
      <c r="B9" s="17">
        <v>2</v>
      </c>
      <c r="C9" s="17" t="s">
        <v>182</v>
      </c>
      <c r="D9" s="17">
        <f>+'Set up - Demand'!F9</f>
        <v>60000</v>
      </c>
      <c r="E9" s="17">
        <f>+'Set up - Demand'!H9</f>
        <v>65000</v>
      </c>
      <c r="H9" s="17">
        <f>+'Set up - Demand'!AT9</f>
        <v>1</v>
      </c>
      <c r="I9" s="18">
        <f>+'Set up - Demand'!AF9</f>
        <v>0</v>
      </c>
      <c r="J9" s="18">
        <f>+'Set up - Demand'!AR9</f>
        <v>0</v>
      </c>
      <c r="K9" s="27">
        <f t="shared" si="0"/>
        <v>0</v>
      </c>
      <c r="L9" s="27">
        <f t="shared" si="1"/>
        <v>0</v>
      </c>
      <c r="M9" s="20">
        <v>0</v>
      </c>
      <c r="N9" s="21">
        <v>0</v>
      </c>
      <c r="O9" s="20">
        <v>30</v>
      </c>
      <c r="P9" s="21">
        <v>0</v>
      </c>
      <c r="Q9" s="20">
        <v>0</v>
      </c>
      <c r="R9" s="21">
        <v>30</v>
      </c>
      <c r="S9" s="20">
        <v>0</v>
      </c>
      <c r="T9" s="21">
        <v>0</v>
      </c>
      <c r="U9" s="20">
        <v>30</v>
      </c>
      <c r="V9" s="21">
        <v>0</v>
      </c>
      <c r="W9" s="20">
        <v>0</v>
      </c>
      <c r="X9" s="21">
        <v>30</v>
      </c>
      <c r="Y9" s="20">
        <f t="shared" si="2"/>
        <v>120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</row>
    <row r="10" spans="1:49">
      <c r="A10" s="17" t="s">
        <v>147</v>
      </c>
      <c r="B10" s="17">
        <v>2</v>
      </c>
      <c r="C10" s="17" t="s">
        <v>182</v>
      </c>
      <c r="D10" s="17">
        <f>+'Set up - Demand'!F10</f>
        <v>30000</v>
      </c>
      <c r="E10" s="17">
        <f>+'Set up - Demand'!H10</f>
        <v>32000</v>
      </c>
      <c r="H10" s="17">
        <f>+'Set up - Demand'!AT10</f>
        <v>0</v>
      </c>
      <c r="I10" s="18">
        <f>+'Set up - Demand'!AF10</f>
        <v>0.1</v>
      </c>
      <c r="J10" s="18">
        <f>+'Set up - Demand'!AR10</f>
        <v>0.1</v>
      </c>
      <c r="K10" s="27">
        <f t="shared" si="0"/>
        <v>3000</v>
      </c>
      <c r="L10" s="27">
        <f t="shared" si="1"/>
        <v>3200</v>
      </c>
      <c r="M10" s="20">
        <v>0</v>
      </c>
      <c r="N10" s="21">
        <v>0</v>
      </c>
      <c r="O10" s="20">
        <v>30</v>
      </c>
      <c r="P10" s="21">
        <v>0</v>
      </c>
      <c r="Q10" s="20">
        <v>0</v>
      </c>
      <c r="R10" s="21">
        <v>30</v>
      </c>
      <c r="S10" s="20">
        <v>0</v>
      </c>
      <c r="T10" s="21">
        <v>0</v>
      </c>
      <c r="U10" s="20">
        <v>30</v>
      </c>
      <c r="V10" s="21">
        <v>0</v>
      </c>
      <c r="W10" s="20">
        <v>0</v>
      </c>
      <c r="X10" s="21">
        <v>30</v>
      </c>
      <c r="Y10" s="20">
        <f t="shared" si="2"/>
        <v>120</v>
      </c>
      <c r="Z10" s="20">
        <v>0</v>
      </c>
      <c r="AA10" s="20">
        <v>0</v>
      </c>
      <c r="AB10" s="20">
        <v>768</v>
      </c>
      <c r="AC10" s="20">
        <v>0</v>
      </c>
      <c r="AD10" s="20">
        <v>0</v>
      </c>
      <c r="AE10" s="20">
        <v>768</v>
      </c>
      <c r="AF10" s="20">
        <v>0</v>
      </c>
      <c r="AG10" s="20">
        <v>0</v>
      </c>
      <c r="AH10" s="20">
        <v>768</v>
      </c>
      <c r="AI10" s="20">
        <v>0</v>
      </c>
      <c r="AJ10" s="20">
        <v>0</v>
      </c>
      <c r="AK10" s="20">
        <v>768</v>
      </c>
      <c r="AL10" s="20">
        <v>0</v>
      </c>
      <c r="AM10" s="20">
        <v>0</v>
      </c>
      <c r="AN10" s="20">
        <v>768</v>
      </c>
      <c r="AO10" s="20">
        <v>0</v>
      </c>
      <c r="AP10" s="20">
        <v>0</v>
      </c>
      <c r="AQ10" s="20">
        <v>768</v>
      </c>
      <c r="AR10" s="20">
        <v>0</v>
      </c>
      <c r="AS10" s="20">
        <v>0</v>
      </c>
      <c r="AT10" s="20">
        <v>768</v>
      </c>
      <c r="AU10" s="20">
        <v>0</v>
      </c>
      <c r="AV10" s="20">
        <v>0</v>
      </c>
      <c r="AW10" s="20">
        <v>768</v>
      </c>
    </row>
    <row r="11" spans="1:49">
      <c r="A11" s="17" t="s">
        <v>148</v>
      </c>
      <c r="B11" s="17">
        <v>3</v>
      </c>
      <c r="C11" s="17" t="s">
        <v>181</v>
      </c>
      <c r="D11" s="17">
        <f>+'Set up - Demand'!F11</f>
        <v>9500</v>
      </c>
      <c r="E11" s="17">
        <f>+'Set up - Demand'!H11</f>
        <v>15500</v>
      </c>
      <c r="H11" s="17">
        <f>+'Set up - Demand'!AT11</f>
        <v>1</v>
      </c>
      <c r="I11" s="18">
        <f>+'Set up - Demand'!AF11</f>
        <v>0.03</v>
      </c>
      <c r="J11" s="18">
        <f>+'Set up - Demand'!AR11</f>
        <v>0.03</v>
      </c>
      <c r="K11" s="27">
        <f t="shared" si="0"/>
        <v>285</v>
      </c>
      <c r="L11" s="27">
        <f t="shared" si="1"/>
        <v>465</v>
      </c>
      <c r="M11" s="20">
        <v>0</v>
      </c>
      <c r="N11" s="21">
        <v>0</v>
      </c>
      <c r="O11" s="20">
        <v>30</v>
      </c>
      <c r="P11" s="21">
        <v>0</v>
      </c>
      <c r="Q11" s="20">
        <v>0</v>
      </c>
      <c r="R11" s="21">
        <v>30</v>
      </c>
      <c r="S11" s="20">
        <v>0</v>
      </c>
      <c r="T11" s="21">
        <v>0</v>
      </c>
      <c r="U11" s="20">
        <v>30</v>
      </c>
      <c r="V11" s="21">
        <v>0</v>
      </c>
      <c r="W11" s="20">
        <v>0</v>
      </c>
      <c r="X11" s="21">
        <v>30</v>
      </c>
      <c r="Y11" s="20">
        <f t="shared" si="2"/>
        <v>120</v>
      </c>
      <c r="Z11" s="20">
        <v>0</v>
      </c>
      <c r="AA11" s="20">
        <v>0</v>
      </c>
      <c r="AB11" s="20">
        <v>71.25</v>
      </c>
      <c r="AC11" s="20">
        <v>0</v>
      </c>
      <c r="AD11" s="20">
        <v>0</v>
      </c>
      <c r="AE11" s="20">
        <v>71.25</v>
      </c>
      <c r="AF11" s="20">
        <v>0</v>
      </c>
      <c r="AG11" s="20">
        <v>0</v>
      </c>
      <c r="AH11" s="20">
        <v>71.25</v>
      </c>
      <c r="AI11" s="20">
        <v>0</v>
      </c>
      <c r="AJ11" s="20">
        <v>0</v>
      </c>
      <c r="AK11" s="20">
        <v>71.25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384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</row>
    <row r="12" spans="1:49">
      <c r="A12" s="17" t="s">
        <v>149</v>
      </c>
      <c r="B12" s="17">
        <v>3</v>
      </c>
      <c r="C12" s="17" t="s">
        <v>181</v>
      </c>
      <c r="D12" s="17">
        <f>+'Set up - Demand'!F12</f>
        <v>9000</v>
      </c>
      <c r="E12" s="17">
        <f>+'Set up - Demand'!H12</f>
        <v>6600</v>
      </c>
      <c r="H12" s="17">
        <f>+'Set up - Demand'!AT12</f>
        <v>1</v>
      </c>
      <c r="I12" s="18">
        <f>+'Set up - Demand'!AF12</f>
        <v>0</v>
      </c>
      <c r="J12" s="18">
        <f>+'Set up - Demand'!AR12</f>
        <v>0</v>
      </c>
      <c r="K12" s="27">
        <f t="shared" si="0"/>
        <v>0</v>
      </c>
      <c r="L12" s="27">
        <f t="shared" si="1"/>
        <v>0</v>
      </c>
      <c r="M12" s="20">
        <v>0</v>
      </c>
      <c r="N12" s="21">
        <v>0</v>
      </c>
      <c r="O12" s="20">
        <v>30</v>
      </c>
      <c r="P12" s="21">
        <v>0</v>
      </c>
      <c r="Q12" s="20">
        <v>0</v>
      </c>
      <c r="R12" s="21">
        <v>30</v>
      </c>
      <c r="S12" s="20">
        <v>0</v>
      </c>
      <c r="T12" s="21">
        <v>0</v>
      </c>
      <c r="U12" s="20">
        <v>30</v>
      </c>
      <c r="V12" s="21">
        <v>0</v>
      </c>
      <c r="W12" s="20">
        <v>0</v>
      </c>
      <c r="X12" s="21">
        <v>30</v>
      </c>
      <c r="Y12" s="20">
        <f t="shared" si="2"/>
        <v>120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</row>
    <row r="13" spans="1:49">
      <c r="A13" s="17" t="s">
        <v>150</v>
      </c>
      <c r="B13" s="17">
        <v>3</v>
      </c>
      <c r="C13" s="17" t="s">
        <v>181</v>
      </c>
      <c r="D13" s="17">
        <f>+'Set up - Demand'!F13</f>
        <v>9000</v>
      </c>
      <c r="E13" s="17">
        <f>+'Set up - Demand'!H13</f>
        <v>10000</v>
      </c>
      <c r="H13" s="17">
        <f>+'Set up - Demand'!AT13</f>
        <v>1</v>
      </c>
      <c r="I13" s="18">
        <f>+'Set up - Demand'!AF13</f>
        <v>0</v>
      </c>
      <c r="J13" s="18">
        <f>+'Set up - Demand'!AR13</f>
        <v>0</v>
      </c>
      <c r="K13" s="27">
        <f t="shared" si="0"/>
        <v>0</v>
      </c>
      <c r="L13" s="27">
        <f t="shared" si="1"/>
        <v>0</v>
      </c>
      <c r="M13" s="20">
        <v>0</v>
      </c>
      <c r="N13" s="21">
        <v>0</v>
      </c>
      <c r="O13" s="20">
        <v>30</v>
      </c>
      <c r="P13" s="21">
        <v>0</v>
      </c>
      <c r="Q13" s="20">
        <v>0</v>
      </c>
      <c r="R13" s="21">
        <v>30</v>
      </c>
      <c r="S13" s="20">
        <v>0</v>
      </c>
      <c r="T13" s="21">
        <v>0</v>
      </c>
      <c r="U13" s="20">
        <v>30</v>
      </c>
      <c r="V13" s="21">
        <v>0</v>
      </c>
      <c r="W13" s="20">
        <v>0</v>
      </c>
      <c r="X13" s="21">
        <v>30</v>
      </c>
      <c r="Y13" s="20">
        <f t="shared" si="2"/>
        <v>120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</row>
    <row r="14" spans="1:49">
      <c r="A14" s="17" t="s">
        <v>151</v>
      </c>
      <c r="B14" s="17">
        <v>3</v>
      </c>
      <c r="C14" s="17" t="s">
        <v>181</v>
      </c>
      <c r="D14" s="17">
        <f>+'Set up - Demand'!F14</f>
        <v>8000</v>
      </c>
      <c r="E14" s="17">
        <f>+'Set up - Demand'!H14</f>
        <v>8800</v>
      </c>
      <c r="H14" s="17">
        <f>+'Set up - Demand'!AT14</f>
        <v>1</v>
      </c>
      <c r="I14" s="18">
        <f>+'Set up - Demand'!AF14</f>
        <v>0</v>
      </c>
      <c r="J14" s="18">
        <f>+'Set up - Demand'!AR14</f>
        <v>0</v>
      </c>
      <c r="K14" s="27">
        <f t="shared" si="0"/>
        <v>0</v>
      </c>
      <c r="L14" s="27">
        <f t="shared" si="1"/>
        <v>0</v>
      </c>
      <c r="M14" s="20">
        <v>0</v>
      </c>
      <c r="N14" s="21">
        <v>0</v>
      </c>
      <c r="O14" s="20">
        <v>30</v>
      </c>
      <c r="P14" s="21">
        <v>0</v>
      </c>
      <c r="Q14" s="20">
        <v>0</v>
      </c>
      <c r="R14" s="21">
        <v>30</v>
      </c>
      <c r="S14" s="20">
        <v>0</v>
      </c>
      <c r="T14" s="21">
        <v>0</v>
      </c>
      <c r="U14" s="20">
        <v>30</v>
      </c>
      <c r="V14" s="21">
        <v>0</v>
      </c>
      <c r="W14" s="20">
        <v>0</v>
      </c>
      <c r="X14" s="21">
        <v>30</v>
      </c>
      <c r="Y14" s="20">
        <f t="shared" si="2"/>
        <v>120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</row>
    <row r="15" spans="1:49">
      <c r="A15" s="17" t="s">
        <v>152</v>
      </c>
      <c r="B15" s="17">
        <v>3</v>
      </c>
      <c r="C15" s="17" t="s">
        <v>181</v>
      </c>
      <c r="D15" s="17">
        <f>+'Set up - Demand'!F15</f>
        <v>8000</v>
      </c>
      <c r="E15" s="17">
        <f>+'Set up - Demand'!H15</f>
        <v>8200</v>
      </c>
      <c r="H15" s="17">
        <f>+'Set up - Demand'!AT15</f>
        <v>1</v>
      </c>
      <c r="I15" s="18">
        <f>+'Set up - Demand'!AF15</f>
        <v>0</v>
      </c>
      <c r="J15" s="18">
        <f>+'Set up - Demand'!AR15</f>
        <v>0</v>
      </c>
      <c r="K15" s="27">
        <f t="shared" si="0"/>
        <v>0</v>
      </c>
      <c r="L15" s="27">
        <f t="shared" si="1"/>
        <v>0</v>
      </c>
      <c r="M15" s="20">
        <v>0</v>
      </c>
      <c r="N15" s="21">
        <v>0</v>
      </c>
      <c r="O15" s="20">
        <v>30</v>
      </c>
      <c r="P15" s="21">
        <v>0</v>
      </c>
      <c r="Q15" s="20">
        <v>0</v>
      </c>
      <c r="R15" s="21">
        <v>30</v>
      </c>
      <c r="S15" s="20">
        <v>0</v>
      </c>
      <c r="T15" s="21">
        <v>0</v>
      </c>
      <c r="U15" s="20">
        <v>30</v>
      </c>
      <c r="V15" s="21">
        <v>0</v>
      </c>
      <c r="W15" s="20">
        <v>0</v>
      </c>
      <c r="X15" s="21">
        <v>30</v>
      </c>
      <c r="Y15" s="20">
        <f t="shared" si="2"/>
        <v>120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</row>
    <row r="16" spans="1:49">
      <c r="A16" s="17" t="s">
        <v>153</v>
      </c>
      <c r="B16" s="17">
        <v>3</v>
      </c>
      <c r="C16" s="17" t="s">
        <v>181</v>
      </c>
      <c r="D16" s="17">
        <f>+'Set up - Demand'!F16</f>
        <v>8000</v>
      </c>
      <c r="E16" s="17">
        <f>+'Set up - Demand'!H16</f>
        <v>10500</v>
      </c>
      <c r="H16" s="17">
        <f>+'Set up - Demand'!AT16</f>
        <v>1</v>
      </c>
      <c r="I16" s="18">
        <f>+'Set up - Demand'!AF16</f>
        <v>0</v>
      </c>
      <c r="J16" s="18">
        <f>+'Set up - Demand'!AR16</f>
        <v>0</v>
      </c>
      <c r="K16" s="27">
        <f t="shared" si="0"/>
        <v>0</v>
      </c>
      <c r="L16" s="27">
        <f t="shared" si="1"/>
        <v>0</v>
      </c>
      <c r="M16" s="20">
        <v>0</v>
      </c>
      <c r="N16" s="21">
        <v>0</v>
      </c>
      <c r="O16" s="20">
        <v>30</v>
      </c>
      <c r="P16" s="21">
        <v>0</v>
      </c>
      <c r="Q16" s="20">
        <v>0</v>
      </c>
      <c r="R16" s="21">
        <v>30</v>
      </c>
      <c r="S16" s="20">
        <v>0</v>
      </c>
      <c r="T16" s="21">
        <v>0</v>
      </c>
      <c r="U16" s="20">
        <v>30</v>
      </c>
      <c r="V16" s="21">
        <v>0</v>
      </c>
      <c r="W16" s="20">
        <v>0</v>
      </c>
      <c r="X16" s="21">
        <v>30</v>
      </c>
      <c r="Y16" s="20">
        <f t="shared" si="2"/>
        <v>120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</row>
    <row r="17" spans="1:49">
      <c r="A17" s="17" t="s">
        <v>154</v>
      </c>
      <c r="B17" s="17">
        <v>3</v>
      </c>
      <c r="C17" s="17" t="s">
        <v>181</v>
      </c>
      <c r="D17" s="17">
        <f>+'Set up - Demand'!F17</f>
        <v>7500</v>
      </c>
      <c r="E17" s="17">
        <f>+'Set up - Demand'!H17</f>
        <v>7500</v>
      </c>
      <c r="H17" s="17">
        <f>+'Set up - Demand'!AT17</f>
        <v>1</v>
      </c>
      <c r="I17" s="18">
        <f>+'Set up - Demand'!AF17</f>
        <v>0</v>
      </c>
      <c r="J17" s="18">
        <f>+'Set up - Demand'!AR17</f>
        <v>0</v>
      </c>
      <c r="K17" s="27">
        <f t="shared" si="0"/>
        <v>0</v>
      </c>
      <c r="L17" s="27">
        <f t="shared" si="1"/>
        <v>0</v>
      </c>
      <c r="M17" s="20">
        <v>0</v>
      </c>
      <c r="N17" s="21">
        <v>0</v>
      </c>
      <c r="O17" s="20">
        <v>30</v>
      </c>
      <c r="P17" s="21">
        <v>0</v>
      </c>
      <c r="Q17" s="20">
        <v>0</v>
      </c>
      <c r="R17" s="21">
        <v>30</v>
      </c>
      <c r="S17" s="20">
        <v>0</v>
      </c>
      <c r="T17" s="21">
        <v>0</v>
      </c>
      <c r="U17" s="20">
        <v>30</v>
      </c>
      <c r="V17" s="21">
        <v>0</v>
      </c>
      <c r="W17" s="20">
        <v>0</v>
      </c>
      <c r="X17" s="21">
        <v>30</v>
      </c>
      <c r="Y17" s="20">
        <f t="shared" si="2"/>
        <v>120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</row>
    <row r="18" spans="1:49">
      <c r="A18" s="17" t="s">
        <v>155</v>
      </c>
      <c r="B18" s="17">
        <v>3</v>
      </c>
      <c r="C18" s="17" t="s">
        <v>181</v>
      </c>
      <c r="D18" s="17">
        <f>+'Set up - Demand'!F18</f>
        <v>7000</v>
      </c>
      <c r="E18" s="17">
        <f>+'Set up - Demand'!H18</f>
        <v>7200</v>
      </c>
      <c r="H18" s="17">
        <f>+'Set up - Demand'!AT18</f>
        <v>1</v>
      </c>
      <c r="I18" s="18">
        <f>+'Set up - Demand'!AF18</f>
        <v>0</v>
      </c>
      <c r="J18" s="18">
        <f>+'Set up - Demand'!AR18</f>
        <v>0</v>
      </c>
      <c r="K18" s="27">
        <f t="shared" si="0"/>
        <v>0</v>
      </c>
      <c r="L18" s="27">
        <f t="shared" si="1"/>
        <v>0</v>
      </c>
      <c r="M18" s="20">
        <v>0</v>
      </c>
      <c r="N18" s="21">
        <v>0</v>
      </c>
      <c r="O18" s="20">
        <v>30</v>
      </c>
      <c r="P18" s="21">
        <v>0</v>
      </c>
      <c r="Q18" s="20">
        <v>0</v>
      </c>
      <c r="R18" s="21">
        <v>30</v>
      </c>
      <c r="S18" s="20">
        <v>0</v>
      </c>
      <c r="T18" s="21">
        <v>0</v>
      </c>
      <c r="U18" s="20">
        <v>30</v>
      </c>
      <c r="V18" s="21">
        <v>0</v>
      </c>
      <c r="W18" s="20">
        <v>0</v>
      </c>
      <c r="X18" s="21">
        <v>30</v>
      </c>
      <c r="Y18" s="20">
        <f t="shared" si="2"/>
        <v>120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</row>
    <row r="19" spans="1:49">
      <c r="A19" s="17" t="s">
        <v>157</v>
      </c>
      <c r="B19" s="17">
        <v>3</v>
      </c>
      <c r="C19" s="17" t="s">
        <v>181</v>
      </c>
      <c r="D19" s="17">
        <f>+'Set up - Demand'!F19</f>
        <v>6500</v>
      </c>
      <c r="E19" s="17">
        <f>+'Set up - Demand'!H19</f>
        <v>10000</v>
      </c>
      <c r="H19" s="17">
        <f>+'Set up - Demand'!AT19</f>
        <v>0</v>
      </c>
      <c r="I19" s="18">
        <f>+'Set up - Demand'!AF19</f>
        <v>0</v>
      </c>
      <c r="J19" s="18">
        <f>+'Set up - Demand'!AR19</f>
        <v>0</v>
      </c>
      <c r="K19" s="27">
        <f t="shared" si="0"/>
        <v>0</v>
      </c>
      <c r="L19" s="27">
        <f t="shared" si="1"/>
        <v>0</v>
      </c>
      <c r="M19" s="20">
        <v>0</v>
      </c>
      <c r="N19" s="21">
        <v>0</v>
      </c>
      <c r="O19" s="20">
        <v>30</v>
      </c>
      <c r="P19" s="21">
        <v>0</v>
      </c>
      <c r="Q19" s="20">
        <v>0</v>
      </c>
      <c r="R19" s="21">
        <v>30</v>
      </c>
      <c r="S19" s="20">
        <v>0</v>
      </c>
      <c r="T19" s="21">
        <v>0</v>
      </c>
      <c r="U19" s="20">
        <v>30</v>
      </c>
      <c r="V19" s="21">
        <v>0</v>
      </c>
      <c r="W19" s="20">
        <v>0</v>
      </c>
      <c r="X19" s="21">
        <v>30</v>
      </c>
      <c r="Y19" s="20">
        <f t="shared" si="2"/>
        <v>120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</row>
    <row r="20" spans="1:49">
      <c r="A20" s="17" t="s">
        <v>158</v>
      </c>
      <c r="B20" s="17">
        <v>3</v>
      </c>
      <c r="C20" s="17" t="s">
        <v>181</v>
      </c>
      <c r="D20" s="17">
        <f>+'Set up - Demand'!F20</f>
        <v>6000</v>
      </c>
      <c r="E20" s="17">
        <f>+'Set up - Demand'!H20</f>
        <v>12000</v>
      </c>
      <c r="H20" s="17">
        <f>+'Set up - Demand'!AT20</f>
        <v>0</v>
      </c>
      <c r="I20" s="18">
        <f>+'Set up - Demand'!AF20</f>
        <v>0</v>
      </c>
      <c r="J20" s="18">
        <f>+'Set up - Demand'!AR20</f>
        <v>0</v>
      </c>
      <c r="K20" s="27">
        <f t="shared" si="0"/>
        <v>0</v>
      </c>
      <c r="L20" s="27">
        <f t="shared" si="1"/>
        <v>0</v>
      </c>
      <c r="M20" s="20">
        <v>0</v>
      </c>
      <c r="N20" s="21">
        <v>0</v>
      </c>
      <c r="O20" s="20">
        <v>30</v>
      </c>
      <c r="P20" s="21">
        <v>0</v>
      </c>
      <c r="Q20" s="20">
        <v>0</v>
      </c>
      <c r="R20" s="21">
        <v>30</v>
      </c>
      <c r="S20" s="20">
        <v>0</v>
      </c>
      <c r="T20" s="21">
        <v>0</v>
      </c>
      <c r="U20" s="20">
        <v>30</v>
      </c>
      <c r="V20" s="21">
        <v>0</v>
      </c>
      <c r="W20" s="20">
        <v>0</v>
      </c>
      <c r="X20" s="21">
        <v>30</v>
      </c>
      <c r="Y20" s="20">
        <f t="shared" si="2"/>
        <v>120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</row>
    <row r="21" spans="1:49">
      <c r="A21" s="17" t="s">
        <v>159</v>
      </c>
      <c r="B21" s="17">
        <v>3</v>
      </c>
      <c r="C21" s="17" t="s">
        <v>181</v>
      </c>
      <c r="D21" s="17">
        <f>+'Set up - Demand'!F21</f>
        <v>5500</v>
      </c>
      <c r="E21" s="17">
        <f>+'Set up - Demand'!H21</f>
        <v>16500</v>
      </c>
      <c r="H21" s="17">
        <f>+'Set up - Demand'!AT21</f>
        <v>0</v>
      </c>
      <c r="I21" s="18">
        <f>+'Set up - Demand'!AF21</f>
        <v>0</v>
      </c>
      <c r="J21" s="18">
        <f>+'Set up - Demand'!AR21</f>
        <v>0</v>
      </c>
      <c r="K21" s="27">
        <f t="shared" si="0"/>
        <v>0</v>
      </c>
      <c r="L21" s="27">
        <f t="shared" si="1"/>
        <v>0</v>
      </c>
      <c r="M21" s="20">
        <v>0</v>
      </c>
      <c r="N21" s="21">
        <v>0</v>
      </c>
      <c r="O21" s="20">
        <v>30</v>
      </c>
      <c r="P21" s="21">
        <v>0</v>
      </c>
      <c r="Q21" s="20">
        <v>0</v>
      </c>
      <c r="R21" s="21">
        <v>30</v>
      </c>
      <c r="S21" s="20">
        <v>0</v>
      </c>
      <c r="T21" s="21">
        <v>0</v>
      </c>
      <c r="U21" s="20">
        <v>30</v>
      </c>
      <c r="V21" s="21">
        <v>0</v>
      </c>
      <c r="W21" s="20">
        <v>0</v>
      </c>
      <c r="X21" s="21">
        <v>30</v>
      </c>
      <c r="Y21" s="20">
        <f t="shared" si="2"/>
        <v>120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</row>
    <row r="22" spans="1:49">
      <c r="A22" s="17" t="s">
        <v>160</v>
      </c>
      <c r="B22" s="17">
        <v>3</v>
      </c>
      <c r="C22" s="17" t="s">
        <v>181</v>
      </c>
      <c r="D22" s="17">
        <f>+'Set up - Demand'!F22</f>
        <v>5000</v>
      </c>
      <c r="E22" s="17">
        <f>+'Set up - Demand'!H22</f>
        <v>7000</v>
      </c>
      <c r="H22" s="17">
        <f>+'Set up - Demand'!AT22</f>
        <v>0</v>
      </c>
      <c r="I22" s="18">
        <f>+'Set up - Demand'!AF22</f>
        <v>0</v>
      </c>
      <c r="J22" s="18">
        <f>+'Set up - Demand'!AR22</f>
        <v>0</v>
      </c>
      <c r="K22" s="27">
        <f t="shared" si="0"/>
        <v>0</v>
      </c>
      <c r="L22" s="27">
        <f t="shared" si="1"/>
        <v>0</v>
      </c>
      <c r="M22" s="20">
        <v>0</v>
      </c>
      <c r="N22" s="21">
        <v>0</v>
      </c>
      <c r="O22" s="20">
        <v>30</v>
      </c>
      <c r="P22" s="21">
        <v>0</v>
      </c>
      <c r="Q22" s="20">
        <v>0</v>
      </c>
      <c r="R22" s="21">
        <v>30</v>
      </c>
      <c r="S22" s="20">
        <v>0</v>
      </c>
      <c r="T22" s="21">
        <v>0</v>
      </c>
      <c r="U22" s="20">
        <v>30</v>
      </c>
      <c r="V22" s="21">
        <v>0</v>
      </c>
      <c r="W22" s="20">
        <v>0</v>
      </c>
      <c r="X22" s="21">
        <v>30</v>
      </c>
      <c r="Y22" s="20">
        <f t="shared" si="2"/>
        <v>120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</row>
    <row r="23" spans="1:49">
      <c r="A23" s="17" t="s">
        <v>161</v>
      </c>
      <c r="B23" s="17">
        <v>3</v>
      </c>
      <c r="C23" s="17" t="s">
        <v>181</v>
      </c>
      <c r="D23" s="17">
        <f>+'Set up - Demand'!F23</f>
        <v>5000</v>
      </c>
      <c r="E23" s="17">
        <f>+'Set up - Demand'!H23</f>
        <v>2000</v>
      </c>
      <c r="H23" s="17">
        <f>+'Set up - Demand'!AT23</f>
        <v>0</v>
      </c>
      <c r="I23" s="18">
        <f>+'Set up - Demand'!AF23</f>
        <v>0.3</v>
      </c>
      <c r="J23" s="18">
        <f>+'Set up - Demand'!AR23</f>
        <v>0.3</v>
      </c>
      <c r="K23" s="27">
        <f t="shared" si="0"/>
        <v>1500</v>
      </c>
      <c r="L23" s="27">
        <f t="shared" si="1"/>
        <v>600</v>
      </c>
      <c r="M23" s="20">
        <v>0</v>
      </c>
      <c r="N23" s="21">
        <v>0</v>
      </c>
      <c r="O23" s="20">
        <v>30</v>
      </c>
      <c r="P23" s="21">
        <v>0</v>
      </c>
      <c r="Q23" s="20">
        <v>0</v>
      </c>
      <c r="R23" s="21">
        <v>30</v>
      </c>
      <c r="S23" s="20">
        <v>0</v>
      </c>
      <c r="T23" s="21">
        <v>0</v>
      </c>
      <c r="U23" s="20">
        <v>30</v>
      </c>
      <c r="V23" s="21">
        <v>0</v>
      </c>
      <c r="W23" s="20">
        <v>0</v>
      </c>
      <c r="X23" s="21">
        <v>30</v>
      </c>
      <c r="Y23" s="20">
        <f t="shared" si="2"/>
        <v>120</v>
      </c>
      <c r="Z23" s="20">
        <v>0</v>
      </c>
      <c r="AA23" s="20">
        <v>0</v>
      </c>
      <c r="AB23" s="20">
        <v>384</v>
      </c>
      <c r="AC23" s="20">
        <v>0</v>
      </c>
      <c r="AD23" s="20">
        <v>0</v>
      </c>
      <c r="AE23" s="20">
        <v>384</v>
      </c>
      <c r="AF23" s="20">
        <v>0</v>
      </c>
      <c r="AG23" s="20">
        <v>0</v>
      </c>
      <c r="AH23" s="20">
        <v>384</v>
      </c>
      <c r="AI23" s="20">
        <v>0</v>
      </c>
      <c r="AJ23" s="20">
        <v>0</v>
      </c>
      <c r="AK23" s="20">
        <v>384</v>
      </c>
      <c r="AL23" s="20">
        <v>0</v>
      </c>
      <c r="AM23" s="20">
        <v>0</v>
      </c>
      <c r="AN23" s="20">
        <v>384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384</v>
      </c>
      <c r="AU23" s="20">
        <v>0</v>
      </c>
      <c r="AV23" s="20">
        <v>0</v>
      </c>
      <c r="AW23" s="20">
        <v>0</v>
      </c>
    </row>
    <row r="24" spans="1:49">
      <c r="A24" s="17" t="s">
        <v>162</v>
      </c>
      <c r="B24" s="17">
        <v>3</v>
      </c>
      <c r="C24" s="17" t="s">
        <v>181</v>
      </c>
      <c r="D24" s="17">
        <f>+'Set up - Demand'!F24</f>
        <v>3000</v>
      </c>
      <c r="E24" s="17">
        <f>+'Set up - Demand'!H24</f>
        <v>7500</v>
      </c>
      <c r="H24" s="17">
        <f>+'Set up - Demand'!AT24</f>
        <v>0</v>
      </c>
      <c r="I24" s="18">
        <f>+'Set up - Demand'!AF24</f>
        <v>0.3</v>
      </c>
      <c r="J24" s="18">
        <f>+'Set up - Demand'!AR24</f>
        <v>0.3</v>
      </c>
      <c r="K24" s="27">
        <f t="shared" si="0"/>
        <v>900</v>
      </c>
      <c r="L24" s="27">
        <f t="shared" si="1"/>
        <v>2250</v>
      </c>
      <c r="M24" s="20">
        <v>0</v>
      </c>
      <c r="N24" s="21">
        <v>0</v>
      </c>
      <c r="O24" s="20">
        <v>30</v>
      </c>
      <c r="P24" s="21">
        <v>0</v>
      </c>
      <c r="Q24" s="20">
        <v>0</v>
      </c>
      <c r="R24" s="21">
        <v>30</v>
      </c>
      <c r="S24" s="20">
        <v>0</v>
      </c>
      <c r="T24" s="21">
        <v>0</v>
      </c>
      <c r="U24" s="20">
        <v>30</v>
      </c>
      <c r="V24" s="21">
        <v>0</v>
      </c>
      <c r="W24" s="20">
        <v>0</v>
      </c>
      <c r="X24" s="21">
        <v>30</v>
      </c>
      <c r="Y24" s="20">
        <f t="shared" si="2"/>
        <v>120</v>
      </c>
      <c r="Z24" s="20">
        <v>0</v>
      </c>
      <c r="AA24" s="20">
        <v>0</v>
      </c>
      <c r="AB24" s="20">
        <v>384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384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384</v>
      </c>
      <c r="AO24" s="20">
        <v>0</v>
      </c>
      <c r="AP24" s="20">
        <v>0</v>
      </c>
      <c r="AQ24" s="20">
        <v>768</v>
      </c>
      <c r="AR24" s="20">
        <v>0</v>
      </c>
      <c r="AS24" s="20">
        <v>0</v>
      </c>
      <c r="AT24" s="20">
        <v>384</v>
      </c>
      <c r="AU24" s="20">
        <v>0</v>
      </c>
      <c r="AV24" s="20">
        <v>0</v>
      </c>
      <c r="AW24" s="20">
        <v>768</v>
      </c>
    </row>
    <row r="25" spans="1:49">
      <c r="A25" s="17" t="s">
        <v>163</v>
      </c>
      <c r="B25" s="17">
        <v>3</v>
      </c>
      <c r="C25" s="17" t="s">
        <v>181</v>
      </c>
      <c r="D25" s="17">
        <f>+'Set up - Demand'!F25</f>
        <v>2000</v>
      </c>
      <c r="E25" s="17">
        <f>+'Set up - Demand'!H25</f>
        <v>3500</v>
      </c>
      <c r="H25" s="17">
        <f>+'Set up - Demand'!AT25</f>
        <v>0</v>
      </c>
      <c r="I25" s="18">
        <f>+'Set up - Demand'!AF25</f>
        <v>0.3</v>
      </c>
      <c r="J25" s="18">
        <f>+'Set up - Demand'!AR25</f>
        <v>0.3</v>
      </c>
      <c r="K25" s="27">
        <f t="shared" si="0"/>
        <v>600</v>
      </c>
      <c r="L25" s="27">
        <f t="shared" si="1"/>
        <v>1050</v>
      </c>
      <c r="M25" s="20">
        <v>0</v>
      </c>
      <c r="N25" s="21">
        <v>0</v>
      </c>
      <c r="O25" s="20">
        <v>30</v>
      </c>
      <c r="P25" s="21">
        <v>0</v>
      </c>
      <c r="Q25" s="20">
        <v>0</v>
      </c>
      <c r="R25" s="21">
        <v>30</v>
      </c>
      <c r="S25" s="20">
        <v>0</v>
      </c>
      <c r="T25" s="21">
        <v>0</v>
      </c>
      <c r="U25" s="20">
        <v>30</v>
      </c>
      <c r="V25" s="21">
        <v>0</v>
      </c>
      <c r="W25" s="20">
        <v>0</v>
      </c>
      <c r="X25" s="21">
        <v>30</v>
      </c>
      <c r="Y25" s="20">
        <f t="shared" si="2"/>
        <v>120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384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384</v>
      </c>
      <c r="AL25" s="20">
        <v>0</v>
      </c>
      <c r="AM25" s="20">
        <v>0</v>
      </c>
      <c r="AN25" s="20">
        <v>384</v>
      </c>
      <c r="AO25" s="20">
        <v>0</v>
      </c>
      <c r="AP25" s="20">
        <v>0</v>
      </c>
      <c r="AQ25" s="20">
        <v>384</v>
      </c>
      <c r="AR25" s="20">
        <v>0</v>
      </c>
      <c r="AS25" s="20">
        <v>0</v>
      </c>
      <c r="AT25" s="20">
        <v>384</v>
      </c>
      <c r="AU25" s="20">
        <v>0</v>
      </c>
      <c r="AV25" s="20">
        <v>0</v>
      </c>
      <c r="AW25" s="20">
        <v>0</v>
      </c>
    </row>
    <row r="26" spans="1:49">
      <c r="A26" s="17" t="s">
        <v>164</v>
      </c>
      <c r="B26" s="17">
        <v>3</v>
      </c>
      <c r="C26" s="17" t="s">
        <v>181</v>
      </c>
      <c r="D26" s="17">
        <f>+'Set up - Demand'!F26</f>
        <v>1000</v>
      </c>
      <c r="E26" s="17">
        <f>+'Set up - Demand'!H26</f>
        <v>500</v>
      </c>
      <c r="H26" s="17">
        <f>+'Set up - Demand'!AT26</f>
        <v>0</v>
      </c>
      <c r="I26" s="18">
        <f>+'Set up - Demand'!AF26</f>
        <v>0.3</v>
      </c>
      <c r="J26" s="18">
        <f>+'Set up - Demand'!AR26</f>
        <v>0.3</v>
      </c>
      <c r="K26" s="27">
        <f t="shared" si="0"/>
        <v>300</v>
      </c>
      <c r="L26" s="27">
        <f t="shared" si="1"/>
        <v>150</v>
      </c>
      <c r="M26" s="20">
        <v>0</v>
      </c>
      <c r="N26" s="21">
        <v>0</v>
      </c>
      <c r="O26" s="20">
        <v>30</v>
      </c>
      <c r="P26" s="21">
        <v>0</v>
      </c>
      <c r="Q26" s="20">
        <v>0</v>
      </c>
      <c r="R26" s="21">
        <v>30</v>
      </c>
      <c r="S26" s="20">
        <v>0</v>
      </c>
      <c r="T26" s="21">
        <v>0</v>
      </c>
      <c r="U26" s="20">
        <v>30</v>
      </c>
      <c r="V26" s="21">
        <v>0</v>
      </c>
      <c r="W26" s="20">
        <v>0</v>
      </c>
      <c r="X26" s="21">
        <v>30</v>
      </c>
      <c r="Y26" s="20">
        <f t="shared" si="2"/>
        <v>120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384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384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</row>
    <row r="27" spans="1:49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1:49"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1:49"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1:49"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</row>
    <row r="36" spans="11:49"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11:49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1:49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</row>
    <row r="39" spans="11:49"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1:49"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1:49"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1:49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1:49"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1:49"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1:49"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1:49"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1:49"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1:49"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1:49"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1:49"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1:49"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1:49"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1:49"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1:49"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7"/>
  <sheetViews>
    <sheetView topLeftCell="A196" zoomScale="125" zoomScaleNormal="125" zoomScalePageLayoutView="125" workbookViewId="0">
      <selection activeCell="F1" sqref="F1:F1048576"/>
    </sheetView>
  </sheetViews>
  <sheetFormatPr baseColWidth="10" defaultRowHeight="15" x14ac:dyDescent="0"/>
  <cols>
    <col min="1" max="1" width="6.6640625" customWidth="1"/>
    <col min="2" max="2" width="6.83203125" customWidth="1"/>
    <col min="3" max="3" width="10.83203125" style="31"/>
    <col min="4" max="4" width="9" style="55" customWidth="1"/>
    <col min="5" max="5" width="10.83203125" style="31"/>
    <col min="6" max="6" width="12.33203125" style="58" customWidth="1"/>
    <col min="7" max="27" width="10.83203125" customWidth="1"/>
  </cols>
  <sheetData>
    <row r="1" spans="1:38" s="9" customFormat="1" ht="60">
      <c r="A1" s="9" t="s">
        <v>12</v>
      </c>
      <c r="B1" s="9" t="s">
        <v>10</v>
      </c>
      <c r="C1" s="53" t="s">
        <v>13</v>
      </c>
      <c r="D1" s="54" t="s">
        <v>14</v>
      </c>
      <c r="E1" s="53" t="s">
        <v>140</v>
      </c>
      <c r="F1" s="57" t="s">
        <v>16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28</v>
      </c>
      <c r="R1" s="9" t="s">
        <v>29</v>
      </c>
      <c r="S1" s="9" t="s">
        <v>30</v>
      </c>
      <c r="T1" s="9" t="s">
        <v>31</v>
      </c>
      <c r="U1" s="9" t="s">
        <v>45</v>
      </c>
      <c r="V1" s="9" t="s">
        <v>40</v>
      </c>
      <c r="W1" s="9" t="s">
        <v>41</v>
      </c>
      <c r="X1" s="9" t="s">
        <v>42</v>
      </c>
      <c r="Y1" s="9" t="s">
        <v>43</v>
      </c>
      <c r="Z1" s="9" t="s">
        <v>44</v>
      </c>
      <c r="AA1" s="9" t="s">
        <v>4</v>
      </c>
      <c r="AB1" s="51" t="s">
        <v>167</v>
      </c>
      <c r="AC1" s="51" t="s">
        <v>211</v>
      </c>
      <c r="AD1" s="51" t="s">
        <v>212</v>
      </c>
      <c r="AE1" s="51" t="s">
        <v>206</v>
      </c>
      <c r="AF1" s="51" t="s">
        <v>207</v>
      </c>
      <c r="AG1" s="51" t="s">
        <v>208</v>
      </c>
      <c r="AH1" s="51" t="s">
        <v>213</v>
      </c>
      <c r="AI1" s="51" t="s">
        <v>63</v>
      </c>
      <c r="AJ1" s="51" t="s">
        <v>209</v>
      </c>
      <c r="AK1" s="51" t="s">
        <v>214</v>
      </c>
      <c r="AL1" s="51" t="s">
        <v>215</v>
      </c>
    </row>
    <row r="2" spans="1:38" s="9" customFormat="1">
      <c r="A2" s="9" t="s">
        <v>141</v>
      </c>
      <c r="B2">
        <v>1</v>
      </c>
      <c r="C2" s="53">
        <v>1</v>
      </c>
      <c r="D2" s="54">
        <v>33024</v>
      </c>
      <c r="E2" s="53" t="s">
        <v>181</v>
      </c>
      <c r="F2" s="58">
        <f>SUM(AB2:AL2)</f>
        <v>33024</v>
      </c>
      <c r="X2" s="9">
        <v>30</v>
      </c>
      <c r="AB2">
        <v>8448</v>
      </c>
      <c r="AC2">
        <v>3072</v>
      </c>
      <c r="AD2">
        <v>7680</v>
      </c>
      <c r="AE2">
        <v>3072</v>
      </c>
      <c r="AF2">
        <v>8448</v>
      </c>
      <c r="AG2">
        <v>768</v>
      </c>
      <c r="AH2">
        <v>1536</v>
      </c>
      <c r="AI2">
        <v>0</v>
      </c>
      <c r="AJ2">
        <v>0</v>
      </c>
      <c r="AK2">
        <v>0</v>
      </c>
      <c r="AL2">
        <v>0</v>
      </c>
    </row>
    <row r="3" spans="1:38">
      <c r="A3" t="s">
        <v>141</v>
      </c>
      <c r="B3">
        <v>2</v>
      </c>
      <c r="C3" s="53">
        <v>1</v>
      </c>
      <c r="D3" s="54">
        <v>33024</v>
      </c>
      <c r="E3" s="53" t="s">
        <v>181</v>
      </c>
      <c r="F3" s="58">
        <f>SUM(AB3:AL3)</f>
        <v>23040</v>
      </c>
      <c r="X3" s="9">
        <v>30</v>
      </c>
      <c r="AB3">
        <v>3840</v>
      </c>
      <c r="AC3">
        <v>2304</v>
      </c>
      <c r="AD3">
        <v>3840</v>
      </c>
      <c r="AE3">
        <v>768</v>
      </c>
      <c r="AF3">
        <v>3840</v>
      </c>
      <c r="AG3">
        <v>768</v>
      </c>
      <c r="AH3">
        <v>1536</v>
      </c>
      <c r="AI3">
        <v>0</v>
      </c>
      <c r="AJ3">
        <v>3072</v>
      </c>
      <c r="AK3">
        <v>1536</v>
      </c>
      <c r="AL3">
        <v>1536</v>
      </c>
    </row>
    <row r="4" spans="1:38">
      <c r="A4" t="s">
        <v>141</v>
      </c>
      <c r="B4">
        <v>3</v>
      </c>
      <c r="C4" s="53">
        <v>1</v>
      </c>
      <c r="D4" s="54">
        <v>33024</v>
      </c>
      <c r="E4" s="53" t="s">
        <v>181</v>
      </c>
      <c r="F4" s="58">
        <f>SUM(AB4:AL4)</f>
        <v>24576</v>
      </c>
      <c r="X4" s="9">
        <v>30</v>
      </c>
      <c r="AB4">
        <v>3840</v>
      </c>
      <c r="AC4">
        <v>1536</v>
      </c>
      <c r="AD4">
        <v>3840</v>
      </c>
      <c r="AE4">
        <v>1536</v>
      </c>
      <c r="AF4">
        <v>3840</v>
      </c>
      <c r="AG4">
        <v>0</v>
      </c>
      <c r="AH4">
        <v>1536</v>
      </c>
      <c r="AI4">
        <v>8448</v>
      </c>
      <c r="AJ4">
        <v>0</v>
      </c>
      <c r="AK4">
        <v>0</v>
      </c>
      <c r="AL4">
        <v>0</v>
      </c>
    </row>
    <row r="5" spans="1:38">
      <c r="A5" t="s">
        <v>141</v>
      </c>
      <c r="B5">
        <v>4</v>
      </c>
      <c r="C5" s="53">
        <v>1</v>
      </c>
      <c r="D5" s="54">
        <v>33024</v>
      </c>
      <c r="E5" s="53" t="s">
        <v>181</v>
      </c>
      <c r="F5" s="58">
        <f t="shared" ref="F5:F68" si="0">SUM(AB5:AL5)</f>
        <v>16128</v>
      </c>
      <c r="X5" s="9">
        <v>30</v>
      </c>
      <c r="AB5">
        <v>3840</v>
      </c>
      <c r="AC5">
        <v>1536</v>
      </c>
      <c r="AD5">
        <v>3840</v>
      </c>
      <c r="AE5">
        <v>768</v>
      </c>
      <c r="AF5">
        <v>3840</v>
      </c>
      <c r="AG5">
        <v>768</v>
      </c>
      <c r="AH5">
        <v>1536</v>
      </c>
      <c r="AI5">
        <v>0</v>
      </c>
      <c r="AJ5">
        <v>0</v>
      </c>
      <c r="AK5">
        <v>0</v>
      </c>
      <c r="AL5">
        <v>0</v>
      </c>
    </row>
    <row r="6" spans="1:38">
      <c r="A6" t="s">
        <v>141</v>
      </c>
      <c r="B6">
        <v>5</v>
      </c>
      <c r="C6" s="53">
        <v>1</v>
      </c>
      <c r="D6" s="54">
        <v>33024</v>
      </c>
      <c r="E6" s="53" t="s">
        <v>181</v>
      </c>
      <c r="F6" s="58">
        <f t="shared" si="0"/>
        <v>15360</v>
      </c>
      <c r="X6" s="9">
        <v>30</v>
      </c>
      <c r="AB6">
        <v>3840</v>
      </c>
      <c r="AC6">
        <v>1536</v>
      </c>
      <c r="AD6">
        <v>3072</v>
      </c>
      <c r="AE6">
        <v>1536</v>
      </c>
      <c r="AF6">
        <v>3840</v>
      </c>
      <c r="AG6">
        <v>0</v>
      </c>
      <c r="AH6">
        <v>1536</v>
      </c>
      <c r="AI6">
        <v>0</v>
      </c>
      <c r="AJ6">
        <v>0</v>
      </c>
      <c r="AK6">
        <v>0</v>
      </c>
      <c r="AL6">
        <v>0</v>
      </c>
    </row>
    <row r="7" spans="1:38">
      <c r="A7" t="s">
        <v>141</v>
      </c>
      <c r="B7">
        <v>6</v>
      </c>
      <c r="C7" s="53">
        <v>1</v>
      </c>
      <c r="D7" s="54">
        <v>33024</v>
      </c>
      <c r="E7" s="53" t="s">
        <v>181</v>
      </c>
      <c r="F7" s="58">
        <f t="shared" si="0"/>
        <v>9216</v>
      </c>
      <c r="X7" s="9">
        <v>30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1536</v>
      </c>
      <c r="AI7">
        <v>7680</v>
      </c>
      <c r="AJ7">
        <v>0</v>
      </c>
      <c r="AK7">
        <v>0</v>
      </c>
      <c r="AL7">
        <v>0</v>
      </c>
    </row>
    <row r="8" spans="1:38">
      <c r="A8" t="s">
        <v>141</v>
      </c>
      <c r="B8">
        <v>7</v>
      </c>
      <c r="C8" s="53">
        <v>1</v>
      </c>
      <c r="D8" s="54">
        <v>33024</v>
      </c>
      <c r="E8" s="53" t="s">
        <v>181</v>
      </c>
      <c r="F8" s="58">
        <f t="shared" si="0"/>
        <v>1536</v>
      </c>
      <c r="X8" s="9">
        <v>30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1536</v>
      </c>
      <c r="AI8">
        <v>0</v>
      </c>
      <c r="AJ8">
        <v>0</v>
      </c>
      <c r="AK8">
        <v>0</v>
      </c>
      <c r="AL8">
        <v>0</v>
      </c>
    </row>
    <row r="9" spans="1:38">
      <c r="A9" t="s">
        <v>141</v>
      </c>
      <c r="B9">
        <v>8</v>
      </c>
      <c r="C9" s="53">
        <v>1</v>
      </c>
      <c r="D9" s="54">
        <v>33024</v>
      </c>
      <c r="E9" s="53" t="s">
        <v>181</v>
      </c>
      <c r="F9" s="58">
        <f t="shared" si="0"/>
        <v>26112</v>
      </c>
      <c r="X9" s="9">
        <v>30</v>
      </c>
      <c r="AB9">
        <v>3840</v>
      </c>
      <c r="AC9">
        <v>1536</v>
      </c>
      <c r="AD9">
        <v>3840</v>
      </c>
      <c r="AE9">
        <v>1536</v>
      </c>
      <c r="AF9">
        <v>4608</v>
      </c>
      <c r="AG9">
        <v>768</v>
      </c>
      <c r="AH9">
        <v>1536</v>
      </c>
      <c r="AI9">
        <v>0</v>
      </c>
      <c r="AJ9">
        <v>3840</v>
      </c>
      <c r="AK9">
        <v>2304</v>
      </c>
      <c r="AL9">
        <v>2304</v>
      </c>
    </row>
    <row r="10" spans="1:38">
      <c r="A10" t="s">
        <v>141</v>
      </c>
      <c r="B10">
        <v>9</v>
      </c>
      <c r="C10" s="53">
        <v>1</v>
      </c>
      <c r="D10" s="54">
        <v>33024</v>
      </c>
      <c r="E10" s="53" t="s">
        <v>181</v>
      </c>
      <c r="F10" s="58">
        <f t="shared" si="0"/>
        <v>23808</v>
      </c>
      <c r="X10" s="9">
        <v>30</v>
      </c>
      <c r="AB10">
        <v>3840</v>
      </c>
      <c r="AC10">
        <v>1536</v>
      </c>
      <c r="AD10">
        <v>3072</v>
      </c>
      <c r="AE10">
        <v>1536</v>
      </c>
      <c r="AF10">
        <v>3840</v>
      </c>
      <c r="AG10">
        <v>0</v>
      </c>
      <c r="AH10">
        <v>1536</v>
      </c>
      <c r="AI10">
        <v>8448</v>
      </c>
      <c r="AJ10">
        <v>0</v>
      </c>
      <c r="AK10">
        <v>0</v>
      </c>
      <c r="AL10">
        <v>0</v>
      </c>
    </row>
    <row r="11" spans="1:38">
      <c r="A11" t="s">
        <v>141</v>
      </c>
      <c r="B11">
        <v>10</v>
      </c>
      <c r="C11" s="53">
        <v>1</v>
      </c>
      <c r="D11" s="54">
        <v>33024</v>
      </c>
      <c r="E11" s="53" t="s">
        <v>181</v>
      </c>
      <c r="F11" s="58">
        <f t="shared" si="0"/>
        <v>46848</v>
      </c>
      <c r="X11" s="9">
        <v>30</v>
      </c>
      <c r="AB11">
        <v>12288</v>
      </c>
      <c r="AC11">
        <v>5376</v>
      </c>
      <c r="AD11">
        <v>10752</v>
      </c>
      <c r="AE11">
        <v>3840</v>
      </c>
      <c r="AF11">
        <v>11520</v>
      </c>
      <c r="AG11">
        <v>1536</v>
      </c>
      <c r="AH11">
        <v>1536</v>
      </c>
      <c r="AI11">
        <v>0</v>
      </c>
      <c r="AJ11">
        <v>0</v>
      </c>
      <c r="AK11">
        <v>0</v>
      </c>
      <c r="AL11">
        <v>0</v>
      </c>
    </row>
    <row r="12" spans="1:38">
      <c r="A12" t="s">
        <v>141</v>
      </c>
      <c r="B12">
        <v>11</v>
      </c>
      <c r="C12" s="53">
        <v>1</v>
      </c>
      <c r="D12" s="54">
        <v>33024</v>
      </c>
      <c r="E12" s="53" t="s">
        <v>181</v>
      </c>
      <c r="F12" s="58">
        <f t="shared" si="0"/>
        <v>75264</v>
      </c>
      <c r="X12" s="9">
        <v>30</v>
      </c>
      <c r="AB12">
        <v>19968</v>
      </c>
      <c r="AC12">
        <v>7680</v>
      </c>
      <c r="AD12">
        <v>18432</v>
      </c>
      <c r="AE12">
        <v>6144</v>
      </c>
      <c r="AF12">
        <v>19968</v>
      </c>
      <c r="AG12">
        <v>1536</v>
      </c>
      <c r="AH12">
        <v>1536</v>
      </c>
      <c r="AI12">
        <v>0</v>
      </c>
      <c r="AJ12">
        <v>0</v>
      </c>
      <c r="AK12">
        <v>0</v>
      </c>
      <c r="AL12">
        <v>0</v>
      </c>
    </row>
    <row r="13" spans="1:38">
      <c r="A13" t="s">
        <v>141</v>
      </c>
      <c r="B13">
        <v>12</v>
      </c>
      <c r="C13" s="53">
        <v>1</v>
      </c>
      <c r="D13" s="54">
        <v>33024</v>
      </c>
      <c r="E13" s="53" t="s">
        <v>181</v>
      </c>
      <c r="F13" s="58">
        <f t="shared" si="0"/>
        <v>67584</v>
      </c>
      <c r="X13" s="9">
        <v>30</v>
      </c>
      <c r="AB13">
        <v>15360</v>
      </c>
      <c r="AC13">
        <v>6912</v>
      </c>
      <c r="AD13">
        <v>13824</v>
      </c>
      <c r="AE13">
        <v>4608</v>
      </c>
      <c r="AF13">
        <v>16128</v>
      </c>
      <c r="AG13">
        <v>1536</v>
      </c>
      <c r="AH13">
        <v>1536</v>
      </c>
      <c r="AI13">
        <v>7680</v>
      </c>
      <c r="AJ13">
        <v>0</v>
      </c>
      <c r="AK13">
        <v>0</v>
      </c>
      <c r="AL13">
        <v>0</v>
      </c>
    </row>
    <row r="14" spans="1:38">
      <c r="A14" t="s">
        <v>142</v>
      </c>
      <c r="B14">
        <v>1</v>
      </c>
      <c r="C14" s="53">
        <v>2</v>
      </c>
      <c r="D14" s="55">
        <v>19200</v>
      </c>
      <c r="E14" s="53" t="s">
        <v>181</v>
      </c>
      <c r="F14" s="58">
        <f t="shared" si="0"/>
        <v>19200</v>
      </c>
      <c r="X14" s="9">
        <v>30</v>
      </c>
      <c r="AB14">
        <v>1536</v>
      </c>
      <c r="AC14">
        <v>2304</v>
      </c>
      <c r="AD14">
        <v>3840</v>
      </c>
      <c r="AE14">
        <v>3072</v>
      </c>
      <c r="AF14">
        <v>8448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t="s">
        <v>142</v>
      </c>
      <c r="B15">
        <v>2</v>
      </c>
      <c r="C15" s="53">
        <v>2</v>
      </c>
      <c r="D15" s="55">
        <v>19200</v>
      </c>
      <c r="E15" s="53" t="s">
        <v>181</v>
      </c>
      <c r="F15" s="58">
        <f t="shared" si="0"/>
        <v>9216</v>
      </c>
      <c r="X15" s="9">
        <v>30</v>
      </c>
      <c r="AB15">
        <v>768</v>
      </c>
      <c r="AC15">
        <v>1536</v>
      </c>
      <c r="AD15">
        <v>1536</v>
      </c>
      <c r="AE15">
        <v>768</v>
      </c>
      <c r="AF15">
        <v>4608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>
      <c r="A16" t="s">
        <v>142</v>
      </c>
      <c r="B16">
        <v>3</v>
      </c>
      <c r="C16" s="53">
        <v>2</v>
      </c>
      <c r="D16" s="55">
        <v>19200</v>
      </c>
      <c r="E16" s="53" t="s">
        <v>181</v>
      </c>
      <c r="F16" s="58">
        <f t="shared" si="0"/>
        <v>24576</v>
      </c>
      <c r="X16" s="9">
        <v>30</v>
      </c>
      <c r="AB16">
        <v>768</v>
      </c>
      <c r="AC16">
        <v>768</v>
      </c>
      <c r="AD16">
        <v>2304</v>
      </c>
      <c r="AE16">
        <v>1536</v>
      </c>
      <c r="AF16">
        <v>3840</v>
      </c>
      <c r="AG16">
        <v>0</v>
      </c>
      <c r="AH16">
        <v>0</v>
      </c>
      <c r="AI16">
        <v>15360</v>
      </c>
      <c r="AJ16">
        <v>0</v>
      </c>
      <c r="AK16">
        <v>0</v>
      </c>
      <c r="AL16">
        <v>0</v>
      </c>
    </row>
    <row r="17" spans="1:38">
      <c r="A17" t="s">
        <v>142</v>
      </c>
      <c r="B17">
        <v>4</v>
      </c>
      <c r="C17" s="53">
        <v>2</v>
      </c>
      <c r="D17" s="55">
        <v>19200</v>
      </c>
      <c r="E17" s="53" t="s">
        <v>181</v>
      </c>
      <c r="F17" s="58">
        <f t="shared" si="0"/>
        <v>9216</v>
      </c>
      <c r="X17" s="9">
        <v>30</v>
      </c>
      <c r="AB17">
        <v>768</v>
      </c>
      <c r="AC17">
        <v>1536</v>
      </c>
      <c r="AD17">
        <v>1536</v>
      </c>
      <c r="AE17">
        <v>768</v>
      </c>
      <c r="AF17">
        <v>4608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>
      <c r="A18" t="s">
        <v>142</v>
      </c>
      <c r="B18">
        <v>5</v>
      </c>
      <c r="C18" s="53">
        <v>2</v>
      </c>
      <c r="D18" s="55">
        <v>19200</v>
      </c>
      <c r="E18" s="53" t="s">
        <v>181</v>
      </c>
      <c r="F18" s="58">
        <f t="shared" si="0"/>
        <v>8448</v>
      </c>
      <c r="X18" s="9">
        <v>30</v>
      </c>
      <c r="AB18">
        <v>768</v>
      </c>
      <c r="AC18">
        <v>768</v>
      </c>
      <c r="AD18">
        <v>1536</v>
      </c>
      <c r="AE18">
        <v>1536</v>
      </c>
      <c r="AF18">
        <v>3840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>
      <c r="A19" t="s">
        <v>142</v>
      </c>
      <c r="B19">
        <v>6</v>
      </c>
      <c r="C19" s="53">
        <v>2</v>
      </c>
      <c r="D19" s="55">
        <v>19200</v>
      </c>
      <c r="E19" s="53" t="s">
        <v>181</v>
      </c>
      <c r="F19" s="58">
        <f t="shared" si="0"/>
        <v>14592</v>
      </c>
      <c r="X19" s="9">
        <v>30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14592</v>
      </c>
      <c r="AJ19">
        <v>0</v>
      </c>
      <c r="AK19">
        <v>0</v>
      </c>
      <c r="AL19">
        <v>0</v>
      </c>
    </row>
    <row r="20" spans="1:38">
      <c r="A20" t="s">
        <v>142</v>
      </c>
      <c r="B20">
        <v>7</v>
      </c>
      <c r="C20" s="53">
        <v>2</v>
      </c>
      <c r="D20" s="55">
        <v>19200</v>
      </c>
      <c r="E20" s="53" t="s">
        <v>181</v>
      </c>
      <c r="F20" s="58">
        <f t="shared" si="0"/>
        <v>0</v>
      </c>
      <c r="X20" s="9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>
      <c r="A21" t="s">
        <v>142</v>
      </c>
      <c r="B21">
        <v>8</v>
      </c>
      <c r="C21" s="53">
        <v>2</v>
      </c>
      <c r="D21" s="55">
        <v>19200</v>
      </c>
      <c r="E21" s="53" t="s">
        <v>181</v>
      </c>
      <c r="F21" s="58">
        <f t="shared" si="0"/>
        <v>10752</v>
      </c>
      <c r="X21" s="9">
        <v>30</v>
      </c>
      <c r="AB21">
        <v>768</v>
      </c>
      <c r="AC21">
        <v>1536</v>
      </c>
      <c r="AD21">
        <v>2304</v>
      </c>
      <c r="AE21">
        <v>1536</v>
      </c>
      <c r="AF21">
        <v>4608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>
      <c r="A22" t="s">
        <v>142</v>
      </c>
      <c r="B22">
        <v>9</v>
      </c>
      <c r="C22" s="53">
        <v>2</v>
      </c>
      <c r="D22" s="55">
        <v>19200</v>
      </c>
      <c r="E22" s="53" t="s">
        <v>181</v>
      </c>
      <c r="F22" s="58">
        <f t="shared" si="0"/>
        <v>23808</v>
      </c>
      <c r="X22" s="9">
        <v>30</v>
      </c>
      <c r="AB22">
        <v>768</v>
      </c>
      <c r="AC22">
        <v>768</v>
      </c>
      <c r="AD22">
        <v>1536</v>
      </c>
      <c r="AE22">
        <v>1536</v>
      </c>
      <c r="AF22">
        <v>3840</v>
      </c>
      <c r="AG22">
        <v>0</v>
      </c>
      <c r="AH22">
        <v>0</v>
      </c>
      <c r="AI22">
        <v>15360</v>
      </c>
      <c r="AJ22">
        <v>0</v>
      </c>
      <c r="AK22">
        <v>0</v>
      </c>
      <c r="AL22">
        <v>0</v>
      </c>
    </row>
    <row r="23" spans="1:38">
      <c r="A23" t="s">
        <v>142</v>
      </c>
      <c r="B23">
        <v>10</v>
      </c>
      <c r="C23" s="53">
        <v>2</v>
      </c>
      <c r="D23" s="55">
        <v>19200</v>
      </c>
      <c r="E23" s="53" t="s">
        <v>181</v>
      </c>
      <c r="F23" s="58">
        <f t="shared" si="0"/>
        <v>27648</v>
      </c>
      <c r="X23" s="9">
        <v>30</v>
      </c>
      <c r="AB23">
        <v>2304</v>
      </c>
      <c r="AC23">
        <v>3072</v>
      </c>
      <c r="AD23">
        <v>5376</v>
      </c>
      <c r="AE23">
        <v>3840</v>
      </c>
      <c r="AF23">
        <v>13056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>
      <c r="A24" t="s">
        <v>142</v>
      </c>
      <c r="B24">
        <v>11</v>
      </c>
      <c r="C24" s="53">
        <v>2</v>
      </c>
      <c r="D24" s="55">
        <v>19200</v>
      </c>
      <c r="E24" s="53" t="s">
        <v>181</v>
      </c>
      <c r="F24" s="58">
        <f t="shared" si="0"/>
        <v>44544</v>
      </c>
      <c r="X24" s="9">
        <v>30</v>
      </c>
      <c r="AB24">
        <v>3072</v>
      </c>
      <c r="AC24">
        <v>5376</v>
      </c>
      <c r="AD24">
        <v>9216</v>
      </c>
      <c r="AE24">
        <v>6144</v>
      </c>
      <c r="AF24">
        <v>20736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>
      <c r="A25" t="s">
        <v>142</v>
      </c>
      <c r="B25">
        <v>12</v>
      </c>
      <c r="C25" s="53">
        <v>2</v>
      </c>
      <c r="D25" s="55">
        <v>19200</v>
      </c>
      <c r="E25" s="53" t="s">
        <v>181</v>
      </c>
      <c r="F25" s="58">
        <f t="shared" si="0"/>
        <v>49920</v>
      </c>
      <c r="X25" s="9">
        <v>30</v>
      </c>
      <c r="AB25">
        <v>3072</v>
      </c>
      <c r="AC25">
        <v>4608</v>
      </c>
      <c r="AD25">
        <v>6912</v>
      </c>
      <c r="AE25">
        <v>3840</v>
      </c>
      <c r="AF25">
        <v>16896</v>
      </c>
      <c r="AG25">
        <v>0</v>
      </c>
      <c r="AH25">
        <v>0</v>
      </c>
      <c r="AI25">
        <v>14592</v>
      </c>
      <c r="AJ25">
        <v>0</v>
      </c>
      <c r="AK25">
        <v>0</v>
      </c>
      <c r="AL25">
        <v>0</v>
      </c>
    </row>
    <row r="26" spans="1:38">
      <c r="A26" t="s">
        <v>143</v>
      </c>
      <c r="B26">
        <v>1</v>
      </c>
      <c r="C26" s="53">
        <v>3</v>
      </c>
      <c r="D26" s="55">
        <v>0</v>
      </c>
      <c r="E26" s="31" t="s">
        <v>182</v>
      </c>
      <c r="F26" s="58">
        <f t="shared" si="0"/>
        <v>7296</v>
      </c>
      <c r="X26" s="9">
        <v>30</v>
      </c>
      <c r="AB26">
        <v>1152</v>
      </c>
      <c r="AC26">
        <v>1152</v>
      </c>
      <c r="AD26">
        <v>1152</v>
      </c>
      <c r="AE26">
        <v>1152</v>
      </c>
      <c r="AF26">
        <v>1152</v>
      </c>
      <c r="AG26">
        <v>768</v>
      </c>
      <c r="AH26">
        <v>768</v>
      </c>
      <c r="AI26">
        <v>0</v>
      </c>
      <c r="AJ26">
        <v>0</v>
      </c>
      <c r="AK26">
        <v>0</v>
      </c>
      <c r="AL26">
        <v>0</v>
      </c>
    </row>
    <row r="27" spans="1:38">
      <c r="A27" t="s">
        <v>143</v>
      </c>
      <c r="B27">
        <v>2</v>
      </c>
      <c r="C27" s="53">
        <v>3</v>
      </c>
      <c r="D27" s="55">
        <v>0</v>
      </c>
      <c r="E27" s="31" t="s">
        <v>182</v>
      </c>
      <c r="F27" s="58">
        <f t="shared" si="0"/>
        <v>9600</v>
      </c>
      <c r="X27" s="9">
        <v>30</v>
      </c>
      <c r="AB27">
        <v>1152</v>
      </c>
      <c r="AC27">
        <v>1152</v>
      </c>
      <c r="AD27">
        <v>1152</v>
      </c>
      <c r="AE27">
        <v>1152</v>
      </c>
      <c r="AF27">
        <v>1152</v>
      </c>
      <c r="AG27">
        <v>768</v>
      </c>
      <c r="AH27">
        <v>384</v>
      </c>
      <c r="AI27">
        <v>0</v>
      </c>
      <c r="AJ27">
        <v>2688</v>
      </c>
      <c r="AK27">
        <v>0</v>
      </c>
      <c r="AL27">
        <v>0</v>
      </c>
    </row>
    <row r="28" spans="1:38">
      <c r="A28" t="s">
        <v>143</v>
      </c>
      <c r="B28">
        <v>3</v>
      </c>
      <c r="C28" s="53">
        <v>3</v>
      </c>
      <c r="D28" s="55">
        <v>0</v>
      </c>
      <c r="E28" s="31" t="s">
        <v>182</v>
      </c>
      <c r="F28" s="58">
        <f t="shared" si="0"/>
        <v>8448</v>
      </c>
      <c r="X28" s="9">
        <v>30</v>
      </c>
      <c r="AB28">
        <v>768</v>
      </c>
      <c r="AC28">
        <v>768</v>
      </c>
      <c r="AD28">
        <v>768</v>
      </c>
      <c r="AE28">
        <v>768</v>
      </c>
      <c r="AF28">
        <v>768</v>
      </c>
      <c r="AG28">
        <v>384</v>
      </c>
      <c r="AH28">
        <v>384</v>
      </c>
      <c r="AI28">
        <v>1536</v>
      </c>
      <c r="AJ28">
        <v>0</v>
      </c>
      <c r="AK28">
        <v>1152</v>
      </c>
      <c r="AL28">
        <v>1152</v>
      </c>
    </row>
    <row r="29" spans="1:38">
      <c r="A29" t="s">
        <v>143</v>
      </c>
      <c r="B29">
        <v>4</v>
      </c>
      <c r="C29" s="53">
        <v>3</v>
      </c>
      <c r="D29" s="55">
        <v>0</v>
      </c>
      <c r="E29" s="31" t="s">
        <v>182</v>
      </c>
      <c r="F29" s="58">
        <f t="shared" si="0"/>
        <v>2688</v>
      </c>
      <c r="X29" s="9">
        <v>30</v>
      </c>
      <c r="AB29">
        <v>384</v>
      </c>
      <c r="AC29">
        <v>384</v>
      </c>
      <c r="AD29">
        <v>384</v>
      </c>
      <c r="AE29">
        <v>384</v>
      </c>
      <c r="AF29">
        <v>384</v>
      </c>
      <c r="AG29">
        <v>384</v>
      </c>
      <c r="AH29">
        <v>384</v>
      </c>
      <c r="AI29">
        <v>0</v>
      </c>
      <c r="AJ29">
        <v>0</v>
      </c>
      <c r="AK29">
        <v>0</v>
      </c>
      <c r="AL29">
        <v>0</v>
      </c>
    </row>
    <row r="30" spans="1:38">
      <c r="A30" t="s">
        <v>143</v>
      </c>
      <c r="B30">
        <v>5</v>
      </c>
      <c r="C30" s="53">
        <v>3</v>
      </c>
      <c r="D30" s="55">
        <v>0</v>
      </c>
      <c r="E30" s="31" t="s">
        <v>182</v>
      </c>
      <c r="F30" s="58">
        <f t="shared" si="0"/>
        <v>1920</v>
      </c>
      <c r="X30" s="9">
        <v>30</v>
      </c>
      <c r="AB30">
        <v>384</v>
      </c>
      <c r="AC30">
        <v>384</v>
      </c>
      <c r="AD30">
        <v>384</v>
      </c>
      <c r="AE30">
        <v>384</v>
      </c>
      <c r="AF30">
        <v>384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>
      <c r="A31" t="s">
        <v>143</v>
      </c>
      <c r="B31">
        <v>6</v>
      </c>
      <c r="C31" s="53">
        <v>3</v>
      </c>
      <c r="D31" s="55">
        <v>0</v>
      </c>
      <c r="E31" s="31" t="s">
        <v>182</v>
      </c>
      <c r="F31" s="58">
        <f t="shared" si="0"/>
        <v>6528</v>
      </c>
      <c r="X31" s="9">
        <v>30</v>
      </c>
      <c r="AB31">
        <v>384</v>
      </c>
      <c r="AC31">
        <v>384</v>
      </c>
      <c r="AD31">
        <v>384</v>
      </c>
      <c r="AE31">
        <v>384</v>
      </c>
      <c r="AF31">
        <v>384</v>
      </c>
      <c r="AG31">
        <v>384</v>
      </c>
      <c r="AH31">
        <v>384</v>
      </c>
      <c r="AI31">
        <v>1152</v>
      </c>
      <c r="AJ31">
        <v>0</v>
      </c>
      <c r="AK31">
        <v>1152</v>
      </c>
      <c r="AL31">
        <v>1536</v>
      </c>
    </row>
    <row r="32" spans="1:38">
      <c r="A32" t="s">
        <v>143</v>
      </c>
      <c r="B32">
        <v>7</v>
      </c>
      <c r="C32" s="53">
        <v>3</v>
      </c>
      <c r="D32" s="55">
        <v>0</v>
      </c>
      <c r="E32" s="31" t="s">
        <v>182</v>
      </c>
      <c r="F32" s="58">
        <f t="shared" si="0"/>
        <v>1920</v>
      </c>
      <c r="X32" s="9">
        <v>30</v>
      </c>
      <c r="AB32">
        <v>384</v>
      </c>
      <c r="AC32">
        <v>384</v>
      </c>
      <c r="AD32">
        <v>384</v>
      </c>
      <c r="AE32">
        <v>384</v>
      </c>
      <c r="AF32">
        <v>384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>
      <c r="A33" t="s">
        <v>143</v>
      </c>
      <c r="B33">
        <v>8</v>
      </c>
      <c r="C33" s="53">
        <v>3</v>
      </c>
      <c r="D33" s="55">
        <v>0</v>
      </c>
      <c r="E33" s="31" t="s">
        <v>182</v>
      </c>
      <c r="F33" s="58">
        <f t="shared" si="0"/>
        <v>5376</v>
      </c>
      <c r="X33" s="9">
        <v>30</v>
      </c>
      <c r="AB33">
        <v>384</v>
      </c>
      <c r="AC33">
        <v>384</v>
      </c>
      <c r="AD33">
        <v>384</v>
      </c>
      <c r="AE33">
        <v>384</v>
      </c>
      <c r="AF33">
        <v>384</v>
      </c>
      <c r="AG33">
        <v>384</v>
      </c>
      <c r="AH33">
        <v>384</v>
      </c>
      <c r="AI33">
        <v>0</v>
      </c>
      <c r="AJ33">
        <v>2688</v>
      </c>
      <c r="AK33">
        <v>0</v>
      </c>
      <c r="AL33">
        <v>0</v>
      </c>
    </row>
    <row r="34" spans="1:38">
      <c r="A34" t="s">
        <v>143</v>
      </c>
      <c r="B34">
        <v>9</v>
      </c>
      <c r="C34" s="53">
        <v>3</v>
      </c>
      <c r="D34" s="55">
        <v>0</v>
      </c>
      <c r="E34" s="31" t="s">
        <v>182</v>
      </c>
      <c r="F34" s="58">
        <f t="shared" si="0"/>
        <v>8448</v>
      </c>
      <c r="X34" s="9">
        <v>30</v>
      </c>
      <c r="AB34">
        <v>768</v>
      </c>
      <c r="AC34">
        <v>768</v>
      </c>
      <c r="AD34">
        <v>768</v>
      </c>
      <c r="AE34">
        <v>768</v>
      </c>
      <c r="AF34">
        <v>768</v>
      </c>
      <c r="AG34">
        <v>384</v>
      </c>
      <c r="AH34">
        <v>384</v>
      </c>
      <c r="AI34">
        <v>1536</v>
      </c>
      <c r="AJ34">
        <v>0</v>
      </c>
      <c r="AK34">
        <v>1152</v>
      </c>
      <c r="AL34">
        <v>1152</v>
      </c>
    </row>
    <row r="35" spans="1:38">
      <c r="A35" t="s">
        <v>143</v>
      </c>
      <c r="B35">
        <v>10</v>
      </c>
      <c r="C35" s="53">
        <v>3</v>
      </c>
      <c r="D35" s="55">
        <v>0</v>
      </c>
      <c r="E35" s="31" t="s">
        <v>182</v>
      </c>
      <c r="F35" s="58">
        <f t="shared" si="0"/>
        <v>6912</v>
      </c>
      <c r="X35" s="9">
        <v>30</v>
      </c>
      <c r="AB35">
        <v>1152</v>
      </c>
      <c r="AC35">
        <v>1152</v>
      </c>
      <c r="AD35">
        <v>1152</v>
      </c>
      <c r="AE35">
        <v>1152</v>
      </c>
      <c r="AF35">
        <v>1152</v>
      </c>
      <c r="AG35">
        <v>768</v>
      </c>
      <c r="AH35">
        <v>384</v>
      </c>
      <c r="AI35">
        <v>0</v>
      </c>
      <c r="AJ35">
        <v>0</v>
      </c>
      <c r="AK35">
        <v>0</v>
      </c>
      <c r="AL35">
        <v>0</v>
      </c>
    </row>
    <row r="36" spans="1:38">
      <c r="A36" t="s">
        <v>143</v>
      </c>
      <c r="B36">
        <v>11</v>
      </c>
      <c r="C36" s="53">
        <v>3</v>
      </c>
      <c r="D36" s="55">
        <v>0</v>
      </c>
      <c r="E36" s="31" t="s">
        <v>182</v>
      </c>
      <c r="F36" s="58">
        <f t="shared" si="0"/>
        <v>6912</v>
      </c>
      <c r="X36" s="9">
        <v>30</v>
      </c>
      <c r="AB36">
        <v>768</v>
      </c>
      <c r="AC36">
        <v>1152</v>
      </c>
      <c r="AD36">
        <v>1152</v>
      </c>
      <c r="AE36">
        <v>1152</v>
      </c>
      <c r="AF36">
        <v>1152</v>
      </c>
      <c r="AG36">
        <v>768</v>
      </c>
      <c r="AH36">
        <v>768</v>
      </c>
      <c r="AI36">
        <v>0</v>
      </c>
      <c r="AJ36">
        <v>0</v>
      </c>
      <c r="AK36">
        <v>0</v>
      </c>
      <c r="AL36">
        <v>0</v>
      </c>
    </row>
    <row r="37" spans="1:38">
      <c r="A37" t="s">
        <v>143</v>
      </c>
      <c r="B37">
        <v>12</v>
      </c>
      <c r="C37" s="53">
        <v>3</v>
      </c>
      <c r="D37" s="55">
        <v>0</v>
      </c>
      <c r="E37" s="31" t="s">
        <v>182</v>
      </c>
      <c r="F37" s="58">
        <f t="shared" si="0"/>
        <v>10368</v>
      </c>
      <c r="X37" s="9">
        <v>30</v>
      </c>
      <c r="AB37">
        <v>1152</v>
      </c>
      <c r="AC37">
        <v>1152</v>
      </c>
      <c r="AD37">
        <v>1152</v>
      </c>
      <c r="AE37">
        <v>1152</v>
      </c>
      <c r="AF37">
        <v>1152</v>
      </c>
      <c r="AG37">
        <v>384</v>
      </c>
      <c r="AH37">
        <v>384</v>
      </c>
      <c r="AI37">
        <v>1152</v>
      </c>
      <c r="AJ37">
        <v>0</v>
      </c>
      <c r="AK37">
        <v>1152</v>
      </c>
      <c r="AL37">
        <v>1536</v>
      </c>
    </row>
    <row r="38" spans="1:38">
      <c r="A38" t="s">
        <v>144</v>
      </c>
      <c r="B38">
        <v>1</v>
      </c>
      <c r="C38" s="53">
        <v>4</v>
      </c>
      <c r="D38" s="55">
        <v>0</v>
      </c>
      <c r="E38" s="31" t="s">
        <v>182</v>
      </c>
      <c r="F38" s="58">
        <f t="shared" si="0"/>
        <v>9984</v>
      </c>
      <c r="X38" s="9">
        <v>30</v>
      </c>
      <c r="AB38">
        <v>1920</v>
      </c>
      <c r="AC38">
        <v>1536</v>
      </c>
      <c r="AD38">
        <v>2304</v>
      </c>
      <c r="AE38">
        <v>1920</v>
      </c>
      <c r="AF38">
        <v>2304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>
      <c r="A39" t="s">
        <v>144</v>
      </c>
      <c r="B39">
        <v>2</v>
      </c>
      <c r="C39" s="53">
        <v>4</v>
      </c>
      <c r="D39" s="55">
        <v>0</v>
      </c>
      <c r="E39" s="31" t="s">
        <v>182</v>
      </c>
      <c r="F39" s="58">
        <f t="shared" si="0"/>
        <v>9600</v>
      </c>
      <c r="X39" s="9">
        <v>30</v>
      </c>
      <c r="AB39">
        <v>1920</v>
      </c>
      <c r="AC39">
        <v>1536</v>
      </c>
      <c r="AD39">
        <v>1920</v>
      </c>
      <c r="AE39">
        <v>1920</v>
      </c>
      <c r="AF39">
        <v>2304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>
      <c r="A40" t="s">
        <v>144</v>
      </c>
      <c r="B40">
        <v>3</v>
      </c>
      <c r="C40" s="53">
        <v>4</v>
      </c>
      <c r="D40" s="55">
        <v>0</v>
      </c>
      <c r="E40" s="31" t="s">
        <v>182</v>
      </c>
      <c r="F40" s="58">
        <f t="shared" si="0"/>
        <v>5760</v>
      </c>
      <c r="X40" s="9">
        <v>30</v>
      </c>
      <c r="AB40">
        <v>1536</v>
      </c>
      <c r="AC40">
        <v>768</v>
      </c>
      <c r="AD40">
        <v>1152</v>
      </c>
      <c r="AE40">
        <v>1152</v>
      </c>
      <c r="AF40">
        <v>1152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>
      <c r="A41" t="s">
        <v>144</v>
      </c>
      <c r="B41">
        <v>4</v>
      </c>
      <c r="C41" s="53">
        <v>4</v>
      </c>
      <c r="D41" s="55">
        <v>0</v>
      </c>
      <c r="E41" s="31" t="s">
        <v>182</v>
      </c>
      <c r="F41" s="58">
        <f t="shared" si="0"/>
        <v>3072</v>
      </c>
      <c r="X41" s="9">
        <v>30</v>
      </c>
      <c r="AB41">
        <v>768</v>
      </c>
      <c r="AC41">
        <v>384</v>
      </c>
      <c r="AD41">
        <v>768</v>
      </c>
      <c r="AE41">
        <v>384</v>
      </c>
      <c r="AF41">
        <v>768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>
      <c r="A42" t="s">
        <v>144</v>
      </c>
      <c r="B42">
        <v>5</v>
      </c>
      <c r="C42" s="53">
        <v>4</v>
      </c>
      <c r="D42" s="55">
        <v>0</v>
      </c>
      <c r="E42" s="31" t="s">
        <v>182</v>
      </c>
      <c r="F42" s="58">
        <f t="shared" si="0"/>
        <v>3840</v>
      </c>
      <c r="X42" s="9">
        <v>30</v>
      </c>
      <c r="AB42">
        <v>768</v>
      </c>
      <c r="AC42">
        <v>768</v>
      </c>
      <c r="AD42">
        <v>768</v>
      </c>
      <c r="AE42">
        <v>768</v>
      </c>
      <c r="AF42">
        <v>768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>
      <c r="A43" t="s">
        <v>144</v>
      </c>
      <c r="B43">
        <v>6</v>
      </c>
      <c r="C43" s="53">
        <v>4</v>
      </c>
      <c r="D43" s="55">
        <v>0</v>
      </c>
      <c r="E43" s="31" t="s">
        <v>182</v>
      </c>
      <c r="F43" s="58">
        <f t="shared" si="0"/>
        <v>2688</v>
      </c>
      <c r="X43" s="9">
        <v>30</v>
      </c>
      <c r="AB43">
        <v>768</v>
      </c>
      <c r="AC43">
        <v>384</v>
      </c>
      <c r="AD43">
        <v>384</v>
      </c>
      <c r="AE43">
        <v>384</v>
      </c>
      <c r="AF43">
        <v>768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>
      <c r="A44" t="s">
        <v>144</v>
      </c>
      <c r="B44">
        <v>7</v>
      </c>
      <c r="C44" s="53">
        <v>4</v>
      </c>
      <c r="D44" s="55">
        <v>0</v>
      </c>
      <c r="E44" s="31" t="s">
        <v>182</v>
      </c>
      <c r="F44" s="58">
        <f t="shared" si="0"/>
        <v>3840</v>
      </c>
      <c r="X44" s="9">
        <v>30</v>
      </c>
      <c r="AB44">
        <v>768</v>
      </c>
      <c r="AC44">
        <v>768</v>
      </c>
      <c r="AD44">
        <v>768</v>
      </c>
      <c r="AE44">
        <v>768</v>
      </c>
      <c r="AF44">
        <v>768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>
      <c r="A45" t="s">
        <v>144</v>
      </c>
      <c r="B45">
        <v>8</v>
      </c>
      <c r="C45" s="53">
        <v>4</v>
      </c>
      <c r="D45" s="55">
        <v>0</v>
      </c>
      <c r="E45" s="31" t="s">
        <v>182</v>
      </c>
      <c r="F45" s="58">
        <f t="shared" si="0"/>
        <v>3072</v>
      </c>
      <c r="X45" s="9">
        <v>30</v>
      </c>
      <c r="AB45">
        <v>768</v>
      </c>
      <c r="AC45">
        <v>384</v>
      </c>
      <c r="AD45">
        <v>768</v>
      </c>
      <c r="AE45">
        <v>384</v>
      </c>
      <c r="AF45">
        <v>768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>
      <c r="A46" t="s">
        <v>144</v>
      </c>
      <c r="B46">
        <v>9</v>
      </c>
      <c r="C46" s="53">
        <v>4</v>
      </c>
      <c r="D46" s="55">
        <v>0</v>
      </c>
      <c r="E46" s="31" t="s">
        <v>182</v>
      </c>
      <c r="F46" s="58">
        <f t="shared" si="0"/>
        <v>6528</v>
      </c>
      <c r="X46" s="9">
        <v>30</v>
      </c>
      <c r="AB46">
        <v>1152</v>
      </c>
      <c r="AC46">
        <v>1152</v>
      </c>
      <c r="AD46">
        <v>1152</v>
      </c>
      <c r="AE46">
        <v>1536</v>
      </c>
      <c r="AF46">
        <v>1536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>
      <c r="A47" t="s">
        <v>144</v>
      </c>
      <c r="B47">
        <v>10</v>
      </c>
      <c r="C47" s="53">
        <v>4</v>
      </c>
      <c r="D47" s="55">
        <v>0</v>
      </c>
      <c r="E47" s="31" t="s">
        <v>182</v>
      </c>
      <c r="F47" s="58">
        <f t="shared" si="0"/>
        <v>8448</v>
      </c>
      <c r="X47" s="9">
        <v>30</v>
      </c>
      <c r="AB47">
        <v>1920</v>
      </c>
      <c r="AC47">
        <v>1152</v>
      </c>
      <c r="AD47">
        <v>1920</v>
      </c>
      <c r="AE47">
        <v>1536</v>
      </c>
      <c r="AF47">
        <v>1920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>
      <c r="A48" t="s">
        <v>144</v>
      </c>
      <c r="B48">
        <v>11</v>
      </c>
      <c r="C48" s="53">
        <v>4</v>
      </c>
      <c r="D48" s="55">
        <v>0</v>
      </c>
      <c r="E48" s="31" t="s">
        <v>182</v>
      </c>
      <c r="F48" s="58">
        <f t="shared" si="0"/>
        <v>9984</v>
      </c>
      <c r="X48" s="9">
        <v>30</v>
      </c>
      <c r="AB48">
        <v>2304</v>
      </c>
      <c r="AC48">
        <v>1536</v>
      </c>
      <c r="AD48">
        <v>1920</v>
      </c>
      <c r="AE48">
        <v>1920</v>
      </c>
      <c r="AF48">
        <v>2304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>
      <c r="A49" t="s">
        <v>144</v>
      </c>
      <c r="B49">
        <v>12</v>
      </c>
      <c r="C49" s="53">
        <v>4</v>
      </c>
      <c r="D49" s="55">
        <v>0</v>
      </c>
      <c r="E49" s="31" t="s">
        <v>182</v>
      </c>
      <c r="F49" s="58">
        <f t="shared" si="0"/>
        <v>8832</v>
      </c>
      <c r="X49" s="9">
        <v>30</v>
      </c>
      <c r="AB49">
        <v>1920</v>
      </c>
      <c r="AC49">
        <v>1152</v>
      </c>
      <c r="AD49">
        <v>1920</v>
      </c>
      <c r="AE49">
        <v>1920</v>
      </c>
      <c r="AF49">
        <v>1920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>
      <c r="A50" t="s">
        <v>145</v>
      </c>
      <c r="B50">
        <v>1</v>
      </c>
      <c r="C50" s="53">
        <v>5</v>
      </c>
      <c r="D50" s="55">
        <v>0</v>
      </c>
      <c r="E50" s="31" t="s">
        <v>182</v>
      </c>
      <c r="F50" s="58">
        <f t="shared" si="0"/>
        <v>2304</v>
      </c>
      <c r="X50" s="9">
        <v>30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1152</v>
      </c>
      <c r="AH50">
        <v>1152</v>
      </c>
      <c r="AI50">
        <v>0</v>
      </c>
      <c r="AJ50">
        <v>0</v>
      </c>
      <c r="AK50">
        <v>0</v>
      </c>
      <c r="AL50">
        <v>0</v>
      </c>
    </row>
    <row r="51" spans="1:38">
      <c r="A51" t="s">
        <v>145</v>
      </c>
      <c r="B51">
        <v>2</v>
      </c>
      <c r="C51" s="53">
        <v>5</v>
      </c>
      <c r="D51" s="55">
        <v>0</v>
      </c>
      <c r="E51" s="31" t="s">
        <v>182</v>
      </c>
      <c r="F51" s="58">
        <f t="shared" si="0"/>
        <v>8448</v>
      </c>
      <c r="X51" s="9">
        <v>30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1152</v>
      </c>
      <c r="AH51">
        <v>1152</v>
      </c>
      <c r="AI51">
        <v>0</v>
      </c>
      <c r="AJ51">
        <v>6144</v>
      </c>
      <c r="AK51">
        <v>0</v>
      </c>
      <c r="AL51">
        <v>0</v>
      </c>
    </row>
    <row r="52" spans="1:38">
      <c r="A52" t="s">
        <v>145</v>
      </c>
      <c r="B52">
        <v>3</v>
      </c>
      <c r="C52" s="53">
        <v>5</v>
      </c>
      <c r="D52" s="55">
        <v>0</v>
      </c>
      <c r="E52" s="31" t="s">
        <v>182</v>
      </c>
      <c r="F52" s="58">
        <f t="shared" si="0"/>
        <v>8448</v>
      </c>
      <c r="X52" s="9">
        <v>30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768</v>
      </c>
      <c r="AH52">
        <v>768</v>
      </c>
      <c r="AI52">
        <v>2688</v>
      </c>
      <c r="AJ52">
        <v>0</v>
      </c>
      <c r="AK52">
        <v>2688</v>
      </c>
      <c r="AL52">
        <v>1536</v>
      </c>
    </row>
    <row r="53" spans="1:38">
      <c r="A53" t="s">
        <v>145</v>
      </c>
      <c r="B53">
        <v>4</v>
      </c>
      <c r="C53" s="53">
        <v>5</v>
      </c>
      <c r="D53" s="55">
        <v>0</v>
      </c>
      <c r="E53" s="31" t="s">
        <v>182</v>
      </c>
      <c r="F53" s="58">
        <f t="shared" si="0"/>
        <v>768</v>
      </c>
      <c r="X53" s="9">
        <v>30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384</v>
      </c>
      <c r="AH53">
        <v>384</v>
      </c>
      <c r="AI53">
        <v>0</v>
      </c>
      <c r="AJ53">
        <v>0</v>
      </c>
      <c r="AK53">
        <v>0</v>
      </c>
      <c r="AL53">
        <v>0</v>
      </c>
    </row>
    <row r="54" spans="1:38">
      <c r="A54" t="s">
        <v>145</v>
      </c>
      <c r="B54">
        <v>5</v>
      </c>
      <c r="C54" s="53">
        <v>5</v>
      </c>
      <c r="D54" s="55">
        <v>0</v>
      </c>
      <c r="E54" s="31" t="s">
        <v>182</v>
      </c>
      <c r="F54" s="58">
        <f t="shared" si="0"/>
        <v>768</v>
      </c>
      <c r="X54" s="9">
        <v>30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384</v>
      </c>
      <c r="AH54">
        <v>384</v>
      </c>
      <c r="AI54">
        <v>0</v>
      </c>
      <c r="AJ54">
        <v>0</v>
      </c>
      <c r="AK54">
        <v>0</v>
      </c>
      <c r="AL54">
        <v>0</v>
      </c>
    </row>
    <row r="55" spans="1:38">
      <c r="A55" t="s">
        <v>145</v>
      </c>
      <c r="B55">
        <v>6</v>
      </c>
      <c r="C55" s="53">
        <v>5</v>
      </c>
      <c r="D55" s="55">
        <v>0</v>
      </c>
      <c r="E55" s="31" t="s">
        <v>182</v>
      </c>
      <c r="F55" s="58">
        <f t="shared" si="0"/>
        <v>8448</v>
      </c>
      <c r="X55" s="9">
        <v>30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384</v>
      </c>
      <c r="AH55">
        <v>384</v>
      </c>
      <c r="AI55">
        <v>3072</v>
      </c>
      <c r="AJ55">
        <v>0</v>
      </c>
      <c r="AK55">
        <v>3072</v>
      </c>
      <c r="AL55">
        <v>1536</v>
      </c>
    </row>
    <row r="56" spans="1:38">
      <c r="A56" t="s">
        <v>145</v>
      </c>
      <c r="B56">
        <v>7</v>
      </c>
      <c r="C56" s="53">
        <v>5</v>
      </c>
      <c r="D56" s="55">
        <v>0</v>
      </c>
      <c r="E56" s="31" t="s">
        <v>182</v>
      </c>
      <c r="F56" s="58">
        <f t="shared" si="0"/>
        <v>768</v>
      </c>
      <c r="X56" s="9">
        <v>30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384</v>
      </c>
      <c r="AH56">
        <v>384</v>
      </c>
      <c r="AI56">
        <v>0</v>
      </c>
      <c r="AJ56">
        <v>0</v>
      </c>
      <c r="AK56">
        <v>0</v>
      </c>
      <c r="AL56">
        <v>0</v>
      </c>
    </row>
    <row r="57" spans="1:38">
      <c r="A57" t="s">
        <v>145</v>
      </c>
      <c r="B57">
        <v>8</v>
      </c>
      <c r="C57" s="53">
        <v>5</v>
      </c>
      <c r="D57" s="55">
        <v>0</v>
      </c>
      <c r="E57" s="31" t="s">
        <v>182</v>
      </c>
      <c r="F57" s="58">
        <f t="shared" si="0"/>
        <v>6528</v>
      </c>
      <c r="X57" s="9">
        <v>30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384</v>
      </c>
      <c r="AH57">
        <v>384</v>
      </c>
      <c r="AI57">
        <v>0</v>
      </c>
      <c r="AJ57">
        <v>5760</v>
      </c>
      <c r="AK57">
        <v>0</v>
      </c>
      <c r="AL57">
        <v>0</v>
      </c>
    </row>
    <row r="58" spans="1:38">
      <c r="A58" t="s">
        <v>145</v>
      </c>
      <c r="B58">
        <v>9</v>
      </c>
      <c r="C58" s="53">
        <v>5</v>
      </c>
      <c r="D58" s="55">
        <v>0</v>
      </c>
      <c r="E58" s="31" t="s">
        <v>182</v>
      </c>
      <c r="F58" s="58">
        <f t="shared" si="0"/>
        <v>9216</v>
      </c>
      <c r="X58" s="9">
        <v>30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768</v>
      </c>
      <c r="AH58">
        <v>768</v>
      </c>
      <c r="AI58">
        <v>3072</v>
      </c>
      <c r="AJ58">
        <v>0</v>
      </c>
      <c r="AK58">
        <v>3072</v>
      </c>
      <c r="AL58">
        <v>1536</v>
      </c>
    </row>
    <row r="59" spans="1:38">
      <c r="A59" t="s">
        <v>145</v>
      </c>
      <c r="B59">
        <v>10</v>
      </c>
      <c r="C59" s="53">
        <v>5</v>
      </c>
      <c r="D59" s="55">
        <v>0</v>
      </c>
      <c r="E59" s="31" t="s">
        <v>182</v>
      </c>
      <c r="F59" s="58">
        <f t="shared" si="0"/>
        <v>2304</v>
      </c>
      <c r="X59" s="9">
        <v>30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1152</v>
      </c>
      <c r="AH59">
        <v>1152</v>
      </c>
      <c r="AI59">
        <v>0</v>
      </c>
      <c r="AJ59">
        <v>0</v>
      </c>
      <c r="AK59">
        <v>0</v>
      </c>
      <c r="AL59">
        <v>0</v>
      </c>
    </row>
    <row r="60" spans="1:38">
      <c r="A60" t="s">
        <v>145</v>
      </c>
      <c r="B60">
        <v>11</v>
      </c>
      <c r="C60" s="53">
        <v>5</v>
      </c>
      <c r="D60" s="55">
        <v>0</v>
      </c>
      <c r="E60" s="31" t="s">
        <v>182</v>
      </c>
      <c r="F60" s="58">
        <f t="shared" si="0"/>
        <v>2304</v>
      </c>
      <c r="X60" s="9">
        <v>30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1152</v>
      </c>
      <c r="AH60">
        <v>1152</v>
      </c>
      <c r="AI60">
        <v>0</v>
      </c>
      <c r="AJ60">
        <v>0</v>
      </c>
      <c r="AK60">
        <v>0</v>
      </c>
      <c r="AL60">
        <v>0</v>
      </c>
    </row>
    <row r="61" spans="1:38">
      <c r="A61" t="s">
        <v>145</v>
      </c>
      <c r="B61">
        <v>12</v>
      </c>
      <c r="C61" s="53">
        <v>5</v>
      </c>
      <c r="D61" s="55">
        <v>0</v>
      </c>
      <c r="E61" s="31" t="s">
        <v>182</v>
      </c>
      <c r="F61" s="58">
        <f t="shared" si="0"/>
        <v>9984</v>
      </c>
      <c r="X61" s="9">
        <v>30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1152</v>
      </c>
      <c r="AH61">
        <v>1152</v>
      </c>
      <c r="AI61">
        <v>3072</v>
      </c>
      <c r="AJ61">
        <v>0</v>
      </c>
      <c r="AK61">
        <v>3072</v>
      </c>
      <c r="AL61">
        <v>1536</v>
      </c>
    </row>
    <row r="62" spans="1:38">
      <c r="A62" t="s">
        <v>146</v>
      </c>
      <c r="B62">
        <v>1</v>
      </c>
      <c r="C62" s="53">
        <v>6</v>
      </c>
      <c r="D62" s="55">
        <v>0</v>
      </c>
      <c r="E62" s="31" t="s">
        <v>182</v>
      </c>
      <c r="F62" s="58">
        <f t="shared" si="0"/>
        <v>5376</v>
      </c>
      <c r="X62" s="9">
        <v>30</v>
      </c>
      <c r="AB62">
        <v>1536</v>
      </c>
      <c r="AC62">
        <v>0</v>
      </c>
      <c r="AD62">
        <v>1920</v>
      </c>
      <c r="AE62">
        <v>0</v>
      </c>
      <c r="AF62">
        <v>1920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>
      <c r="A63" t="s">
        <v>146</v>
      </c>
      <c r="B63">
        <v>2</v>
      </c>
      <c r="C63" s="53">
        <v>6</v>
      </c>
      <c r="D63" s="55">
        <v>0</v>
      </c>
      <c r="E63" s="31" t="s">
        <v>182</v>
      </c>
      <c r="F63" s="58">
        <f t="shared" si="0"/>
        <v>9984</v>
      </c>
      <c r="X63" s="9">
        <v>30</v>
      </c>
      <c r="AB63">
        <v>1536</v>
      </c>
      <c r="AC63">
        <v>0</v>
      </c>
      <c r="AD63">
        <v>1920</v>
      </c>
      <c r="AE63">
        <v>0</v>
      </c>
      <c r="AF63">
        <v>1920</v>
      </c>
      <c r="AG63">
        <v>0</v>
      </c>
      <c r="AH63">
        <v>0</v>
      </c>
      <c r="AI63">
        <v>0</v>
      </c>
      <c r="AJ63">
        <v>4608</v>
      </c>
      <c r="AK63">
        <v>0</v>
      </c>
      <c r="AL63">
        <v>0</v>
      </c>
    </row>
    <row r="64" spans="1:38">
      <c r="A64" t="s">
        <v>146</v>
      </c>
      <c r="B64">
        <v>3</v>
      </c>
      <c r="C64" s="53">
        <v>6</v>
      </c>
      <c r="D64" s="55">
        <v>0</v>
      </c>
      <c r="E64" s="31" t="s">
        <v>182</v>
      </c>
      <c r="F64" s="58">
        <f t="shared" si="0"/>
        <v>5376</v>
      </c>
      <c r="X64" s="9">
        <v>30</v>
      </c>
      <c r="AB64">
        <v>768</v>
      </c>
      <c r="AC64">
        <v>0</v>
      </c>
      <c r="AD64">
        <v>1152</v>
      </c>
      <c r="AE64">
        <v>0</v>
      </c>
      <c r="AF64">
        <v>1536</v>
      </c>
      <c r="AG64">
        <v>0</v>
      </c>
      <c r="AH64">
        <v>0</v>
      </c>
      <c r="AI64">
        <v>1920</v>
      </c>
      <c r="AJ64">
        <v>0</v>
      </c>
      <c r="AK64">
        <v>0</v>
      </c>
      <c r="AL64">
        <v>0</v>
      </c>
    </row>
    <row r="65" spans="1:38">
      <c r="A65" t="s">
        <v>146</v>
      </c>
      <c r="B65">
        <v>4</v>
      </c>
      <c r="C65" s="53">
        <v>6</v>
      </c>
      <c r="D65" s="55">
        <v>0</v>
      </c>
      <c r="E65" s="31" t="s">
        <v>182</v>
      </c>
      <c r="F65" s="58">
        <f t="shared" si="0"/>
        <v>1920</v>
      </c>
      <c r="X65" s="9">
        <v>30</v>
      </c>
      <c r="AB65">
        <v>384</v>
      </c>
      <c r="AC65">
        <v>0</v>
      </c>
      <c r="AD65">
        <v>768</v>
      </c>
      <c r="AE65">
        <v>0</v>
      </c>
      <c r="AF65">
        <v>768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>
      <c r="A66" t="s">
        <v>146</v>
      </c>
      <c r="B66">
        <v>5</v>
      </c>
      <c r="C66" s="53">
        <v>6</v>
      </c>
      <c r="D66" s="55">
        <v>0</v>
      </c>
      <c r="E66" s="31" t="s">
        <v>182</v>
      </c>
      <c r="F66" s="58">
        <f t="shared" si="0"/>
        <v>2304</v>
      </c>
      <c r="X66" s="9">
        <v>30</v>
      </c>
      <c r="AB66">
        <v>768</v>
      </c>
      <c r="AC66">
        <v>0</v>
      </c>
      <c r="AD66">
        <v>768</v>
      </c>
      <c r="AE66">
        <v>0</v>
      </c>
      <c r="AF66">
        <v>768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>
      <c r="A67" t="s">
        <v>146</v>
      </c>
      <c r="B67">
        <v>6</v>
      </c>
      <c r="C67" s="53">
        <v>6</v>
      </c>
      <c r="D67" s="55">
        <v>0</v>
      </c>
      <c r="E67" s="31" t="s">
        <v>182</v>
      </c>
      <c r="F67" s="58">
        <f t="shared" si="0"/>
        <v>3456</v>
      </c>
      <c r="X67" s="9">
        <v>30</v>
      </c>
      <c r="AB67">
        <v>384</v>
      </c>
      <c r="AC67">
        <v>0</v>
      </c>
      <c r="AD67">
        <v>768</v>
      </c>
      <c r="AE67">
        <v>0</v>
      </c>
      <c r="AF67">
        <v>0</v>
      </c>
      <c r="AG67">
        <v>0</v>
      </c>
      <c r="AH67">
        <v>0</v>
      </c>
      <c r="AI67">
        <v>2304</v>
      </c>
      <c r="AJ67">
        <v>0</v>
      </c>
      <c r="AK67">
        <v>0</v>
      </c>
      <c r="AL67">
        <v>0</v>
      </c>
    </row>
    <row r="68" spans="1:38">
      <c r="A68" t="s">
        <v>146</v>
      </c>
      <c r="B68">
        <v>7</v>
      </c>
      <c r="C68" s="53">
        <v>6</v>
      </c>
      <c r="D68" s="55">
        <v>0</v>
      </c>
      <c r="E68" s="31" t="s">
        <v>182</v>
      </c>
      <c r="F68" s="58">
        <f t="shared" si="0"/>
        <v>1920</v>
      </c>
      <c r="X68" s="9">
        <v>30</v>
      </c>
      <c r="AB68">
        <v>384</v>
      </c>
      <c r="AC68">
        <v>0</v>
      </c>
      <c r="AD68">
        <v>768</v>
      </c>
      <c r="AE68">
        <v>0</v>
      </c>
      <c r="AF68">
        <v>768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>
      <c r="A69" t="s">
        <v>146</v>
      </c>
      <c r="B69">
        <v>8</v>
      </c>
      <c r="C69" s="53">
        <v>6</v>
      </c>
      <c r="D69" s="55">
        <v>0</v>
      </c>
      <c r="E69" s="31" t="s">
        <v>182</v>
      </c>
      <c r="F69" s="58">
        <f t="shared" ref="F69:F132" si="1">SUM(AB69:AL69)</f>
        <v>6144</v>
      </c>
      <c r="X69" s="9">
        <v>30</v>
      </c>
      <c r="AB69">
        <v>384</v>
      </c>
      <c r="AC69">
        <v>0</v>
      </c>
      <c r="AD69">
        <v>384</v>
      </c>
      <c r="AE69">
        <v>0</v>
      </c>
      <c r="AF69">
        <v>768</v>
      </c>
      <c r="AG69">
        <v>0</v>
      </c>
      <c r="AH69">
        <v>0</v>
      </c>
      <c r="AI69">
        <v>0</v>
      </c>
      <c r="AJ69">
        <v>4608</v>
      </c>
      <c r="AK69">
        <v>0</v>
      </c>
      <c r="AL69">
        <v>0</v>
      </c>
    </row>
    <row r="70" spans="1:38">
      <c r="A70" t="s">
        <v>146</v>
      </c>
      <c r="B70">
        <v>9</v>
      </c>
      <c r="C70" s="53">
        <v>6</v>
      </c>
      <c r="D70" s="55">
        <v>0</v>
      </c>
      <c r="E70" s="31" t="s">
        <v>182</v>
      </c>
      <c r="F70" s="58">
        <f t="shared" si="1"/>
        <v>6144</v>
      </c>
      <c r="X70" s="9">
        <v>30</v>
      </c>
      <c r="AB70">
        <v>1152</v>
      </c>
      <c r="AC70">
        <v>0</v>
      </c>
      <c r="AD70">
        <v>1536</v>
      </c>
      <c r="AE70">
        <v>0</v>
      </c>
      <c r="AF70">
        <v>1152</v>
      </c>
      <c r="AG70">
        <v>0</v>
      </c>
      <c r="AH70">
        <v>0</v>
      </c>
      <c r="AI70">
        <v>2304</v>
      </c>
      <c r="AJ70">
        <v>0</v>
      </c>
      <c r="AK70">
        <v>0</v>
      </c>
      <c r="AL70">
        <v>0</v>
      </c>
    </row>
    <row r="71" spans="1:38">
      <c r="A71" t="s">
        <v>146</v>
      </c>
      <c r="B71">
        <v>10</v>
      </c>
      <c r="C71" s="53">
        <v>6</v>
      </c>
      <c r="D71" s="55">
        <v>0</v>
      </c>
      <c r="E71" s="31" t="s">
        <v>182</v>
      </c>
      <c r="F71" s="58">
        <f t="shared" si="1"/>
        <v>5376</v>
      </c>
      <c r="X71" s="9">
        <v>30</v>
      </c>
      <c r="AB71">
        <v>1536</v>
      </c>
      <c r="AC71">
        <v>0</v>
      </c>
      <c r="AD71">
        <v>1920</v>
      </c>
      <c r="AE71">
        <v>0</v>
      </c>
      <c r="AF71">
        <v>1920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>
      <c r="A72" t="s">
        <v>146</v>
      </c>
      <c r="B72">
        <v>11</v>
      </c>
      <c r="C72" s="53">
        <v>6</v>
      </c>
      <c r="D72" s="55">
        <v>0</v>
      </c>
      <c r="E72" s="31" t="s">
        <v>182</v>
      </c>
      <c r="F72" s="58">
        <f t="shared" si="1"/>
        <v>5376</v>
      </c>
      <c r="X72" s="9">
        <v>30</v>
      </c>
      <c r="AB72">
        <v>1536</v>
      </c>
      <c r="AC72">
        <v>0</v>
      </c>
      <c r="AD72">
        <v>1920</v>
      </c>
      <c r="AE72">
        <v>0</v>
      </c>
      <c r="AF72">
        <v>1920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>
      <c r="A73" t="s">
        <v>146</v>
      </c>
      <c r="B73">
        <v>12</v>
      </c>
      <c r="C73" s="53">
        <v>6</v>
      </c>
      <c r="D73" s="55">
        <v>0</v>
      </c>
      <c r="E73" s="31" t="s">
        <v>182</v>
      </c>
      <c r="F73" s="58">
        <f t="shared" si="1"/>
        <v>7296</v>
      </c>
      <c r="X73" s="9">
        <v>30</v>
      </c>
      <c r="AB73">
        <v>1536</v>
      </c>
      <c r="AC73">
        <v>0</v>
      </c>
      <c r="AD73">
        <v>1536</v>
      </c>
      <c r="AE73">
        <v>0</v>
      </c>
      <c r="AF73">
        <v>1920</v>
      </c>
      <c r="AG73">
        <v>0</v>
      </c>
      <c r="AH73">
        <v>0</v>
      </c>
      <c r="AI73">
        <v>2304</v>
      </c>
      <c r="AJ73">
        <v>0</v>
      </c>
      <c r="AK73">
        <v>0</v>
      </c>
      <c r="AL73">
        <v>0</v>
      </c>
    </row>
    <row r="74" spans="1:38">
      <c r="A74" t="s">
        <v>147</v>
      </c>
      <c r="B74">
        <v>1</v>
      </c>
      <c r="C74" s="53">
        <v>7</v>
      </c>
      <c r="D74" s="55">
        <v>0</v>
      </c>
      <c r="E74" s="31" t="s">
        <v>182</v>
      </c>
      <c r="F74" s="58">
        <f t="shared" si="1"/>
        <v>3840</v>
      </c>
      <c r="X74" s="9">
        <v>30</v>
      </c>
      <c r="AB74">
        <v>0</v>
      </c>
      <c r="AC74">
        <v>0</v>
      </c>
      <c r="AD74">
        <v>1536</v>
      </c>
      <c r="AE74">
        <v>0</v>
      </c>
      <c r="AF74">
        <v>1536</v>
      </c>
      <c r="AG74">
        <v>0</v>
      </c>
      <c r="AH74">
        <v>768</v>
      </c>
      <c r="AI74">
        <v>0</v>
      </c>
      <c r="AJ74">
        <v>0</v>
      </c>
      <c r="AK74">
        <v>0</v>
      </c>
      <c r="AL74">
        <v>0</v>
      </c>
    </row>
    <row r="75" spans="1:38">
      <c r="A75" t="s">
        <v>147</v>
      </c>
      <c r="B75">
        <v>2</v>
      </c>
      <c r="C75" s="53">
        <v>7</v>
      </c>
      <c r="D75" s="55">
        <v>0</v>
      </c>
      <c r="E75" s="31" t="s">
        <v>182</v>
      </c>
      <c r="F75" s="58">
        <f t="shared" si="1"/>
        <v>3072</v>
      </c>
      <c r="X75" s="9">
        <v>30</v>
      </c>
      <c r="AB75">
        <v>0</v>
      </c>
      <c r="AC75">
        <v>0</v>
      </c>
      <c r="AD75">
        <v>1152</v>
      </c>
      <c r="AE75">
        <v>0</v>
      </c>
      <c r="AF75">
        <v>1152</v>
      </c>
      <c r="AG75">
        <v>0</v>
      </c>
      <c r="AH75">
        <v>768</v>
      </c>
      <c r="AI75">
        <v>0</v>
      </c>
      <c r="AJ75">
        <v>0</v>
      </c>
      <c r="AK75">
        <v>0</v>
      </c>
      <c r="AL75">
        <v>0</v>
      </c>
    </row>
    <row r="76" spans="1:38">
      <c r="A76" t="s">
        <v>147</v>
      </c>
      <c r="B76">
        <v>3</v>
      </c>
      <c r="C76" s="53">
        <v>7</v>
      </c>
      <c r="D76" s="55">
        <v>0</v>
      </c>
      <c r="E76" s="31" t="s">
        <v>182</v>
      </c>
      <c r="F76" s="58">
        <f t="shared" si="1"/>
        <v>3456</v>
      </c>
      <c r="X76" s="9">
        <v>30</v>
      </c>
      <c r="AB76">
        <v>0</v>
      </c>
      <c r="AC76">
        <v>0</v>
      </c>
      <c r="AD76">
        <v>768</v>
      </c>
      <c r="AE76">
        <v>0</v>
      </c>
      <c r="AF76">
        <v>1152</v>
      </c>
      <c r="AG76">
        <v>0</v>
      </c>
      <c r="AH76">
        <v>768</v>
      </c>
      <c r="AI76">
        <v>0</v>
      </c>
      <c r="AJ76">
        <v>0</v>
      </c>
      <c r="AK76">
        <v>0</v>
      </c>
      <c r="AL76">
        <v>768</v>
      </c>
    </row>
    <row r="77" spans="1:38">
      <c r="A77" t="s">
        <v>147</v>
      </c>
      <c r="B77">
        <v>4</v>
      </c>
      <c r="C77" s="53">
        <v>7</v>
      </c>
      <c r="D77" s="55">
        <v>0</v>
      </c>
      <c r="E77" s="31" t="s">
        <v>182</v>
      </c>
      <c r="F77" s="58">
        <f t="shared" si="1"/>
        <v>1536</v>
      </c>
      <c r="X77" s="9">
        <v>30</v>
      </c>
      <c r="AB77">
        <v>0</v>
      </c>
      <c r="AC77">
        <v>0</v>
      </c>
      <c r="AD77">
        <v>768</v>
      </c>
      <c r="AE77">
        <v>0</v>
      </c>
      <c r="AF77">
        <v>384</v>
      </c>
      <c r="AG77">
        <v>0</v>
      </c>
      <c r="AH77">
        <v>384</v>
      </c>
      <c r="AI77">
        <v>0</v>
      </c>
      <c r="AJ77">
        <v>0</v>
      </c>
      <c r="AK77">
        <v>0</v>
      </c>
      <c r="AL77">
        <v>0</v>
      </c>
    </row>
    <row r="78" spans="1:38">
      <c r="A78" t="s">
        <v>147</v>
      </c>
      <c r="B78">
        <v>5</v>
      </c>
      <c r="C78" s="53">
        <v>7</v>
      </c>
      <c r="D78" s="55">
        <v>0</v>
      </c>
      <c r="E78" s="31" t="s">
        <v>182</v>
      </c>
      <c r="F78" s="58">
        <f t="shared" si="1"/>
        <v>768</v>
      </c>
      <c r="X78" s="9">
        <v>30</v>
      </c>
      <c r="AB78">
        <v>0</v>
      </c>
      <c r="AC78">
        <v>0</v>
      </c>
      <c r="AD78">
        <v>384</v>
      </c>
      <c r="AE78">
        <v>0</v>
      </c>
      <c r="AF78">
        <v>0</v>
      </c>
      <c r="AG78">
        <v>0</v>
      </c>
      <c r="AH78">
        <v>384</v>
      </c>
      <c r="AI78">
        <v>0</v>
      </c>
      <c r="AJ78">
        <v>0</v>
      </c>
      <c r="AK78">
        <v>0</v>
      </c>
      <c r="AL78">
        <v>0</v>
      </c>
    </row>
    <row r="79" spans="1:38">
      <c r="A79" t="s">
        <v>147</v>
      </c>
      <c r="B79">
        <v>6</v>
      </c>
      <c r="C79" s="53">
        <v>7</v>
      </c>
      <c r="D79" s="55">
        <v>0</v>
      </c>
      <c r="E79" s="31" t="s">
        <v>182</v>
      </c>
      <c r="F79" s="58">
        <f t="shared" si="1"/>
        <v>2304</v>
      </c>
      <c r="X79" s="9">
        <v>30</v>
      </c>
      <c r="AB79">
        <v>0</v>
      </c>
      <c r="AC79">
        <v>0</v>
      </c>
      <c r="AD79">
        <v>384</v>
      </c>
      <c r="AE79">
        <v>0</v>
      </c>
      <c r="AF79">
        <v>768</v>
      </c>
      <c r="AG79">
        <v>0</v>
      </c>
      <c r="AH79">
        <v>384</v>
      </c>
      <c r="AI79">
        <v>0</v>
      </c>
      <c r="AJ79">
        <v>0</v>
      </c>
      <c r="AK79">
        <v>0</v>
      </c>
      <c r="AL79">
        <v>768</v>
      </c>
    </row>
    <row r="80" spans="1:38">
      <c r="A80" t="s">
        <v>147</v>
      </c>
      <c r="B80">
        <v>7</v>
      </c>
      <c r="C80" s="53">
        <v>7</v>
      </c>
      <c r="D80" s="55">
        <v>0</v>
      </c>
      <c r="E80" s="31" t="s">
        <v>182</v>
      </c>
      <c r="F80" s="58">
        <f t="shared" si="1"/>
        <v>1152</v>
      </c>
      <c r="X80" s="9">
        <v>30</v>
      </c>
      <c r="AB80">
        <v>0</v>
      </c>
      <c r="AC80">
        <v>0</v>
      </c>
      <c r="AD80">
        <v>384</v>
      </c>
      <c r="AE80">
        <v>0</v>
      </c>
      <c r="AF80">
        <v>384</v>
      </c>
      <c r="AG80">
        <v>0</v>
      </c>
      <c r="AH80">
        <v>384</v>
      </c>
      <c r="AI80">
        <v>0</v>
      </c>
      <c r="AJ80">
        <v>0</v>
      </c>
      <c r="AK80">
        <v>0</v>
      </c>
      <c r="AL80">
        <v>0</v>
      </c>
    </row>
    <row r="81" spans="1:38">
      <c r="A81" t="s">
        <v>147</v>
      </c>
      <c r="B81">
        <v>8</v>
      </c>
      <c r="C81" s="53">
        <v>7</v>
      </c>
      <c r="D81" s="55">
        <v>0</v>
      </c>
      <c r="E81" s="31" t="s">
        <v>182</v>
      </c>
      <c r="F81" s="58">
        <f t="shared" si="1"/>
        <v>768</v>
      </c>
      <c r="X81" s="9">
        <v>30</v>
      </c>
      <c r="AB81">
        <v>0</v>
      </c>
      <c r="AC81">
        <v>0</v>
      </c>
      <c r="AD81">
        <v>384</v>
      </c>
      <c r="AE81">
        <v>0</v>
      </c>
      <c r="AF81">
        <v>384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>
      <c r="A82" t="s">
        <v>147</v>
      </c>
      <c r="B82">
        <v>9</v>
      </c>
      <c r="C82" s="53">
        <v>7</v>
      </c>
      <c r="D82" s="55">
        <v>0</v>
      </c>
      <c r="E82" s="31" t="s">
        <v>182</v>
      </c>
      <c r="F82" s="58">
        <f t="shared" si="1"/>
        <v>3456</v>
      </c>
      <c r="X82" s="9">
        <v>30</v>
      </c>
      <c r="AB82">
        <v>0</v>
      </c>
      <c r="AC82">
        <v>0</v>
      </c>
      <c r="AD82">
        <v>1152</v>
      </c>
      <c r="AE82">
        <v>0</v>
      </c>
      <c r="AF82">
        <v>1152</v>
      </c>
      <c r="AG82">
        <v>0</v>
      </c>
      <c r="AH82">
        <v>384</v>
      </c>
      <c r="AI82">
        <v>0</v>
      </c>
      <c r="AJ82">
        <v>0</v>
      </c>
      <c r="AK82">
        <v>0</v>
      </c>
      <c r="AL82">
        <v>768</v>
      </c>
    </row>
    <row r="83" spans="1:38">
      <c r="A83" t="s">
        <v>147</v>
      </c>
      <c r="B83">
        <v>10</v>
      </c>
      <c r="C83" s="53">
        <v>7</v>
      </c>
      <c r="D83" s="55">
        <v>0</v>
      </c>
      <c r="E83" s="31" t="s">
        <v>182</v>
      </c>
      <c r="F83" s="58">
        <f t="shared" si="1"/>
        <v>3072</v>
      </c>
      <c r="X83" s="9">
        <v>30</v>
      </c>
      <c r="AB83">
        <v>0</v>
      </c>
      <c r="AC83">
        <v>0</v>
      </c>
      <c r="AD83">
        <v>1152</v>
      </c>
      <c r="AE83">
        <v>0</v>
      </c>
      <c r="AF83">
        <v>1152</v>
      </c>
      <c r="AG83">
        <v>0</v>
      </c>
      <c r="AH83">
        <v>768</v>
      </c>
      <c r="AI83">
        <v>0</v>
      </c>
      <c r="AJ83">
        <v>0</v>
      </c>
      <c r="AK83">
        <v>0</v>
      </c>
      <c r="AL83">
        <v>0</v>
      </c>
    </row>
    <row r="84" spans="1:38">
      <c r="A84" t="s">
        <v>147</v>
      </c>
      <c r="B84">
        <v>11</v>
      </c>
      <c r="C84" s="53">
        <v>7</v>
      </c>
      <c r="D84" s="55">
        <v>0</v>
      </c>
      <c r="E84" s="31" t="s">
        <v>182</v>
      </c>
      <c r="F84" s="58">
        <f t="shared" si="1"/>
        <v>3840</v>
      </c>
      <c r="X84" s="9">
        <v>30</v>
      </c>
      <c r="AB84">
        <v>0</v>
      </c>
      <c r="AC84">
        <v>0</v>
      </c>
      <c r="AD84">
        <v>1536</v>
      </c>
      <c r="AE84">
        <v>0</v>
      </c>
      <c r="AF84">
        <v>1536</v>
      </c>
      <c r="AG84">
        <v>0</v>
      </c>
      <c r="AH84">
        <v>768</v>
      </c>
      <c r="AI84">
        <v>0</v>
      </c>
      <c r="AJ84">
        <v>0</v>
      </c>
      <c r="AK84">
        <v>0</v>
      </c>
      <c r="AL84">
        <v>0</v>
      </c>
    </row>
    <row r="85" spans="1:38">
      <c r="A85" t="s">
        <v>147</v>
      </c>
      <c r="B85">
        <v>12</v>
      </c>
      <c r="C85" s="53">
        <v>7</v>
      </c>
      <c r="D85" s="55">
        <v>0</v>
      </c>
      <c r="E85" s="31" t="s">
        <v>182</v>
      </c>
      <c r="F85" s="58">
        <f t="shared" si="1"/>
        <v>3456</v>
      </c>
      <c r="X85" s="9">
        <v>30</v>
      </c>
      <c r="AB85">
        <v>0</v>
      </c>
      <c r="AC85">
        <v>0</v>
      </c>
      <c r="AD85">
        <v>1152</v>
      </c>
      <c r="AE85">
        <v>0</v>
      </c>
      <c r="AF85">
        <v>1152</v>
      </c>
      <c r="AG85">
        <v>0</v>
      </c>
      <c r="AH85">
        <v>384</v>
      </c>
      <c r="AI85">
        <v>0</v>
      </c>
      <c r="AJ85">
        <v>0</v>
      </c>
      <c r="AK85">
        <v>0</v>
      </c>
      <c r="AL85">
        <v>768</v>
      </c>
    </row>
    <row r="86" spans="1:38">
      <c r="A86" t="s">
        <v>148</v>
      </c>
      <c r="B86">
        <v>1</v>
      </c>
      <c r="C86" s="53">
        <v>8</v>
      </c>
      <c r="D86" s="13">
        <v>2304</v>
      </c>
      <c r="E86" s="31" t="s">
        <v>181</v>
      </c>
      <c r="F86" s="58">
        <f t="shared" si="1"/>
        <v>2304</v>
      </c>
      <c r="X86" s="9">
        <v>30</v>
      </c>
      <c r="AB86">
        <v>0</v>
      </c>
      <c r="AC86">
        <v>384</v>
      </c>
      <c r="AD86">
        <v>384</v>
      </c>
      <c r="AE86">
        <v>384</v>
      </c>
      <c r="AF86">
        <v>384</v>
      </c>
      <c r="AG86">
        <v>384</v>
      </c>
      <c r="AH86">
        <v>384</v>
      </c>
      <c r="AI86">
        <v>0</v>
      </c>
      <c r="AJ86">
        <v>0</v>
      </c>
      <c r="AK86">
        <v>0</v>
      </c>
      <c r="AL86">
        <v>0</v>
      </c>
    </row>
    <row r="87" spans="1:38">
      <c r="A87" t="s">
        <v>148</v>
      </c>
      <c r="B87">
        <v>2</v>
      </c>
      <c r="C87" s="53">
        <v>8</v>
      </c>
      <c r="D87" s="13">
        <v>2304</v>
      </c>
      <c r="E87" s="31" t="s">
        <v>181</v>
      </c>
      <c r="F87" s="58">
        <f t="shared" si="1"/>
        <v>0</v>
      </c>
      <c r="X87" s="9">
        <v>30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>
      <c r="A88" t="s">
        <v>148</v>
      </c>
      <c r="B88">
        <v>3</v>
      </c>
      <c r="C88" s="53">
        <v>8</v>
      </c>
      <c r="D88" s="13">
        <v>2304</v>
      </c>
      <c r="E88" s="31" t="s">
        <v>181</v>
      </c>
      <c r="F88" s="58">
        <f t="shared" si="1"/>
        <v>1223.25</v>
      </c>
      <c r="X88" s="9">
        <v>30</v>
      </c>
      <c r="AB88">
        <v>384</v>
      </c>
      <c r="AC88">
        <v>0</v>
      </c>
      <c r="AD88">
        <v>0</v>
      </c>
      <c r="AE88">
        <v>0</v>
      </c>
      <c r="AF88">
        <v>384</v>
      </c>
      <c r="AG88">
        <v>0</v>
      </c>
      <c r="AH88">
        <v>0</v>
      </c>
      <c r="AI88">
        <v>0</v>
      </c>
      <c r="AJ88">
        <v>0</v>
      </c>
      <c r="AK88">
        <v>384</v>
      </c>
      <c r="AL88">
        <v>71.25</v>
      </c>
    </row>
    <row r="89" spans="1:38">
      <c r="A89" t="s">
        <v>148</v>
      </c>
      <c r="B89">
        <v>4</v>
      </c>
      <c r="C89" s="53">
        <v>8</v>
      </c>
      <c r="D89" s="13">
        <v>2304</v>
      </c>
      <c r="E89" s="31" t="s">
        <v>181</v>
      </c>
      <c r="F89" s="58">
        <f t="shared" si="1"/>
        <v>768</v>
      </c>
      <c r="X89" s="9">
        <v>30</v>
      </c>
      <c r="AB89">
        <v>0</v>
      </c>
      <c r="AC89">
        <v>0</v>
      </c>
      <c r="AD89">
        <v>384</v>
      </c>
      <c r="AE89">
        <v>384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>
      <c r="A90" t="s">
        <v>148</v>
      </c>
      <c r="B90">
        <v>5</v>
      </c>
      <c r="C90" s="53">
        <v>8</v>
      </c>
      <c r="D90" s="13">
        <v>2304</v>
      </c>
      <c r="E90" s="31" t="s">
        <v>181</v>
      </c>
      <c r="F90" s="58">
        <f t="shared" si="1"/>
        <v>1536</v>
      </c>
      <c r="X90" s="9">
        <v>30</v>
      </c>
      <c r="AB90">
        <v>384</v>
      </c>
      <c r="AC90">
        <v>384</v>
      </c>
      <c r="AD90">
        <v>384</v>
      </c>
      <c r="AE90">
        <v>0</v>
      </c>
      <c r="AF90">
        <v>384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>
      <c r="A91" t="s">
        <v>148</v>
      </c>
      <c r="B91">
        <v>6</v>
      </c>
      <c r="C91" s="53">
        <v>8</v>
      </c>
      <c r="D91" s="13">
        <v>2304</v>
      </c>
      <c r="E91" s="31" t="s">
        <v>181</v>
      </c>
      <c r="F91" s="58">
        <f t="shared" si="1"/>
        <v>839.25</v>
      </c>
      <c r="X91" s="9">
        <v>30</v>
      </c>
      <c r="AB91">
        <v>0</v>
      </c>
      <c r="AC91">
        <v>0</v>
      </c>
      <c r="AD91">
        <v>0</v>
      </c>
      <c r="AE91">
        <v>384</v>
      </c>
      <c r="AF91">
        <v>384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71.25</v>
      </c>
    </row>
    <row r="92" spans="1:38">
      <c r="A92" t="s">
        <v>148</v>
      </c>
      <c r="B92">
        <v>7</v>
      </c>
      <c r="C92" s="53">
        <v>8</v>
      </c>
      <c r="D92" s="13">
        <v>2304</v>
      </c>
      <c r="E92" s="31" t="s">
        <v>181</v>
      </c>
      <c r="F92" s="58">
        <f t="shared" si="1"/>
        <v>2304</v>
      </c>
      <c r="X92" s="9">
        <v>30</v>
      </c>
      <c r="AB92">
        <v>384</v>
      </c>
      <c r="AC92">
        <v>384</v>
      </c>
      <c r="AD92">
        <v>384</v>
      </c>
      <c r="AE92">
        <v>0</v>
      </c>
      <c r="AF92">
        <v>384</v>
      </c>
      <c r="AG92">
        <v>384</v>
      </c>
      <c r="AH92">
        <v>384</v>
      </c>
      <c r="AI92">
        <v>0</v>
      </c>
      <c r="AJ92">
        <v>0</v>
      </c>
      <c r="AK92">
        <v>0</v>
      </c>
      <c r="AL92">
        <v>0</v>
      </c>
    </row>
    <row r="93" spans="1:38">
      <c r="A93" t="s">
        <v>148</v>
      </c>
      <c r="B93">
        <v>8</v>
      </c>
      <c r="C93" s="53">
        <v>8</v>
      </c>
      <c r="D93" s="13">
        <v>2304</v>
      </c>
      <c r="E93" s="31" t="s">
        <v>181</v>
      </c>
      <c r="F93" s="58">
        <f t="shared" si="1"/>
        <v>384</v>
      </c>
      <c r="X93" s="9">
        <v>30</v>
      </c>
      <c r="AB93">
        <v>0</v>
      </c>
      <c r="AC93">
        <v>0</v>
      </c>
      <c r="AD93">
        <v>0</v>
      </c>
      <c r="AE93">
        <v>384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>
      <c r="A94" t="s">
        <v>148</v>
      </c>
      <c r="B94">
        <v>9</v>
      </c>
      <c r="C94" s="53">
        <v>8</v>
      </c>
      <c r="D94" s="13">
        <v>2304</v>
      </c>
      <c r="E94" s="31" t="s">
        <v>181</v>
      </c>
      <c r="F94" s="58">
        <f t="shared" si="1"/>
        <v>1223.25</v>
      </c>
      <c r="X94" s="9">
        <v>30</v>
      </c>
      <c r="AB94">
        <v>384</v>
      </c>
      <c r="AC94">
        <v>0</v>
      </c>
      <c r="AD94">
        <v>384</v>
      </c>
      <c r="AE94">
        <v>0</v>
      </c>
      <c r="AF94">
        <v>384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71.25</v>
      </c>
    </row>
    <row r="95" spans="1:38">
      <c r="A95" t="s">
        <v>148</v>
      </c>
      <c r="B95">
        <v>10</v>
      </c>
      <c r="C95" s="53">
        <v>8</v>
      </c>
      <c r="D95" s="13">
        <v>2304</v>
      </c>
      <c r="E95" s="31" t="s">
        <v>181</v>
      </c>
      <c r="F95" s="58">
        <f t="shared" si="1"/>
        <v>0</v>
      </c>
      <c r="X95" s="9">
        <v>30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>
      <c r="A96" t="s">
        <v>148</v>
      </c>
      <c r="B96">
        <v>11</v>
      </c>
      <c r="C96" s="53">
        <v>8</v>
      </c>
      <c r="D96" s="13">
        <v>2304</v>
      </c>
      <c r="E96" s="31" t="s">
        <v>181</v>
      </c>
      <c r="F96" s="58">
        <f t="shared" si="1"/>
        <v>0</v>
      </c>
      <c r="X96" s="9">
        <v>30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>
      <c r="A97" t="s">
        <v>148</v>
      </c>
      <c r="B97">
        <v>12</v>
      </c>
      <c r="C97" s="53">
        <v>8</v>
      </c>
      <c r="D97" s="13">
        <v>2304</v>
      </c>
      <c r="E97" s="31" t="s">
        <v>181</v>
      </c>
      <c r="F97" s="58">
        <f t="shared" si="1"/>
        <v>71.25</v>
      </c>
      <c r="X97" s="9">
        <v>30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71.25</v>
      </c>
    </row>
    <row r="98" spans="1:38">
      <c r="A98" t="s">
        <v>149</v>
      </c>
      <c r="B98">
        <v>1</v>
      </c>
      <c r="C98" s="53">
        <v>9</v>
      </c>
      <c r="D98">
        <v>1920</v>
      </c>
      <c r="E98" s="31" t="s">
        <v>181</v>
      </c>
      <c r="F98" s="58">
        <f t="shared" si="1"/>
        <v>1920</v>
      </c>
      <c r="X98" s="9">
        <v>30</v>
      </c>
      <c r="AB98">
        <v>384</v>
      </c>
      <c r="AC98">
        <v>384</v>
      </c>
      <c r="AD98">
        <v>384</v>
      </c>
      <c r="AE98">
        <v>384</v>
      </c>
      <c r="AF98">
        <v>384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>
      <c r="A99" t="s">
        <v>149</v>
      </c>
      <c r="B99">
        <v>2</v>
      </c>
      <c r="C99" s="53">
        <v>9</v>
      </c>
      <c r="D99">
        <v>1920</v>
      </c>
      <c r="E99" s="31" t="s">
        <v>181</v>
      </c>
      <c r="F99" s="58">
        <f t="shared" si="1"/>
        <v>0</v>
      </c>
      <c r="X99" s="9">
        <v>30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>
      <c r="A100" t="s">
        <v>149</v>
      </c>
      <c r="B100">
        <v>3</v>
      </c>
      <c r="C100" s="53">
        <v>9</v>
      </c>
      <c r="D100">
        <v>1920</v>
      </c>
      <c r="E100" s="31" t="s">
        <v>181</v>
      </c>
      <c r="F100" s="58">
        <f t="shared" si="1"/>
        <v>384</v>
      </c>
      <c r="X100" s="9">
        <v>30</v>
      </c>
      <c r="AB100">
        <v>384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>
      <c r="A101" t="s">
        <v>149</v>
      </c>
      <c r="B101">
        <v>4</v>
      </c>
      <c r="C101" s="53">
        <v>9</v>
      </c>
      <c r="D101">
        <v>1920</v>
      </c>
      <c r="E101" s="31" t="s">
        <v>181</v>
      </c>
      <c r="F101" s="58">
        <f t="shared" si="1"/>
        <v>1536</v>
      </c>
      <c r="X101" s="9">
        <v>30</v>
      </c>
      <c r="AB101">
        <v>0</v>
      </c>
      <c r="AC101">
        <v>384</v>
      </c>
      <c r="AD101">
        <v>384</v>
      </c>
      <c r="AE101">
        <v>384</v>
      </c>
      <c r="AF101">
        <v>384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>
      <c r="A102" t="s">
        <v>149</v>
      </c>
      <c r="B102">
        <v>5</v>
      </c>
      <c r="C102" s="53">
        <v>9</v>
      </c>
      <c r="D102">
        <v>1920</v>
      </c>
      <c r="E102" s="31" t="s">
        <v>181</v>
      </c>
      <c r="F102" s="58">
        <f t="shared" si="1"/>
        <v>1536</v>
      </c>
      <c r="X102" s="9">
        <v>30</v>
      </c>
      <c r="AB102">
        <v>768</v>
      </c>
      <c r="AC102">
        <v>0</v>
      </c>
      <c r="AD102">
        <v>384</v>
      </c>
      <c r="AE102">
        <v>0</v>
      </c>
      <c r="AF102">
        <v>384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>
      <c r="A103" t="s">
        <v>149</v>
      </c>
      <c r="B103">
        <v>6</v>
      </c>
      <c r="C103" s="53">
        <v>9</v>
      </c>
      <c r="D103">
        <v>1920</v>
      </c>
      <c r="E103" s="31" t="s">
        <v>181</v>
      </c>
      <c r="F103" s="58">
        <f t="shared" si="1"/>
        <v>1536</v>
      </c>
      <c r="X103" s="9">
        <v>30</v>
      </c>
      <c r="AB103">
        <v>0</v>
      </c>
      <c r="AC103">
        <v>384</v>
      </c>
      <c r="AD103">
        <v>384</v>
      </c>
      <c r="AE103">
        <v>384</v>
      </c>
      <c r="AF103">
        <v>384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>
      <c r="A104" t="s">
        <v>149</v>
      </c>
      <c r="B104">
        <v>7</v>
      </c>
      <c r="C104" s="53">
        <v>9</v>
      </c>
      <c r="D104">
        <v>1920</v>
      </c>
      <c r="E104" s="31" t="s">
        <v>181</v>
      </c>
      <c r="F104" s="58">
        <f t="shared" si="1"/>
        <v>384</v>
      </c>
      <c r="X104" s="9">
        <v>30</v>
      </c>
      <c r="AB104">
        <v>384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>
      <c r="A105" t="s">
        <v>149</v>
      </c>
      <c r="B105">
        <v>8</v>
      </c>
      <c r="C105" s="53">
        <v>9</v>
      </c>
      <c r="D105">
        <v>1920</v>
      </c>
      <c r="E105" s="31" t="s">
        <v>181</v>
      </c>
      <c r="F105" s="58">
        <f t="shared" si="1"/>
        <v>1536</v>
      </c>
      <c r="X105" s="9">
        <v>30</v>
      </c>
      <c r="AB105">
        <v>0</v>
      </c>
      <c r="AC105">
        <v>384</v>
      </c>
      <c r="AD105">
        <v>384</v>
      </c>
      <c r="AE105">
        <v>384</v>
      </c>
      <c r="AF105">
        <v>384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>
      <c r="A106" t="s">
        <v>149</v>
      </c>
      <c r="B106">
        <v>9</v>
      </c>
      <c r="C106" s="53">
        <v>9</v>
      </c>
      <c r="D106">
        <v>1920</v>
      </c>
      <c r="E106" s="31" t="s">
        <v>181</v>
      </c>
      <c r="F106" s="58">
        <f t="shared" si="1"/>
        <v>384</v>
      </c>
      <c r="X106" s="9">
        <v>30</v>
      </c>
      <c r="AB106">
        <v>384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>
      <c r="A107" t="s">
        <v>149</v>
      </c>
      <c r="B107">
        <v>10</v>
      </c>
      <c r="C107" s="53">
        <v>9</v>
      </c>
      <c r="D107">
        <v>1920</v>
      </c>
      <c r="E107" s="31" t="s">
        <v>181</v>
      </c>
      <c r="F107" s="58">
        <f t="shared" si="1"/>
        <v>0</v>
      </c>
      <c r="X107" s="9">
        <v>30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>
      <c r="A108" t="s">
        <v>149</v>
      </c>
      <c r="B108">
        <v>11</v>
      </c>
      <c r="C108" s="53">
        <v>9</v>
      </c>
      <c r="D108">
        <v>1920</v>
      </c>
      <c r="E108" s="31" t="s">
        <v>181</v>
      </c>
      <c r="F108" s="58">
        <f t="shared" si="1"/>
        <v>0</v>
      </c>
      <c r="X108" s="9">
        <v>30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>
      <c r="A109" t="s">
        <v>149</v>
      </c>
      <c r="B109">
        <v>12</v>
      </c>
      <c r="C109" s="53">
        <v>9</v>
      </c>
      <c r="D109">
        <v>1920</v>
      </c>
      <c r="E109" s="31" t="s">
        <v>181</v>
      </c>
      <c r="F109" s="58">
        <f t="shared" si="1"/>
        <v>768</v>
      </c>
      <c r="X109" s="9">
        <v>30</v>
      </c>
      <c r="AB109">
        <v>0</v>
      </c>
      <c r="AC109">
        <v>0</v>
      </c>
      <c r="AD109">
        <v>384</v>
      </c>
      <c r="AE109">
        <v>0</v>
      </c>
      <c r="AF109">
        <v>384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>
      <c r="A110" t="s">
        <v>150</v>
      </c>
      <c r="B110">
        <v>1</v>
      </c>
      <c r="C110" s="31">
        <v>10</v>
      </c>
      <c r="D110">
        <v>1536</v>
      </c>
      <c r="E110" s="31" t="s">
        <v>181</v>
      </c>
      <c r="F110" s="58">
        <f t="shared" si="1"/>
        <v>1536</v>
      </c>
      <c r="X110" s="9">
        <v>30</v>
      </c>
      <c r="AB110">
        <v>384</v>
      </c>
      <c r="AC110">
        <v>0</v>
      </c>
      <c r="AD110">
        <v>384</v>
      </c>
      <c r="AE110">
        <v>384</v>
      </c>
      <c r="AF110">
        <v>384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>
      <c r="A111" t="s">
        <v>150</v>
      </c>
      <c r="B111">
        <v>2</v>
      </c>
      <c r="C111" s="31">
        <v>10</v>
      </c>
      <c r="D111">
        <v>1536</v>
      </c>
      <c r="E111" s="31" t="s">
        <v>181</v>
      </c>
      <c r="F111" s="58">
        <f t="shared" si="1"/>
        <v>384</v>
      </c>
      <c r="X111" s="9">
        <v>30</v>
      </c>
      <c r="AB111">
        <v>0</v>
      </c>
      <c r="AC111">
        <v>384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>
      <c r="A112" t="s">
        <v>150</v>
      </c>
      <c r="B112">
        <v>3</v>
      </c>
      <c r="C112" s="31">
        <v>10</v>
      </c>
      <c r="D112">
        <v>1536</v>
      </c>
      <c r="E112" s="31" t="s">
        <v>181</v>
      </c>
      <c r="F112" s="58">
        <f t="shared" si="1"/>
        <v>384</v>
      </c>
      <c r="X112" s="9">
        <v>30</v>
      </c>
      <c r="AB112">
        <v>384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>
      <c r="A113" t="s">
        <v>150</v>
      </c>
      <c r="B113">
        <v>4</v>
      </c>
      <c r="C113" s="31">
        <v>10</v>
      </c>
      <c r="D113">
        <v>1536</v>
      </c>
      <c r="E113" s="31" t="s">
        <v>181</v>
      </c>
      <c r="F113" s="58">
        <f t="shared" si="1"/>
        <v>1152</v>
      </c>
      <c r="X113" s="9">
        <v>30</v>
      </c>
      <c r="AB113">
        <v>0</v>
      </c>
      <c r="AC113">
        <v>0</v>
      </c>
      <c r="AD113">
        <v>384</v>
      </c>
      <c r="AE113">
        <v>384</v>
      </c>
      <c r="AF113">
        <v>384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>
      <c r="A114" t="s">
        <v>150</v>
      </c>
      <c r="B114">
        <v>5</v>
      </c>
      <c r="C114" s="31">
        <v>10</v>
      </c>
      <c r="D114">
        <v>1536</v>
      </c>
      <c r="E114" s="31" t="s">
        <v>181</v>
      </c>
      <c r="F114" s="58">
        <f t="shared" si="1"/>
        <v>1536</v>
      </c>
      <c r="X114" s="9">
        <v>30</v>
      </c>
      <c r="AB114">
        <v>384</v>
      </c>
      <c r="AC114">
        <v>384</v>
      </c>
      <c r="AD114">
        <v>384</v>
      </c>
      <c r="AE114">
        <v>0</v>
      </c>
      <c r="AF114">
        <v>384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>
      <c r="A115" t="s">
        <v>150</v>
      </c>
      <c r="B115">
        <v>6</v>
      </c>
      <c r="C115" s="31">
        <v>10</v>
      </c>
      <c r="D115">
        <v>1536</v>
      </c>
      <c r="E115" s="31" t="s">
        <v>181</v>
      </c>
      <c r="F115" s="58">
        <f t="shared" si="1"/>
        <v>1536</v>
      </c>
      <c r="X115" s="9">
        <v>30</v>
      </c>
      <c r="AB115">
        <v>384</v>
      </c>
      <c r="AC115">
        <v>0</v>
      </c>
      <c r="AD115">
        <v>384</v>
      </c>
      <c r="AE115">
        <v>384</v>
      </c>
      <c r="AF115">
        <v>384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>
      <c r="A116" t="s">
        <v>150</v>
      </c>
      <c r="B116">
        <v>7</v>
      </c>
      <c r="C116" s="31">
        <v>10</v>
      </c>
      <c r="D116">
        <v>1536</v>
      </c>
      <c r="E116" s="31" t="s">
        <v>181</v>
      </c>
      <c r="F116" s="58">
        <f t="shared" si="1"/>
        <v>768</v>
      </c>
      <c r="X116" s="9">
        <v>30</v>
      </c>
      <c r="AB116">
        <v>384</v>
      </c>
      <c r="AC116">
        <v>384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>
      <c r="A117" t="s">
        <v>150</v>
      </c>
      <c r="B117">
        <v>8</v>
      </c>
      <c r="C117" s="31">
        <v>10</v>
      </c>
      <c r="D117">
        <v>1536</v>
      </c>
      <c r="E117" s="31" t="s">
        <v>181</v>
      </c>
      <c r="F117" s="58">
        <f t="shared" si="1"/>
        <v>1536</v>
      </c>
      <c r="X117" s="9">
        <v>30</v>
      </c>
      <c r="AB117">
        <v>384</v>
      </c>
      <c r="AC117">
        <v>0</v>
      </c>
      <c r="AD117">
        <v>384</v>
      </c>
      <c r="AE117">
        <v>384</v>
      </c>
      <c r="AF117">
        <v>384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>
      <c r="A118" t="s">
        <v>150</v>
      </c>
      <c r="B118">
        <v>9</v>
      </c>
      <c r="C118" s="31">
        <v>10</v>
      </c>
      <c r="D118">
        <v>1536</v>
      </c>
      <c r="E118" s="31" t="s">
        <v>181</v>
      </c>
      <c r="F118" s="58">
        <f t="shared" si="1"/>
        <v>0</v>
      </c>
      <c r="X118" s="9">
        <v>30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>
      <c r="A119" t="s">
        <v>150</v>
      </c>
      <c r="B119">
        <v>10</v>
      </c>
      <c r="C119" s="31">
        <v>10</v>
      </c>
      <c r="D119">
        <v>1536</v>
      </c>
      <c r="E119" s="31" t="s">
        <v>181</v>
      </c>
      <c r="F119" s="58">
        <f t="shared" si="1"/>
        <v>0</v>
      </c>
      <c r="X119" s="9">
        <v>30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>
      <c r="A120" t="s">
        <v>150</v>
      </c>
      <c r="B120">
        <v>11</v>
      </c>
      <c r="C120" s="31">
        <v>10</v>
      </c>
      <c r="D120">
        <v>1536</v>
      </c>
      <c r="E120" s="31" t="s">
        <v>181</v>
      </c>
      <c r="F120" s="58">
        <f t="shared" si="1"/>
        <v>0</v>
      </c>
      <c r="X120" s="9">
        <v>30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>
      <c r="A121" t="s">
        <v>150</v>
      </c>
      <c r="B121">
        <v>12</v>
      </c>
      <c r="C121" s="31">
        <v>10</v>
      </c>
      <c r="D121">
        <v>1536</v>
      </c>
      <c r="E121" s="31" t="s">
        <v>181</v>
      </c>
      <c r="F121" s="58">
        <f t="shared" si="1"/>
        <v>1152</v>
      </c>
      <c r="X121" s="9">
        <v>30</v>
      </c>
      <c r="AB121">
        <v>0</v>
      </c>
      <c r="AC121">
        <v>384</v>
      </c>
      <c r="AD121">
        <v>384</v>
      </c>
      <c r="AE121">
        <v>0</v>
      </c>
      <c r="AF121">
        <v>384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>
      <c r="A122" t="s">
        <v>151</v>
      </c>
      <c r="B122">
        <v>1</v>
      </c>
      <c r="C122" s="31">
        <v>11</v>
      </c>
      <c r="D122">
        <v>1536</v>
      </c>
      <c r="E122" s="31" t="s">
        <v>181</v>
      </c>
      <c r="F122" s="58">
        <f t="shared" si="1"/>
        <v>1536</v>
      </c>
      <c r="X122" s="9">
        <v>30</v>
      </c>
      <c r="AB122">
        <v>384</v>
      </c>
      <c r="AC122">
        <v>0</v>
      </c>
      <c r="AD122">
        <v>384</v>
      </c>
      <c r="AE122">
        <v>384</v>
      </c>
      <c r="AF122">
        <v>384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>
      <c r="A123" t="s">
        <v>151</v>
      </c>
      <c r="B123">
        <v>2</v>
      </c>
      <c r="C123" s="31">
        <v>11</v>
      </c>
      <c r="D123">
        <v>1536</v>
      </c>
      <c r="E123" s="31" t="s">
        <v>181</v>
      </c>
      <c r="F123" s="58">
        <f t="shared" si="1"/>
        <v>384</v>
      </c>
      <c r="X123" s="9">
        <v>30</v>
      </c>
      <c r="AB123">
        <v>0</v>
      </c>
      <c r="AC123">
        <v>384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>
      <c r="A124" t="s">
        <v>151</v>
      </c>
      <c r="B124">
        <v>3</v>
      </c>
      <c r="C124" s="31">
        <v>11</v>
      </c>
      <c r="D124">
        <v>1536</v>
      </c>
      <c r="E124" s="31" t="s">
        <v>181</v>
      </c>
      <c r="F124" s="58">
        <f t="shared" si="1"/>
        <v>0</v>
      </c>
      <c r="X124" s="9">
        <v>30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>
      <c r="A125" t="s">
        <v>151</v>
      </c>
      <c r="B125">
        <v>4</v>
      </c>
      <c r="C125" s="31">
        <v>11</v>
      </c>
      <c r="D125">
        <v>1536</v>
      </c>
      <c r="E125" s="31" t="s">
        <v>181</v>
      </c>
      <c r="F125" s="58">
        <f t="shared" si="1"/>
        <v>1536</v>
      </c>
      <c r="X125" s="9">
        <v>30</v>
      </c>
      <c r="AB125">
        <v>384</v>
      </c>
      <c r="AC125">
        <v>0</v>
      </c>
      <c r="AD125">
        <v>384</v>
      </c>
      <c r="AE125">
        <v>384</v>
      </c>
      <c r="AF125">
        <v>384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>
      <c r="A126" t="s">
        <v>151</v>
      </c>
      <c r="B126">
        <v>5</v>
      </c>
      <c r="C126" s="31">
        <v>11</v>
      </c>
      <c r="D126">
        <v>1536</v>
      </c>
      <c r="E126" s="31" t="s">
        <v>181</v>
      </c>
      <c r="F126" s="58">
        <f t="shared" si="1"/>
        <v>1536</v>
      </c>
      <c r="X126" s="9">
        <v>30</v>
      </c>
      <c r="AB126">
        <v>768</v>
      </c>
      <c r="AC126">
        <v>384</v>
      </c>
      <c r="AD126">
        <v>384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>
      <c r="A127" t="s">
        <v>151</v>
      </c>
      <c r="B127">
        <v>6</v>
      </c>
      <c r="C127" s="31">
        <v>11</v>
      </c>
      <c r="D127">
        <v>1536</v>
      </c>
      <c r="E127" s="31" t="s">
        <v>181</v>
      </c>
      <c r="F127" s="58">
        <f t="shared" si="1"/>
        <v>768</v>
      </c>
      <c r="X127" s="9">
        <v>30</v>
      </c>
      <c r="AB127">
        <v>0</v>
      </c>
      <c r="AC127">
        <v>0</v>
      </c>
      <c r="AD127">
        <v>384</v>
      </c>
      <c r="AE127">
        <v>0</v>
      </c>
      <c r="AF127">
        <v>384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>
      <c r="A128" t="s">
        <v>151</v>
      </c>
      <c r="B128">
        <v>7</v>
      </c>
      <c r="C128" s="31">
        <v>11</v>
      </c>
      <c r="D128">
        <v>1536</v>
      </c>
      <c r="E128" s="31" t="s">
        <v>181</v>
      </c>
      <c r="F128" s="58">
        <f t="shared" si="1"/>
        <v>1536</v>
      </c>
      <c r="X128" s="9">
        <v>30</v>
      </c>
      <c r="AB128">
        <v>384</v>
      </c>
      <c r="AC128">
        <v>384</v>
      </c>
      <c r="AD128">
        <v>0</v>
      </c>
      <c r="AE128">
        <v>384</v>
      </c>
      <c r="AF128">
        <v>384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>
      <c r="A129" t="s">
        <v>151</v>
      </c>
      <c r="B129">
        <v>8</v>
      </c>
      <c r="C129" s="31">
        <v>11</v>
      </c>
      <c r="D129">
        <v>1536</v>
      </c>
      <c r="E129" s="31" t="s">
        <v>181</v>
      </c>
      <c r="F129" s="58">
        <f t="shared" si="1"/>
        <v>384</v>
      </c>
      <c r="X129" s="9">
        <v>30</v>
      </c>
      <c r="AB129">
        <v>0</v>
      </c>
      <c r="AC129">
        <v>0</v>
      </c>
      <c r="AD129">
        <v>384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>
      <c r="A130" t="s">
        <v>151</v>
      </c>
      <c r="B130">
        <v>9</v>
      </c>
      <c r="C130" s="31">
        <v>11</v>
      </c>
      <c r="D130">
        <v>1536</v>
      </c>
      <c r="E130" s="31" t="s">
        <v>181</v>
      </c>
      <c r="F130" s="58">
        <f t="shared" si="1"/>
        <v>384</v>
      </c>
      <c r="X130" s="9">
        <v>30</v>
      </c>
      <c r="AB130">
        <v>0</v>
      </c>
      <c r="AC130">
        <v>0</v>
      </c>
      <c r="AD130">
        <v>0</v>
      </c>
      <c r="AE130">
        <v>0</v>
      </c>
      <c r="AF130">
        <v>384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>
      <c r="A131" t="s">
        <v>151</v>
      </c>
      <c r="B131">
        <v>10</v>
      </c>
      <c r="C131" s="31">
        <v>11</v>
      </c>
      <c r="D131">
        <v>1536</v>
      </c>
      <c r="E131" s="31" t="s">
        <v>181</v>
      </c>
      <c r="F131" s="58">
        <f t="shared" si="1"/>
        <v>0</v>
      </c>
      <c r="X131" s="9">
        <v>30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>
      <c r="A132" t="s">
        <v>151</v>
      </c>
      <c r="B132">
        <v>11</v>
      </c>
      <c r="C132" s="31">
        <v>11</v>
      </c>
      <c r="D132">
        <v>1536</v>
      </c>
      <c r="E132" s="31" t="s">
        <v>181</v>
      </c>
      <c r="F132" s="58">
        <f t="shared" si="1"/>
        <v>0</v>
      </c>
      <c r="X132" s="9">
        <v>30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>
      <c r="A133" t="s">
        <v>151</v>
      </c>
      <c r="B133">
        <v>12</v>
      </c>
      <c r="C133" s="31">
        <v>11</v>
      </c>
      <c r="D133">
        <v>1536</v>
      </c>
      <c r="E133" s="31" t="s">
        <v>181</v>
      </c>
      <c r="F133" s="58">
        <f t="shared" ref="F133:F196" si="2">SUM(AB133:AL133)</f>
        <v>384</v>
      </c>
      <c r="X133" s="9">
        <v>30</v>
      </c>
      <c r="AB133">
        <v>0</v>
      </c>
      <c r="AC133">
        <v>0</v>
      </c>
      <c r="AD133">
        <v>0</v>
      </c>
      <c r="AE133">
        <v>384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>
      <c r="A134" t="s">
        <v>152</v>
      </c>
      <c r="B134">
        <v>1</v>
      </c>
      <c r="C134" s="31">
        <v>12</v>
      </c>
      <c r="D134">
        <v>1536</v>
      </c>
      <c r="E134" s="31" t="s">
        <v>181</v>
      </c>
      <c r="F134" s="58">
        <f t="shared" si="2"/>
        <v>1536</v>
      </c>
      <c r="X134" s="9">
        <v>30</v>
      </c>
      <c r="AB134">
        <v>384</v>
      </c>
      <c r="AC134">
        <v>0</v>
      </c>
      <c r="AD134">
        <v>384</v>
      </c>
      <c r="AE134">
        <v>384</v>
      </c>
      <c r="AF134">
        <v>384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>
      <c r="A135" t="s">
        <v>152</v>
      </c>
      <c r="B135">
        <v>2</v>
      </c>
      <c r="C135" s="31">
        <v>12</v>
      </c>
      <c r="D135">
        <v>1536</v>
      </c>
      <c r="E135" s="31" t="s">
        <v>181</v>
      </c>
      <c r="F135" s="58">
        <f t="shared" si="2"/>
        <v>384</v>
      </c>
      <c r="X135" s="9">
        <v>30</v>
      </c>
      <c r="AB135">
        <v>0</v>
      </c>
      <c r="AC135">
        <v>384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>
      <c r="A136" t="s">
        <v>152</v>
      </c>
      <c r="B136">
        <v>3</v>
      </c>
      <c r="C136" s="31">
        <v>12</v>
      </c>
      <c r="D136">
        <v>1536</v>
      </c>
      <c r="E136" s="31" t="s">
        <v>181</v>
      </c>
      <c r="F136" s="58">
        <f t="shared" si="2"/>
        <v>0</v>
      </c>
      <c r="X136" s="9">
        <v>30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>
      <c r="A137" t="s">
        <v>152</v>
      </c>
      <c r="B137">
        <v>4</v>
      </c>
      <c r="C137" s="31">
        <v>12</v>
      </c>
      <c r="D137">
        <v>1536</v>
      </c>
      <c r="E137" s="31" t="s">
        <v>181</v>
      </c>
      <c r="F137" s="58">
        <f t="shared" si="2"/>
        <v>1536</v>
      </c>
      <c r="X137" s="9">
        <v>30</v>
      </c>
      <c r="AB137">
        <v>384</v>
      </c>
      <c r="AC137">
        <v>0</v>
      </c>
      <c r="AD137">
        <v>384</v>
      </c>
      <c r="AE137">
        <v>384</v>
      </c>
      <c r="AF137">
        <v>384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>
      <c r="A138" t="s">
        <v>152</v>
      </c>
      <c r="B138">
        <v>5</v>
      </c>
      <c r="C138" s="31">
        <v>12</v>
      </c>
      <c r="D138">
        <v>1536</v>
      </c>
      <c r="E138" s="31" t="s">
        <v>181</v>
      </c>
      <c r="F138" s="58">
        <f t="shared" si="2"/>
        <v>1152</v>
      </c>
      <c r="X138" s="9">
        <v>30</v>
      </c>
      <c r="AB138">
        <v>384</v>
      </c>
      <c r="AC138">
        <v>384</v>
      </c>
      <c r="AD138">
        <v>384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>
      <c r="A139" t="s">
        <v>152</v>
      </c>
      <c r="B139">
        <v>6</v>
      </c>
      <c r="C139" s="31">
        <v>12</v>
      </c>
      <c r="D139">
        <v>1536</v>
      </c>
      <c r="E139" s="31" t="s">
        <v>181</v>
      </c>
      <c r="F139" s="58">
        <f t="shared" si="2"/>
        <v>1152</v>
      </c>
      <c r="X139" s="9">
        <v>30</v>
      </c>
      <c r="AB139">
        <v>384</v>
      </c>
      <c r="AC139">
        <v>0</v>
      </c>
      <c r="AD139">
        <v>384</v>
      </c>
      <c r="AE139">
        <v>0</v>
      </c>
      <c r="AF139">
        <v>384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>
      <c r="A140" t="s">
        <v>152</v>
      </c>
      <c r="B140">
        <v>7</v>
      </c>
      <c r="C140" s="31">
        <v>12</v>
      </c>
      <c r="D140">
        <v>1536</v>
      </c>
      <c r="E140" s="31" t="s">
        <v>181</v>
      </c>
      <c r="F140" s="58">
        <f t="shared" si="2"/>
        <v>1536</v>
      </c>
      <c r="X140" s="9">
        <v>30</v>
      </c>
      <c r="AB140">
        <v>384</v>
      </c>
      <c r="AC140">
        <v>384</v>
      </c>
      <c r="AD140">
        <v>0</v>
      </c>
      <c r="AE140">
        <v>384</v>
      </c>
      <c r="AF140">
        <v>384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>
      <c r="A141" t="s">
        <v>152</v>
      </c>
      <c r="B141">
        <v>8</v>
      </c>
      <c r="C141" s="31">
        <v>12</v>
      </c>
      <c r="D141">
        <v>1536</v>
      </c>
      <c r="E141" s="31" t="s">
        <v>181</v>
      </c>
      <c r="F141" s="58">
        <f t="shared" si="2"/>
        <v>384</v>
      </c>
      <c r="X141" s="9">
        <v>30</v>
      </c>
      <c r="AB141">
        <v>0</v>
      </c>
      <c r="AC141">
        <v>0</v>
      </c>
      <c r="AD141">
        <v>384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>
      <c r="A142" t="s">
        <v>152</v>
      </c>
      <c r="B142">
        <v>9</v>
      </c>
      <c r="C142" s="31">
        <v>12</v>
      </c>
      <c r="D142">
        <v>1536</v>
      </c>
      <c r="E142" s="31" t="s">
        <v>181</v>
      </c>
      <c r="F142" s="58">
        <f t="shared" si="2"/>
        <v>384</v>
      </c>
      <c r="X142" s="9">
        <v>30</v>
      </c>
      <c r="AB142">
        <v>0</v>
      </c>
      <c r="AC142">
        <v>0</v>
      </c>
      <c r="AD142">
        <v>0</v>
      </c>
      <c r="AE142">
        <v>0</v>
      </c>
      <c r="AF142">
        <v>384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>
      <c r="A143" t="s">
        <v>152</v>
      </c>
      <c r="B143">
        <v>10</v>
      </c>
      <c r="C143" s="31">
        <v>12</v>
      </c>
      <c r="D143">
        <v>1536</v>
      </c>
      <c r="E143" s="31" t="s">
        <v>181</v>
      </c>
      <c r="F143" s="58">
        <f t="shared" si="2"/>
        <v>0</v>
      </c>
      <c r="X143" s="9">
        <v>30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>
      <c r="A144" t="s">
        <v>152</v>
      </c>
      <c r="B144">
        <v>11</v>
      </c>
      <c r="C144" s="31">
        <v>12</v>
      </c>
      <c r="D144">
        <v>1536</v>
      </c>
      <c r="E144" s="31" t="s">
        <v>181</v>
      </c>
      <c r="F144" s="58">
        <f t="shared" si="2"/>
        <v>0</v>
      </c>
      <c r="X144" s="9">
        <v>30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>
      <c r="A145" t="s">
        <v>152</v>
      </c>
      <c r="B145">
        <v>12</v>
      </c>
      <c r="C145" s="31">
        <v>12</v>
      </c>
      <c r="D145">
        <v>1536</v>
      </c>
      <c r="E145" s="31" t="s">
        <v>181</v>
      </c>
      <c r="F145" s="58">
        <f t="shared" si="2"/>
        <v>768</v>
      </c>
      <c r="X145" s="9">
        <v>30</v>
      </c>
      <c r="AB145">
        <v>0</v>
      </c>
      <c r="AC145">
        <v>384</v>
      </c>
      <c r="AD145">
        <v>0</v>
      </c>
      <c r="AE145">
        <v>384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>
      <c r="A146" t="s">
        <v>153</v>
      </c>
      <c r="B146">
        <v>1</v>
      </c>
      <c r="C146" s="31">
        <v>13</v>
      </c>
      <c r="D146">
        <v>1536</v>
      </c>
      <c r="E146" s="31" t="s">
        <v>181</v>
      </c>
      <c r="F146" s="58">
        <f t="shared" si="2"/>
        <v>1536</v>
      </c>
      <c r="X146" s="9">
        <v>30</v>
      </c>
      <c r="AB146">
        <v>384</v>
      </c>
      <c r="AC146">
        <v>0</v>
      </c>
      <c r="AD146">
        <v>384</v>
      </c>
      <c r="AE146">
        <v>384</v>
      </c>
      <c r="AF146">
        <v>384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>
      <c r="A147" t="s">
        <v>153</v>
      </c>
      <c r="B147">
        <v>2</v>
      </c>
      <c r="C147" s="31">
        <v>13</v>
      </c>
      <c r="D147">
        <v>1536</v>
      </c>
      <c r="E147" s="31" t="s">
        <v>181</v>
      </c>
      <c r="F147" s="58">
        <f t="shared" si="2"/>
        <v>384</v>
      </c>
      <c r="X147" s="9">
        <v>30</v>
      </c>
      <c r="AB147">
        <v>0</v>
      </c>
      <c r="AC147">
        <v>384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>
      <c r="A148" t="s">
        <v>153</v>
      </c>
      <c r="B148">
        <v>3</v>
      </c>
      <c r="C148" s="31">
        <v>13</v>
      </c>
      <c r="D148">
        <v>1536</v>
      </c>
      <c r="E148" s="31" t="s">
        <v>181</v>
      </c>
      <c r="F148" s="58">
        <f t="shared" si="2"/>
        <v>0</v>
      </c>
      <c r="X148" s="9">
        <v>30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>
      <c r="A149" t="s">
        <v>153</v>
      </c>
      <c r="B149">
        <v>4</v>
      </c>
      <c r="C149" s="31">
        <v>13</v>
      </c>
      <c r="D149">
        <v>1536</v>
      </c>
      <c r="E149" s="31" t="s">
        <v>181</v>
      </c>
      <c r="F149" s="58">
        <f t="shared" si="2"/>
        <v>1536</v>
      </c>
      <c r="X149" s="9">
        <v>30</v>
      </c>
      <c r="AB149">
        <v>384</v>
      </c>
      <c r="AC149">
        <v>0</v>
      </c>
      <c r="AD149">
        <v>384</v>
      </c>
      <c r="AE149">
        <v>384</v>
      </c>
      <c r="AF149">
        <v>384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>
      <c r="A150" t="s">
        <v>153</v>
      </c>
      <c r="B150">
        <v>5</v>
      </c>
      <c r="C150" s="31">
        <v>13</v>
      </c>
      <c r="D150">
        <v>1536</v>
      </c>
      <c r="E150" s="31" t="s">
        <v>181</v>
      </c>
      <c r="F150" s="58">
        <f t="shared" si="2"/>
        <v>1152</v>
      </c>
      <c r="X150" s="9">
        <v>30</v>
      </c>
      <c r="AB150">
        <v>384</v>
      </c>
      <c r="AC150">
        <v>384</v>
      </c>
      <c r="AD150">
        <v>384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>
      <c r="A151" t="s">
        <v>153</v>
      </c>
      <c r="B151">
        <v>6</v>
      </c>
      <c r="C151" s="31">
        <v>13</v>
      </c>
      <c r="D151">
        <v>1536</v>
      </c>
      <c r="E151" s="31" t="s">
        <v>181</v>
      </c>
      <c r="F151" s="58">
        <f t="shared" si="2"/>
        <v>1152</v>
      </c>
      <c r="X151" s="9">
        <v>30</v>
      </c>
      <c r="AB151">
        <v>384</v>
      </c>
      <c r="AC151">
        <v>0</v>
      </c>
      <c r="AD151">
        <v>384</v>
      </c>
      <c r="AE151">
        <v>0</v>
      </c>
      <c r="AF151">
        <v>384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>
      <c r="A152" t="s">
        <v>153</v>
      </c>
      <c r="B152">
        <v>7</v>
      </c>
      <c r="C152" s="31">
        <v>13</v>
      </c>
      <c r="D152">
        <v>1536</v>
      </c>
      <c r="E152" s="31" t="s">
        <v>181</v>
      </c>
      <c r="F152" s="58">
        <f t="shared" si="2"/>
        <v>1152</v>
      </c>
      <c r="X152" s="9">
        <v>30</v>
      </c>
      <c r="AB152">
        <v>0</v>
      </c>
      <c r="AC152">
        <v>384</v>
      </c>
      <c r="AD152">
        <v>0</v>
      </c>
      <c r="AE152">
        <v>384</v>
      </c>
      <c r="AF152">
        <v>384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>
      <c r="A153" t="s">
        <v>153</v>
      </c>
      <c r="B153">
        <v>8</v>
      </c>
      <c r="C153" s="31">
        <v>13</v>
      </c>
      <c r="D153">
        <v>1536</v>
      </c>
      <c r="E153" s="31" t="s">
        <v>181</v>
      </c>
      <c r="F153" s="58">
        <f t="shared" si="2"/>
        <v>768</v>
      </c>
      <c r="X153" s="9">
        <v>30</v>
      </c>
      <c r="AB153">
        <v>384</v>
      </c>
      <c r="AC153">
        <v>0</v>
      </c>
      <c r="AD153">
        <v>384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>
      <c r="A154" t="s">
        <v>153</v>
      </c>
      <c r="B154">
        <v>9</v>
      </c>
      <c r="C154" s="31">
        <v>13</v>
      </c>
      <c r="D154">
        <v>1536</v>
      </c>
      <c r="E154" s="31" t="s">
        <v>181</v>
      </c>
      <c r="F154" s="58">
        <f t="shared" si="2"/>
        <v>384</v>
      </c>
      <c r="X154" s="9">
        <v>30</v>
      </c>
      <c r="AB154">
        <v>0</v>
      </c>
      <c r="AC154">
        <v>0</v>
      </c>
      <c r="AD154">
        <v>0</v>
      </c>
      <c r="AE154">
        <v>0</v>
      </c>
      <c r="AF154">
        <v>384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>
      <c r="A155" t="s">
        <v>153</v>
      </c>
      <c r="B155">
        <v>10</v>
      </c>
      <c r="C155" s="31">
        <v>13</v>
      </c>
      <c r="D155">
        <v>1536</v>
      </c>
      <c r="E155" s="31" t="s">
        <v>181</v>
      </c>
      <c r="F155" s="58">
        <f t="shared" si="2"/>
        <v>0</v>
      </c>
      <c r="X155" s="9">
        <v>30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>
      <c r="A156" t="s">
        <v>153</v>
      </c>
      <c r="B156">
        <v>11</v>
      </c>
      <c r="C156" s="31">
        <v>13</v>
      </c>
      <c r="D156">
        <v>1536</v>
      </c>
      <c r="E156" s="31" t="s">
        <v>181</v>
      </c>
      <c r="F156" s="58">
        <f t="shared" si="2"/>
        <v>0</v>
      </c>
      <c r="X156" s="9">
        <v>30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>
      <c r="A157" t="s">
        <v>153</v>
      </c>
      <c r="B157">
        <v>12</v>
      </c>
      <c r="C157" s="31">
        <v>13</v>
      </c>
      <c r="D157">
        <v>1536</v>
      </c>
      <c r="E157" s="31" t="s">
        <v>181</v>
      </c>
      <c r="F157" s="58">
        <f t="shared" si="2"/>
        <v>768</v>
      </c>
      <c r="X157" s="9">
        <v>30</v>
      </c>
      <c r="AB157">
        <v>0</v>
      </c>
      <c r="AC157">
        <v>384</v>
      </c>
      <c r="AD157">
        <v>0</v>
      </c>
      <c r="AE157">
        <v>384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>
      <c r="A158" t="s">
        <v>154</v>
      </c>
      <c r="B158">
        <v>1</v>
      </c>
      <c r="C158" s="31">
        <v>14</v>
      </c>
      <c r="D158" s="55">
        <v>1920</v>
      </c>
      <c r="E158" s="31" t="s">
        <v>181</v>
      </c>
      <c r="F158" s="58">
        <f t="shared" si="2"/>
        <v>1920</v>
      </c>
      <c r="X158" s="9">
        <v>30</v>
      </c>
      <c r="AB158">
        <v>384</v>
      </c>
      <c r="AC158">
        <v>384</v>
      </c>
      <c r="AD158">
        <v>384</v>
      </c>
      <c r="AE158">
        <v>384</v>
      </c>
      <c r="AF158">
        <v>384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>
      <c r="A159" t="s">
        <v>154</v>
      </c>
      <c r="B159">
        <v>2</v>
      </c>
      <c r="C159" s="31">
        <v>14</v>
      </c>
      <c r="D159" s="55">
        <v>1920</v>
      </c>
      <c r="E159" s="31" t="s">
        <v>181</v>
      </c>
      <c r="F159" s="58">
        <f t="shared" si="2"/>
        <v>0</v>
      </c>
      <c r="X159" s="9">
        <v>30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>
      <c r="A160" t="s">
        <v>154</v>
      </c>
      <c r="B160">
        <v>3</v>
      </c>
      <c r="C160" s="31">
        <v>14</v>
      </c>
      <c r="D160" s="55">
        <v>1920</v>
      </c>
      <c r="E160" s="31" t="s">
        <v>181</v>
      </c>
      <c r="F160" s="58">
        <f t="shared" si="2"/>
        <v>0</v>
      </c>
      <c r="X160" s="9">
        <v>30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>
      <c r="A161" t="s">
        <v>154</v>
      </c>
      <c r="B161">
        <v>4</v>
      </c>
      <c r="C161" s="31">
        <v>14</v>
      </c>
      <c r="D161" s="55">
        <v>1920</v>
      </c>
      <c r="E161" s="31" t="s">
        <v>181</v>
      </c>
      <c r="F161" s="58">
        <f t="shared" si="2"/>
        <v>1152</v>
      </c>
      <c r="X161" s="9">
        <v>30</v>
      </c>
      <c r="AB161">
        <v>384</v>
      </c>
      <c r="AC161">
        <v>0</v>
      </c>
      <c r="AD161">
        <v>384</v>
      </c>
      <c r="AE161">
        <v>0</v>
      </c>
      <c r="AF161">
        <v>384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>
      <c r="A162" t="s">
        <v>154</v>
      </c>
      <c r="B162">
        <v>5</v>
      </c>
      <c r="C162" s="31">
        <v>14</v>
      </c>
      <c r="D162" s="55">
        <v>1920</v>
      </c>
      <c r="E162" s="31" t="s">
        <v>181</v>
      </c>
      <c r="F162" s="58">
        <f t="shared" si="2"/>
        <v>1536</v>
      </c>
      <c r="X162" s="9">
        <v>30</v>
      </c>
      <c r="AB162">
        <v>384</v>
      </c>
      <c r="AC162">
        <v>384</v>
      </c>
      <c r="AD162">
        <v>384</v>
      </c>
      <c r="AE162">
        <v>384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>
      <c r="A163" t="s">
        <v>154</v>
      </c>
      <c r="B163">
        <v>6</v>
      </c>
      <c r="C163" s="31">
        <v>14</v>
      </c>
      <c r="D163" s="55">
        <v>1920</v>
      </c>
      <c r="E163" s="31" t="s">
        <v>181</v>
      </c>
      <c r="F163" s="58">
        <f t="shared" si="2"/>
        <v>768</v>
      </c>
      <c r="X163" s="9">
        <v>30</v>
      </c>
      <c r="AB163">
        <v>0</v>
      </c>
      <c r="AC163">
        <v>0</v>
      </c>
      <c r="AD163">
        <v>384</v>
      </c>
      <c r="AE163">
        <v>0</v>
      </c>
      <c r="AF163">
        <v>384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>
      <c r="A164" t="s">
        <v>154</v>
      </c>
      <c r="B164">
        <v>7</v>
      </c>
      <c r="C164" s="31">
        <v>14</v>
      </c>
      <c r="D164" s="55">
        <v>1920</v>
      </c>
      <c r="E164" s="31" t="s">
        <v>181</v>
      </c>
      <c r="F164" s="58">
        <f t="shared" si="2"/>
        <v>1536</v>
      </c>
      <c r="X164" s="9">
        <v>30</v>
      </c>
      <c r="AB164">
        <v>384</v>
      </c>
      <c r="AC164">
        <v>384</v>
      </c>
      <c r="AD164">
        <v>0</v>
      </c>
      <c r="AE164">
        <v>384</v>
      </c>
      <c r="AF164">
        <v>384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>
      <c r="A165" t="s">
        <v>154</v>
      </c>
      <c r="B165">
        <v>8</v>
      </c>
      <c r="C165" s="31">
        <v>14</v>
      </c>
      <c r="D165" s="55">
        <v>1920</v>
      </c>
      <c r="E165" s="31" t="s">
        <v>181</v>
      </c>
      <c r="F165" s="58">
        <f t="shared" si="2"/>
        <v>384</v>
      </c>
      <c r="X165" s="9">
        <v>30</v>
      </c>
      <c r="AB165">
        <v>0</v>
      </c>
      <c r="AC165">
        <v>0</v>
      </c>
      <c r="AD165">
        <v>384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>
      <c r="A166" t="s">
        <v>154</v>
      </c>
      <c r="B166">
        <v>9</v>
      </c>
      <c r="C166" s="31">
        <v>14</v>
      </c>
      <c r="D166" s="55">
        <v>1920</v>
      </c>
      <c r="E166" s="31" t="s">
        <v>181</v>
      </c>
      <c r="F166" s="58">
        <f t="shared" si="2"/>
        <v>384</v>
      </c>
      <c r="X166" s="9">
        <v>30</v>
      </c>
      <c r="AB166">
        <v>384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>
      <c r="A167" t="s">
        <v>154</v>
      </c>
      <c r="B167">
        <v>10</v>
      </c>
      <c r="C167" s="31">
        <v>14</v>
      </c>
      <c r="D167" s="55">
        <v>1920</v>
      </c>
      <c r="E167" s="31" t="s">
        <v>181</v>
      </c>
      <c r="F167" s="58">
        <f t="shared" si="2"/>
        <v>0</v>
      </c>
      <c r="X167" s="9">
        <v>30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>
      <c r="A168" t="s">
        <v>154</v>
      </c>
      <c r="B168">
        <v>11</v>
      </c>
      <c r="C168" s="31">
        <v>14</v>
      </c>
      <c r="D168" s="55">
        <v>1920</v>
      </c>
      <c r="E168" s="31" t="s">
        <v>181</v>
      </c>
      <c r="F168" s="58">
        <f t="shared" si="2"/>
        <v>384</v>
      </c>
      <c r="X168" s="9">
        <v>30</v>
      </c>
      <c r="AB168">
        <v>0</v>
      </c>
      <c r="AC168">
        <v>0</v>
      </c>
      <c r="AD168">
        <v>0</v>
      </c>
      <c r="AE168">
        <v>0</v>
      </c>
      <c r="AF168">
        <v>384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>
      <c r="A169" t="s">
        <v>154</v>
      </c>
      <c r="B169">
        <v>12</v>
      </c>
      <c r="C169" s="31">
        <v>14</v>
      </c>
      <c r="D169" s="55">
        <v>1920</v>
      </c>
      <c r="E169" s="31" t="s">
        <v>181</v>
      </c>
      <c r="F169" s="58">
        <f t="shared" si="2"/>
        <v>0</v>
      </c>
      <c r="X169" s="9">
        <v>30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>
      <c r="A170" t="s">
        <v>155</v>
      </c>
      <c r="B170">
        <v>1</v>
      </c>
      <c r="C170" s="31">
        <v>15</v>
      </c>
      <c r="D170" s="55">
        <v>1920</v>
      </c>
      <c r="E170" s="31" t="s">
        <v>181</v>
      </c>
      <c r="F170" s="58">
        <f t="shared" si="2"/>
        <v>1920</v>
      </c>
      <c r="X170" s="9">
        <v>30</v>
      </c>
      <c r="AB170">
        <v>384</v>
      </c>
      <c r="AC170">
        <v>384</v>
      </c>
      <c r="AD170">
        <v>384</v>
      </c>
      <c r="AE170">
        <v>384</v>
      </c>
      <c r="AF170">
        <v>384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>
      <c r="A171" t="s">
        <v>155</v>
      </c>
      <c r="B171">
        <v>2</v>
      </c>
      <c r="C171" s="31">
        <v>15</v>
      </c>
      <c r="D171" s="55">
        <v>1920</v>
      </c>
      <c r="E171" s="31" t="s">
        <v>181</v>
      </c>
      <c r="F171" s="58">
        <f t="shared" si="2"/>
        <v>0</v>
      </c>
      <c r="X171" s="9">
        <v>30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>
      <c r="A172" t="s">
        <v>155</v>
      </c>
      <c r="B172">
        <v>3</v>
      </c>
      <c r="C172" s="31">
        <v>15</v>
      </c>
      <c r="D172" s="55">
        <v>1920</v>
      </c>
      <c r="E172" s="31" t="s">
        <v>181</v>
      </c>
      <c r="F172" s="58">
        <f t="shared" si="2"/>
        <v>0</v>
      </c>
      <c r="X172" s="9">
        <v>30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>
      <c r="A173" t="s">
        <v>155</v>
      </c>
      <c r="B173">
        <v>4</v>
      </c>
      <c r="C173" s="31">
        <v>15</v>
      </c>
      <c r="D173" s="55">
        <v>1920</v>
      </c>
      <c r="E173" s="31" t="s">
        <v>181</v>
      </c>
      <c r="F173" s="58">
        <f t="shared" si="2"/>
        <v>1152</v>
      </c>
      <c r="X173" s="9">
        <v>30</v>
      </c>
      <c r="AB173">
        <v>384</v>
      </c>
      <c r="AC173">
        <v>0</v>
      </c>
      <c r="AD173">
        <v>384</v>
      </c>
      <c r="AE173">
        <v>0</v>
      </c>
      <c r="AF173">
        <v>384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>
      <c r="A174" t="s">
        <v>155</v>
      </c>
      <c r="B174">
        <v>5</v>
      </c>
      <c r="C174" s="31">
        <v>15</v>
      </c>
      <c r="D174" s="55">
        <v>1920</v>
      </c>
      <c r="E174" s="31" t="s">
        <v>181</v>
      </c>
      <c r="F174" s="58">
        <f t="shared" si="2"/>
        <v>1536</v>
      </c>
      <c r="X174" s="9">
        <v>30</v>
      </c>
      <c r="AB174">
        <v>384</v>
      </c>
      <c r="AC174">
        <v>384</v>
      </c>
      <c r="AD174">
        <v>384</v>
      </c>
      <c r="AE174">
        <v>384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>
      <c r="A175" t="s">
        <v>155</v>
      </c>
      <c r="B175">
        <v>6</v>
      </c>
      <c r="C175" s="31">
        <v>15</v>
      </c>
      <c r="D175" s="55">
        <v>1920</v>
      </c>
      <c r="E175" s="31" t="s">
        <v>181</v>
      </c>
      <c r="F175" s="58">
        <f t="shared" si="2"/>
        <v>768</v>
      </c>
      <c r="X175" s="9">
        <v>30</v>
      </c>
      <c r="AB175">
        <v>0</v>
      </c>
      <c r="AC175">
        <v>0</v>
      </c>
      <c r="AD175">
        <v>384</v>
      </c>
      <c r="AE175">
        <v>0</v>
      </c>
      <c r="AF175">
        <v>384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>
      <c r="A176" t="s">
        <v>155</v>
      </c>
      <c r="B176">
        <v>7</v>
      </c>
      <c r="C176" s="31">
        <v>15</v>
      </c>
      <c r="D176" s="55">
        <v>1920</v>
      </c>
      <c r="E176" s="31" t="s">
        <v>181</v>
      </c>
      <c r="F176" s="58">
        <f t="shared" si="2"/>
        <v>384</v>
      </c>
      <c r="X176" s="9">
        <v>30</v>
      </c>
      <c r="AB176">
        <v>384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>
      <c r="A177" t="s">
        <v>155</v>
      </c>
      <c r="B177">
        <v>8</v>
      </c>
      <c r="C177" s="31">
        <v>15</v>
      </c>
      <c r="D177" s="55">
        <v>1920</v>
      </c>
      <c r="E177" s="31" t="s">
        <v>181</v>
      </c>
      <c r="F177" s="58">
        <f t="shared" si="2"/>
        <v>768</v>
      </c>
      <c r="X177" s="9">
        <v>30</v>
      </c>
      <c r="AB177">
        <v>0</v>
      </c>
      <c r="AC177">
        <v>384</v>
      </c>
      <c r="AD177">
        <v>0</v>
      </c>
      <c r="AE177">
        <v>384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>
      <c r="A178" t="s">
        <v>155</v>
      </c>
      <c r="B178">
        <v>9</v>
      </c>
      <c r="C178" s="31">
        <v>15</v>
      </c>
      <c r="D178" s="55">
        <v>1920</v>
      </c>
      <c r="E178" s="31" t="s">
        <v>181</v>
      </c>
      <c r="F178" s="58">
        <f t="shared" si="2"/>
        <v>768</v>
      </c>
      <c r="X178" s="9">
        <v>30</v>
      </c>
      <c r="AB178">
        <v>384</v>
      </c>
      <c r="AC178">
        <v>0</v>
      </c>
      <c r="AD178">
        <v>0</v>
      </c>
      <c r="AE178">
        <v>0</v>
      </c>
      <c r="AF178">
        <v>384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>
      <c r="A179" t="s">
        <v>155</v>
      </c>
      <c r="B179">
        <v>10</v>
      </c>
      <c r="C179" s="31">
        <v>15</v>
      </c>
      <c r="D179" s="55">
        <v>1920</v>
      </c>
      <c r="E179" s="31" t="s">
        <v>181</v>
      </c>
      <c r="F179" s="58">
        <f t="shared" si="2"/>
        <v>0</v>
      </c>
      <c r="X179" s="9">
        <v>30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>
      <c r="A180" t="s">
        <v>155</v>
      </c>
      <c r="B180">
        <v>11</v>
      </c>
      <c r="C180" s="31">
        <v>15</v>
      </c>
      <c r="D180" s="55">
        <v>1920</v>
      </c>
      <c r="E180" s="31" t="s">
        <v>181</v>
      </c>
      <c r="F180" s="58">
        <f t="shared" si="2"/>
        <v>0</v>
      </c>
      <c r="X180" s="9">
        <v>30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>
      <c r="A181" t="s">
        <v>155</v>
      </c>
      <c r="B181">
        <v>12</v>
      </c>
      <c r="C181" s="31">
        <v>15</v>
      </c>
      <c r="D181" s="55">
        <v>1920</v>
      </c>
      <c r="E181" s="31" t="s">
        <v>181</v>
      </c>
      <c r="F181" s="58">
        <f t="shared" si="2"/>
        <v>384</v>
      </c>
      <c r="X181" s="9">
        <v>30</v>
      </c>
      <c r="AB181">
        <v>0</v>
      </c>
      <c r="AC181">
        <v>0</v>
      </c>
      <c r="AD181">
        <v>384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>
      <c r="A182" t="s">
        <v>157</v>
      </c>
      <c r="B182">
        <v>1</v>
      </c>
      <c r="C182" s="31">
        <v>16</v>
      </c>
      <c r="D182">
        <v>384</v>
      </c>
      <c r="E182" s="31" t="s">
        <v>181</v>
      </c>
      <c r="F182" s="58">
        <f t="shared" si="2"/>
        <v>384</v>
      </c>
      <c r="G182" s="32">
        <v>0</v>
      </c>
      <c r="H182" s="32">
        <v>0</v>
      </c>
      <c r="I182" s="32">
        <v>0</v>
      </c>
      <c r="J182" s="32">
        <v>0</v>
      </c>
      <c r="K182" s="32">
        <v>0</v>
      </c>
      <c r="L182" s="32">
        <v>0</v>
      </c>
      <c r="M182" s="32">
        <v>0</v>
      </c>
      <c r="N182" s="32">
        <v>0</v>
      </c>
      <c r="O182" s="32">
        <v>0</v>
      </c>
      <c r="P182" s="32">
        <v>0</v>
      </c>
      <c r="X182" s="9">
        <v>30</v>
      </c>
      <c r="AB182">
        <v>0</v>
      </c>
      <c r="AC182">
        <v>0</v>
      </c>
      <c r="AD182">
        <v>0</v>
      </c>
      <c r="AE182">
        <v>0</v>
      </c>
      <c r="AF182">
        <v>384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>
      <c r="A183" t="s">
        <v>157</v>
      </c>
      <c r="B183">
        <v>2</v>
      </c>
      <c r="C183" s="31">
        <v>16</v>
      </c>
      <c r="D183">
        <v>384</v>
      </c>
      <c r="E183" s="31" t="s">
        <v>181</v>
      </c>
      <c r="F183" s="58">
        <f t="shared" si="2"/>
        <v>384</v>
      </c>
      <c r="G183" s="32">
        <v>0</v>
      </c>
      <c r="H183" s="32">
        <v>0</v>
      </c>
      <c r="I183" s="32">
        <v>0</v>
      </c>
      <c r="J183" s="32">
        <v>0</v>
      </c>
      <c r="K183" s="32">
        <v>0</v>
      </c>
      <c r="L183" s="32">
        <v>0</v>
      </c>
      <c r="M183" s="32">
        <v>0</v>
      </c>
      <c r="N183" s="32">
        <v>0</v>
      </c>
      <c r="O183" s="32">
        <v>0</v>
      </c>
      <c r="P183" s="32">
        <v>0</v>
      </c>
      <c r="X183" s="9">
        <v>30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384</v>
      </c>
      <c r="AK183">
        <v>0</v>
      </c>
      <c r="AL183">
        <v>0</v>
      </c>
    </row>
    <row r="184" spans="1:38">
      <c r="A184" t="s">
        <v>157</v>
      </c>
      <c r="B184">
        <v>3</v>
      </c>
      <c r="C184" s="31">
        <v>16</v>
      </c>
      <c r="D184">
        <v>384</v>
      </c>
      <c r="E184" s="31" t="s">
        <v>181</v>
      </c>
      <c r="F184" s="58">
        <f t="shared" si="2"/>
        <v>768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2">
        <v>0</v>
      </c>
      <c r="N184" s="32">
        <v>0</v>
      </c>
      <c r="O184" s="32">
        <v>0</v>
      </c>
      <c r="P184" s="32">
        <v>0</v>
      </c>
      <c r="X184" s="9">
        <v>30</v>
      </c>
      <c r="AB184">
        <v>0</v>
      </c>
      <c r="AC184">
        <v>0</v>
      </c>
      <c r="AD184">
        <v>0</v>
      </c>
      <c r="AE184">
        <v>0</v>
      </c>
      <c r="AF184">
        <v>384</v>
      </c>
      <c r="AG184">
        <v>0</v>
      </c>
      <c r="AH184">
        <v>0</v>
      </c>
      <c r="AI184">
        <v>384</v>
      </c>
      <c r="AJ184">
        <v>0</v>
      </c>
      <c r="AK184">
        <v>0</v>
      </c>
      <c r="AL184">
        <v>0</v>
      </c>
    </row>
    <row r="185" spans="1:38">
      <c r="A185" t="s">
        <v>157</v>
      </c>
      <c r="B185">
        <v>4</v>
      </c>
      <c r="C185" s="31">
        <v>16</v>
      </c>
      <c r="D185">
        <v>384</v>
      </c>
      <c r="E185" s="31" t="s">
        <v>181</v>
      </c>
      <c r="F185" s="58">
        <f t="shared" si="2"/>
        <v>384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  <c r="M185" s="32">
        <v>0</v>
      </c>
      <c r="N185" s="32">
        <v>0</v>
      </c>
      <c r="O185" s="32">
        <v>0</v>
      </c>
      <c r="P185" s="32">
        <v>0</v>
      </c>
      <c r="X185" s="9">
        <v>30</v>
      </c>
      <c r="AB185">
        <v>0</v>
      </c>
      <c r="AC185">
        <v>0</v>
      </c>
      <c r="AD185">
        <v>0</v>
      </c>
      <c r="AE185">
        <v>0</v>
      </c>
      <c r="AF185">
        <v>384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>
      <c r="A186" t="s">
        <v>157</v>
      </c>
      <c r="B186">
        <v>5</v>
      </c>
      <c r="C186" s="31">
        <v>16</v>
      </c>
      <c r="D186">
        <v>384</v>
      </c>
      <c r="E186" s="31" t="s">
        <v>181</v>
      </c>
      <c r="F186" s="58">
        <f t="shared" si="2"/>
        <v>384</v>
      </c>
      <c r="G186" s="32">
        <v>384</v>
      </c>
      <c r="H186" s="32">
        <v>384</v>
      </c>
      <c r="I186" s="32">
        <v>384</v>
      </c>
      <c r="J186" s="32">
        <v>384</v>
      </c>
      <c r="K186" s="32">
        <v>384</v>
      </c>
      <c r="L186" s="32">
        <v>0</v>
      </c>
      <c r="M186" s="32">
        <v>0</v>
      </c>
      <c r="N186" s="32">
        <v>384</v>
      </c>
      <c r="O186" s="32">
        <v>0</v>
      </c>
      <c r="P186" s="32">
        <v>0</v>
      </c>
      <c r="X186" s="9">
        <v>30</v>
      </c>
      <c r="AB186">
        <v>0</v>
      </c>
      <c r="AC186">
        <v>0</v>
      </c>
      <c r="AD186">
        <v>0</v>
      </c>
      <c r="AE186">
        <v>0</v>
      </c>
      <c r="AF186">
        <v>384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>
      <c r="A187" t="s">
        <v>157</v>
      </c>
      <c r="B187">
        <v>6</v>
      </c>
      <c r="C187" s="31">
        <v>16</v>
      </c>
      <c r="D187">
        <v>384</v>
      </c>
      <c r="E187" s="31" t="s">
        <v>181</v>
      </c>
      <c r="F187" s="58">
        <f t="shared" si="2"/>
        <v>1152</v>
      </c>
      <c r="G187" s="32">
        <v>0</v>
      </c>
      <c r="H187" s="32">
        <v>0</v>
      </c>
      <c r="I187" s="32">
        <v>0</v>
      </c>
      <c r="J187" s="32">
        <v>0</v>
      </c>
      <c r="K187" s="32">
        <v>0</v>
      </c>
      <c r="L187" s="32">
        <v>0</v>
      </c>
      <c r="M187" s="32">
        <v>0</v>
      </c>
      <c r="N187" s="32">
        <v>0</v>
      </c>
      <c r="O187" s="32">
        <v>0</v>
      </c>
      <c r="P187" s="32">
        <v>0</v>
      </c>
      <c r="X187" s="9">
        <v>30</v>
      </c>
      <c r="AB187">
        <v>0</v>
      </c>
      <c r="AC187">
        <v>0</v>
      </c>
      <c r="AD187">
        <v>0</v>
      </c>
      <c r="AE187">
        <v>0</v>
      </c>
      <c r="AF187">
        <v>384</v>
      </c>
      <c r="AG187">
        <v>0</v>
      </c>
      <c r="AH187">
        <v>0</v>
      </c>
      <c r="AI187">
        <v>768</v>
      </c>
      <c r="AJ187">
        <v>0</v>
      </c>
      <c r="AK187">
        <v>0</v>
      </c>
      <c r="AL187">
        <v>0</v>
      </c>
    </row>
    <row r="188" spans="1:38">
      <c r="A188" t="s">
        <v>157</v>
      </c>
      <c r="B188">
        <v>7</v>
      </c>
      <c r="C188" s="31">
        <v>16</v>
      </c>
      <c r="D188">
        <v>384</v>
      </c>
      <c r="E188" s="31" t="s">
        <v>181</v>
      </c>
      <c r="F188" s="58">
        <f t="shared" si="2"/>
        <v>384</v>
      </c>
      <c r="G188" s="32">
        <v>0</v>
      </c>
      <c r="H188" s="32">
        <v>0</v>
      </c>
      <c r="I188" s="32">
        <v>0</v>
      </c>
      <c r="J188" s="32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>
        <v>0</v>
      </c>
      <c r="X188" s="9">
        <v>30</v>
      </c>
      <c r="AB188">
        <v>0</v>
      </c>
      <c r="AC188">
        <v>0</v>
      </c>
      <c r="AD188">
        <v>0</v>
      </c>
      <c r="AE188">
        <v>0</v>
      </c>
      <c r="AF188">
        <v>384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>
      <c r="A189" t="s">
        <v>157</v>
      </c>
      <c r="B189">
        <v>8</v>
      </c>
      <c r="C189" s="31">
        <v>16</v>
      </c>
      <c r="D189">
        <v>384</v>
      </c>
      <c r="E189" s="31" t="s">
        <v>181</v>
      </c>
      <c r="F189" s="58">
        <f t="shared" si="2"/>
        <v>768</v>
      </c>
      <c r="G189" s="32">
        <v>384</v>
      </c>
      <c r="H189" s="32">
        <v>0</v>
      </c>
      <c r="I189" s="32">
        <v>0</v>
      </c>
      <c r="J189" s="32">
        <v>768</v>
      </c>
      <c r="K189" s="32">
        <v>0</v>
      </c>
      <c r="L189" s="32">
        <v>0</v>
      </c>
      <c r="M189" s="32">
        <v>384</v>
      </c>
      <c r="N189" s="32">
        <v>0</v>
      </c>
      <c r="O189" s="32">
        <v>0</v>
      </c>
      <c r="P189" s="32">
        <v>1152</v>
      </c>
      <c r="X189" s="9">
        <v>30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768</v>
      </c>
      <c r="AK189">
        <v>0</v>
      </c>
      <c r="AL189">
        <v>0</v>
      </c>
    </row>
    <row r="190" spans="1:38">
      <c r="A190" t="s">
        <v>157</v>
      </c>
      <c r="B190">
        <v>9</v>
      </c>
      <c r="C190" s="31">
        <v>16</v>
      </c>
      <c r="D190">
        <v>384</v>
      </c>
      <c r="E190" s="31" t="s">
        <v>181</v>
      </c>
      <c r="F190" s="58">
        <f t="shared" si="2"/>
        <v>384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>
        <v>768</v>
      </c>
      <c r="M190" s="32">
        <v>0</v>
      </c>
      <c r="N190" s="32">
        <v>0</v>
      </c>
      <c r="O190" s="32">
        <v>0</v>
      </c>
      <c r="P190" s="32">
        <v>0</v>
      </c>
      <c r="X190" s="9">
        <v>30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384</v>
      </c>
      <c r="AJ190">
        <v>0</v>
      </c>
      <c r="AK190">
        <v>0</v>
      </c>
      <c r="AL190">
        <v>0</v>
      </c>
    </row>
    <row r="191" spans="1:38">
      <c r="A191" t="s">
        <v>157</v>
      </c>
      <c r="B191">
        <v>10</v>
      </c>
      <c r="C191" s="31">
        <v>16</v>
      </c>
      <c r="D191">
        <v>384</v>
      </c>
      <c r="E191" s="31" t="s">
        <v>181</v>
      </c>
      <c r="F191" s="58">
        <f t="shared" si="2"/>
        <v>384</v>
      </c>
      <c r="G191" s="32">
        <v>0</v>
      </c>
      <c r="H191" s="32">
        <v>0</v>
      </c>
      <c r="I191" s="32">
        <v>0</v>
      </c>
      <c r="J191" s="32">
        <v>0</v>
      </c>
      <c r="K191" s="32">
        <v>0</v>
      </c>
      <c r="L191" s="32">
        <v>0</v>
      </c>
      <c r="M191" s="32">
        <v>0</v>
      </c>
      <c r="N191" s="32">
        <v>0</v>
      </c>
      <c r="O191" s="32">
        <v>0</v>
      </c>
      <c r="P191" s="32">
        <v>0</v>
      </c>
      <c r="X191" s="9">
        <v>30</v>
      </c>
      <c r="AB191">
        <v>0</v>
      </c>
      <c r="AC191">
        <v>0</v>
      </c>
      <c r="AD191">
        <v>0</v>
      </c>
      <c r="AE191">
        <v>0</v>
      </c>
      <c r="AF191">
        <v>384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>
      <c r="A192" t="s">
        <v>157</v>
      </c>
      <c r="B192">
        <v>11</v>
      </c>
      <c r="C192" s="31">
        <v>16</v>
      </c>
      <c r="D192">
        <v>384</v>
      </c>
      <c r="E192" s="31" t="s">
        <v>181</v>
      </c>
      <c r="F192" s="58">
        <f t="shared" si="2"/>
        <v>0</v>
      </c>
      <c r="G192" s="32">
        <v>0</v>
      </c>
      <c r="H192" s="32">
        <v>0</v>
      </c>
      <c r="I192" s="32">
        <v>0</v>
      </c>
      <c r="J192" s="32">
        <v>0</v>
      </c>
      <c r="K192" s="32">
        <v>0</v>
      </c>
      <c r="L192" s="32">
        <v>0</v>
      </c>
      <c r="M192" s="32">
        <v>0</v>
      </c>
      <c r="N192" s="32">
        <v>0</v>
      </c>
      <c r="O192" s="32">
        <v>0</v>
      </c>
      <c r="P192" s="32">
        <v>0</v>
      </c>
      <c r="X192" s="9">
        <v>30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>
      <c r="A193" t="s">
        <v>157</v>
      </c>
      <c r="B193">
        <v>12</v>
      </c>
      <c r="C193" s="31">
        <v>16</v>
      </c>
      <c r="D193">
        <v>384</v>
      </c>
      <c r="E193" s="31" t="s">
        <v>181</v>
      </c>
      <c r="F193" s="58">
        <f t="shared" si="2"/>
        <v>1152</v>
      </c>
      <c r="X193" s="9">
        <v>30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1152</v>
      </c>
      <c r="AJ193">
        <v>0</v>
      </c>
      <c r="AK193">
        <v>0</v>
      </c>
      <c r="AL193">
        <v>0</v>
      </c>
    </row>
    <row r="194" spans="1:38">
      <c r="A194" t="s">
        <v>158</v>
      </c>
      <c r="B194">
        <v>1</v>
      </c>
      <c r="C194" s="31">
        <v>17</v>
      </c>
      <c r="D194">
        <v>384</v>
      </c>
      <c r="E194" s="31" t="s">
        <v>181</v>
      </c>
      <c r="F194" s="58">
        <f t="shared" si="2"/>
        <v>384</v>
      </c>
      <c r="X194" s="9">
        <v>30</v>
      </c>
      <c r="AB194">
        <v>0</v>
      </c>
      <c r="AC194">
        <v>0</v>
      </c>
      <c r="AD194">
        <v>0</v>
      </c>
      <c r="AE194">
        <v>0</v>
      </c>
      <c r="AF194">
        <v>384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>
      <c r="A195" t="s">
        <v>158</v>
      </c>
      <c r="B195">
        <v>2</v>
      </c>
      <c r="C195" s="31">
        <v>17</v>
      </c>
      <c r="D195">
        <v>384</v>
      </c>
      <c r="E195" s="31" t="s">
        <v>181</v>
      </c>
      <c r="F195" s="58">
        <f t="shared" si="2"/>
        <v>384</v>
      </c>
      <c r="X195" s="9">
        <v>30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384</v>
      </c>
      <c r="AK195">
        <v>0</v>
      </c>
      <c r="AL195">
        <v>0</v>
      </c>
    </row>
    <row r="196" spans="1:38">
      <c r="A196" t="s">
        <v>158</v>
      </c>
      <c r="B196">
        <v>3</v>
      </c>
      <c r="C196" s="31">
        <v>17</v>
      </c>
      <c r="D196">
        <v>384</v>
      </c>
      <c r="E196" s="31" t="s">
        <v>181</v>
      </c>
      <c r="F196" s="58">
        <f t="shared" si="2"/>
        <v>768</v>
      </c>
      <c r="X196" s="9">
        <v>30</v>
      </c>
      <c r="AB196">
        <v>0</v>
      </c>
      <c r="AC196">
        <v>0</v>
      </c>
      <c r="AD196">
        <v>0</v>
      </c>
      <c r="AE196">
        <v>0</v>
      </c>
      <c r="AF196">
        <v>384</v>
      </c>
      <c r="AG196">
        <v>0</v>
      </c>
      <c r="AH196">
        <v>0</v>
      </c>
      <c r="AI196">
        <v>384</v>
      </c>
      <c r="AJ196">
        <v>0</v>
      </c>
      <c r="AK196">
        <v>0</v>
      </c>
      <c r="AL196">
        <v>0</v>
      </c>
    </row>
    <row r="197" spans="1:38">
      <c r="A197" t="s">
        <v>158</v>
      </c>
      <c r="B197">
        <v>4</v>
      </c>
      <c r="C197" s="31">
        <v>17</v>
      </c>
      <c r="D197">
        <v>384</v>
      </c>
      <c r="E197" s="31" t="s">
        <v>181</v>
      </c>
      <c r="F197" s="58">
        <f t="shared" ref="F197:F260" si="3">SUM(AB197:AL197)</f>
        <v>0</v>
      </c>
      <c r="X197" s="9">
        <v>30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>
      <c r="A198" t="s">
        <v>158</v>
      </c>
      <c r="B198">
        <v>5</v>
      </c>
      <c r="C198" s="31">
        <v>17</v>
      </c>
      <c r="D198">
        <v>384</v>
      </c>
      <c r="E198" s="31" t="s">
        <v>181</v>
      </c>
      <c r="F198" s="58">
        <f t="shared" si="3"/>
        <v>384</v>
      </c>
      <c r="X198" s="9">
        <v>30</v>
      </c>
      <c r="AB198">
        <v>0</v>
      </c>
      <c r="AC198">
        <v>0</v>
      </c>
      <c r="AD198">
        <v>0</v>
      </c>
      <c r="AE198">
        <v>0</v>
      </c>
      <c r="AF198">
        <v>384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>
      <c r="A199" t="s">
        <v>158</v>
      </c>
      <c r="B199">
        <v>6</v>
      </c>
      <c r="C199" s="31">
        <v>17</v>
      </c>
      <c r="D199">
        <v>384</v>
      </c>
      <c r="E199" s="31" t="s">
        <v>181</v>
      </c>
      <c r="F199" s="58">
        <f t="shared" si="3"/>
        <v>1152</v>
      </c>
      <c r="X199" s="9">
        <v>30</v>
      </c>
      <c r="AB199">
        <v>0</v>
      </c>
      <c r="AC199">
        <v>0</v>
      </c>
      <c r="AD199">
        <v>0</v>
      </c>
      <c r="AE199">
        <v>0</v>
      </c>
      <c r="AF199">
        <v>384</v>
      </c>
      <c r="AG199">
        <v>0</v>
      </c>
      <c r="AH199">
        <v>0</v>
      </c>
      <c r="AI199">
        <v>768</v>
      </c>
      <c r="AJ199">
        <v>0</v>
      </c>
      <c r="AK199">
        <v>0</v>
      </c>
      <c r="AL199">
        <v>0</v>
      </c>
    </row>
    <row r="200" spans="1:38">
      <c r="A200" t="s">
        <v>158</v>
      </c>
      <c r="B200">
        <v>7</v>
      </c>
      <c r="C200" s="31">
        <v>17</v>
      </c>
      <c r="D200">
        <v>384</v>
      </c>
      <c r="E200" s="31" t="s">
        <v>181</v>
      </c>
      <c r="F200" s="58">
        <f t="shared" si="3"/>
        <v>384</v>
      </c>
      <c r="X200" s="9">
        <v>30</v>
      </c>
      <c r="AB200">
        <v>0</v>
      </c>
      <c r="AC200">
        <v>0</v>
      </c>
      <c r="AD200">
        <v>0</v>
      </c>
      <c r="AE200">
        <v>0</v>
      </c>
      <c r="AF200">
        <v>384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>
      <c r="A201" t="s">
        <v>158</v>
      </c>
      <c r="B201">
        <v>8</v>
      </c>
      <c r="C201" s="31">
        <v>17</v>
      </c>
      <c r="D201">
        <v>384</v>
      </c>
      <c r="E201" s="31" t="s">
        <v>181</v>
      </c>
      <c r="F201" s="58">
        <f t="shared" si="3"/>
        <v>768</v>
      </c>
      <c r="X201" s="9">
        <v>30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768</v>
      </c>
      <c r="AK201">
        <v>0</v>
      </c>
      <c r="AL201">
        <v>0</v>
      </c>
    </row>
    <row r="202" spans="1:38">
      <c r="A202" t="s">
        <v>158</v>
      </c>
      <c r="B202">
        <v>9</v>
      </c>
      <c r="C202" s="31">
        <v>17</v>
      </c>
      <c r="D202">
        <v>384</v>
      </c>
      <c r="E202" s="31" t="s">
        <v>181</v>
      </c>
      <c r="F202" s="58">
        <f t="shared" si="3"/>
        <v>768</v>
      </c>
      <c r="X202" s="9">
        <v>30</v>
      </c>
      <c r="AB202">
        <v>0</v>
      </c>
      <c r="AC202">
        <v>0</v>
      </c>
      <c r="AD202">
        <v>0</v>
      </c>
      <c r="AE202">
        <v>0</v>
      </c>
      <c r="AF202">
        <v>384</v>
      </c>
      <c r="AG202">
        <v>0</v>
      </c>
      <c r="AH202">
        <v>0</v>
      </c>
      <c r="AI202">
        <v>384</v>
      </c>
      <c r="AJ202">
        <v>0</v>
      </c>
      <c r="AK202">
        <v>0</v>
      </c>
      <c r="AL202">
        <v>0</v>
      </c>
    </row>
    <row r="203" spans="1:38">
      <c r="A203" t="s">
        <v>158</v>
      </c>
      <c r="B203">
        <v>10</v>
      </c>
      <c r="C203" s="31">
        <v>17</v>
      </c>
      <c r="D203">
        <v>384</v>
      </c>
      <c r="E203" s="31" t="s">
        <v>181</v>
      </c>
      <c r="F203" s="58">
        <f t="shared" si="3"/>
        <v>0</v>
      </c>
      <c r="X203" s="9">
        <v>30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>
      <c r="A204" t="s">
        <v>158</v>
      </c>
      <c r="B204">
        <v>11</v>
      </c>
      <c r="C204" s="31">
        <v>17</v>
      </c>
      <c r="D204">
        <v>384</v>
      </c>
      <c r="E204" s="31" t="s">
        <v>181</v>
      </c>
      <c r="F204" s="58">
        <f t="shared" si="3"/>
        <v>0</v>
      </c>
      <c r="X204" s="9">
        <v>30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>
      <c r="A205" t="s">
        <v>158</v>
      </c>
      <c r="B205">
        <v>12</v>
      </c>
      <c r="C205" s="31">
        <v>17</v>
      </c>
      <c r="D205">
        <v>384</v>
      </c>
      <c r="E205" s="31" t="s">
        <v>181</v>
      </c>
      <c r="F205" s="58">
        <f t="shared" si="3"/>
        <v>1152</v>
      </c>
      <c r="X205" s="9">
        <v>30</v>
      </c>
      <c r="AB205">
        <v>0</v>
      </c>
      <c r="AC205">
        <v>0</v>
      </c>
      <c r="AD205">
        <v>0</v>
      </c>
      <c r="AE205">
        <v>0</v>
      </c>
      <c r="AF205">
        <v>384</v>
      </c>
      <c r="AG205">
        <v>0</v>
      </c>
      <c r="AH205">
        <v>0</v>
      </c>
      <c r="AI205">
        <v>768</v>
      </c>
      <c r="AJ205">
        <v>0</v>
      </c>
      <c r="AK205">
        <v>0</v>
      </c>
      <c r="AL205">
        <v>0</v>
      </c>
    </row>
    <row r="206" spans="1:38">
      <c r="A206" t="s">
        <v>159</v>
      </c>
      <c r="B206">
        <v>1</v>
      </c>
      <c r="C206" s="31">
        <v>18</v>
      </c>
      <c r="D206">
        <v>384</v>
      </c>
      <c r="E206" s="31" t="s">
        <v>181</v>
      </c>
      <c r="F206" s="58">
        <f t="shared" si="3"/>
        <v>384</v>
      </c>
      <c r="X206" s="9">
        <v>30</v>
      </c>
      <c r="AB206">
        <v>0</v>
      </c>
      <c r="AC206">
        <v>0</v>
      </c>
      <c r="AD206">
        <v>0</v>
      </c>
      <c r="AE206">
        <v>0</v>
      </c>
      <c r="AF206">
        <v>384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>
      <c r="A207" t="s">
        <v>159</v>
      </c>
      <c r="B207">
        <v>2</v>
      </c>
      <c r="C207" s="31">
        <v>18</v>
      </c>
      <c r="D207">
        <v>384</v>
      </c>
      <c r="E207" s="31" t="s">
        <v>181</v>
      </c>
      <c r="F207" s="58">
        <f t="shared" si="3"/>
        <v>384</v>
      </c>
      <c r="X207" s="9">
        <v>30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384</v>
      </c>
      <c r="AK207">
        <v>0</v>
      </c>
      <c r="AL207">
        <v>0</v>
      </c>
    </row>
    <row r="208" spans="1:38">
      <c r="A208" t="s">
        <v>159</v>
      </c>
      <c r="B208">
        <v>3</v>
      </c>
      <c r="C208" s="31">
        <v>18</v>
      </c>
      <c r="D208">
        <v>384</v>
      </c>
      <c r="E208" s="31" t="s">
        <v>181</v>
      </c>
      <c r="F208" s="58">
        <f t="shared" si="3"/>
        <v>768</v>
      </c>
      <c r="X208" s="9">
        <v>30</v>
      </c>
      <c r="AB208">
        <v>0</v>
      </c>
      <c r="AC208">
        <v>0</v>
      </c>
      <c r="AD208">
        <v>0</v>
      </c>
      <c r="AE208">
        <v>0</v>
      </c>
      <c r="AF208">
        <v>384</v>
      </c>
      <c r="AG208">
        <v>0</v>
      </c>
      <c r="AH208">
        <v>0</v>
      </c>
      <c r="AI208">
        <v>384</v>
      </c>
      <c r="AJ208">
        <v>0</v>
      </c>
      <c r="AK208">
        <v>0</v>
      </c>
      <c r="AL208">
        <v>0</v>
      </c>
    </row>
    <row r="209" spans="1:38">
      <c r="A209" t="s">
        <v>159</v>
      </c>
      <c r="B209">
        <v>4</v>
      </c>
      <c r="C209" s="31">
        <v>18</v>
      </c>
      <c r="D209">
        <v>384</v>
      </c>
      <c r="E209" s="31" t="s">
        <v>181</v>
      </c>
      <c r="F209" s="58">
        <f t="shared" si="3"/>
        <v>384</v>
      </c>
      <c r="X209" s="9">
        <v>30</v>
      </c>
      <c r="AB209">
        <v>0</v>
      </c>
      <c r="AC209">
        <v>0</v>
      </c>
      <c r="AD209">
        <v>0</v>
      </c>
      <c r="AE209">
        <v>0</v>
      </c>
      <c r="AF209">
        <v>384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>
      <c r="A210" t="s">
        <v>159</v>
      </c>
      <c r="B210">
        <v>5</v>
      </c>
      <c r="C210" s="31">
        <v>18</v>
      </c>
      <c r="D210">
        <v>384</v>
      </c>
      <c r="E210" s="31" t="s">
        <v>181</v>
      </c>
      <c r="F210" s="58">
        <f t="shared" si="3"/>
        <v>384</v>
      </c>
      <c r="X210" s="9">
        <v>30</v>
      </c>
      <c r="AB210">
        <v>0</v>
      </c>
      <c r="AC210">
        <v>0</v>
      </c>
      <c r="AD210">
        <v>0</v>
      </c>
      <c r="AE210">
        <v>0</v>
      </c>
      <c r="AF210">
        <v>384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>
      <c r="A211" t="s">
        <v>159</v>
      </c>
      <c r="B211">
        <v>6</v>
      </c>
      <c r="C211" s="31">
        <v>18</v>
      </c>
      <c r="D211">
        <v>384</v>
      </c>
      <c r="E211" s="31" t="s">
        <v>181</v>
      </c>
      <c r="F211" s="58">
        <f t="shared" si="3"/>
        <v>1152</v>
      </c>
      <c r="X211" s="9">
        <v>30</v>
      </c>
      <c r="AB211">
        <v>0</v>
      </c>
      <c r="AC211">
        <v>0</v>
      </c>
      <c r="AD211">
        <v>0</v>
      </c>
      <c r="AE211">
        <v>0</v>
      </c>
      <c r="AF211">
        <v>384</v>
      </c>
      <c r="AG211">
        <v>0</v>
      </c>
      <c r="AH211">
        <v>0</v>
      </c>
      <c r="AI211">
        <v>768</v>
      </c>
      <c r="AJ211">
        <v>0</v>
      </c>
      <c r="AK211">
        <v>0</v>
      </c>
      <c r="AL211">
        <v>0</v>
      </c>
    </row>
    <row r="212" spans="1:38">
      <c r="A212" t="s">
        <v>159</v>
      </c>
      <c r="B212">
        <v>7</v>
      </c>
      <c r="C212" s="31">
        <v>18</v>
      </c>
      <c r="D212">
        <v>384</v>
      </c>
      <c r="E212" s="31" t="s">
        <v>181</v>
      </c>
      <c r="F212" s="58">
        <f t="shared" si="3"/>
        <v>384</v>
      </c>
      <c r="X212" s="9">
        <v>30</v>
      </c>
      <c r="AB212">
        <v>0</v>
      </c>
      <c r="AC212">
        <v>0</v>
      </c>
      <c r="AD212">
        <v>0</v>
      </c>
      <c r="AE212">
        <v>0</v>
      </c>
      <c r="AF212">
        <v>384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>
      <c r="A213" t="s">
        <v>159</v>
      </c>
      <c r="B213">
        <v>8</v>
      </c>
      <c r="C213" s="31">
        <v>18</v>
      </c>
      <c r="D213">
        <v>384</v>
      </c>
      <c r="E213" s="31" t="s">
        <v>181</v>
      </c>
      <c r="F213" s="58">
        <f t="shared" si="3"/>
        <v>768</v>
      </c>
      <c r="X213" s="9">
        <v>30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768</v>
      </c>
      <c r="AK213">
        <v>0</v>
      </c>
      <c r="AL213">
        <v>0</v>
      </c>
    </row>
    <row r="214" spans="1:38">
      <c r="A214" t="s">
        <v>159</v>
      </c>
      <c r="B214">
        <v>9</v>
      </c>
      <c r="C214" s="31">
        <v>18</v>
      </c>
      <c r="D214">
        <v>384</v>
      </c>
      <c r="E214" s="31" t="s">
        <v>181</v>
      </c>
      <c r="F214" s="58">
        <f t="shared" si="3"/>
        <v>384</v>
      </c>
      <c r="X214" s="9">
        <v>30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384</v>
      </c>
      <c r="AJ214">
        <v>0</v>
      </c>
      <c r="AK214">
        <v>0</v>
      </c>
      <c r="AL214">
        <v>0</v>
      </c>
    </row>
    <row r="215" spans="1:38">
      <c r="A215" t="s">
        <v>159</v>
      </c>
      <c r="B215">
        <v>10</v>
      </c>
      <c r="C215" s="31">
        <v>18</v>
      </c>
      <c r="D215">
        <v>384</v>
      </c>
      <c r="E215" s="31" t="s">
        <v>181</v>
      </c>
      <c r="F215" s="58">
        <f t="shared" si="3"/>
        <v>0</v>
      </c>
      <c r="X215" s="9">
        <v>30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>
      <c r="A216" t="s">
        <v>159</v>
      </c>
      <c r="B216">
        <v>11</v>
      </c>
      <c r="C216" s="31">
        <v>18</v>
      </c>
      <c r="D216">
        <v>384</v>
      </c>
      <c r="E216" s="31" t="s">
        <v>181</v>
      </c>
      <c r="F216" s="58">
        <f t="shared" si="3"/>
        <v>0</v>
      </c>
      <c r="X216" s="9">
        <v>30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>
      <c r="A217" t="s">
        <v>159</v>
      </c>
      <c r="B217">
        <v>12</v>
      </c>
      <c r="C217" s="31">
        <v>18</v>
      </c>
      <c r="D217">
        <v>384</v>
      </c>
      <c r="E217" s="31" t="s">
        <v>181</v>
      </c>
      <c r="F217" s="58">
        <f t="shared" si="3"/>
        <v>768</v>
      </c>
      <c r="X217" s="9">
        <v>30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768</v>
      </c>
      <c r="AJ217">
        <v>0</v>
      </c>
      <c r="AK217">
        <v>0</v>
      </c>
      <c r="AL217">
        <v>0</v>
      </c>
    </row>
    <row r="218" spans="1:38">
      <c r="A218" t="s">
        <v>160</v>
      </c>
      <c r="B218">
        <v>1</v>
      </c>
      <c r="C218" s="31">
        <v>19</v>
      </c>
      <c r="D218">
        <v>384</v>
      </c>
      <c r="E218" s="31" t="s">
        <v>181</v>
      </c>
      <c r="F218" s="58">
        <f t="shared" si="3"/>
        <v>384</v>
      </c>
      <c r="X218" s="9">
        <v>30</v>
      </c>
      <c r="AB218">
        <v>0</v>
      </c>
      <c r="AC218">
        <v>0</v>
      </c>
      <c r="AD218">
        <v>0</v>
      </c>
      <c r="AE218">
        <v>0</v>
      </c>
      <c r="AF218">
        <v>384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>
      <c r="A219" t="s">
        <v>160</v>
      </c>
      <c r="B219">
        <v>2</v>
      </c>
      <c r="C219" s="31">
        <v>19</v>
      </c>
      <c r="D219">
        <v>384</v>
      </c>
      <c r="E219" s="31" t="s">
        <v>181</v>
      </c>
      <c r="F219" s="58">
        <f t="shared" si="3"/>
        <v>0</v>
      </c>
      <c r="X219" s="9">
        <v>30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>
      <c r="A220" t="s">
        <v>160</v>
      </c>
      <c r="B220">
        <v>3</v>
      </c>
      <c r="C220" s="31">
        <v>19</v>
      </c>
      <c r="D220">
        <v>384</v>
      </c>
      <c r="E220" s="31" t="s">
        <v>181</v>
      </c>
      <c r="F220" s="58">
        <f t="shared" si="3"/>
        <v>768</v>
      </c>
      <c r="X220" s="9">
        <v>30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768</v>
      </c>
      <c r="AJ220">
        <v>0</v>
      </c>
      <c r="AK220">
        <v>0</v>
      </c>
      <c r="AL220">
        <v>0</v>
      </c>
    </row>
    <row r="221" spans="1:38">
      <c r="A221" t="s">
        <v>160</v>
      </c>
      <c r="B221">
        <v>4</v>
      </c>
      <c r="C221" s="31">
        <v>19</v>
      </c>
      <c r="D221">
        <v>384</v>
      </c>
      <c r="E221" s="31" t="s">
        <v>181</v>
      </c>
      <c r="F221" s="58">
        <f t="shared" si="3"/>
        <v>384</v>
      </c>
      <c r="X221" s="9">
        <v>30</v>
      </c>
      <c r="AB221">
        <v>0</v>
      </c>
      <c r="AC221">
        <v>0</v>
      </c>
      <c r="AD221">
        <v>0</v>
      </c>
      <c r="AE221">
        <v>0</v>
      </c>
      <c r="AF221">
        <v>384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>
      <c r="A222" t="s">
        <v>160</v>
      </c>
      <c r="B222">
        <v>5</v>
      </c>
      <c r="C222" s="31">
        <v>19</v>
      </c>
      <c r="D222">
        <v>384</v>
      </c>
      <c r="E222" s="31" t="s">
        <v>181</v>
      </c>
      <c r="F222" s="58">
        <f t="shared" si="3"/>
        <v>0</v>
      </c>
      <c r="X222" s="9">
        <v>30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>
      <c r="A223" t="s">
        <v>160</v>
      </c>
      <c r="B223">
        <v>6</v>
      </c>
      <c r="C223" s="31">
        <v>19</v>
      </c>
      <c r="D223">
        <v>384</v>
      </c>
      <c r="E223" s="31" t="s">
        <v>181</v>
      </c>
      <c r="F223" s="58">
        <f t="shared" si="3"/>
        <v>1536</v>
      </c>
      <c r="X223" s="9">
        <v>30</v>
      </c>
      <c r="AB223">
        <v>0</v>
      </c>
      <c r="AC223">
        <v>0</v>
      </c>
      <c r="AD223">
        <v>0</v>
      </c>
      <c r="AE223">
        <v>0</v>
      </c>
      <c r="AF223">
        <v>384</v>
      </c>
      <c r="AG223">
        <v>0</v>
      </c>
      <c r="AH223">
        <v>0</v>
      </c>
      <c r="AI223">
        <v>1152</v>
      </c>
      <c r="AJ223">
        <v>0</v>
      </c>
      <c r="AK223">
        <v>0</v>
      </c>
      <c r="AL223">
        <v>0</v>
      </c>
    </row>
    <row r="224" spans="1:38">
      <c r="A224" t="s">
        <v>160</v>
      </c>
      <c r="B224">
        <v>7</v>
      </c>
      <c r="C224" s="31">
        <v>19</v>
      </c>
      <c r="D224">
        <v>384</v>
      </c>
      <c r="E224" s="31" t="s">
        <v>181</v>
      </c>
      <c r="F224" s="58">
        <f t="shared" si="3"/>
        <v>384</v>
      </c>
      <c r="X224" s="9">
        <v>30</v>
      </c>
      <c r="AB224">
        <v>0</v>
      </c>
      <c r="AC224">
        <v>0</v>
      </c>
      <c r="AD224">
        <v>0</v>
      </c>
      <c r="AE224">
        <v>0</v>
      </c>
      <c r="AF224">
        <v>384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>
      <c r="A225" t="s">
        <v>160</v>
      </c>
      <c r="B225">
        <v>8</v>
      </c>
      <c r="C225" s="31">
        <v>19</v>
      </c>
      <c r="D225">
        <v>384</v>
      </c>
      <c r="E225" s="31" t="s">
        <v>181</v>
      </c>
      <c r="F225" s="58">
        <f t="shared" si="3"/>
        <v>0</v>
      </c>
      <c r="X225" s="9">
        <v>30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>
      <c r="A226" t="s">
        <v>160</v>
      </c>
      <c r="B226">
        <v>9</v>
      </c>
      <c r="C226" s="31">
        <v>19</v>
      </c>
      <c r="D226">
        <v>384</v>
      </c>
      <c r="E226" s="31" t="s">
        <v>181</v>
      </c>
      <c r="F226" s="58">
        <f t="shared" si="3"/>
        <v>768</v>
      </c>
      <c r="X226" s="9">
        <v>30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768</v>
      </c>
      <c r="AJ226">
        <v>0</v>
      </c>
      <c r="AK226">
        <v>0</v>
      </c>
      <c r="AL226">
        <v>0</v>
      </c>
    </row>
    <row r="227" spans="1:38">
      <c r="A227" t="s">
        <v>160</v>
      </c>
      <c r="B227">
        <v>10</v>
      </c>
      <c r="C227" s="31">
        <v>19</v>
      </c>
      <c r="D227">
        <v>384</v>
      </c>
      <c r="E227" s="31" t="s">
        <v>181</v>
      </c>
      <c r="F227" s="58">
        <f t="shared" si="3"/>
        <v>0</v>
      </c>
      <c r="X227" s="9">
        <v>30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>
      <c r="A228" t="s">
        <v>160</v>
      </c>
      <c r="B228">
        <v>11</v>
      </c>
      <c r="C228" s="31">
        <v>19</v>
      </c>
      <c r="D228">
        <v>384</v>
      </c>
      <c r="E228" s="31" t="s">
        <v>181</v>
      </c>
      <c r="F228" s="58">
        <f t="shared" si="3"/>
        <v>0</v>
      </c>
      <c r="X228" s="9">
        <v>30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>
      <c r="A229" t="s">
        <v>160</v>
      </c>
      <c r="B229">
        <v>12</v>
      </c>
      <c r="C229" s="31">
        <v>19</v>
      </c>
      <c r="D229">
        <v>384</v>
      </c>
      <c r="E229" s="31" t="s">
        <v>181</v>
      </c>
      <c r="F229" s="58">
        <f t="shared" si="3"/>
        <v>768</v>
      </c>
      <c r="X229" s="9">
        <v>30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768</v>
      </c>
      <c r="AJ229">
        <v>0</v>
      </c>
      <c r="AK229">
        <v>0</v>
      </c>
      <c r="AL229">
        <v>0</v>
      </c>
    </row>
    <row r="230" spans="1:38">
      <c r="A230" t="s">
        <v>161</v>
      </c>
      <c r="B230">
        <v>1</v>
      </c>
      <c r="C230" s="31">
        <v>20</v>
      </c>
      <c r="D230">
        <v>384</v>
      </c>
      <c r="E230" s="31" t="s">
        <v>181</v>
      </c>
      <c r="F230" s="58">
        <f t="shared" si="3"/>
        <v>384</v>
      </c>
      <c r="X230" s="9">
        <v>30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384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>
      <c r="A231" t="s">
        <v>161</v>
      </c>
      <c r="B231">
        <v>2</v>
      </c>
      <c r="C231" s="31">
        <v>20</v>
      </c>
      <c r="D231">
        <v>384</v>
      </c>
      <c r="E231" s="31" t="s">
        <v>181</v>
      </c>
      <c r="F231" s="58">
        <f t="shared" si="3"/>
        <v>0</v>
      </c>
      <c r="X231" s="9">
        <v>30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>
      <c r="A232" t="s">
        <v>161</v>
      </c>
      <c r="B232">
        <v>3</v>
      </c>
      <c r="C232" s="31">
        <v>20</v>
      </c>
      <c r="D232">
        <v>384</v>
      </c>
      <c r="E232" s="31" t="s">
        <v>181</v>
      </c>
      <c r="F232" s="58">
        <f t="shared" si="3"/>
        <v>768</v>
      </c>
      <c r="X232" s="9">
        <v>30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384</v>
      </c>
      <c r="AL232">
        <v>384</v>
      </c>
    </row>
    <row r="233" spans="1:38">
      <c r="A233" t="s">
        <v>161</v>
      </c>
      <c r="B233">
        <v>4</v>
      </c>
      <c r="C233" s="31">
        <v>20</v>
      </c>
      <c r="D233">
        <v>384</v>
      </c>
      <c r="E233" s="31" t="s">
        <v>181</v>
      </c>
      <c r="F233" s="58">
        <f t="shared" si="3"/>
        <v>384</v>
      </c>
      <c r="X233" s="9">
        <v>30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384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>
      <c r="A234" t="s">
        <v>161</v>
      </c>
      <c r="B234">
        <v>5</v>
      </c>
      <c r="C234" s="31">
        <v>20</v>
      </c>
      <c r="D234">
        <v>384</v>
      </c>
      <c r="E234" s="31" t="s">
        <v>181</v>
      </c>
      <c r="F234" s="58">
        <f t="shared" si="3"/>
        <v>384</v>
      </c>
      <c r="X234" s="9">
        <v>30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384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>
      <c r="A235" t="s">
        <v>161</v>
      </c>
      <c r="B235">
        <v>6</v>
      </c>
      <c r="C235" s="31">
        <v>20</v>
      </c>
      <c r="D235">
        <v>384</v>
      </c>
      <c r="E235" s="31" t="s">
        <v>181</v>
      </c>
      <c r="F235" s="58">
        <f t="shared" si="3"/>
        <v>1152</v>
      </c>
      <c r="X235" s="9">
        <v>30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384</v>
      </c>
      <c r="AH235">
        <v>0</v>
      </c>
      <c r="AI235">
        <v>0</v>
      </c>
      <c r="AJ235">
        <v>0</v>
      </c>
      <c r="AK235">
        <v>384</v>
      </c>
      <c r="AL235">
        <v>384</v>
      </c>
    </row>
    <row r="236" spans="1:38">
      <c r="A236" t="s">
        <v>161</v>
      </c>
      <c r="B236">
        <v>7</v>
      </c>
      <c r="C236" s="31">
        <v>20</v>
      </c>
      <c r="D236">
        <v>384</v>
      </c>
      <c r="E236" s="31" t="s">
        <v>181</v>
      </c>
      <c r="F236" s="58">
        <f t="shared" si="3"/>
        <v>384</v>
      </c>
      <c r="X236" s="9">
        <v>30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384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>
      <c r="A237" t="s">
        <v>161</v>
      </c>
      <c r="B237">
        <v>8</v>
      </c>
      <c r="C237" s="31">
        <v>20</v>
      </c>
      <c r="D237">
        <v>384</v>
      </c>
      <c r="E237" s="31" t="s">
        <v>181</v>
      </c>
      <c r="F237" s="58">
        <f t="shared" si="3"/>
        <v>0</v>
      </c>
      <c r="X237" s="9">
        <v>30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>
      <c r="A238" t="s">
        <v>161</v>
      </c>
      <c r="B238">
        <v>9</v>
      </c>
      <c r="C238" s="31">
        <v>20</v>
      </c>
      <c r="D238">
        <v>384</v>
      </c>
      <c r="E238" s="31" t="s">
        <v>181</v>
      </c>
      <c r="F238" s="58">
        <f t="shared" si="3"/>
        <v>768</v>
      </c>
      <c r="X238" s="9">
        <v>30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384</v>
      </c>
      <c r="AL238">
        <v>384</v>
      </c>
    </row>
    <row r="239" spans="1:38">
      <c r="A239" t="s">
        <v>161</v>
      </c>
      <c r="B239">
        <v>10</v>
      </c>
      <c r="C239" s="31">
        <v>20</v>
      </c>
      <c r="D239">
        <v>384</v>
      </c>
      <c r="E239" s="31" t="s">
        <v>181</v>
      </c>
      <c r="F239" s="58">
        <f t="shared" si="3"/>
        <v>384</v>
      </c>
      <c r="X239" s="9">
        <v>30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384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>
      <c r="A240" t="s">
        <v>161</v>
      </c>
      <c r="B240">
        <v>11</v>
      </c>
      <c r="C240" s="31">
        <v>20</v>
      </c>
      <c r="D240">
        <v>384</v>
      </c>
      <c r="E240" s="31" t="s">
        <v>181</v>
      </c>
      <c r="F240" s="58">
        <f t="shared" si="3"/>
        <v>0</v>
      </c>
      <c r="X240" s="9">
        <v>30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>
      <c r="A241" t="s">
        <v>161</v>
      </c>
      <c r="B241">
        <v>12</v>
      </c>
      <c r="C241" s="31">
        <v>20</v>
      </c>
      <c r="D241">
        <v>384</v>
      </c>
      <c r="E241" s="31" t="s">
        <v>181</v>
      </c>
      <c r="F241" s="58">
        <f t="shared" si="3"/>
        <v>768</v>
      </c>
      <c r="X241" s="9">
        <v>30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384</v>
      </c>
      <c r="AL241">
        <v>384</v>
      </c>
    </row>
    <row r="242" spans="1:38">
      <c r="A242" t="s">
        <v>162</v>
      </c>
      <c r="B242">
        <v>1</v>
      </c>
      <c r="C242" s="31">
        <v>21</v>
      </c>
      <c r="D242">
        <v>768</v>
      </c>
      <c r="E242" s="31" t="s">
        <v>181</v>
      </c>
      <c r="F242" s="58">
        <f t="shared" si="3"/>
        <v>768</v>
      </c>
      <c r="X242" s="9">
        <v>30</v>
      </c>
      <c r="AB242">
        <v>0</v>
      </c>
      <c r="AC242">
        <v>0</v>
      </c>
      <c r="AD242">
        <v>0</v>
      </c>
      <c r="AE242">
        <v>0</v>
      </c>
      <c r="AF242">
        <v>384</v>
      </c>
      <c r="AG242">
        <v>0</v>
      </c>
      <c r="AH242">
        <v>384</v>
      </c>
      <c r="AI242">
        <v>0</v>
      </c>
      <c r="AJ242">
        <v>0</v>
      </c>
      <c r="AK242">
        <v>0</v>
      </c>
      <c r="AL242">
        <v>0</v>
      </c>
    </row>
    <row r="243" spans="1:38">
      <c r="A243" t="s">
        <v>162</v>
      </c>
      <c r="B243">
        <v>2</v>
      </c>
      <c r="C243" s="31">
        <v>21</v>
      </c>
      <c r="D243">
        <v>768</v>
      </c>
      <c r="E243" s="31" t="s">
        <v>181</v>
      </c>
      <c r="F243" s="58">
        <f t="shared" si="3"/>
        <v>0</v>
      </c>
      <c r="X243" s="9">
        <v>30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>
      <c r="A244" t="s">
        <v>162</v>
      </c>
      <c r="B244">
        <v>3</v>
      </c>
      <c r="C244" s="31">
        <v>21</v>
      </c>
      <c r="D244">
        <v>768</v>
      </c>
      <c r="E244" s="31" t="s">
        <v>181</v>
      </c>
      <c r="F244" s="58">
        <f t="shared" si="3"/>
        <v>384</v>
      </c>
      <c r="X244" s="9">
        <v>30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384</v>
      </c>
    </row>
    <row r="245" spans="1:38">
      <c r="A245" t="s">
        <v>162</v>
      </c>
      <c r="B245">
        <v>4</v>
      </c>
      <c r="C245" s="31">
        <v>21</v>
      </c>
      <c r="D245">
        <v>768</v>
      </c>
      <c r="E245" s="31" t="s">
        <v>181</v>
      </c>
      <c r="F245" s="58">
        <f t="shared" si="3"/>
        <v>384</v>
      </c>
      <c r="X245" s="9">
        <v>30</v>
      </c>
      <c r="AB245">
        <v>0</v>
      </c>
      <c r="AC245">
        <v>0</v>
      </c>
      <c r="AD245">
        <v>0</v>
      </c>
      <c r="AE245">
        <v>0</v>
      </c>
      <c r="AF245">
        <v>384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>
      <c r="A246" t="s">
        <v>162</v>
      </c>
      <c r="B246">
        <v>5</v>
      </c>
      <c r="C246" s="31">
        <v>21</v>
      </c>
      <c r="D246">
        <v>768</v>
      </c>
      <c r="E246" s="31" t="s">
        <v>181</v>
      </c>
      <c r="F246" s="58">
        <f t="shared" si="3"/>
        <v>384</v>
      </c>
      <c r="X246" s="9">
        <v>30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384</v>
      </c>
      <c r="AI246">
        <v>0</v>
      </c>
      <c r="AJ246">
        <v>0</v>
      </c>
      <c r="AK246">
        <v>0</v>
      </c>
      <c r="AL246">
        <v>0</v>
      </c>
    </row>
    <row r="247" spans="1:38">
      <c r="A247" t="s">
        <v>162</v>
      </c>
      <c r="B247">
        <v>6</v>
      </c>
      <c r="C247" s="31">
        <v>21</v>
      </c>
      <c r="D247">
        <v>768</v>
      </c>
      <c r="E247" s="31" t="s">
        <v>181</v>
      </c>
      <c r="F247" s="58">
        <f t="shared" si="3"/>
        <v>384</v>
      </c>
      <c r="X247" s="9">
        <v>30</v>
      </c>
      <c r="AB247">
        <v>0</v>
      </c>
      <c r="AC247">
        <v>0</v>
      </c>
      <c r="AD247">
        <v>0</v>
      </c>
      <c r="AE247">
        <v>0</v>
      </c>
      <c r="AF247">
        <v>384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>
      <c r="A248" t="s">
        <v>162</v>
      </c>
      <c r="B248">
        <v>7</v>
      </c>
      <c r="C248" s="31">
        <v>21</v>
      </c>
      <c r="D248">
        <v>768</v>
      </c>
      <c r="E248" s="31" t="s">
        <v>181</v>
      </c>
      <c r="F248" s="58">
        <f t="shared" si="3"/>
        <v>0</v>
      </c>
      <c r="X248" s="9">
        <v>30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>
      <c r="A249" t="s">
        <v>162</v>
      </c>
      <c r="B249">
        <v>8</v>
      </c>
      <c r="C249" s="31">
        <v>21</v>
      </c>
      <c r="D249">
        <v>768</v>
      </c>
      <c r="E249" s="31" t="s">
        <v>181</v>
      </c>
      <c r="F249" s="58">
        <f t="shared" si="3"/>
        <v>0</v>
      </c>
      <c r="X249" s="9">
        <v>30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>
      <c r="A250" t="s">
        <v>162</v>
      </c>
      <c r="B250">
        <v>9</v>
      </c>
      <c r="C250" s="31">
        <v>21</v>
      </c>
      <c r="D250">
        <v>768</v>
      </c>
      <c r="E250" s="31" t="s">
        <v>181</v>
      </c>
      <c r="F250" s="58">
        <f t="shared" si="3"/>
        <v>1152</v>
      </c>
      <c r="X250" s="9">
        <v>30</v>
      </c>
      <c r="AB250">
        <v>0</v>
      </c>
      <c r="AC250">
        <v>0</v>
      </c>
      <c r="AD250">
        <v>0</v>
      </c>
      <c r="AE250">
        <v>0</v>
      </c>
      <c r="AF250">
        <v>384</v>
      </c>
      <c r="AG250">
        <v>0</v>
      </c>
      <c r="AH250">
        <v>384</v>
      </c>
      <c r="AI250">
        <v>0</v>
      </c>
      <c r="AJ250">
        <v>0</v>
      </c>
      <c r="AK250">
        <v>0</v>
      </c>
      <c r="AL250">
        <v>384</v>
      </c>
    </row>
    <row r="251" spans="1:38">
      <c r="A251" t="s">
        <v>162</v>
      </c>
      <c r="B251">
        <v>10</v>
      </c>
      <c r="C251" s="31">
        <v>21</v>
      </c>
      <c r="D251">
        <v>768</v>
      </c>
      <c r="E251" s="31" t="s">
        <v>181</v>
      </c>
      <c r="F251" s="58">
        <f t="shared" si="3"/>
        <v>0</v>
      </c>
      <c r="X251" s="9">
        <v>30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>
      <c r="A252" t="s">
        <v>162</v>
      </c>
      <c r="B252">
        <v>11</v>
      </c>
      <c r="C252" s="31">
        <v>21</v>
      </c>
      <c r="D252">
        <v>768</v>
      </c>
      <c r="E252" s="31" t="s">
        <v>181</v>
      </c>
      <c r="F252" s="58">
        <f t="shared" si="3"/>
        <v>0</v>
      </c>
      <c r="X252" s="9">
        <v>30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>
      <c r="A253" t="s">
        <v>162</v>
      </c>
      <c r="B253">
        <v>12</v>
      </c>
      <c r="C253" s="31">
        <v>21</v>
      </c>
      <c r="D253">
        <v>768</v>
      </c>
      <c r="E253" s="31" t="s">
        <v>181</v>
      </c>
      <c r="F253" s="58">
        <f t="shared" si="3"/>
        <v>0</v>
      </c>
      <c r="X253" s="9">
        <v>30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>
      <c r="A254" t="s">
        <v>163</v>
      </c>
      <c r="B254">
        <v>1</v>
      </c>
      <c r="C254" s="31">
        <v>22</v>
      </c>
      <c r="D254">
        <v>768</v>
      </c>
      <c r="E254" s="31" t="s">
        <v>181</v>
      </c>
      <c r="F254" s="58">
        <f t="shared" si="3"/>
        <v>768</v>
      </c>
      <c r="X254" s="9">
        <v>30</v>
      </c>
      <c r="AB254">
        <v>0</v>
      </c>
      <c r="AC254">
        <v>0</v>
      </c>
      <c r="AD254">
        <v>0</v>
      </c>
      <c r="AE254">
        <v>0</v>
      </c>
      <c r="AF254">
        <v>384</v>
      </c>
      <c r="AG254">
        <v>0</v>
      </c>
      <c r="AH254">
        <v>384</v>
      </c>
      <c r="AI254">
        <v>0</v>
      </c>
      <c r="AJ254">
        <v>0</v>
      </c>
      <c r="AK254">
        <v>0</v>
      </c>
      <c r="AL254">
        <v>0</v>
      </c>
    </row>
    <row r="255" spans="1:38">
      <c r="A255" t="s">
        <v>163</v>
      </c>
      <c r="B255">
        <v>2</v>
      </c>
      <c r="C255" s="31">
        <v>22</v>
      </c>
      <c r="D255">
        <v>768</v>
      </c>
      <c r="E255" s="31" t="s">
        <v>181</v>
      </c>
      <c r="F255" s="58">
        <f t="shared" si="3"/>
        <v>0</v>
      </c>
      <c r="X255" s="9">
        <v>30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>
      <c r="A256" t="s">
        <v>163</v>
      </c>
      <c r="B256">
        <v>3</v>
      </c>
      <c r="C256" s="31">
        <v>22</v>
      </c>
      <c r="D256">
        <v>768</v>
      </c>
      <c r="E256" s="31" t="s">
        <v>181</v>
      </c>
      <c r="F256" s="58">
        <f t="shared" si="3"/>
        <v>0</v>
      </c>
      <c r="X256" s="9">
        <v>30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>
      <c r="A257" t="s">
        <v>163</v>
      </c>
      <c r="B257">
        <v>4</v>
      </c>
      <c r="C257" s="31">
        <v>22</v>
      </c>
      <c r="D257">
        <v>768</v>
      </c>
      <c r="E257" s="31" t="s">
        <v>181</v>
      </c>
      <c r="F257" s="58">
        <f t="shared" si="3"/>
        <v>0</v>
      </c>
      <c r="X257" s="9">
        <v>30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>
      <c r="A258" t="s">
        <v>163</v>
      </c>
      <c r="B258">
        <v>5</v>
      </c>
      <c r="C258" s="31">
        <v>22</v>
      </c>
      <c r="D258">
        <v>768</v>
      </c>
      <c r="E258" s="31" t="s">
        <v>181</v>
      </c>
      <c r="F258" s="58">
        <f t="shared" si="3"/>
        <v>384</v>
      </c>
      <c r="X258" s="9">
        <v>30</v>
      </c>
      <c r="AB258">
        <v>0</v>
      </c>
      <c r="AC258">
        <v>0</v>
      </c>
      <c r="AD258">
        <v>0</v>
      </c>
      <c r="AE258">
        <v>0</v>
      </c>
      <c r="AF258">
        <v>384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>
      <c r="A259" t="s">
        <v>163</v>
      </c>
      <c r="B259">
        <v>6</v>
      </c>
      <c r="C259" s="31">
        <v>22</v>
      </c>
      <c r="D259">
        <v>768</v>
      </c>
      <c r="E259" s="31" t="s">
        <v>181</v>
      </c>
      <c r="F259" s="58">
        <f t="shared" si="3"/>
        <v>384</v>
      </c>
      <c r="X259" s="9">
        <v>30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384</v>
      </c>
    </row>
    <row r="260" spans="1:38">
      <c r="A260" t="s">
        <v>163</v>
      </c>
      <c r="B260">
        <v>7</v>
      </c>
      <c r="C260" s="31">
        <v>22</v>
      </c>
      <c r="D260">
        <v>768</v>
      </c>
      <c r="E260" s="31" t="s">
        <v>181</v>
      </c>
      <c r="F260" s="58">
        <f t="shared" si="3"/>
        <v>384</v>
      </c>
      <c r="X260" s="9">
        <v>30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384</v>
      </c>
      <c r="AI260">
        <v>0</v>
      </c>
      <c r="AJ260">
        <v>0</v>
      </c>
      <c r="AK260">
        <v>0</v>
      </c>
      <c r="AL260">
        <v>0</v>
      </c>
    </row>
    <row r="261" spans="1:38">
      <c r="A261" t="s">
        <v>163</v>
      </c>
      <c r="B261">
        <v>8</v>
      </c>
      <c r="C261" s="31">
        <v>22</v>
      </c>
      <c r="D261">
        <v>768</v>
      </c>
      <c r="E261" s="31" t="s">
        <v>181</v>
      </c>
      <c r="F261" s="58">
        <f t="shared" ref="F261:F277" si="4">SUM(AB261:AL261)</f>
        <v>384</v>
      </c>
      <c r="X261" s="9">
        <v>30</v>
      </c>
      <c r="AB261">
        <v>0</v>
      </c>
      <c r="AC261">
        <v>0</v>
      </c>
      <c r="AD261">
        <v>0</v>
      </c>
      <c r="AE261">
        <v>0</v>
      </c>
      <c r="AF261">
        <v>384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>
      <c r="A262" t="s">
        <v>163</v>
      </c>
      <c r="B262">
        <v>9</v>
      </c>
      <c r="C262" s="31">
        <v>22</v>
      </c>
      <c r="D262">
        <v>768</v>
      </c>
      <c r="E262" s="31" t="s">
        <v>181</v>
      </c>
      <c r="F262" s="58">
        <f t="shared" si="4"/>
        <v>0</v>
      </c>
      <c r="X262" s="9">
        <v>30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>
      <c r="A263" t="s">
        <v>163</v>
      </c>
      <c r="B263">
        <v>10</v>
      </c>
      <c r="C263" s="31">
        <v>22</v>
      </c>
      <c r="D263">
        <v>768</v>
      </c>
      <c r="E263" s="31" t="s">
        <v>181</v>
      </c>
      <c r="F263" s="58">
        <f t="shared" si="4"/>
        <v>0</v>
      </c>
      <c r="X263" s="9">
        <v>30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>
      <c r="A264" t="s">
        <v>163</v>
      </c>
      <c r="B264">
        <v>11</v>
      </c>
      <c r="C264" s="31">
        <v>22</v>
      </c>
      <c r="D264">
        <v>768</v>
      </c>
      <c r="E264" s="31" t="s">
        <v>181</v>
      </c>
      <c r="F264" s="58">
        <f t="shared" si="4"/>
        <v>0</v>
      </c>
      <c r="X264" s="9">
        <v>30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>
      <c r="A265" t="s">
        <v>163</v>
      </c>
      <c r="B265">
        <v>12</v>
      </c>
      <c r="C265" s="31">
        <v>22</v>
      </c>
      <c r="D265">
        <v>768</v>
      </c>
      <c r="E265" s="31" t="s">
        <v>181</v>
      </c>
      <c r="F265" s="58">
        <f t="shared" si="4"/>
        <v>384</v>
      </c>
      <c r="X265" s="9">
        <v>30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384</v>
      </c>
    </row>
    <row r="266" spans="1:38">
      <c r="A266" t="s">
        <v>164</v>
      </c>
      <c r="B266">
        <v>1</v>
      </c>
      <c r="C266" s="31">
        <v>23</v>
      </c>
      <c r="D266">
        <v>768</v>
      </c>
      <c r="E266" s="31" t="s">
        <v>181</v>
      </c>
      <c r="F266" s="58">
        <f t="shared" si="4"/>
        <v>768</v>
      </c>
      <c r="X266" s="9">
        <v>30</v>
      </c>
      <c r="AB266">
        <v>0</v>
      </c>
      <c r="AC266">
        <v>0</v>
      </c>
      <c r="AD266">
        <v>0</v>
      </c>
      <c r="AE266">
        <v>0</v>
      </c>
      <c r="AF266">
        <v>384</v>
      </c>
      <c r="AG266">
        <v>0</v>
      </c>
      <c r="AH266">
        <v>384</v>
      </c>
      <c r="AI266">
        <v>0</v>
      </c>
      <c r="AJ266">
        <v>0</v>
      </c>
      <c r="AK266">
        <v>0</v>
      </c>
      <c r="AL266">
        <v>0</v>
      </c>
    </row>
    <row r="267" spans="1:38">
      <c r="A267" t="s">
        <v>164</v>
      </c>
      <c r="B267">
        <v>2</v>
      </c>
      <c r="C267" s="31">
        <v>23</v>
      </c>
      <c r="D267">
        <v>768</v>
      </c>
      <c r="E267" s="31" t="s">
        <v>181</v>
      </c>
      <c r="F267" s="58">
        <f t="shared" si="4"/>
        <v>0</v>
      </c>
      <c r="X267" s="9">
        <v>30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>
      <c r="A268" t="s">
        <v>164</v>
      </c>
      <c r="B268">
        <v>3</v>
      </c>
      <c r="C268" s="31">
        <v>23</v>
      </c>
      <c r="D268">
        <v>768</v>
      </c>
      <c r="E268" s="31" t="s">
        <v>181</v>
      </c>
      <c r="F268" s="58">
        <f t="shared" si="4"/>
        <v>0</v>
      </c>
      <c r="X268" s="9">
        <v>30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>
      <c r="A269" t="s">
        <v>164</v>
      </c>
      <c r="B269">
        <v>4</v>
      </c>
      <c r="C269" s="31">
        <v>23</v>
      </c>
      <c r="D269">
        <v>768</v>
      </c>
      <c r="E269" s="31" t="s">
        <v>181</v>
      </c>
      <c r="F269" s="58">
        <f t="shared" si="4"/>
        <v>0</v>
      </c>
      <c r="X269" s="9">
        <v>30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>
      <c r="A270" t="s">
        <v>164</v>
      </c>
      <c r="B270">
        <v>5</v>
      </c>
      <c r="C270" s="31">
        <v>23</v>
      </c>
      <c r="D270">
        <v>768</v>
      </c>
      <c r="E270" s="31" t="s">
        <v>181</v>
      </c>
      <c r="F270" s="58">
        <f t="shared" si="4"/>
        <v>0</v>
      </c>
      <c r="X270" s="9">
        <v>30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>
      <c r="A271" t="s">
        <v>164</v>
      </c>
      <c r="B271">
        <v>6</v>
      </c>
      <c r="C271" s="31">
        <v>23</v>
      </c>
      <c r="D271">
        <v>768</v>
      </c>
      <c r="E271" s="31" t="s">
        <v>181</v>
      </c>
      <c r="F271" s="58">
        <f t="shared" si="4"/>
        <v>384</v>
      </c>
      <c r="X271" s="9">
        <v>30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384</v>
      </c>
    </row>
    <row r="272" spans="1:38">
      <c r="A272" t="s">
        <v>164</v>
      </c>
      <c r="B272">
        <v>7</v>
      </c>
      <c r="C272" s="31">
        <v>23</v>
      </c>
      <c r="D272">
        <v>768</v>
      </c>
      <c r="E272" s="31" t="s">
        <v>181</v>
      </c>
      <c r="F272" s="58">
        <f t="shared" si="4"/>
        <v>0</v>
      </c>
      <c r="X272" s="9">
        <v>30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>
      <c r="A273" t="s">
        <v>164</v>
      </c>
      <c r="B273">
        <v>8</v>
      </c>
      <c r="C273" s="31">
        <v>23</v>
      </c>
      <c r="D273">
        <v>768</v>
      </c>
      <c r="E273" s="31" t="s">
        <v>181</v>
      </c>
      <c r="F273" s="58">
        <f t="shared" si="4"/>
        <v>0</v>
      </c>
      <c r="X273" s="9">
        <v>30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>
      <c r="A274" t="s">
        <v>164</v>
      </c>
      <c r="B274">
        <v>9</v>
      </c>
      <c r="C274" s="31">
        <v>23</v>
      </c>
      <c r="D274">
        <v>768</v>
      </c>
      <c r="E274" s="31" t="s">
        <v>181</v>
      </c>
      <c r="F274" s="58">
        <f t="shared" si="4"/>
        <v>0</v>
      </c>
      <c r="X274" s="9">
        <v>30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>
      <c r="A275" t="s">
        <v>164</v>
      </c>
      <c r="B275">
        <v>10</v>
      </c>
      <c r="C275" s="31">
        <v>23</v>
      </c>
      <c r="D275">
        <v>768</v>
      </c>
      <c r="E275" s="31" t="s">
        <v>181</v>
      </c>
      <c r="F275" s="58">
        <f t="shared" si="4"/>
        <v>0</v>
      </c>
      <c r="X275" s="9">
        <v>30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>
      <c r="A276" t="s">
        <v>164</v>
      </c>
      <c r="B276">
        <v>11</v>
      </c>
      <c r="C276" s="31">
        <v>23</v>
      </c>
      <c r="D276">
        <v>768</v>
      </c>
      <c r="E276" s="31" t="s">
        <v>181</v>
      </c>
      <c r="F276" s="58">
        <f t="shared" si="4"/>
        <v>0</v>
      </c>
      <c r="X276" s="9">
        <v>30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>
      <c r="A277" t="s">
        <v>164</v>
      </c>
      <c r="B277">
        <v>12</v>
      </c>
      <c r="C277" s="31">
        <v>23</v>
      </c>
      <c r="D277">
        <v>768</v>
      </c>
      <c r="E277" s="31" t="s">
        <v>181</v>
      </c>
      <c r="F277" s="58">
        <f t="shared" si="4"/>
        <v>0</v>
      </c>
      <c r="X277" s="9">
        <v>30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125" zoomScaleNormal="125" zoomScalePageLayoutView="125" workbookViewId="0">
      <selection activeCell="E1" sqref="E1:E1048576"/>
    </sheetView>
  </sheetViews>
  <sheetFormatPr baseColWidth="10" defaultRowHeight="15" x14ac:dyDescent="0"/>
  <sheetData>
    <row r="1" spans="1:10" ht="45">
      <c r="A1" s="52" t="s">
        <v>263</v>
      </c>
      <c r="B1" s="44" t="s">
        <v>138</v>
      </c>
      <c r="C1" s="49" t="s">
        <v>139</v>
      </c>
      <c r="D1" s="49" t="s">
        <v>140</v>
      </c>
      <c r="E1" s="49" t="s">
        <v>194</v>
      </c>
      <c r="F1" s="49" t="s">
        <v>193</v>
      </c>
      <c r="G1" s="49" t="s">
        <v>197</v>
      </c>
      <c r="H1" s="49" t="s">
        <v>196</v>
      </c>
      <c r="I1" s="49" t="s">
        <v>201</v>
      </c>
      <c r="J1" s="49" t="s">
        <v>192</v>
      </c>
    </row>
    <row r="2" spans="1:10">
      <c r="A2">
        <v>1</v>
      </c>
      <c r="B2" s="45" t="s">
        <v>141</v>
      </c>
      <c r="C2" s="13">
        <v>1</v>
      </c>
      <c r="D2" s="13" t="s">
        <v>181</v>
      </c>
      <c r="E2" s="13">
        <v>12</v>
      </c>
      <c r="F2" s="13">
        <v>64</v>
      </c>
      <c r="G2" s="13">
        <f>+E2*F2</f>
        <v>768</v>
      </c>
      <c r="H2" s="28">
        <v>0.3</v>
      </c>
      <c r="I2" s="13">
        <v>30</v>
      </c>
      <c r="J2" s="56">
        <v>0.15</v>
      </c>
    </row>
    <row r="3" spans="1:10">
      <c r="A3">
        <v>1</v>
      </c>
      <c r="B3" s="45" t="s">
        <v>142</v>
      </c>
      <c r="C3" s="13">
        <v>1</v>
      </c>
      <c r="D3" s="13" t="s">
        <v>181</v>
      </c>
      <c r="E3" s="13">
        <v>12</v>
      </c>
      <c r="F3" s="13">
        <v>64</v>
      </c>
      <c r="G3" s="13">
        <f>+E3*F3</f>
        <v>768</v>
      </c>
      <c r="H3" s="28">
        <v>0.3</v>
      </c>
      <c r="I3" s="13">
        <v>30</v>
      </c>
      <c r="J3" s="56">
        <v>0.15</v>
      </c>
    </row>
    <row r="4" spans="1:10">
      <c r="A4">
        <v>1</v>
      </c>
      <c r="B4" s="45" t="s">
        <v>148</v>
      </c>
      <c r="C4" s="13">
        <v>3</v>
      </c>
      <c r="D4" s="13" t="s">
        <v>181</v>
      </c>
      <c r="E4" s="13">
        <v>6</v>
      </c>
      <c r="F4" s="13">
        <v>64</v>
      </c>
      <c r="G4" s="13">
        <f>+E4*F4</f>
        <v>384</v>
      </c>
      <c r="H4" s="29">
        <v>0.42</v>
      </c>
      <c r="I4" s="13">
        <v>30</v>
      </c>
      <c r="J4" s="56">
        <v>0.25</v>
      </c>
    </row>
    <row r="5" spans="1:10">
      <c r="A5">
        <v>1</v>
      </c>
      <c r="B5" s="45" t="s">
        <v>149</v>
      </c>
      <c r="C5" s="13">
        <v>3</v>
      </c>
      <c r="D5" s="13" t="s">
        <v>181</v>
      </c>
      <c r="E5" s="13">
        <v>6</v>
      </c>
      <c r="F5" s="13">
        <v>64</v>
      </c>
      <c r="G5" s="13">
        <f t="shared" ref="G5:G19" si="0">+E5*F5</f>
        <v>384</v>
      </c>
      <c r="H5" s="29">
        <v>0.42</v>
      </c>
      <c r="I5" s="13">
        <v>30</v>
      </c>
      <c r="J5" s="56">
        <v>0.25</v>
      </c>
    </row>
    <row r="6" spans="1:10">
      <c r="A6">
        <v>1</v>
      </c>
      <c r="B6" s="45" t="s">
        <v>150</v>
      </c>
      <c r="C6" s="13">
        <v>3</v>
      </c>
      <c r="D6" s="13" t="s">
        <v>181</v>
      </c>
      <c r="E6" s="13">
        <v>6</v>
      </c>
      <c r="F6" s="13">
        <v>64</v>
      </c>
      <c r="G6" s="13">
        <f t="shared" si="0"/>
        <v>384</v>
      </c>
      <c r="H6" s="29">
        <v>0.42</v>
      </c>
      <c r="I6" s="13">
        <v>30</v>
      </c>
      <c r="J6" s="56">
        <v>0.25</v>
      </c>
    </row>
    <row r="7" spans="1:10">
      <c r="A7">
        <v>1</v>
      </c>
      <c r="B7" s="45" t="s">
        <v>151</v>
      </c>
      <c r="C7" s="13">
        <v>3</v>
      </c>
      <c r="D7" s="13" t="s">
        <v>181</v>
      </c>
      <c r="E7" s="13">
        <v>6</v>
      </c>
      <c r="F7" s="13">
        <v>64</v>
      </c>
      <c r="G7" s="13">
        <f t="shared" si="0"/>
        <v>384</v>
      </c>
      <c r="H7" s="29">
        <v>0.42</v>
      </c>
      <c r="I7" s="13">
        <v>30</v>
      </c>
      <c r="J7" s="56">
        <v>0.25</v>
      </c>
    </row>
    <row r="8" spans="1:10">
      <c r="A8">
        <v>1</v>
      </c>
      <c r="B8" s="45" t="s">
        <v>152</v>
      </c>
      <c r="C8" s="13">
        <v>3</v>
      </c>
      <c r="D8" s="13" t="s">
        <v>181</v>
      </c>
      <c r="E8" s="13">
        <v>6</v>
      </c>
      <c r="F8" s="13">
        <v>64</v>
      </c>
      <c r="G8" s="13">
        <f t="shared" si="0"/>
        <v>384</v>
      </c>
      <c r="H8" s="29">
        <v>0.42</v>
      </c>
      <c r="I8" s="13">
        <v>30</v>
      </c>
      <c r="J8" s="56">
        <v>0.25</v>
      </c>
    </row>
    <row r="9" spans="1:10">
      <c r="A9">
        <v>1</v>
      </c>
      <c r="B9" s="45" t="s">
        <v>153</v>
      </c>
      <c r="C9" s="13">
        <v>3</v>
      </c>
      <c r="D9" s="13" t="s">
        <v>181</v>
      </c>
      <c r="E9" s="13">
        <v>6</v>
      </c>
      <c r="F9" s="13">
        <v>64</v>
      </c>
      <c r="G9" s="13">
        <f t="shared" si="0"/>
        <v>384</v>
      </c>
      <c r="H9" s="29">
        <v>0.42</v>
      </c>
      <c r="I9" s="13">
        <v>30</v>
      </c>
      <c r="J9" s="56">
        <v>0.25</v>
      </c>
    </row>
    <row r="10" spans="1:10">
      <c r="A10">
        <v>1</v>
      </c>
      <c r="B10" s="45" t="s">
        <v>154</v>
      </c>
      <c r="C10" s="13">
        <v>3</v>
      </c>
      <c r="D10" s="13" t="s">
        <v>181</v>
      </c>
      <c r="E10" s="13">
        <v>6</v>
      </c>
      <c r="F10" s="13">
        <v>64</v>
      </c>
      <c r="G10" s="13">
        <f t="shared" si="0"/>
        <v>384</v>
      </c>
      <c r="H10" s="29">
        <v>0.42</v>
      </c>
      <c r="I10" s="13">
        <v>30</v>
      </c>
      <c r="J10" s="56">
        <v>0.25</v>
      </c>
    </row>
    <row r="11" spans="1:10">
      <c r="A11">
        <v>1</v>
      </c>
      <c r="B11" s="45" t="s">
        <v>155</v>
      </c>
      <c r="C11" s="13">
        <v>3</v>
      </c>
      <c r="D11" s="13" t="s">
        <v>181</v>
      </c>
      <c r="E11" s="13">
        <v>6</v>
      </c>
      <c r="F11" s="13">
        <v>64</v>
      </c>
      <c r="G11" s="13">
        <f t="shared" si="0"/>
        <v>384</v>
      </c>
      <c r="H11" s="29">
        <v>0.42</v>
      </c>
      <c r="I11" s="13">
        <v>30</v>
      </c>
      <c r="J11" s="56">
        <v>0.25</v>
      </c>
    </row>
    <row r="12" spans="1:10">
      <c r="A12">
        <v>1</v>
      </c>
      <c r="B12" s="45" t="s">
        <v>157</v>
      </c>
      <c r="C12" s="13">
        <v>3</v>
      </c>
      <c r="D12" s="13" t="s">
        <v>181</v>
      </c>
      <c r="E12" s="13">
        <v>6</v>
      </c>
      <c r="F12" s="13">
        <v>64</v>
      </c>
      <c r="G12" s="13">
        <f t="shared" si="0"/>
        <v>384</v>
      </c>
      <c r="H12" s="29">
        <v>0.42</v>
      </c>
      <c r="I12" s="13">
        <v>30</v>
      </c>
      <c r="J12" s="56">
        <v>0.3</v>
      </c>
    </row>
    <row r="13" spans="1:10">
      <c r="A13">
        <v>1</v>
      </c>
      <c r="B13" s="45" t="s">
        <v>158</v>
      </c>
      <c r="C13" s="13">
        <v>3</v>
      </c>
      <c r="D13" s="13" t="s">
        <v>181</v>
      </c>
      <c r="E13" s="13">
        <v>6</v>
      </c>
      <c r="F13" s="13">
        <v>64</v>
      </c>
      <c r="G13" s="13">
        <f t="shared" si="0"/>
        <v>384</v>
      </c>
      <c r="H13" s="29">
        <v>0.42</v>
      </c>
      <c r="I13" s="13">
        <v>30</v>
      </c>
      <c r="J13" s="56">
        <v>0.3</v>
      </c>
    </row>
    <row r="14" spans="1:10">
      <c r="A14">
        <v>1</v>
      </c>
      <c r="B14" s="45" t="s">
        <v>159</v>
      </c>
      <c r="C14" s="13">
        <v>3</v>
      </c>
      <c r="D14" s="13" t="s">
        <v>181</v>
      </c>
      <c r="E14" s="13">
        <v>6</v>
      </c>
      <c r="F14" s="13">
        <v>64</v>
      </c>
      <c r="G14" s="13">
        <f t="shared" si="0"/>
        <v>384</v>
      </c>
      <c r="H14" s="29">
        <v>0.42</v>
      </c>
      <c r="I14" s="13">
        <v>30</v>
      </c>
      <c r="J14" s="56">
        <v>0.3</v>
      </c>
    </row>
    <row r="15" spans="1:10">
      <c r="A15">
        <v>1</v>
      </c>
      <c r="B15" s="45" t="s">
        <v>160</v>
      </c>
      <c r="C15" s="13">
        <v>3</v>
      </c>
      <c r="D15" s="13" t="s">
        <v>181</v>
      </c>
      <c r="E15" s="13">
        <v>6</v>
      </c>
      <c r="F15" s="13">
        <v>64</v>
      </c>
      <c r="G15" s="13">
        <f t="shared" si="0"/>
        <v>384</v>
      </c>
      <c r="H15" s="29">
        <v>0.42</v>
      </c>
      <c r="I15" s="13">
        <v>30</v>
      </c>
      <c r="J15" s="56">
        <v>0.3</v>
      </c>
    </row>
    <row r="16" spans="1:10">
      <c r="A16">
        <v>1</v>
      </c>
      <c r="B16" s="45" t="s">
        <v>161</v>
      </c>
      <c r="C16" s="13">
        <v>3</v>
      </c>
      <c r="D16" s="13" t="s">
        <v>181</v>
      </c>
      <c r="E16" s="13">
        <v>6</v>
      </c>
      <c r="F16" s="13">
        <v>64</v>
      </c>
      <c r="G16" s="13">
        <f t="shared" si="0"/>
        <v>384</v>
      </c>
      <c r="H16" s="29">
        <v>0.42</v>
      </c>
      <c r="I16" s="13">
        <v>30</v>
      </c>
      <c r="J16" s="56">
        <v>0.3</v>
      </c>
    </row>
    <row r="17" spans="1:10">
      <c r="A17">
        <v>1</v>
      </c>
      <c r="B17" s="45" t="s">
        <v>162</v>
      </c>
      <c r="C17" s="13">
        <v>3</v>
      </c>
      <c r="D17" s="13" t="s">
        <v>181</v>
      </c>
      <c r="E17" s="13">
        <v>6</v>
      </c>
      <c r="F17" s="13">
        <v>64</v>
      </c>
      <c r="G17" s="13">
        <f t="shared" si="0"/>
        <v>384</v>
      </c>
      <c r="H17" s="29">
        <v>0.42</v>
      </c>
      <c r="I17" s="13">
        <v>30</v>
      </c>
      <c r="J17" s="56">
        <v>0.3</v>
      </c>
    </row>
    <row r="18" spans="1:10">
      <c r="A18">
        <v>1</v>
      </c>
      <c r="B18" s="45" t="s">
        <v>163</v>
      </c>
      <c r="C18" s="13">
        <v>3</v>
      </c>
      <c r="D18" s="13" t="s">
        <v>181</v>
      </c>
      <c r="E18" s="13">
        <v>6</v>
      </c>
      <c r="F18" s="13">
        <v>64</v>
      </c>
      <c r="G18" s="13">
        <f t="shared" si="0"/>
        <v>384</v>
      </c>
      <c r="H18" s="29">
        <v>0.42</v>
      </c>
      <c r="I18" s="13">
        <v>30</v>
      </c>
      <c r="J18" s="56">
        <v>0.3</v>
      </c>
    </row>
    <row r="19" spans="1:10">
      <c r="A19">
        <v>1</v>
      </c>
      <c r="B19" s="45" t="s">
        <v>164</v>
      </c>
      <c r="C19" s="13">
        <v>3</v>
      </c>
      <c r="D19" s="13" t="s">
        <v>181</v>
      </c>
      <c r="E19" s="13">
        <v>6</v>
      </c>
      <c r="F19" s="13">
        <v>64</v>
      </c>
      <c r="G19" s="13">
        <f t="shared" si="0"/>
        <v>384</v>
      </c>
      <c r="H19" s="29">
        <v>0.42</v>
      </c>
      <c r="I19" s="13">
        <v>30</v>
      </c>
      <c r="J19" s="56">
        <v>0.3</v>
      </c>
    </row>
    <row r="20" spans="1:10">
      <c r="A20">
        <v>2</v>
      </c>
      <c r="B20" s="45" t="s">
        <v>141</v>
      </c>
      <c r="C20" s="13">
        <v>1</v>
      </c>
      <c r="D20" s="13" t="s">
        <v>181</v>
      </c>
      <c r="E20" s="13">
        <v>12</v>
      </c>
      <c r="F20" s="13">
        <v>64</v>
      </c>
      <c r="G20" s="13">
        <f>+E20*F20</f>
        <v>768</v>
      </c>
      <c r="H20" s="28">
        <v>0.8</v>
      </c>
      <c r="I20" s="13">
        <v>30</v>
      </c>
      <c r="J20" s="56">
        <v>0.15</v>
      </c>
    </row>
    <row r="21" spans="1:10">
      <c r="A21">
        <v>2</v>
      </c>
      <c r="B21" s="45" t="s">
        <v>142</v>
      </c>
      <c r="C21" s="13">
        <v>1</v>
      </c>
      <c r="D21" s="13" t="s">
        <v>181</v>
      </c>
      <c r="E21" s="13">
        <v>12</v>
      </c>
      <c r="F21" s="13">
        <v>64</v>
      </c>
      <c r="G21" s="13">
        <f>+E21*F21</f>
        <v>768</v>
      </c>
      <c r="H21" s="28">
        <v>0.8</v>
      </c>
      <c r="I21" s="13">
        <v>30</v>
      </c>
      <c r="J21" s="56">
        <v>0.15</v>
      </c>
    </row>
    <row r="22" spans="1:10">
      <c r="A22">
        <v>2</v>
      </c>
      <c r="B22" s="45" t="s">
        <v>143</v>
      </c>
      <c r="C22" s="13">
        <v>2</v>
      </c>
      <c r="D22" s="13" t="s">
        <v>182</v>
      </c>
      <c r="E22" s="13">
        <v>6</v>
      </c>
      <c r="F22" s="13">
        <v>64</v>
      </c>
      <c r="G22" s="13">
        <f t="shared" ref="G22:G26" si="1">+E22*F22</f>
        <v>384</v>
      </c>
      <c r="H22" s="29">
        <v>0.9</v>
      </c>
      <c r="I22" s="13">
        <v>30</v>
      </c>
      <c r="J22" s="56">
        <v>0.2</v>
      </c>
    </row>
    <row r="23" spans="1:10">
      <c r="A23">
        <v>2</v>
      </c>
      <c r="B23" s="45" t="s">
        <v>144</v>
      </c>
      <c r="C23" s="13">
        <v>2</v>
      </c>
      <c r="D23" s="13" t="s">
        <v>182</v>
      </c>
      <c r="E23" s="13">
        <v>6</v>
      </c>
      <c r="F23" s="13">
        <v>64</v>
      </c>
      <c r="G23" s="13">
        <f t="shared" si="1"/>
        <v>384</v>
      </c>
      <c r="H23" s="29">
        <v>0.9</v>
      </c>
      <c r="I23" s="13">
        <v>30</v>
      </c>
      <c r="J23" s="56">
        <v>0.2</v>
      </c>
    </row>
    <row r="24" spans="1:10">
      <c r="A24">
        <v>2</v>
      </c>
      <c r="B24" s="45" t="s">
        <v>145</v>
      </c>
      <c r="C24" s="13">
        <v>2</v>
      </c>
      <c r="D24" s="13" t="s">
        <v>182</v>
      </c>
      <c r="E24" s="13">
        <v>6</v>
      </c>
      <c r="F24" s="13">
        <v>64</v>
      </c>
      <c r="G24" s="13">
        <f t="shared" si="1"/>
        <v>384</v>
      </c>
      <c r="H24" s="29">
        <v>0.9</v>
      </c>
      <c r="I24" s="13">
        <v>30</v>
      </c>
      <c r="J24" s="56">
        <v>0.2</v>
      </c>
    </row>
    <row r="25" spans="1:10">
      <c r="A25">
        <v>2</v>
      </c>
      <c r="B25" s="45" t="s">
        <v>146</v>
      </c>
      <c r="C25" s="13">
        <v>2</v>
      </c>
      <c r="D25" s="13" t="s">
        <v>182</v>
      </c>
      <c r="E25" s="13">
        <v>6</v>
      </c>
      <c r="F25" s="13">
        <v>64</v>
      </c>
      <c r="G25" s="13">
        <f t="shared" si="1"/>
        <v>384</v>
      </c>
      <c r="H25" s="29">
        <v>0.9</v>
      </c>
      <c r="I25" s="13">
        <v>30</v>
      </c>
      <c r="J25" s="56">
        <v>0.2</v>
      </c>
    </row>
    <row r="26" spans="1:10">
      <c r="A26">
        <v>2</v>
      </c>
      <c r="B26" s="45" t="s">
        <v>147</v>
      </c>
      <c r="C26" s="13">
        <v>2</v>
      </c>
      <c r="D26" s="13" t="s">
        <v>182</v>
      </c>
      <c r="E26" s="13">
        <v>6</v>
      </c>
      <c r="F26" s="13">
        <v>64</v>
      </c>
      <c r="G26" s="13">
        <f t="shared" si="1"/>
        <v>384</v>
      </c>
      <c r="H26" s="29">
        <v>0.9</v>
      </c>
      <c r="I26" s="13">
        <v>30</v>
      </c>
      <c r="J26" s="56">
        <v>0.2</v>
      </c>
    </row>
    <row r="27" spans="1:10">
      <c r="A27">
        <v>2</v>
      </c>
      <c r="B27" s="45" t="s">
        <v>148</v>
      </c>
      <c r="C27" s="13">
        <v>3</v>
      </c>
      <c r="D27" s="13" t="s">
        <v>181</v>
      </c>
      <c r="E27" s="13">
        <v>6</v>
      </c>
      <c r="F27" s="13">
        <v>64</v>
      </c>
      <c r="G27" s="13">
        <f>+E27*F27</f>
        <v>384</v>
      </c>
      <c r="H27" s="29">
        <v>0.9</v>
      </c>
      <c r="I27" s="13">
        <v>30</v>
      </c>
      <c r="J27" s="56">
        <v>0.25</v>
      </c>
    </row>
    <row r="28" spans="1:10">
      <c r="A28">
        <v>2</v>
      </c>
      <c r="B28" s="45" t="s">
        <v>149</v>
      </c>
      <c r="C28" s="13">
        <v>3</v>
      </c>
      <c r="D28" s="13" t="s">
        <v>181</v>
      </c>
      <c r="E28" s="13">
        <v>6</v>
      </c>
      <c r="F28" s="13">
        <v>64</v>
      </c>
      <c r="G28" s="13">
        <f t="shared" ref="G28:G42" si="2">+E28*F28</f>
        <v>384</v>
      </c>
      <c r="H28" s="29">
        <v>0.9</v>
      </c>
      <c r="I28" s="13">
        <v>30</v>
      </c>
      <c r="J28" s="56">
        <v>0.25</v>
      </c>
    </row>
    <row r="29" spans="1:10">
      <c r="A29">
        <v>2</v>
      </c>
      <c r="B29" s="45" t="s">
        <v>150</v>
      </c>
      <c r="C29" s="13">
        <v>3</v>
      </c>
      <c r="D29" s="13" t="s">
        <v>181</v>
      </c>
      <c r="E29" s="13">
        <v>6</v>
      </c>
      <c r="F29" s="13">
        <v>64</v>
      </c>
      <c r="G29" s="13">
        <f t="shared" si="2"/>
        <v>384</v>
      </c>
      <c r="H29" s="29">
        <v>0.9</v>
      </c>
      <c r="I29" s="13">
        <v>30</v>
      </c>
      <c r="J29" s="56">
        <v>0.25</v>
      </c>
    </row>
    <row r="30" spans="1:10">
      <c r="A30">
        <v>2</v>
      </c>
      <c r="B30" s="45" t="s">
        <v>151</v>
      </c>
      <c r="C30" s="13">
        <v>3</v>
      </c>
      <c r="D30" s="13" t="s">
        <v>181</v>
      </c>
      <c r="E30" s="13">
        <v>6</v>
      </c>
      <c r="F30" s="13">
        <v>64</v>
      </c>
      <c r="G30" s="13">
        <f t="shared" si="2"/>
        <v>384</v>
      </c>
      <c r="H30" s="29">
        <v>0.9</v>
      </c>
      <c r="I30" s="13">
        <v>30</v>
      </c>
      <c r="J30" s="56">
        <v>0.25</v>
      </c>
    </row>
    <row r="31" spans="1:10">
      <c r="A31">
        <v>2</v>
      </c>
      <c r="B31" s="45" t="s">
        <v>152</v>
      </c>
      <c r="C31" s="13">
        <v>3</v>
      </c>
      <c r="D31" s="13" t="s">
        <v>181</v>
      </c>
      <c r="E31" s="13">
        <v>6</v>
      </c>
      <c r="F31" s="13">
        <v>64</v>
      </c>
      <c r="G31" s="13">
        <f t="shared" si="2"/>
        <v>384</v>
      </c>
      <c r="H31" s="29">
        <v>0.9</v>
      </c>
      <c r="I31" s="13">
        <v>30</v>
      </c>
      <c r="J31" s="56">
        <v>0.25</v>
      </c>
    </row>
    <row r="32" spans="1:10">
      <c r="A32">
        <v>2</v>
      </c>
      <c r="B32" s="45" t="s">
        <v>153</v>
      </c>
      <c r="C32" s="13">
        <v>3</v>
      </c>
      <c r="D32" s="13" t="s">
        <v>181</v>
      </c>
      <c r="E32" s="13">
        <v>6</v>
      </c>
      <c r="F32" s="13">
        <v>64</v>
      </c>
      <c r="G32" s="13">
        <f t="shared" si="2"/>
        <v>384</v>
      </c>
      <c r="H32" s="29">
        <v>0.9</v>
      </c>
      <c r="I32" s="13">
        <v>30</v>
      </c>
      <c r="J32" s="56">
        <v>0.25</v>
      </c>
    </row>
    <row r="33" spans="1:10">
      <c r="A33">
        <v>2</v>
      </c>
      <c r="B33" s="45" t="s">
        <v>154</v>
      </c>
      <c r="C33" s="13">
        <v>3</v>
      </c>
      <c r="D33" s="13" t="s">
        <v>181</v>
      </c>
      <c r="E33" s="13">
        <v>6</v>
      </c>
      <c r="F33" s="13">
        <v>64</v>
      </c>
      <c r="G33" s="13">
        <f t="shared" si="2"/>
        <v>384</v>
      </c>
      <c r="H33" s="29">
        <v>0.9</v>
      </c>
      <c r="I33" s="13">
        <v>30</v>
      </c>
      <c r="J33" s="56">
        <v>0.25</v>
      </c>
    </row>
    <row r="34" spans="1:10">
      <c r="A34">
        <v>2</v>
      </c>
      <c r="B34" s="45" t="s">
        <v>155</v>
      </c>
      <c r="C34" s="13">
        <v>3</v>
      </c>
      <c r="D34" s="13" t="s">
        <v>181</v>
      </c>
      <c r="E34" s="13">
        <v>6</v>
      </c>
      <c r="F34" s="13">
        <v>64</v>
      </c>
      <c r="G34" s="13">
        <f t="shared" si="2"/>
        <v>384</v>
      </c>
      <c r="H34" s="29">
        <v>0.9</v>
      </c>
      <c r="I34" s="13">
        <v>30</v>
      </c>
      <c r="J34" s="56">
        <v>0.25</v>
      </c>
    </row>
    <row r="35" spans="1:10">
      <c r="A35">
        <v>2</v>
      </c>
      <c r="B35" s="45" t="s">
        <v>157</v>
      </c>
      <c r="C35" s="13">
        <v>3</v>
      </c>
      <c r="D35" s="13" t="s">
        <v>181</v>
      </c>
      <c r="E35" s="13">
        <v>6</v>
      </c>
      <c r="F35" s="13">
        <v>64</v>
      </c>
      <c r="G35" s="13">
        <f t="shared" si="2"/>
        <v>384</v>
      </c>
      <c r="H35" s="29">
        <v>0.9</v>
      </c>
      <c r="I35" s="13">
        <v>30</v>
      </c>
      <c r="J35" s="56">
        <v>0.3</v>
      </c>
    </row>
    <row r="36" spans="1:10">
      <c r="A36">
        <v>2</v>
      </c>
      <c r="B36" s="45" t="s">
        <v>158</v>
      </c>
      <c r="C36" s="13">
        <v>3</v>
      </c>
      <c r="D36" s="13" t="s">
        <v>181</v>
      </c>
      <c r="E36" s="13">
        <v>6</v>
      </c>
      <c r="F36" s="13">
        <v>64</v>
      </c>
      <c r="G36" s="13">
        <f t="shared" si="2"/>
        <v>384</v>
      </c>
      <c r="H36" s="29">
        <v>0.9</v>
      </c>
      <c r="I36" s="13">
        <v>30</v>
      </c>
      <c r="J36" s="56">
        <v>0.3</v>
      </c>
    </row>
    <row r="37" spans="1:10">
      <c r="A37">
        <v>2</v>
      </c>
      <c r="B37" s="45" t="s">
        <v>159</v>
      </c>
      <c r="C37" s="13">
        <v>3</v>
      </c>
      <c r="D37" s="13" t="s">
        <v>181</v>
      </c>
      <c r="E37" s="13">
        <v>6</v>
      </c>
      <c r="F37" s="13">
        <v>64</v>
      </c>
      <c r="G37" s="13">
        <f t="shared" si="2"/>
        <v>384</v>
      </c>
      <c r="H37" s="29">
        <v>0.9</v>
      </c>
      <c r="I37" s="13">
        <v>30</v>
      </c>
      <c r="J37" s="56">
        <v>0.3</v>
      </c>
    </row>
    <row r="38" spans="1:10">
      <c r="A38">
        <v>2</v>
      </c>
      <c r="B38" s="45" t="s">
        <v>160</v>
      </c>
      <c r="C38" s="13">
        <v>3</v>
      </c>
      <c r="D38" s="13" t="s">
        <v>181</v>
      </c>
      <c r="E38" s="13">
        <v>6</v>
      </c>
      <c r="F38" s="13">
        <v>64</v>
      </c>
      <c r="G38" s="13">
        <f t="shared" si="2"/>
        <v>384</v>
      </c>
      <c r="H38" s="29">
        <v>0.9</v>
      </c>
      <c r="I38" s="13">
        <v>30</v>
      </c>
      <c r="J38" s="56">
        <v>0.3</v>
      </c>
    </row>
    <row r="39" spans="1:10">
      <c r="A39">
        <v>2</v>
      </c>
      <c r="B39" s="45" t="s">
        <v>161</v>
      </c>
      <c r="C39" s="13">
        <v>3</v>
      </c>
      <c r="D39" s="13" t="s">
        <v>181</v>
      </c>
      <c r="E39" s="13">
        <v>6</v>
      </c>
      <c r="F39" s="13">
        <v>64</v>
      </c>
      <c r="G39" s="13">
        <f t="shared" si="2"/>
        <v>384</v>
      </c>
      <c r="H39" s="29">
        <v>0.9</v>
      </c>
      <c r="I39" s="13">
        <v>30</v>
      </c>
      <c r="J39" s="56">
        <v>0.3</v>
      </c>
    </row>
    <row r="40" spans="1:10">
      <c r="A40">
        <v>2</v>
      </c>
      <c r="B40" s="45" t="s">
        <v>162</v>
      </c>
      <c r="C40" s="13">
        <v>3</v>
      </c>
      <c r="D40" s="13" t="s">
        <v>181</v>
      </c>
      <c r="E40" s="13">
        <v>6</v>
      </c>
      <c r="F40" s="13">
        <v>64</v>
      </c>
      <c r="G40" s="13">
        <f t="shared" si="2"/>
        <v>384</v>
      </c>
      <c r="H40" s="29">
        <v>0.9</v>
      </c>
      <c r="I40" s="13">
        <v>30</v>
      </c>
      <c r="J40" s="56">
        <v>0.3</v>
      </c>
    </row>
    <row r="41" spans="1:10">
      <c r="A41">
        <v>2</v>
      </c>
      <c r="B41" s="45" t="s">
        <v>163</v>
      </c>
      <c r="C41" s="13">
        <v>3</v>
      </c>
      <c r="D41" s="13" t="s">
        <v>181</v>
      </c>
      <c r="E41" s="13">
        <v>6</v>
      </c>
      <c r="F41" s="13">
        <v>64</v>
      </c>
      <c r="G41" s="13">
        <f t="shared" si="2"/>
        <v>384</v>
      </c>
      <c r="H41" s="29">
        <v>0.9</v>
      </c>
      <c r="I41" s="13">
        <v>30</v>
      </c>
      <c r="J41" s="56">
        <v>0.3</v>
      </c>
    </row>
    <row r="42" spans="1:10">
      <c r="A42">
        <v>2</v>
      </c>
      <c r="B42" s="45" t="s">
        <v>164</v>
      </c>
      <c r="C42" s="13">
        <v>3</v>
      </c>
      <c r="D42" s="13" t="s">
        <v>181</v>
      </c>
      <c r="E42" s="13">
        <v>6</v>
      </c>
      <c r="F42" s="13">
        <v>64</v>
      </c>
      <c r="G42" s="13">
        <f t="shared" si="2"/>
        <v>384</v>
      </c>
      <c r="H42" s="29">
        <v>0.9</v>
      </c>
      <c r="I42" s="13">
        <v>30</v>
      </c>
      <c r="J42" s="56">
        <v>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32"/>
  <sheetViews>
    <sheetView topLeftCell="A9" zoomScale="125" zoomScaleNormal="125" zoomScalePageLayoutView="125" workbookViewId="0">
      <selection activeCell="A9" sqref="A9:C32"/>
    </sheetView>
  </sheetViews>
  <sheetFormatPr baseColWidth="10" defaultRowHeight="15" x14ac:dyDescent="0"/>
  <sheetData>
    <row r="9" spans="1:3">
      <c r="A9" t="s">
        <v>264</v>
      </c>
      <c r="B9" t="s">
        <v>222</v>
      </c>
      <c r="C9" t="s">
        <v>223</v>
      </c>
    </row>
    <row r="10" spans="1:3">
      <c r="A10" s="45" t="s">
        <v>141</v>
      </c>
      <c r="B10">
        <v>0.36</v>
      </c>
      <c r="C10">
        <v>0.96</v>
      </c>
    </row>
    <row r="11" spans="1:3">
      <c r="A11" s="45" t="s">
        <v>142</v>
      </c>
      <c r="B11">
        <v>0.36</v>
      </c>
      <c r="C11">
        <v>0.96</v>
      </c>
    </row>
    <row r="12" spans="1:3">
      <c r="A12" s="45" t="s">
        <v>143</v>
      </c>
      <c r="B12">
        <v>0</v>
      </c>
      <c r="C12">
        <v>1.08</v>
      </c>
    </row>
    <row r="13" spans="1:3">
      <c r="A13" s="45" t="s">
        <v>144</v>
      </c>
      <c r="B13">
        <v>0</v>
      </c>
      <c r="C13">
        <v>1.08</v>
      </c>
    </row>
    <row r="14" spans="1:3">
      <c r="A14" s="45" t="s">
        <v>145</v>
      </c>
      <c r="B14">
        <v>0</v>
      </c>
      <c r="C14">
        <v>1.08</v>
      </c>
    </row>
    <row r="15" spans="1:3">
      <c r="A15" s="45" t="s">
        <v>146</v>
      </c>
      <c r="B15">
        <v>0</v>
      </c>
      <c r="C15">
        <v>1.08</v>
      </c>
    </row>
    <row r="16" spans="1:3">
      <c r="A16" s="45" t="s">
        <v>147</v>
      </c>
      <c r="B16">
        <v>0</v>
      </c>
      <c r="C16">
        <v>1.08</v>
      </c>
    </row>
    <row r="17" spans="1:3">
      <c r="A17" s="45" t="s">
        <v>148</v>
      </c>
      <c r="B17">
        <v>0.504</v>
      </c>
      <c r="C17">
        <v>1.08</v>
      </c>
    </row>
    <row r="18" spans="1:3">
      <c r="A18" s="45" t="s">
        <v>149</v>
      </c>
      <c r="B18">
        <v>0.504</v>
      </c>
      <c r="C18">
        <v>1.08</v>
      </c>
    </row>
    <row r="19" spans="1:3">
      <c r="A19" s="45" t="s">
        <v>150</v>
      </c>
      <c r="B19">
        <v>0.504</v>
      </c>
      <c r="C19">
        <v>1.08</v>
      </c>
    </row>
    <row r="20" spans="1:3">
      <c r="A20" s="45" t="s">
        <v>151</v>
      </c>
      <c r="B20">
        <v>0.504</v>
      </c>
      <c r="C20">
        <v>1.08</v>
      </c>
    </row>
    <row r="21" spans="1:3">
      <c r="A21" s="45" t="s">
        <v>152</v>
      </c>
      <c r="B21">
        <v>0.504</v>
      </c>
      <c r="C21">
        <v>1.08</v>
      </c>
    </row>
    <row r="22" spans="1:3">
      <c r="A22" s="45" t="s">
        <v>153</v>
      </c>
      <c r="B22">
        <v>0.504</v>
      </c>
      <c r="C22">
        <v>1.08</v>
      </c>
    </row>
    <row r="23" spans="1:3">
      <c r="A23" s="45" t="s">
        <v>154</v>
      </c>
      <c r="B23">
        <v>0.504</v>
      </c>
      <c r="C23">
        <v>1.08</v>
      </c>
    </row>
    <row r="24" spans="1:3">
      <c r="A24" s="45" t="s">
        <v>155</v>
      </c>
      <c r="B24">
        <v>0.504</v>
      </c>
      <c r="C24">
        <v>1.08</v>
      </c>
    </row>
    <row r="25" spans="1:3">
      <c r="A25" s="45" t="s">
        <v>157</v>
      </c>
      <c r="B25">
        <v>0.504</v>
      </c>
      <c r="C25">
        <v>1.08</v>
      </c>
    </row>
    <row r="26" spans="1:3">
      <c r="A26" s="45" t="s">
        <v>158</v>
      </c>
      <c r="B26">
        <v>0.504</v>
      </c>
      <c r="C26">
        <v>1.08</v>
      </c>
    </row>
    <row r="27" spans="1:3">
      <c r="A27" s="45" t="s">
        <v>159</v>
      </c>
      <c r="B27">
        <v>0.504</v>
      </c>
      <c r="C27">
        <v>1.08</v>
      </c>
    </row>
    <row r="28" spans="1:3">
      <c r="A28" s="45" t="s">
        <v>160</v>
      </c>
      <c r="B28">
        <v>0.504</v>
      </c>
      <c r="C28">
        <v>1.08</v>
      </c>
    </row>
    <row r="29" spans="1:3">
      <c r="A29" s="45" t="s">
        <v>161</v>
      </c>
      <c r="B29">
        <v>0.504</v>
      </c>
      <c r="C29">
        <v>1.08</v>
      </c>
    </row>
    <row r="30" spans="1:3">
      <c r="A30" s="45" t="s">
        <v>162</v>
      </c>
      <c r="B30">
        <v>0.504</v>
      </c>
      <c r="C30">
        <v>1.08</v>
      </c>
    </row>
    <row r="31" spans="1:3">
      <c r="A31" s="45" t="s">
        <v>163</v>
      </c>
      <c r="B31">
        <v>0.504</v>
      </c>
      <c r="C31">
        <v>1.08</v>
      </c>
    </row>
    <row r="32" spans="1:3">
      <c r="A32" s="45" t="s">
        <v>164</v>
      </c>
      <c r="B32">
        <v>0.504</v>
      </c>
      <c r="C32">
        <v>1.08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63"/>
  <sheetViews>
    <sheetView topLeftCell="C28" zoomScale="125" zoomScaleNormal="125" zoomScalePageLayoutView="125" workbookViewId="0">
      <selection activeCell="D51" sqref="D51:O51"/>
    </sheetView>
  </sheetViews>
  <sheetFormatPr baseColWidth="10" defaultColWidth="8.83203125" defaultRowHeight="15" x14ac:dyDescent="0"/>
  <cols>
    <col min="1" max="2" width="8.83203125" style="13"/>
    <col min="3" max="3" width="11.83203125" style="42" customWidth="1"/>
    <col min="4" max="4" width="9.6640625" style="13" customWidth="1"/>
    <col min="5" max="5" width="10.1640625" style="13" customWidth="1"/>
    <col min="6" max="6" width="8.1640625" style="13" customWidth="1"/>
    <col min="7" max="10" width="10.1640625" style="13" customWidth="1"/>
    <col min="11" max="11" width="11" style="13" customWidth="1"/>
    <col min="12" max="12" width="10.1640625" style="13" customWidth="1"/>
    <col min="13" max="13" width="8.33203125" style="13" customWidth="1"/>
    <col min="14" max="22" width="10.1640625" style="13" customWidth="1"/>
    <col min="23" max="23" width="9.1640625" style="13" customWidth="1"/>
    <col min="24" max="24" width="10.5" style="13" bestFit="1" customWidth="1"/>
    <col min="25" max="25" width="10.5" style="13" customWidth="1"/>
    <col min="26" max="27" width="12" style="13" customWidth="1"/>
    <col min="28" max="16384" width="8.83203125" style="13"/>
  </cols>
  <sheetData>
    <row r="2" spans="3:24">
      <c r="G2" s="30" t="s">
        <v>257</v>
      </c>
      <c r="M2" s="30" t="s">
        <v>258</v>
      </c>
    </row>
    <row r="3" spans="3:24">
      <c r="G3" s="13" t="s">
        <v>234</v>
      </c>
      <c r="M3" s="13" t="s">
        <v>234</v>
      </c>
    </row>
    <row r="4" spans="3:24">
      <c r="G4" s="13" t="s">
        <v>198</v>
      </c>
      <c r="M4" s="13" t="s">
        <v>199</v>
      </c>
      <c r="T4" s="30">
        <v>1000000</v>
      </c>
      <c r="U4" s="30"/>
      <c r="V4" s="30">
        <f>+SUM(V7:V29)</f>
        <v>1060300</v>
      </c>
    </row>
    <row r="5" spans="3:24">
      <c r="G5" s="13" t="s">
        <v>200</v>
      </c>
      <c r="M5" s="13" t="s">
        <v>202</v>
      </c>
    </row>
    <row r="6" spans="3:24" s="15" customFormat="1" ht="45.5" customHeight="1">
      <c r="C6" s="44" t="s">
        <v>138</v>
      </c>
      <c r="D6" s="49" t="s">
        <v>139</v>
      </c>
      <c r="E6" s="49" t="s">
        <v>140</v>
      </c>
      <c r="F6" s="49" t="s">
        <v>195</v>
      </c>
      <c r="G6" s="49" t="s">
        <v>194</v>
      </c>
      <c r="H6" s="49" t="s">
        <v>193</v>
      </c>
      <c r="I6" s="49" t="s">
        <v>197</v>
      </c>
      <c r="J6" s="49" t="s">
        <v>196</v>
      </c>
      <c r="K6" s="49" t="s">
        <v>201</v>
      </c>
      <c r="L6" s="44" t="s">
        <v>261</v>
      </c>
      <c r="M6" s="49" t="s">
        <v>195</v>
      </c>
      <c r="N6" s="49" t="s">
        <v>194</v>
      </c>
      <c r="O6" s="49" t="s">
        <v>193</v>
      </c>
      <c r="P6" s="49" t="s">
        <v>197</v>
      </c>
      <c r="Q6" s="49" t="s">
        <v>196</v>
      </c>
      <c r="R6" s="49" t="s">
        <v>201</v>
      </c>
      <c r="S6" s="44" t="s">
        <v>262</v>
      </c>
      <c r="T6" s="15" t="s">
        <v>179</v>
      </c>
      <c r="U6" s="15" t="s">
        <v>156</v>
      </c>
      <c r="V6" s="15" t="s">
        <v>180</v>
      </c>
      <c r="W6" s="15" t="s">
        <v>156</v>
      </c>
    </row>
    <row r="7" spans="3:24">
      <c r="C7" s="45" t="s">
        <v>141</v>
      </c>
      <c r="D7" s="13">
        <v>1</v>
      </c>
      <c r="E7" s="13" t="s">
        <v>181</v>
      </c>
      <c r="F7" s="13">
        <v>61440</v>
      </c>
      <c r="G7" s="13">
        <v>12</v>
      </c>
      <c r="H7" s="13">
        <v>64</v>
      </c>
      <c r="I7" s="13">
        <f>+G7*H7</f>
        <v>768</v>
      </c>
      <c r="J7" s="28">
        <v>0.3</v>
      </c>
      <c r="K7" s="13">
        <v>30</v>
      </c>
      <c r="L7" s="13">
        <f>+'Demand Progress - Consolidated'!B16</f>
        <v>33024</v>
      </c>
      <c r="M7" s="13">
        <v>15360</v>
      </c>
      <c r="N7" s="13">
        <v>12</v>
      </c>
      <c r="O7" s="13">
        <v>64</v>
      </c>
      <c r="P7" s="13">
        <f>+N7*O7</f>
        <v>768</v>
      </c>
      <c r="Q7" s="28">
        <v>0.8</v>
      </c>
      <c r="R7" s="13">
        <v>30</v>
      </c>
      <c r="T7" s="13">
        <v>360000</v>
      </c>
      <c r="U7" s="14">
        <f>+SUM(T7:T8)/$T$4</f>
        <v>0.6</v>
      </c>
      <c r="V7" s="13">
        <v>380000</v>
      </c>
      <c r="W7" s="14">
        <f>+SUM(V7:V8)/$V$4</f>
        <v>0.57530887484674154</v>
      </c>
      <c r="X7" s="14"/>
    </row>
    <row r="8" spans="3:24">
      <c r="C8" s="45" t="s">
        <v>142</v>
      </c>
      <c r="D8" s="13">
        <v>1</v>
      </c>
      <c r="E8" s="13" t="s">
        <v>181</v>
      </c>
      <c r="F8" s="13">
        <v>61440</v>
      </c>
      <c r="G8" s="13">
        <v>12</v>
      </c>
      <c r="H8" s="13">
        <v>64</v>
      </c>
      <c r="I8" s="13">
        <f>+G8*H8</f>
        <v>768</v>
      </c>
      <c r="J8" s="28">
        <v>0.3</v>
      </c>
      <c r="K8" s="13">
        <v>30</v>
      </c>
      <c r="L8" s="13">
        <f>+'Demand Progress - Consolidated'!B33</f>
        <v>19200</v>
      </c>
      <c r="M8" s="13">
        <v>15360</v>
      </c>
      <c r="N8" s="13">
        <v>12</v>
      </c>
      <c r="O8" s="13">
        <v>64</v>
      </c>
      <c r="P8" s="13">
        <f>+N8*O8</f>
        <v>768</v>
      </c>
      <c r="Q8" s="28">
        <v>0.8</v>
      </c>
      <c r="R8" s="13">
        <v>30</v>
      </c>
      <c r="T8" s="13">
        <v>240000</v>
      </c>
      <c r="U8" s="14"/>
      <c r="V8" s="13">
        <v>230000</v>
      </c>
    </row>
    <row r="9" spans="3:24">
      <c r="C9" s="45" t="s">
        <v>143</v>
      </c>
      <c r="D9" s="13">
        <v>2</v>
      </c>
      <c r="E9" s="13" t="s">
        <v>182</v>
      </c>
      <c r="M9" s="13">
        <v>3072</v>
      </c>
      <c r="N9" s="13">
        <v>6</v>
      </c>
      <c r="O9" s="13">
        <v>64</v>
      </c>
      <c r="P9" s="13">
        <f t="shared" ref="P9:P13" si="0">+N9*O9</f>
        <v>384</v>
      </c>
      <c r="Q9" s="29">
        <v>0.9</v>
      </c>
      <c r="R9" s="13">
        <v>30</v>
      </c>
      <c r="S9" s="13">
        <f>+'Demand Progress - Consolidated'!B50</f>
        <v>7296</v>
      </c>
      <c r="T9" s="13">
        <v>75000</v>
      </c>
      <c r="U9" s="14">
        <f>+SUM(T9:T13)/$T$4</f>
        <v>0.3</v>
      </c>
      <c r="V9" s="13">
        <v>100000</v>
      </c>
      <c r="W9" s="14">
        <f>+SUM(V9:V13)/$V$4</f>
        <v>0.29897198905970007</v>
      </c>
      <c r="X9" s="14"/>
    </row>
    <row r="10" spans="3:24">
      <c r="C10" s="45" t="s">
        <v>144</v>
      </c>
      <c r="D10" s="13">
        <v>2</v>
      </c>
      <c r="E10" s="13" t="s">
        <v>182</v>
      </c>
      <c r="M10" s="13">
        <v>3072</v>
      </c>
      <c r="N10" s="13">
        <v>6</v>
      </c>
      <c r="O10" s="13">
        <v>64</v>
      </c>
      <c r="P10" s="13">
        <f t="shared" si="0"/>
        <v>384</v>
      </c>
      <c r="Q10" s="29">
        <v>0.9</v>
      </c>
      <c r="R10" s="13">
        <v>30</v>
      </c>
      <c r="S10" s="13">
        <f>+'Demand Progress - Consolidated'!B67</f>
        <v>9984</v>
      </c>
      <c r="T10" s="13">
        <v>75000</v>
      </c>
      <c r="U10" s="14"/>
      <c r="V10" s="13">
        <v>60000</v>
      </c>
    </row>
    <row r="11" spans="3:24">
      <c r="C11" s="45" t="s">
        <v>145</v>
      </c>
      <c r="D11" s="13">
        <v>2</v>
      </c>
      <c r="E11" s="13" t="s">
        <v>182</v>
      </c>
      <c r="M11" s="13">
        <v>3072</v>
      </c>
      <c r="N11" s="13">
        <v>6</v>
      </c>
      <c r="O11" s="13">
        <v>64</v>
      </c>
      <c r="P11" s="13">
        <f t="shared" si="0"/>
        <v>384</v>
      </c>
      <c r="Q11" s="29">
        <v>0.9</v>
      </c>
      <c r="R11" s="13">
        <v>30</v>
      </c>
      <c r="S11" s="13">
        <f>+'Demand Progress - Consolidated'!B84</f>
        <v>2304</v>
      </c>
      <c r="T11" s="13">
        <v>60000</v>
      </c>
      <c r="U11" s="14"/>
      <c r="V11" s="13">
        <v>60000</v>
      </c>
    </row>
    <row r="12" spans="3:24">
      <c r="C12" s="45" t="s">
        <v>146</v>
      </c>
      <c r="D12" s="13">
        <v>2</v>
      </c>
      <c r="E12" s="13" t="s">
        <v>182</v>
      </c>
      <c r="M12" s="13">
        <v>3072</v>
      </c>
      <c r="N12" s="13">
        <v>6</v>
      </c>
      <c r="O12" s="13">
        <v>64</v>
      </c>
      <c r="P12" s="13">
        <f t="shared" si="0"/>
        <v>384</v>
      </c>
      <c r="Q12" s="29">
        <v>0.9</v>
      </c>
      <c r="R12" s="13">
        <v>30</v>
      </c>
      <c r="S12" s="13">
        <f>+'Demand Progress - Consolidated'!B101</f>
        <v>5376</v>
      </c>
      <c r="T12" s="13">
        <v>60000</v>
      </c>
      <c r="U12" s="14"/>
      <c r="V12" s="13">
        <v>65000</v>
      </c>
    </row>
    <row r="13" spans="3:24">
      <c r="C13" s="45" t="s">
        <v>147</v>
      </c>
      <c r="D13" s="13">
        <v>2</v>
      </c>
      <c r="E13" s="13" t="s">
        <v>182</v>
      </c>
      <c r="M13" s="13">
        <v>3072</v>
      </c>
      <c r="N13" s="13">
        <v>6</v>
      </c>
      <c r="O13" s="13">
        <v>64</v>
      </c>
      <c r="P13" s="13">
        <f t="shared" si="0"/>
        <v>384</v>
      </c>
      <c r="Q13" s="29">
        <v>0.9</v>
      </c>
      <c r="R13" s="13">
        <v>30</v>
      </c>
      <c r="S13" s="13">
        <f>+'Demand Progress - Consolidated'!B118</f>
        <v>3840</v>
      </c>
      <c r="T13" s="13">
        <v>30000</v>
      </c>
      <c r="U13" s="14"/>
      <c r="V13" s="13">
        <v>32000</v>
      </c>
    </row>
    <row r="14" spans="3:24">
      <c r="C14" s="45" t="s">
        <v>148</v>
      </c>
      <c r="D14" s="13">
        <v>3</v>
      </c>
      <c r="E14" s="13" t="s">
        <v>181</v>
      </c>
      <c r="F14" s="13">
        <v>11904</v>
      </c>
      <c r="G14" s="13">
        <v>6</v>
      </c>
      <c r="H14" s="13">
        <v>64</v>
      </c>
      <c r="I14" s="13">
        <f>+G14*H14</f>
        <v>384</v>
      </c>
      <c r="J14" s="29">
        <v>0.42</v>
      </c>
      <c r="K14" s="13">
        <v>30</v>
      </c>
      <c r="L14" s="13">
        <f>+'Demand Progress - Consolidated'!B135</f>
        <v>2304</v>
      </c>
      <c r="M14" s="13">
        <v>3072</v>
      </c>
      <c r="N14" s="13">
        <v>6</v>
      </c>
      <c r="O14" s="13">
        <v>64</v>
      </c>
      <c r="P14" s="13">
        <f>+N14*O14</f>
        <v>384</v>
      </c>
      <c r="Q14" s="29">
        <v>0.9</v>
      </c>
      <c r="R14" s="13">
        <v>30</v>
      </c>
      <c r="T14" s="13">
        <v>9500</v>
      </c>
      <c r="U14" s="14">
        <f>+SUM(T14:T29)/$T$4</f>
        <v>0.1</v>
      </c>
      <c r="V14" s="13">
        <v>15500</v>
      </c>
      <c r="W14" s="14">
        <f>+SUM(V14:V29)/$V$4</f>
        <v>0.12571913609355842</v>
      </c>
      <c r="X14" s="14"/>
    </row>
    <row r="15" spans="3:24">
      <c r="C15" s="45" t="s">
        <v>149</v>
      </c>
      <c r="D15" s="13">
        <v>3</v>
      </c>
      <c r="E15" s="13" t="s">
        <v>181</v>
      </c>
      <c r="F15" s="13">
        <v>11904</v>
      </c>
      <c r="G15" s="13">
        <v>6</v>
      </c>
      <c r="H15" s="13">
        <v>64</v>
      </c>
      <c r="I15" s="13">
        <f t="shared" ref="I15:I29" si="1">+G15*H15</f>
        <v>384</v>
      </c>
      <c r="J15" s="29">
        <v>0.42</v>
      </c>
      <c r="K15" s="13">
        <v>30</v>
      </c>
      <c r="L15" s="13">
        <f>+'Demand Progress - Consolidated'!B152</f>
        <v>1920</v>
      </c>
      <c r="M15" s="13">
        <v>3072</v>
      </c>
      <c r="N15" s="13">
        <v>6</v>
      </c>
      <c r="O15" s="13">
        <v>64</v>
      </c>
      <c r="P15" s="13">
        <f t="shared" ref="P15:P29" si="2">+N15*O15</f>
        <v>384</v>
      </c>
      <c r="Q15" s="29">
        <v>0.9</v>
      </c>
      <c r="R15" s="13">
        <v>30</v>
      </c>
      <c r="T15" s="13">
        <v>9000</v>
      </c>
      <c r="V15" s="13">
        <v>6600</v>
      </c>
    </row>
    <row r="16" spans="3:24">
      <c r="C16" s="45" t="s">
        <v>150</v>
      </c>
      <c r="D16" s="13">
        <v>3</v>
      </c>
      <c r="E16" s="13" t="s">
        <v>181</v>
      </c>
      <c r="F16" s="13">
        <v>11904</v>
      </c>
      <c r="G16" s="13">
        <v>6</v>
      </c>
      <c r="H16" s="13">
        <v>64</v>
      </c>
      <c r="I16" s="13">
        <f t="shared" si="1"/>
        <v>384</v>
      </c>
      <c r="J16" s="29">
        <v>0.42</v>
      </c>
      <c r="K16" s="13">
        <v>30</v>
      </c>
      <c r="L16" s="13">
        <f>+'Demand Progress - Consolidated'!B169</f>
        <v>1536</v>
      </c>
      <c r="M16" s="13">
        <v>3072</v>
      </c>
      <c r="N16" s="13">
        <v>6</v>
      </c>
      <c r="O16" s="13">
        <v>64</v>
      </c>
      <c r="P16" s="13">
        <f t="shared" si="2"/>
        <v>384</v>
      </c>
      <c r="Q16" s="29">
        <v>0.9</v>
      </c>
      <c r="R16" s="13">
        <v>30</v>
      </c>
      <c r="T16" s="13">
        <v>9000</v>
      </c>
      <c r="V16" s="13">
        <v>10000</v>
      </c>
    </row>
    <row r="17" spans="3:22">
      <c r="C17" s="45" t="s">
        <v>151</v>
      </c>
      <c r="D17" s="13">
        <v>3</v>
      </c>
      <c r="E17" s="13" t="s">
        <v>181</v>
      </c>
      <c r="F17" s="13">
        <v>11904</v>
      </c>
      <c r="G17" s="13">
        <v>6</v>
      </c>
      <c r="H17" s="13">
        <v>64</v>
      </c>
      <c r="I17" s="13">
        <f t="shared" si="1"/>
        <v>384</v>
      </c>
      <c r="J17" s="29">
        <v>0.42</v>
      </c>
      <c r="K17" s="13">
        <v>30</v>
      </c>
      <c r="L17" s="13">
        <f>+'Demand Progress - Consolidated'!B186</f>
        <v>1536</v>
      </c>
      <c r="M17" s="13">
        <v>3072</v>
      </c>
      <c r="N17" s="13">
        <v>6</v>
      </c>
      <c r="O17" s="13">
        <v>64</v>
      </c>
      <c r="P17" s="13">
        <f t="shared" si="2"/>
        <v>384</v>
      </c>
      <c r="Q17" s="29">
        <v>0.9</v>
      </c>
      <c r="R17" s="13">
        <v>30</v>
      </c>
      <c r="T17" s="13">
        <v>8000</v>
      </c>
      <c r="V17" s="13">
        <v>8800</v>
      </c>
    </row>
    <row r="18" spans="3:22">
      <c r="C18" s="45" t="s">
        <v>152</v>
      </c>
      <c r="D18" s="13">
        <v>3</v>
      </c>
      <c r="E18" s="13" t="s">
        <v>181</v>
      </c>
      <c r="F18" s="13">
        <v>11904</v>
      </c>
      <c r="G18" s="13">
        <v>6</v>
      </c>
      <c r="H18" s="13">
        <v>64</v>
      </c>
      <c r="I18" s="13">
        <f t="shared" si="1"/>
        <v>384</v>
      </c>
      <c r="J18" s="29">
        <v>0.42</v>
      </c>
      <c r="K18" s="13">
        <v>30</v>
      </c>
      <c r="L18" s="13">
        <f>+'Demand Progress - Consolidated'!B203</f>
        <v>1536</v>
      </c>
      <c r="M18" s="13">
        <v>3072</v>
      </c>
      <c r="N18" s="13">
        <v>6</v>
      </c>
      <c r="O18" s="13">
        <v>64</v>
      </c>
      <c r="P18" s="13">
        <f t="shared" si="2"/>
        <v>384</v>
      </c>
      <c r="Q18" s="29">
        <v>0.9</v>
      </c>
      <c r="R18" s="13">
        <v>30</v>
      </c>
      <c r="T18" s="13">
        <v>8000</v>
      </c>
      <c r="V18" s="13">
        <v>8200</v>
      </c>
    </row>
    <row r="19" spans="3:22">
      <c r="C19" s="45" t="s">
        <v>153</v>
      </c>
      <c r="D19" s="13">
        <v>3</v>
      </c>
      <c r="E19" s="13" t="s">
        <v>181</v>
      </c>
      <c r="F19" s="13">
        <v>11904</v>
      </c>
      <c r="G19" s="13">
        <v>6</v>
      </c>
      <c r="H19" s="13">
        <v>64</v>
      </c>
      <c r="I19" s="13">
        <f t="shared" si="1"/>
        <v>384</v>
      </c>
      <c r="J19" s="29">
        <v>0.42</v>
      </c>
      <c r="K19" s="13">
        <v>30</v>
      </c>
      <c r="L19" s="13">
        <f>+'Demand Progress - Consolidated'!B220</f>
        <v>1536</v>
      </c>
      <c r="M19" s="13">
        <v>3072</v>
      </c>
      <c r="N19" s="13">
        <v>6</v>
      </c>
      <c r="O19" s="13">
        <v>64</v>
      </c>
      <c r="P19" s="13">
        <f t="shared" si="2"/>
        <v>384</v>
      </c>
      <c r="Q19" s="29">
        <v>0.9</v>
      </c>
      <c r="R19" s="13">
        <v>30</v>
      </c>
      <c r="T19" s="13">
        <v>8000</v>
      </c>
      <c r="V19" s="13">
        <v>10500</v>
      </c>
    </row>
    <row r="20" spans="3:22">
      <c r="C20" s="45" t="s">
        <v>154</v>
      </c>
      <c r="D20" s="13">
        <v>3</v>
      </c>
      <c r="E20" s="13" t="s">
        <v>181</v>
      </c>
      <c r="F20" s="13">
        <v>11904</v>
      </c>
      <c r="G20" s="13">
        <v>6</v>
      </c>
      <c r="H20" s="13">
        <v>64</v>
      </c>
      <c r="I20" s="13">
        <f t="shared" si="1"/>
        <v>384</v>
      </c>
      <c r="J20" s="29">
        <v>0.42</v>
      </c>
      <c r="K20" s="13">
        <v>30</v>
      </c>
      <c r="L20" s="13">
        <f>+'Demand Progress - Consolidated'!B237</f>
        <v>1920</v>
      </c>
      <c r="M20" s="13">
        <v>3072</v>
      </c>
      <c r="N20" s="13">
        <v>6</v>
      </c>
      <c r="O20" s="13">
        <v>64</v>
      </c>
      <c r="P20" s="13">
        <f t="shared" si="2"/>
        <v>384</v>
      </c>
      <c r="Q20" s="29">
        <v>0.9</v>
      </c>
      <c r="R20" s="13">
        <v>30</v>
      </c>
      <c r="T20" s="13">
        <v>7500</v>
      </c>
      <c r="V20" s="13">
        <v>7500</v>
      </c>
    </row>
    <row r="21" spans="3:22">
      <c r="C21" s="45" t="s">
        <v>155</v>
      </c>
      <c r="D21" s="13">
        <v>3</v>
      </c>
      <c r="E21" s="13" t="s">
        <v>181</v>
      </c>
      <c r="F21" s="13">
        <v>11904</v>
      </c>
      <c r="G21" s="13">
        <v>6</v>
      </c>
      <c r="H21" s="13">
        <v>64</v>
      </c>
      <c r="I21" s="13">
        <f t="shared" si="1"/>
        <v>384</v>
      </c>
      <c r="J21" s="29">
        <v>0.42</v>
      </c>
      <c r="K21" s="13">
        <v>30</v>
      </c>
      <c r="L21" s="13">
        <f>+'Demand Progress - Consolidated'!B254</f>
        <v>1920</v>
      </c>
      <c r="M21" s="13">
        <v>3072</v>
      </c>
      <c r="N21" s="13">
        <v>6</v>
      </c>
      <c r="O21" s="13">
        <v>64</v>
      </c>
      <c r="P21" s="13">
        <f t="shared" si="2"/>
        <v>384</v>
      </c>
      <c r="Q21" s="29">
        <v>0.9</v>
      </c>
      <c r="R21" s="13">
        <v>30</v>
      </c>
      <c r="T21" s="13">
        <v>7000</v>
      </c>
      <c r="V21" s="13">
        <v>7200</v>
      </c>
    </row>
    <row r="22" spans="3:22">
      <c r="C22" s="45" t="s">
        <v>157</v>
      </c>
      <c r="D22" s="13">
        <v>3</v>
      </c>
      <c r="E22" s="13" t="s">
        <v>181</v>
      </c>
      <c r="F22" s="13">
        <v>11904</v>
      </c>
      <c r="G22" s="13">
        <v>6</v>
      </c>
      <c r="H22" s="13">
        <v>64</v>
      </c>
      <c r="I22" s="13">
        <f t="shared" si="1"/>
        <v>384</v>
      </c>
      <c r="J22" s="29">
        <v>0.42</v>
      </c>
      <c r="K22" s="13">
        <v>30</v>
      </c>
      <c r="L22" s="13">
        <f>+'Demand Progress - Consolidated'!B271</f>
        <v>384</v>
      </c>
      <c r="M22" s="13">
        <v>3072</v>
      </c>
      <c r="N22" s="13">
        <v>6</v>
      </c>
      <c r="O22" s="13">
        <v>64</v>
      </c>
      <c r="P22" s="13">
        <f t="shared" si="2"/>
        <v>384</v>
      </c>
      <c r="Q22" s="29">
        <v>0.9</v>
      </c>
      <c r="R22" s="13">
        <v>30</v>
      </c>
      <c r="T22" s="13">
        <v>6500</v>
      </c>
      <c r="V22" s="13">
        <v>10000</v>
      </c>
    </row>
    <row r="23" spans="3:22">
      <c r="C23" s="45" t="s">
        <v>158</v>
      </c>
      <c r="D23" s="13">
        <v>3</v>
      </c>
      <c r="E23" s="13" t="s">
        <v>181</v>
      </c>
      <c r="F23" s="13">
        <v>11904</v>
      </c>
      <c r="G23" s="13">
        <v>6</v>
      </c>
      <c r="H23" s="13">
        <v>64</v>
      </c>
      <c r="I23" s="13">
        <f t="shared" si="1"/>
        <v>384</v>
      </c>
      <c r="J23" s="29">
        <v>0.42</v>
      </c>
      <c r="K23" s="13">
        <v>30</v>
      </c>
      <c r="L23" s="13">
        <f>+'Demand Progress - Consolidated'!B288</f>
        <v>384</v>
      </c>
      <c r="M23" s="13">
        <v>3072</v>
      </c>
      <c r="N23" s="13">
        <v>6</v>
      </c>
      <c r="O23" s="13">
        <v>64</v>
      </c>
      <c r="P23" s="13">
        <f t="shared" si="2"/>
        <v>384</v>
      </c>
      <c r="Q23" s="29">
        <v>0.9</v>
      </c>
      <c r="R23" s="13">
        <v>30</v>
      </c>
      <c r="T23" s="13">
        <v>6000</v>
      </c>
      <c r="V23" s="13">
        <v>12000</v>
      </c>
    </row>
    <row r="24" spans="3:22">
      <c r="C24" s="45" t="s">
        <v>159</v>
      </c>
      <c r="D24" s="13">
        <v>3</v>
      </c>
      <c r="E24" s="13" t="s">
        <v>181</v>
      </c>
      <c r="F24" s="13">
        <v>11904</v>
      </c>
      <c r="G24" s="13">
        <v>6</v>
      </c>
      <c r="H24" s="13">
        <v>64</v>
      </c>
      <c r="I24" s="13">
        <f t="shared" si="1"/>
        <v>384</v>
      </c>
      <c r="J24" s="29">
        <v>0.42</v>
      </c>
      <c r="K24" s="13">
        <v>30</v>
      </c>
      <c r="L24" s="13">
        <f>+'Demand Progress - Consolidated'!B305</f>
        <v>384</v>
      </c>
      <c r="M24" s="13">
        <v>3072</v>
      </c>
      <c r="N24" s="13">
        <v>6</v>
      </c>
      <c r="O24" s="13">
        <v>64</v>
      </c>
      <c r="P24" s="13">
        <f t="shared" si="2"/>
        <v>384</v>
      </c>
      <c r="Q24" s="29">
        <v>0.9</v>
      </c>
      <c r="R24" s="13">
        <v>30</v>
      </c>
      <c r="T24" s="13">
        <v>5500</v>
      </c>
      <c r="V24" s="13">
        <v>16500</v>
      </c>
    </row>
    <row r="25" spans="3:22">
      <c r="C25" s="45" t="s">
        <v>160</v>
      </c>
      <c r="D25" s="13">
        <v>3</v>
      </c>
      <c r="E25" s="13" t="s">
        <v>181</v>
      </c>
      <c r="F25" s="13">
        <v>11904</v>
      </c>
      <c r="G25" s="13">
        <v>6</v>
      </c>
      <c r="H25" s="13">
        <v>64</v>
      </c>
      <c r="I25" s="13">
        <f t="shared" si="1"/>
        <v>384</v>
      </c>
      <c r="J25" s="29">
        <v>0.42</v>
      </c>
      <c r="K25" s="13">
        <v>30</v>
      </c>
      <c r="L25" s="13">
        <f>+'Demand Progress - Consolidated'!B322</f>
        <v>384</v>
      </c>
      <c r="M25" s="13">
        <v>3072</v>
      </c>
      <c r="N25" s="13">
        <v>6</v>
      </c>
      <c r="O25" s="13">
        <v>64</v>
      </c>
      <c r="P25" s="13">
        <f t="shared" si="2"/>
        <v>384</v>
      </c>
      <c r="Q25" s="29">
        <v>0.9</v>
      </c>
      <c r="R25" s="13">
        <v>30</v>
      </c>
      <c r="T25" s="13">
        <v>5000</v>
      </c>
      <c r="V25" s="13">
        <v>7000</v>
      </c>
    </row>
    <row r="26" spans="3:22">
      <c r="C26" s="45" t="s">
        <v>161</v>
      </c>
      <c r="D26" s="13">
        <v>3</v>
      </c>
      <c r="E26" s="13" t="s">
        <v>181</v>
      </c>
      <c r="F26" s="13">
        <v>11904</v>
      </c>
      <c r="G26" s="13">
        <v>6</v>
      </c>
      <c r="H26" s="13">
        <v>64</v>
      </c>
      <c r="I26" s="13">
        <f t="shared" si="1"/>
        <v>384</v>
      </c>
      <c r="J26" s="29">
        <v>0.42</v>
      </c>
      <c r="K26" s="13">
        <v>30</v>
      </c>
      <c r="L26" s="13">
        <f>+'Demand Progress - Consolidated'!B339</f>
        <v>384</v>
      </c>
      <c r="M26" s="13">
        <v>3072</v>
      </c>
      <c r="N26" s="13">
        <v>6</v>
      </c>
      <c r="O26" s="13">
        <v>64</v>
      </c>
      <c r="P26" s="13">
        <f t="shared" si="2"/>
        <v>384</v>
      </c>
      <c r="Q26" s="29">
        <v>0.9</v>
      </c>
      <c r="R26" s="13">
        <v>30</v>
      </c>
      <c r="T26" s="13">
        <v>5000</v>
      </c>
      <c r="V26" s="13">
        <v>2000</v>
      </c>
    </row>
    <row r="27" spans="3:22">
      <c r="C27" s="45" t="s">
        <v>162</v>
      </c>
      <c r="D27" s="13">
        <v>3</v>
      </c>
      <c r="E27" s="13" t="s">
        <v>181</v>
      </c>
      <c r="F27" s="13">
        <v>11904</v>
      </c>
      <c r="G27" s="13">
        <v>6</v>
      </c>
      <c r="H27" s="13">
        <v>64</v>
      </c>
      <c r="I27" s="13">
        <f t="shared" si="1"/>
        <v>384</v>
      </c>
      <c r="J27" s="29">
        <v>0.42</v>
      </c>
      <c r="K27" s="13">
        <v>30</v>
      </c>
      <c r="L27" s="13">
        <f>+'Demand Progress - Consolidated'!B356</f>
        <v>768</v>
      </c>
      <c r="M27" s="13">
        <v>3072</v>
      </c>
      <c r="N27" s="13">
        <v>6</v>
      </c>
      <c r="O27" s="13">
        <v>64</v>
      </c>
      <c r="P27" s="13">
        <f t="shared" si="2"/>
        <v>384</v>
      </c>
      <c r="Q27" s="29">
        <v>0.9</v>
      </c>
      <c r="R27" s="13">
        <v>30</v>
      </c>
      <c r="T27" s="13">
        <v>3000</v>
      </c>
      <c r="V27" s="13">
        <v>7500</v>
      </c>
    </row>
    <row r="28" spans="3:22">
      <c r="C28" s="45" t="s">
        <v>163</v>
      </c>
      <c r="D28" s="13">
        <v>3</v>
      </c>
      <c r="E28" s="13" t="s">
        <v>181</v>
      </c>
      <c r="F28" s="13">
        <v>11904</v>
      </c>
      <c r="G28" s="13">
        <v>6</v>
      </c>
      <c r="H28" s="13">
        <v>64</v>
      </c>
      <c r="I28" s="13">
        <f t="shared" si="1"/>
        <v>384</v>
      </c>
      <c r="J28" s="29">
        <v>0.42</v>
      </c>
      <c r="K28" s="13">
        <v>30</v>
      </c>
      <c r="L28" s="13">
        <f>+'Demand Progress - Consolidated'!B373</f>
        <v>768</v>
      </c>
      <c r="M28" s="13">
        <v>3072</v>
      </c>
      <c r="N28" s="13">
        <v>6</v>
      </c>
      <c r="O28" s="13">
        <v>64</v>
      </c>
      <c r="P28" s="13">
        <f t="shared" si="2"/>
        <v>384</v>
      </c>
      <c r="Q28" s="29">
        <v>0.9</v>
      </c>
      <c r="R28" s="13">
        <v>30</v>
      </c>
      <c r="T28" s="13">
        <v>2000</v>
      </c>
      <c r="V28" s="13">
        <v>3500</v>
      </c>
    </row>
    <row r="29" spans="3:22">
      <c r="C29" s="45" t="s">
        <v>164</v>
      </c>
      <c r="D29" s="13">
        <v>3</v>
      </c>
      <c r="E29" s="13" t="s">
        <v>181</v>
      </c>
      <c r="F29" s="13">
        <v>11904</v>
      </c>
      <c r="G29" s="13">
        <v>6</v>
      </c>
      <c r="H29" s="13">
        <v>64</v>
      </c>
      <c r="I29" s="13">
        <f t="shared" si="1"/>
        <v>384</v>
      </c>
      <c r="J29" s="29">
        <v>0.42</v>
      </c>
      <c r="K29" s="13">
        <v>30</v>
      </c>
      <c r="L29" s="13">
        <f>+'Demand Progress - Consolidated'!B390</f>
        <v>768</v>
      </c>
      <c r="M29" s="13">
        <v>3072</v>
      </c>
      <c r="N29" s="13">
        <v>6</v>
      </c>
      <c r="O29" s="13">
        <v>64</v>
      </c>
      <c r="P29" s="13">
        <f t="shared" si="2"/>
        <v>384</v>
      </c>
      <c r="Q29" s="29">
        <v>0.9</v>
      </c>
      <c r="R29" s="13">
        <v>30</v>
      </c>
      <c r="T29" s="13">
        <v>1000</v>
      </c>
      <c r="V29" s="13">
        <v>500</v>
      </c>
    </row>
    <row r="33" spans="3:27">
      <c r="C33" s="45" t="s">
        <v>229</v>
      </c>
    </row>
    <row r="34" spans="3:27">
      <c r="C34" s="42" t="s">
        <v>203</v>
      </c>
      <c r="D34" s="13">
        <f>+'Demand Progress - Consolidated'!B2</f>
        <v>1</v>
      </c>
      <c r="E34" s="13">
        <f>+'Demand Progress - Consolidated'!C2</f>
        <v>1</v>
      </c>
      <c r="F34" s="13">
        <f>+'Demand Progress - Consolidated'!D2</f>
        <v>1</v>
      </c>
      <c r="G34" s="13">
        <f>+'Demand Progress - Consolidated'!E2</f>
        <v>1</v>
      </c>
      <c r="H34" s="13">
        <f>+'Demand Progress - Consolidated'!F2</f>
        <v>1</v>
      </c>
      <c r="I34" s="13">
        <f>+'Demand Progress - Consolidated'!G2</f>
        <v>1</v>
      </c>
      <c r="J34" s="13">
        <f>+'Demand Progress - Consolidated'!H2</f>
        <v>1</v>
      </c>
      <c r="K34" s="13">
        <f>+'Demand Progress - Consolidated'!I2</f>
        <v>1</v>
      </c>
      <c r="L34" s="13">
        <f>+'Demand Progress - Consolidated'!J2</f>
        <v>1</v>
      </c>
      <c r="M34" s="13">
        <f>+'Demand Progress - Consolidated'!K2</f>
        <v>1</v>
      </c>
      <c r="N34" s="13">
        <f>+'Demand Progress - Consolidated'!L2</f>
        <v>1</v>
      </c>
      <c r="O34" s="13">
        <f>+'Demand Progress - Consolidated'!M2</f>
        <v>1</v>
      </c>
      <c r="P34" s="13">
        <f>+'Demand Progress - Consolidated'!N2</f>
        <v>2</v>
      </c>
      <c r="Q34" s="13">
        <f>+'Demand Progress - Consolidated'!O2</f>
        <v>2</v>
      </c>
      <c r="R34" s="13">
        <f>+'Demand Progress - Consolidated'!P2</f>
        <v>2</v>
      </c>
      <c r="S34" s="13">
        <f>+'Demand Progress - Consolidated'!Q2</f>
        <v>2</v>
      </c>
      <c r="T34" s="13">
        <f>+'Demand Progress - Consolidated'!R2</f>
        <v>2</v>
      </c>
      <c r="U34" s="13">
        <f>+'Demand Progress - Consolidated'!S2</f>
        <v>2</v>
      </c>
      <c r="V34" s="13">
        <f>+'Demand Progress - Consolidated'!T2</f>
        <v>2</v>
      </c>
      <c r="W34" s="13">
        <f>+'Demand Progress - Consolidated'!U2</f>
        <v>2</v>
      </c>
      <c r="X34" s="13">
        <f>+'Demand Progress - Consolidated'!V2</f>
        <v>2</v>
      </c>
      <c r="Y34" s="13">
        <f>+'Demand Progress - Consolidated'!W2</f>
        <v>2</v>
      </c>
      <c r="Z34" s="13">
        <f>+'Demand Progress - Consolidated'!X2</f>
        <v>2</v>
      </c>
      <c r="AA34" s="13">
        <f>+'Demand Progress - Consolidated'!Y2</f>
        <v>2</v>
      </c>
    </row>
    <row r="35" spans="3:27">
      <c r="C35" s="42" t="s">
        <v>10</v>
      </c>
      <c r="D35" s="13">
        <f>+'Demand Progress - Consolidated'!B3</f>
        <v>1</v>
      </c>
      <c r="E35" s="13">
        <f>+'Demand Progress - Consolidated'!C3</f>
        <v>2</v>
      </c>
      <c r="F35" s="13">
        <f>+'Demand Progress - Consolidated'!D3</f>
        <v>3</v>
      </c>
      <c r="G35" s="13">
        <f>+'Demand Progress - Consolidated'!E3</f>
        <v>4</v>
      </c>
      <c r="H35" s="13">
        <f>+'Demand Progress - Consolidated'!F3</f>
        <v>5</v>
      </c>
      <c r="I35" s="13">
        <f>+'Demand Progress - Consolidated'!G3</f>
        <v>6</v>
      </c>
      <c r="J35" s="13">
        <f>+'Demand Progress - Consolidated'!H3</f>
        <v>7</v>
      </c>
      <c r="K35" s="13">
        <f>+'Demand Progress - Consolidated'!I3</f>
        <v>8</v>
      </c>
      <c r="L35" s="13">
        <f>+'Demand Progress - Consolidated'!J3</f>
        <v>9</v>
      </c>
      <c r="M35" s="13">
        <f>+'Demand Progress - Consolidated'!K3</f>
        <v>10</v>
      </c>
      <c r="N35" s="13">
        <f>+'Demand Progress - Consolidated'!L3</f>
        <v>11</v>
      </c>
      <c r="O35" s="13">
        <f>+'Demand Progress - Consolidated'!M3</f>
        <v>12</v>
      </c>
      <c r="P35" s="13">
        <f>+'Demand Progress - Consolidated'!N3</f>
        <v>1</v>
      </c>
      <c r="Q35" s="13">
        <f>+'Demand Progress - Consolidated'!O3</f>
        <v>2</v>
      </c>
      <c r="R35" s="13">
        <f>+'Demand Progress - Consolidated'!P3</f>
        <v>3</v>
      </c>
      <c r="S35" s="13">
        <f>+'Demand Progress - Consolidated'!Q3</f>
        <v>4</v>
      </c>
      <c r="T35" s="13">
        <f>+'Demand Progress - Consolidated'!R3</f>
        <v>5</v>
      </c>
      <c r="U35" s="13">
        <f>+'Demand Progress - Consolidated'!S3</f>
        <v>6</v>
      </c>
      <c r="V35" s="13">
        <f>+'Demand Progress - Consolidated'!T3</f>
        <v>7</v>
      </c>
      <c r="W35" s="13">
        <f>+'Demand Progress - Consolidated'!U3</f>
        <v>8</v>
      </c>
      <c r="X35" s="13">
        <f>+'Demand Progress - Consolidated'!V3</f>
        <v>9</v>
      </c>
      <c r="Y35" s="13">
        <f>+'Demand Progress - Consolidated'!W3</f>
        <v>10</v>
      </c>
      <c r="Z35" s="13">
        <f>+'Demand Progress - Consolidated'!X3</f>
        <v>11</v>
      </c>
      <c r="AA35" s="13">
        <f>+'Demand Progress - Consolidated'!Y3</f>
        <v>12</v>
      </c>
    </row>
    <row r="37" spans="3:27">
      <c r="C37" s="45" t="s">
        <v>221</v>
      </c>
    </row>
    <row r="38" spans="3:27">
      <c r="C38" s="42" t="str">
        <f>+'Demand Progress - Consolidated'!A394</f>
        <v>TOTAL BLUE</v>
      </c>
      <c r="D38" s="13">
        <f>+'Demand Progress - Consolidated'!B394</f>
        <v>70656</v>
      </c>
      <c r="E38" s="13">
        <f>+'Demand Progress - Consolidated'!C394</f>
        <v>34944</v>
      </c>
      <c r="F38" s="13">
        <f>+'Demand Progress - Consolidated'!D394</f>
        <v>55367.25</v>
      </c>
      <c r="G38" s="13">
        <f>+'Demand Progress - Consolidated'!E394</f>
        <v>37632</v>
      </c>
      <c r="H38" s="13">
        <f>+'Demand Progress - Consolidated'!F394</f>
        <v>37632</v>
      </c>
      <c r="I38" s="13">
        <f>+'Demand Progress - Consolidated'!G394</f>
        <v>39623.25</v>
      </c>
      <c r="J38" s="13">
        <f>+'Demand Progress - Consolidated'!H394</f>
        <v>13440</v>
      </c>
      <c r="K38" s="13">
        <f>+'Demand Progress - Consolidated'!I394</f>
        <v>45696</v>
      </c>
      <c r="L38" s="13">
        <f>+'Demand Progress - Consolidated'!J394</f>
        <v>55751.25</v>
      </c>
      <c r="M38" s="13">
        <f>+'Demand Progress - Consolidated'!K394</f>
        <v>75264</v>
      </c>
      <c r="N38" s="13">
        <f>+'Demand Progress - Consolidated'!L394</f>
        <v>120192</v>
      </c>
      <c r="O38" s="13">
        <f>+'Demand Progress - Consolidated'!M394</f>
        <v>126791.25</v>
      </c>
      <c r="P38" s="13">
        <f>+'Demand Progress - Consolidated'!N394</f>
        <v>52224</v>
      </c>
      <c r="Q38" s="13">
        <f>+'Demand Progress - Consolidated'!O394</f>
        <v>61440</v>
      </c>
      <c r="R38" s="13">
        <f>+'Demand Progress - Consolidated'!P394</f>
        <v>59904</v>
      </c>
      <c r="S38" s="13">
        <f>+'Demand Progress - Consolidated'!Q394</f>
        <v>39936</v>
      </c>
      <c r="T38" s="13">
        <f>+'Demand Progress - Consolidated'!R394</f>
        <v>37248</v>
      </c>
      <c r="U38" s="13">
        <f>+'Demand Progress - Consolidated'!S394</f>
        <v>45312</v>
      </c>
      <c r="V38" s="13">
        <f>+'Demand Progress - Consolidated'!T394</f>
        <v>16512</v>
      </c>
      <c r="W38" s="13">
        <f>+'Demand Progress - Consolidated'!U394</f>
        <v>64896</v>
      </c>
      <c r="X38" s="13">
        <f>+'Demand Progress - Consolidated'!V394</f>
        <v>56064</v>
      </c>
      <c r="Y38" s="13">
        <f>+'Demand Progress - Consolidated'!W394</f>
        <v>74880</v>
      </c>
      <c r="Z38" s="13">
        <f>+'Demand Progress - Consolidated'!X394</f>
        <v>120576</v>
      </c>
      <c r="AA38" s="13">
        <f>+'Demand Progress - Consolidated'!Y394</f>
        <v>121344</v>
      </c>
    </row>
    <row r="39" spans="3:27">
      <c r="C39" s="42" t="str">
        <f>+'Demand Progress - Consolidated'!A395</f>
        <v>TOTAL RED</v>
      </c>
      <c r="D39" s="13">
        <f>+'Demand Progress - Consolidated'!B395</f>
        <v>28800</v>
      </c>
      <c r="E39" s="13">
        <f>+'Demand Progress - Consolidated'!C395</f>
        <v>40704</v>
      </c>
      <c r="F39" s="13">
        <f>+'Demand Progress - Consolidated'!D395</f>
        <v>31488</v>
      </c>
      <c r="G39" s="13">
        <f>+'Demand Progress - Consolidated'!E395</f>
        <v>9984</v>
      </c>
      <c r="H39" s="13">
        <f>+'Demand Progress - Consolidated'!F395</f>
        <v>9600</v>
      </c>
      <c r="I39" s="13">
        <f>+'Demand Progress - Consolidated'!G395</f>
        <v>23424</v>
      </c>
      <c r="J39" s="13">
        <f>+'Demand Progress - Consolidated'!H395</f>
        <v>9600</v>
      </c>
      <c r="K39" s="13">
        <f>+'Demand Progress - Consolidated'!I395</f>
        <v>21888</v>
      </c>
      <c r="L39" s="13">
        <f>+'Demand Progress - Consolidated'!J395</f>
        <v>33792</v>
      </c>
      <c r="M39" s="13">
        <f>+'Demand Progress - Consolidated'!K395</f>
        <v>26112</v>
      </c>
      <c r="N39" s="13">
        <f>+'Demand Progress - Consolidated'!L395</f>
        <v>28416</v>
      </c>
      <c r="O39" s="13">
        <f>+'Demand Progress - Consolidated'!M395</f>
        <v>39936</v>
      </c>
      <c r="P39" s="13">
        <f>+'Demand Progress - Consolidated'!N395</f>
        <v>29568</v>
      </c>
      <c r="Q39" s="13">
        <f>+'Demand Progress - Consolidated'!O395</f>
        <v>34944</v>
      </c>
      <c r="R39" s="13">
        <f>+'Demand Progress - Consolidated'!P395</f>
        <v>37632</v>
      </c>
      <c r="S39" s="13">
        <f>+'Demand Progress - Consolidated'!Q395</f>
        <v>10752</v>
      </c>
      <c r="T39" s="13">
        <f>+'Demand Progress - Consolidated'!R395</f>
        <v>10368</v>
      </c>
      <c r="U39" s="13">
        <f>+'Demand Progress - Consolidated'!S395</f>
        <v>29184</v>
      </c>
      <c r="V39" s="13">
        <f>+'Demand Progress - Consolidated'!T395</f>
        <v>11520</v>
      </c>
      <c r="W39" s="13">
        <f>+'Demand Progress - Consolidated'!U395</f>
        <v>13440</v>
      </c>
      <c r="X39" s="13">
        <f>+'Demand Progress - Consolidated'!V395</f>
        <v>37632</v>
      </c>
      <c r="Y39" s="13">
        <f>+'Demand Progress - Consolidated'!W395</f>
        <v>29568</v>
      </c>
      <c r="Z39" s="13">
        <f>+'Demand Progress - Consolidated'!X395</f>
        <v>30720</v>
      </c>
      <c r="AA39" s="13">
        <f>+'Demand Progress - Consolidated'!Y395</f>
        <v>45696</v>
      </c>
    </row>
    <row r="41" spans="3:27">
      <c r="C41" s="45" t="s">
        <v>228</v>
      </c>
    </row>
    <row r="42" spans="3:27">
      <c r="C42" s="45" t="s">
        <v>222</v>
      </c>
    </row>
    <row r="43" spans="3:27">
      <c r="C43" s="42" t="s">
        <v>224</v>
      </c>
      <c r="D43" s="13">
        <v>62000</v>
      </c>
      <c r="E43" s="13">
        <v>62000</v>
      </c>
      <c r="F43" s="13">
        <v>62000</v>
      </c>
      <c r="G43" s="13">
        <v>62000</v>
      </c>
      <c r="H43" s="13">
        <v>62000</v>
      </c>
      <c r="I43" s="13">
        <v>62000</v>
      </c>
      <c r="J43" s="13">
        <v>62000</v>
      </c>
      <c r="K43" s="13">
        <v>62000</v>
      </c>
      <c r="L43" s="13">
        <v>62000</v>
      </c>
      <c r="M43" s="13">
        <v>62000</v>
      </c>
      <c r="N43" s="13">
        <v>62000</v>
      </c>
      <c r="O43" s="13">
        <v>62000</v>
      </c>
      <c r="P43" s="13">
        <v>62000</v>
      </c>
      <c r="Q43" s="13">
        <v>62000</v>
      </c>
      <c r="R43" s="13">
        <v>62000</v>
      </c>
      <c r="S43" s="13">
        <v>62000</v>
      </c>
      <c r="T43" s="13">
        <v>62000</v>
      </c>
      <c r="U43" s="13">
        <v>62000</v>
      </c>
      <c r="V43" s="13">
        <v>62000</v>
      </c>
      <c r="W43" s="13">
        <v>62000</v>
      </c>
      <c r="X43" s="13">
        <v>62000</v>
      </c>
      <c r="Y43" s="13">
        <v>62000</v>
      </c>
      <c r="Z43" s="13">
        <v>62000</v>
      </c>
      <c r="AA43" s="13">
        <v>62000</v>
      </c>
    </row>
    <row r="44" spans="3:27">
      <c r="C44" s="42" t="s">
        <v>227</v>
      </c>
      <c r="D44" s="14">
        <v>1</v>
      </c>
      <c r="E44" s="14">
        <v>1</v>
      </c>
      <c r="F44" s="14">
        <v>1</v>
      </c>
      <c r="G44" s="14">
        <v>1</v>
      </c>
      <c r="H44" s="14">
        <v>1</v>
      </c>
      <c r="I44" s="14">
        <v>0.5</v>
      </c>
      <c r="J44" s="14">
        <v>1</v>
      </c>
      <c r="K44" s="14">
        <v>0.25</v>
      </c>
      <c r="L44" s="14">
        <v>1</v>
      </c>
      <c r="M44" s="14">
        <v>1</v>
      </c>
      <c r="N44" s="14">
        <v>1</v>
      </c>
      <c r="O44" s="14">
        <v>0.75</v>
      </c>
      <c r="P44" s="14">
        <v>1</v>
      </c>
      <c r="Q44" s="14">
        <v>1</v>
      </c>
      <c r="R44" s="14">
        <v>1</v>
      </c>
      <c r="S44" s="14">
        <v>1</v>
      </c>
      <c r="T44" s="14">
        <v>1</v>
      </c>
      <c r="U44" s="14">
        <v>0.5</v>
      </c>
      <c r="V44" s="14">
        <v>1</v>
      </c>
      <c r="W44" s="14">
        <v>0.25</v>
      </c>
      <c r="X44" s="14">
        <v>1</v>
      </c>
      <c r="Y44" s="14">
        <v>1</v>
      </c>
      <c r="Z44" s="14">
        <v>1</v>
      </c>
      <c r="AA44" s="14">
        <v>0.75</v>
      </c>
    </row>
    <row r="45" spans="3:27">
      <c r="C45" s="42" t="s">
        <v>226</v>
      </c>
      <c r="D45" s="14">
        <v>0.95</v>
      </c>
      <c r="E45" s="14">
        <v>0.95</v>
      </c>
      <c r="F45" s="14">
        <v>0.95</v>
      </c>
      <c r="G45" s="14">
        <v>0.95</v>
      </c>
      <c r="H45" s="14">
        <v>0.95</v>
      </c>
      <c r="I45" s="14">
        <v>0.95</v>
      </c>
      <c r="J45" s="14">
        <v>0.95</v>
      </c>
      <c r="K45" s="14">
        <v>0.95</v>
      </c>
      <c r="L45" s="14">
        <v>0.85</v>
      </c>
      <c r="M45" s="14">
        <v>0.95</v>
      </c>
      <c r="N45" s="14">
        <v>0.95</v>
      </c>
      <c r="O45" s="14">
        <v>0.95</v>
      </c>
      <c r="P45" s="14">
        <v>0.95</v>
      </c>
      <c r="Q45" s="14">
        <v>0.95</v>
      </c>
      <c r="R45" s="14">
        <v>0.95</v>
      </c>
      <c r="S45" s="14">
        <v>0.95</v>
      </c>
      <c r="T45" s="14">
        <v>0.95</v>
      </c>
      <c r="U45" s="14">
        <v>0.95</v>
      </c>
      <c r="V45" s="14">
        <v>0.95</v>
      </c>
      <c r="W45" s="14">
        <v>0.95</v>
      </c>
      <c r="X45" s="14">
        <v>0.85</v>
      </c>
      <c r="Y45" s="14">
        <v>0.95</v>
      </c>
      <c r="Z45" s="14">
        <v>0.95</v>
      </c>
      <c r="AA45" s="14">
        <v>0.95</v>
      </c>
    </row>
    <row r="47" spans="3:27">
      <c r="C47" s="45" t="s">
        <v>223</v>
      </c>
    </row>
    <row r="48" spans="3:27">
      <c r="C48" s="42" t="s">
        <v>224</v>
      </c>
      <c r="D48" s="13">
        <v>0</v>
      </c>
      <c r="E48" s="13">
        <v>62000</v>
      </c>
      <c r="F48" s="13">
        <v>0</v>
      </c>
      <c r="G48" s="13">
        <v>0</v>
      </c>
      <c r="H48" s="13">
        <v>0</v>
      </c>
      <c r="I48" s="13">
        <v>62000</v>
      </c>
      <c r="J48" s="13">
        <v>0</v>
      </c>
      <c r="K48" s="13">
        <v>62000</v>
      </c>
      <c r="L48" s="13">
        <v>0</v>
      </c>
      <c r="M48" s="13">
        <v>62000</v>
      </c>
      <c r="N48" s="13">
        <v>0</v>
      </c>
      <c r="O48" s="13">
        <v>62000</v>
      </c>
      <c r="P48" s="13">
        <v>0</v>
      </c>
      <c r="Q48" s="13">
        <v>62000</v>
      </c>
      <c r="R48" s="13">
        <v>0</v>
      </c>
      <c r="S48" s="13">
        <v>62000</v>
      </c>
      <c r="T48" s="13">
        <v>0</v>
      </c>
      <c r="U48" s="13">
        <v>62000</v>
      </c>
      <c r="V48" s="13">
        <v>0</v>
      </c>
      <c r="W48" s="13">
        <v>62000</v>
      </c>
      <c r="X48" s="13">
        <v>0</v>
      </c>
      <c r="Y48" s="13">
        <v>62000</v>
      </c>
      <c r="Z48" s="13">
        <v>0</v>
      </c>
      <c r="AA48" s="13">
        <v>62000</v>
      </c>
    </row>
    <row r="49" spans="3:27">
      <c r="C49" s="42" t="s">
        <v>225</v>
      </c>
      <c r="D49" s="13">
        <v>62000</v>
      </c>
      <c r="E49" s="13">
        <v>0</v>
      </c>
      <c r="F49" s="13">
        <v>62000</v>
      </c>
      <c r="G49" s="13">
        <v>62000</v>
      </c>
      <c r="H49" s="13">
        <v>62000</v>
      </c>
      <c r="I49" s="13">
        <v>0</v>
      </c>
      <c r="J49" s="13">
        <v>62000</v>
      </c>
      <c r="K49" s="13">
        <v>0</v>
      </c>
      <c r="L49" s="13">
        <v>62000</v>
      </c>
      <c r="M49" s="13">
        <v>0</v>
      </c>
      <c r="N49" s="13">
        <v>62000</v>
      </c>
      <c r="O49" s="13">
        <v>0</v>
      </c>
      <c r="P49" s="13">
        <v>62000</v>
      </c>
      <c r="Q49" s="13">
        <v>0</v>
      </c>
      <c r="R49" s="13">
        <v>62000</v>
      </c>
      <c r="S49" s="13">
        <v>0</v>
      </c>
      <c r="T49" s="13">
        <v>62000</v>
      </c>
      <c r="U49" s="13">
        <v>0</v>
      </c>
      <c r="V49" s="13">
        <v>62000</v>
      </c>
      <c r="W49" s="13">
        <v>0</v>
      </c>
      <c r="X49" s="13">
        <v>62000</v>
      </c>
      <c r="Y49" s="13">
        <v>0</v>
      </c>
      <c r="Z49" s="13">
        <v>62000</v>
      </c>
      <c r="AA49" s="13">
        <v>0</v>
      </c>
    </row>
    <row r="50" spans="3:27">
      <c r="C50" s="42" t="s">
        <v>227</v>
      </c>
      <c r="D50" s="14">
        <v>1</v>
      </c>
      <c r="E50" s="14">
        <v>1</v>
      </c>
      <c r="F50" s="14">
        <v>1</v>
      </c>
      <c r="G50" s="14">
        <v>0.5</v>
      </c>
      <c r="H50" s="14">
        <v>1</v>
      </c>
      <c r="I50" s="14">
        <v>1</v>
      </c>
      <c r="J50" s="14">
        <v>1</v>
      </c>
      <c r="K50" s="14">
        <v>0.7</v>
      </c>
      <c r="L50" s="14">
        <v>1</v>
      </c>
      <c r="M50" s="14">
        <v>1</v>
      </c>
      <c r="N50" s="14">
        <v>1</v>
      </c>
      <c r="O50" s="14">
        <v>0.75</v>
      </c>
      <c r="P50" s="14">
        <v>1</v>
      </c>
      <c r="Q50" s="14">
        <v>1</v>
      </c>
      <c r="R50" s="14">
        <v>1</v>
      </c>
      <c r="S50" s="14">
        <v>0.5</v>
      </c>
      <c r="T50" s="14">
        <v>1</v>
      </c>
      <c r="U50" s="14">
        <v>1</v>
      </c>
      <c r="V50" s="14">
        <v>1</v>
      </c>
      <c r="W50" s="14">
        <v>0.7</v>
      </c>
      <c r="X50" s="14">
        <v>1</v>
      </c>
      <c r="Y50" s="14">
        <v>1</v>
      </c>
      <c r="Z50" s="14">
        <v>1</v>
      </c>
      <c r="AA50" s="14">
        <v>0.75</v>
      </c>
    </row>
    <row r="51" spans="3:27">
      <c r="C51" s="42" t="s">
        <v>226</v>
      </c>
      <c r="D51" s="14">
        <v>0.9</v>
      </c>
      <c r="E51" s="14">
        <v>0.9</v>
      </c>
      <c r="F51" s="14">
        <v>0.9</v>
      </c>
      <c r="G51" s="14">
        <v>0.9</v>
      </c>
      <c r="H51" s="14">
        <v>0.85</v>
      </c>
      <c r="I51" s="14">
        <v>0.95</v>
      </c>
      <c r="J51" s="14">
        <v>0.95</v>
      </c>
      <c r="K51" s="14">
        <v>0.9</v>
      </c>
      <c r="L51" s="14">
        <v>0.8</v>
      </c>
      <c r="M51" s="14">
        <v>0.9</v>
      </c>
      <c r="N51" s="14">
        <v>0.9</v>
      </c>
      <c r="O51" s="14">
        <v>0.9</v>
      </c>
      <c r="P51" s="14">
        <v>0.9</v>
      </c>
      <c r="Q51" s="14">
        <v>0.9</v>
      </c>
      <c r="R51" s="14">
        <v>0.9</v>
      </c>
      <c r="S51" s="14">
        <v>0.9</v>
      </c>
      <c r="T51" s="14">
        <v>0.85</v>
      </c>
      <c r="U51" s="14">
        <v>0.95</v>
      </c>
      <c r="V51" s="14">
        <v>0.95</v>
      </c>
      <c r="W51" s="14">
        <v>0.9</v>
      </c>
      <c r="X51" s="14">
        <v>0.8</v>
      </c>
      <c r="Y51" s="14">
        <v>0.9</v>
      </c>
      <c r="Z51" s="14">
        <v>0.9</v>
      </c>
      <c r="AA51" s="14">
        <v>0.9</v>
      </c>
    </row>
    <row r="53" spans="3:27">
      <c r="C53" s="45" t="s">
        <v>230</v>
      </c>
    </row>
    <row r="55" spans="3:27">
      <c r="C55" s="42" t="s">
        <v>224</v>
      </c>
      <c r="D55" s="13">
        <f>+(D43*D44*D45)+(D48*D50*D51)</f>
        <v>58900</v>
      </c>
      <c r="E55" s="13">
        <f t="shared" ref="E55:AA55" si="3">+(E43*E44*E45)+(E48*E50*E51)</f>
        <v>114700</v>
      </c>
      <c r="F55" s="13">
        <f t="shared" si="3"/>
        <v>58900</v>
      </c>
      <c r="G55" s="13">
        <f t="shared" si="3"/>
        <v>58900</v>
      </c>
      <c r="H55" s="13">
        <f t="shared" si="3"/>
        <v>58900</v>
      </c>
      <c r="I55" s="13">
        <f t="shared" si="3"/>
        <v>88350</v>
      </c>
      <c r="J55" s="13">
        <f t="shared" si="3"/>
        <v>58900</v>
      </c>
      <c r="K55" s="13">
        <f t="shared" si="3"/>
        <v>53785</v>
      </c>
      <c r="L55" s="13">
        <f t="shared" si="3"/>
        <v>52700</v>
      </c>
      <c r="M55" s="13">
        <f t="shared" si="3"/>
        <v>114700</v>
      </c>
      <c r="N55" s="13">
        <f t="shared" si="3"/>
        <v>58900</v>
      </c>
      <c r="O55" s="13">
        <f t="shared" si="3"/>
        <v>86025</v>
      </c>
      <c r="P55" s="13">
        <f t="shared" si="3"/>
        <v>58900</v>
      </c>
      <c r="Q55" s="13">
        <f t="shared" si="3"/>
        <v>114700</v>
      </c>
      <c r="R55" s="13">
        <f t="shared" si="3"/>
        <v>58900</v>
      </c>
      <c r="S55" s="13">
        <f t="shared" si="3"/>
        <v>86800</v>
      </c>
      <c r="T55" s="13">
        <f t="shared" si="3"/>
        <v>58900</v>
      </c>
      <c r="U55" s="13">
        <f t="shared" si="3"/>
        <v>88350</v>
      </c>
      <c r="V55" s="13">
        <f t="shared" si="3"/>
        <v>58900</v>
      </c>
      <c r="W55" s="13">
        <f t="shared" si="3"/>
        <v>53785</v>
      </c>
      <c r="X55" s="13">
        <f t="shared" si="3"/>
        <v>52700</v>
      </c>
      <c r="Y55" s="13">
        <f t="shared" si="3"/>
        <v>114700</v>
      </c>
      <c r="Z55" s="13">
        <f t="shared" si="3"/>
        <v>58900</v>
      </c>
      <c r="AA55" s="13">
        <f t="shared" si="3"/>
        <v>86025</v>
      </c>
    </row>
    <row r="56" spans="3:27">
      <c r="C56" s="42" t="s">
        <v>231</v>
      </c>
      <c r="D56" s="13">
        <f>+SUM(D55:AA55)</f>
        <v>1755220</v>
      </c>
    </row>
    <row r="57" spans="3:27">
      <c r="C57" s="42" t="s">
        <v>232</v>
      </c>
      <c r="D57" s="13">
        <f>+SUM(D38:AA38)</f>
        <v>1463325</v>
      </c>
    </row>
    <row r="58" spans="3:27">
      <c r="C58" s="42" t="s">
        <v>233</v>
      </c>
      <c r="D58" s="14">
        <f>+D57/D56</f>
        <v>0.83369890953840542</v>
      </c>
    </row>
    <row r="60" spans="3:27">
      <c r="C60" s="42" t="s">
        <v>225</v>
      </c>
      <c r="D60" s="13">
        <f>+D49*D50*D51</f>
        <v>55800</v>
      </c>
      <c r="E60" s="13">
        <f t="shared" ref="E60:AA60" si="4">+E49*E50*E51</f>
        <v>0</v>
      </c>
      <c r="F60" s="13">
        <f t="shared" si="4"/>
        <v>55800</v>
      </c>
      <c r="G60" s="13">
        <f t="shared" si="4"/>
        <v>27900</v>
      </c>
      <c r="H60" s="13">
        <f t="shared" si="4"/>
        <v>52700</v>
      </c>
      <c r="I60" s="13">
        <f t="shared" si="4"/>
        <v>0</v>
      </c>
      <c r="J60" s="13">
        <f t="shared" si="4"/>
        <v>58900</v>
      </c>
      <c r="K60" s="13">
        <f t="shared" si="4"/>
        <v>0</v>
      </c>
      <c r="L60" s="13">
        <f t="shared" si="4"/>
        <v>49600</v>
      </c>
      <c r="M60" s="13">
        <f t="shared" si="4"/>
        <v>0</v>
      </c>
      <c r="N60" s="13">
        <f t="shared" si="4"/>
        <v>55800</v>
      </c>
      <c r="O60" s="13">
        <f t="shared" si="4"/>
        <v>0</v>
      </c>
      <c r="P60" s="13">
        <f t="shared" si="4"/>
        <v>55800</v>
      </c>
      <c r="Q60" s="13">
        <f t="shared" si="4"/>
        <v>0</v>
      </c>
      <c r="R60" s="13">
        <f t="shared" si="4"/>
        <v>55800</v>
      </c>
      <c r="S60" s="13">
        <f t="shared" si="4"/>
        <v>0</v>
      </c>
      <c r="T60" s="13">
        <f t="shared" si="4"/>
        <v>52700</v>
      </c>
      <c r="U60" s="13">
        <f t="shared" si="4"/>
        <v>0</v>
      </c>
      <c r="V60" s="13">
        <f t="shared" si="4"/>
        <v>58900</v>
      </c>
      <c r="W60" s="13">
        <f t="shared" si="4"/>
        <v>0</v>
      </c>
      <c r="X60" s="13">
        <f t="shared" si="4"/>
        <v>49600</v>
      </c>
      <c r="Y60" s="13">
        <f t="shared" si="4"/>
        <v>0</v>
      </c>
      <c r="Z60" s="13">
        <f t="shared" si="4"/>
        <v>55800</v>
      </c>
      <c r="AA60" s="13">
        <f t="shared" si="4"/>
        <v>0</v>
      </c>
    </row>
    <row r="61" spans="3:27">
      <c r="C61" s="42" t="s">
        <v>231</v>
      </c>
      <c r="D61" s="13">
        <f>+SUM(D60:AA60)</f>
        <v>685100</v>
      </c>
    </row>
    <row r="62" spans="3:27">
      <c r="C62" s="42" t="s">
        <v>232</v>
      </c>
      <c r="D62" s="13">
        <f>+SUM(D39:AA39)</f>
        <v>624768</v>
      </c>
    </row>
    <row r="63" spans="3:27">
      <c r="C63" s="42" t="s">
        <v>233</v>
      </c>
      <c r="D63" s="14">
        <f>+D62/D61</f>
        <v>0.91193694351189603</v>
      </c>
    </row>
  </sheetData>
  <pageMargins left="0.7" right="0.7" top="0.75" bottom="0.75" header="0.3" footer="0.3"/>
  <pageSetup paperSize="9"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125" zoomScaleNormal="125" zoomScalePageLayoutView="125" workbookViewId="0">
      <selection activeCell="G26" sqref="G26"/>
    </sheetView>
  </sheetViews>
  <sheetFormatPr baseColWidth="10" defaultRowHeight="15" x14ac:dyDescent="0"/>
  <sheetData>
    <row r="1" spans="1:3">
      <c r="A1" t="s">
        <v>264</v>
      </c>
      <c r="B1" t="s">
        <v>222</v>
      </c>
      <c r="C1" t="s">
        <v>223</v>
      </c>
    </row>
    <row r="2" spans="1:3">
      <c r="A2" s="45" t="s">
        <v>141</v>
      </c>
      <c r="B2" s="13">
        <v>61440</v>
      </c>
      <c r="C2" s="13">
        <v>15360</v>
      </c>
    </row>
    <row r="3" spans="1:3">
      <c r="A3" s="45" t="s">
        <v>142</v>
      </c>
      <c r="B3" s="13">
        <v>61440</v>
      </c>
      <c r="C3" s="13">
        <v>15360</v>
      </c>
    </row>
    <row r="4" spans="1:3">
      <c r="A4" s="45" t="s">
        <v>143</v>
      </c>
      <c r="B4">
        <v>0</v>
      </c>
      <c r="C4" s="13">
        <v>3072</v>
      </c>
    </row>
    <row r="5" spans="1:3">
      <c r="A5" s="45" t="s">
        <v>144</v>
      </c>
      <c r="B5">
        <v>0</v>
      </c>
      <c r="C5" s="13">
        <v>3072</v>
      </c>
    </row>
    <row r="6" spans="1:3">
      <c r="A6" s="45" t="s">
        <v>145</v>
      </c>
      <c r="B6">
        <v>0</v>
      </c>
      <c r="C6" s="13">
        <v>3072</v>
      </c>
    </row>
    <row r="7" spans="1:3">
      <c r="A7" s="45" t="s">
        <v>146</v>
      </c>
      <c r="B7">
        <v>0</v>
      </c>
      <c r="C7" s="13">
        <v>3072</v>
      </c>
    </row>
    <row r="8" spans="1:3">
      <c r="A8" s="45" t="s">
        <v>147</v>
      </c>
      <c r="B8">
        <v>0</v>
      </c>
      <c r="C8" s="13">
        <v>3072</v>
      </c>
    </row>
    <row r="9" spans="1:3">
      <c r="A9" s="45" t="s">
        <v>148</v>
      </c>
      <c r="B9" s="13">
        <v>11904</v>
      </c>
      <c r="C9" s="13">
        <v>3072</v>
      </c>
    </row>
    <row r="10" spans="1:3">
      <c r="A10" s="45" t="s">
        <v>149</v>
      </c>
      <c r="B10" s="13">
        <v>11904</v>
      </c>
      <c r="C10" s="13">
        <v>3072</v>
      </c>
    </row>
    <row r="11" spans="1:3">
      <c r="A11" s="45" t="s">
        <v>150</v>
      </c>
      <c r="B11" s="13">
        <v>11904</v>
      </c>
      <c r="C11" s="13">
        <v>3072</v>
      </c>
    </row>
    <row r="12" spans="1:3">
      <c r="A12" s="45" t="s">
        <v>151</v>
      </c>
      <c r="B12" s="13">
        <v>11904</v>
      </c>
      <c r="C12" s="13">
        <v>3072</v>
      </c>
    </row>
    <row r="13" spans="1:3">
      <c r="A13" s="45" t="s">
        <v>152</v>
      </c>
      <c r="B13" s="13">
        <v>11904</v>
      </c>
      <c r="C13" s="13">
        <v>3072</v>
      </c>
    </row>
    <row r="14" spans="1:3">
      <c r="A14" s="45" t="s">
        <v>153</v>
      </c>
      <c r="B14" s="13">
        <v>11904</v>
      </c>
      <c r="C14" s="13">
        <v>3072</v>
      </c>
    </row>
    <row r="15" spans="1:3">
      <c r="A15" s="45" t="s">
        <v>154</v>
      </c>
      <c r="B15" s="13">
        <v>11904</v>
      </c>
      <c r="C15" s="13">
        <v>3072</v>
      </c>
    </row>
    <row r="16" spans="1:3">
      <c r="A16" s="45" t="s">
        <v>155</v>
      </c>
      <c r="B16" s="13">
        <v>11904</v>
      </c>
      <c r="C16" s="13">
        <v>3072</v>
      </c>
    </row>
    <row r="17" spans="1:3">
      <c r="A17" s="45" t="s">
        <v>157</v>
      </c>
      <c r="B17" s="13">
        <v>11904</v>
      </c>
      <c r="C17" s="13">
        <v>3072</v>
      </c>
    </row>
    <row r="18" spans="1:3">
      <c r="A18" s="45" t="s">
        <v>158</v>
      </c>
      <c r="B18" s="13">
        <v>11904</v>
      </c>
      <c r="C18" s="13">
        <v>3072</v>
      </c>
    </row>
    <row r="19" spans="1:3">
      <c r="A19" s="45" t="s">
        <v>159</v>
      </c>
      <c r="B19" s="13">
        <v>11904</v>
      </c>
      <c r="C19" s="13">
        <v>3072</v>
      </c>
    </row>
    <row r="20" spans="1:3">
      <c r="A20" s="45" t="s">
        <v>160</v>
      </c>
      <c r="B20" s="13">
        <v>11904</v>
      </c>
      <c r="C20" s="13">
        <v>3072</v>
      </c>
    </row>
    <row r="21" spans="1:3">
      <c r="A21" s="45" t="s">
        <v>161</v>
      </c>
      <c r="B21" s="13">
        <v>11904</v>
      </c>
      <c r="C21" s="13">
        <v>3072</v>
      </c>
    </row>
    <row r="22" spans="1:3">
      <c r="A22" s="45" t="s">
        <v>162</v>
      </c>
      <c r="B22" s="13">
        <v>11904</v>
      </c>
      <c r="C22" s="13">
        <v>3072</v>
      </c>
    </row>
    <row r="23" spans="1:3">
      <c r="A23" s="45" t="s">
        <v>163</v>
      </c>
      <c r="B23" s="13">
        <v>11904</v>
      </c>
      <c r="C23" s="13">
        <v>3072</v>
      </c>
    </row>
    <row r="24" spans="1:3">
      <c r="A24" s="45" t="s">
        <v>164</v>
      </c>
      <c r="B24" s="13">
        <v>11904</v>
      </c>
      <c r="C24" s="13">
        <v>3072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20"/>
  <sheetViews>
    <sheetView tabSelected="1" topLeftCell="A8" zoomScale="125" zoomScaleNormal="125" zoomScalePageLayoutView="125" workbookViewId="0">
      <selection activeCell="A21" sqref="A21"/>
    </sheetView>
  </sheetViews>
  <sheetFormatPr baseColWidth="10" defaultRowHeight="15" x14ac:dyDescent="0"/>
  <sheetData>
    <row r="8" spans="1:3">
      <c r="A8" t="s">
        <v>289</v>
      </c>
      <c r="B8" t="s">
        <v>290</v>
      </c>
      <c r="C8" t="s">
        <v>291</v>
      </c>
    </row>
    <row r="9" spans="1:3">
      <c r="A9">
        <v>1</v>
      </c>
      <c r="B9">
        <v>0.95</v>
      </c>
      <c r="C9">
        <v>0.9</v>
      </c>
    </row>
    <row r="10" spans="1:3">
      <c r="A10">
        <v>2</v>
      </c>
      <c r="B10">
        <v>0.95</v>
      </c>
      <c r="C10">
        <v>0.9</v>
      </c>
    </row>
    <row r="11" spans="1:3">
      <c r="A11">
        <v>3</v>
      </c>
      <c r="B11">
        <v>0.95</v>
      </c>
      <c r="C11">
        <v>0.9</v>
      </c>
    </row>
    <row r="12" spans="1:3">
      <c r="A12">
        <v>4</v>
      </c>
      <c r="B12">
        <v>0.95</v>
      </c>
      <c r="C12">
        <v>0.9</v>
      </c>
    </row>
    <row r="13" spans="1:3">
      <c r="A13">
        <v>5</v>
      </c>
      <c r="B13">
        <v>0.95</v>
      </c>
      <c r="C13">
        <v>0.85</v>
      </c>
    </row>
    <row r="14" spans="1:3">
      <c r="A14">
        <v>6</v>
      </c>
      <c r="B14">
        <v>0.95</v>
      </c>
      <c r="C14">
        <v>0.95</v>
      </c>
    </row>
    <row r="15" spans="1:3">
      <c r="A15">
        <v>7</v>
      </c>
      <c r="B15">
        <v>0.95</v>
      </c>
      <c r="C15">
        <v>0.95</v>
      </c>
    </row>
    <row r="16" spans="1:3">
      <c r="A16">
        <v>8</v>
      </c>
      <c r="B16">
        <v>0.95</v>
      </c>
      <c r="C16">
        <v>0.9</v>
      </c>
    </row>
    <row r="17" spans="1:3">
      <c r="A17">
        <v>9</v>
      </c>
      <c r="B17">
        <v>0.85</v>
      </c>
      <c r="C17">
        <v>0.8</v>
      </c>
    </row>
    <row r="18" spans="1:3">
      <c r="A18">
        <v>10</v>
      </c>
      <c r="B18">
        <v>0.95</v>
      </c>
      <c r="C18">
        <v>0.9</v>
      </c>
    </row>
    <row r="19" spans="1:3">
      <c r="A19">
        <v>11</v>
      </c>
      <c r="B19">
        <v>0.95</v>
      </c>
      <c r="C19">
        <v>0.9</v>
      </c>
    </row>
    <row r="20" spans="1:3">
      <c r="A20">
        <v>12</v>
      </c>
      <c r="B20">
        <v>0.95</v>
      </c>
      <c r="C20">
        <v>0.9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25" zoomScaleNormal="125" zoomScalePageLayoutView="125" workbookViewId="0">
      <selection activeCell="D20" sqref="D20"/>
    </sheetView>
  </sheetViews>
  <sheetFormatPr baseColWidth="10" defaultRowHeight="15" x14ac:dyDescent="0"/>
  <sheetData>
    <row r="1" spans="1:3">
      <c r="A1" t="s">
        <v>289</v>
      </c>
      <c r="B1" t="s">
        <v>290</v>
      </c>
      <c r="C1" t="s">
        <v>291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1</v>
      </c>
    </row>
    <row r="4" spans="1:3">
      <c r="A4">
        <v>3</v>
      </c>
      <c r="B4">
        <v>1</v>
      </c>
      <c r="C4">
        <v>1</v>
      </c>
    </row>
    <row r="5" spans="1:3">
      <c r="A5">
        <v>4</v>
      </c>
      <c r="B5">
        <v>1</v>
      </c>
      <c r="C5">
        <v>0.5</v>
      </c>
    </row>
    <row r="6" spans="1:3">
      <c r="A6">
        <v>5</v>
      </c>
      <c r="B6">
        <v>1</v>
      </c>
      <c r="C6">
        <v>1</v>
      </c>
    </row>
    <row r="7" spans="1:3">
      <c r="A7">
        <v>6</v>
      </c>
      <c r="B7">
        <v>0.5</v>
      </c>
      <c r="C7">
        <v>1</v>
      </c>
    </row>
    <row r="8" spans="1:3">
      <c r="A8">
        <v>7</v>
      </c>
      <c r="B8">
        <v>1</v>
      </c>
      <c r="C8">
        <v>1</v>
      </c>
    </row>
    <row r="9" spans="1:3">
      <c r="A9">
        <v>8</v>
      </c>
      <c r="B9">
        <v>0.25</v>
      </c>
      <c r="C9">
        <v>0.7</v>
      </c>
    </row>
    <row r="10" spans="1:3">
      <c r="A10">
        <v>9</v>
      </c>
      <c r="B10">
        <v>1</v>
      </c>
      <c r="C10">
        <v>1</v>
      </c>
    </row>
    <row r="11" spans="1:3">
      <c r="A11">
        <v>10</v>
      </c>
      <c r="B11">
        <v>1</v>
      </c>
      <c r="C11">
        <v>1</v>
      </c>
    </row>
    <row r="12" spans="1:3">
      <c r="A12">
        <v>11</v>
      </c>
      <c r="B12">
        <v>1</v>
      </c>
      <c r="C12">
        <v>1</v>
      </c>
    </row>
    <row r="13" spans="1:3">
      <c r="A13">
        <v>12</v>
      </c>
      <c r="B13">
        <v>0.75</v>
      </c>
      <c r="C13">
        <v>0.75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5" zoomScaleNormal="125" zoomScalePageLayoutView="125" workbookViewId="0">
      <selection activeCell="B12" sqref="B12"/>
    </sheetView>
  </sheetViews>
  <sheetFormatPr baseColWidth="10" defaultRowHeight="15" x14ac:dyDescent="0"/>
  <cols>
    <col min="1" max="1" width="17.83203125" customWidth="1"/>
  </cols>
  <sheetData>
    <row r="1" spans="1:2">
      <c r="A1" t="s">
        <v>265</v>
      </c>
      <c r="B1" t="s">
        <v>267</v>
      </c>
    </row>
    <row r="2" spans="1:2">
      <c r="A2" s="62" t="s">
        <v>266</v>
      </c>
      <c r="B2">
        <v>1</v>
      </c>
    </row>
    <row r="3" spans="1:2">
      <c r="A3" t="s">
        <v>268</v>
      </c>
      <c r="B3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25" zoomScaleNormal="125" zoomScalePageLayoutView="125" workbookViewId="0">
      <selection activeCell="C21" sqref="C21"/>
    </sheetView>
  </sheetViews>
  <sheetFormatPr baseColWidth="10" defaultRowHeight="15" x14ac:dyDescent="0"/>
  <cols>
    <col min="1" max="1" width="16.6640625" customWidth="1"/>
    <col min="2" max="3" width="20.1640625" customWidth="1"/>
    <col min="4" max="4" width="19.1640625" customWidth="1"/>
  </cols>
  <sheetData>
    <row r="1" spans="1:4">
      <c r="A1" t="s">
        <v>280</v>
      </c>
      <c r="B1" t="s">
        <v>281</v>
      </c>
      <c r="C1" t="s">
        <v>282</v>
      </c>
    </row>
    <row r="2" spans="1:4">
      <c r="A2" t="s">
        <v>167</v>
      </c>
      <c r="B2" t="s">
        <v>269</v>
      </c>
      <c r="C2">
        <v>60</v>
      </c>
      <c r="D2" s="60"/>
    </row>
    <row r="3" spans="1:4">
      <c r="A3" t="s">
        <v>204</v>
      </c>
      <c r="B3" t="s">
        <v>270</v>
      </c>
      <c r="C3">
        <v>40</v>
      </c>
      <c r="D3" s="60"/>
    </row>
    <row r="4" spans="1:4">
      <c r="A4" t="s">
        <v>271</v>
      </c>
      <c r="B4" t="s">
        <v>272</v>
      </c>
      <c r="C4">
        <v>95</v>
      </c>
      <c r="D4" s="60"/>
    </row>
    <row r="5" spans="1:4">
      <c r="A5" t="s">
        <v>273</v>
      </c>
      <c r="B5" t="s">
        <v>274</v>
      </c>
      <c r="C5">
        <v>60</v>
      </c>
      <c r="D5" s="60"/>
    </row>
    <row r="6" spans="1:4">
      <c r="A6" t="s">
        <v>207</v>
      </c>
      <c r="B6" t="s">
        <v>275</v>
      </c>
      <c r="C6">
        <v>120</v>
      </c>
      <c r="D6" s="60"/>
    </row>
    <row r="7" spans="1:4">
      <c r="A7" t="s">
        <v>276</v>
      </c>
      <c r="B7" t="s">
        <v>277</v>
      </c>
      <c r="C7">
        <v>20</v>
      </c>
      <c r="D7" s="60"/>
    </row>
    <row r="8" spans="1:4">
      <c r="A8" t="s">
        <v>278</v>
      </c>
      <c r="B8" t="s">
        <v>279</v>
      </c>
      <c r="C8">
        <v>30</v>
      </c>
      <c r="D8" s="60"/>
    </row>
    <row r="9" spans="1:4">
      <c r="A9" t="s">
        <v>63</v>
      </c>
      <c r="B9" t="s">
        <v>283</v>
      </c>
      <c r="C9">
        <v>120</v>
      </c>
    </row>
    <row r="10" spans="1:4">
      <c r="A10" t="s">
        <v>209</v>
      </c>
      <c r="B10" t="s">
        <v>284</v>
      </c>
      <c r="C10">
        <v>50</v>
      </c>
      <c r="D10" s="60"/>
    </row>
    <row r="11" spans="1:4">
      <c r="A11" t="s">
        <v>285</v>
      </c>
      <c r="B11" t="s">
        <v>286</v>
      </c>
      <c r="C11">
        <v>60</v>
      </c>
      <c r="D11" s="60"/>
    </row>
    <row r="12" spans="1:4">
      <c r="A12" t="s">
        <v>287</v>
      </c>
      <c r="B12" t="s">
        <v>288</v>
      </c>
      <c r="C12">
        <v>60</v>
      </c>
      <c r="D12" s="61"/>
    </row>
    <row r="13" spans="1:4">
      <c r="D13" s="60"/>
    </row>
    <row r="14" spans="1:4">
      <c r="D14" s="5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D26"/>
  <sheetViews>
    <sheetView zoomScale="125" zoomScaleNormal="125" zoomScalePageLayoutView="125" workbookViewId="0">
      <selection activeCell="J4" sqref="J4:J26"/>
    </sheetView>
  </sheetViews>
  <sheetFormatPr baseColWidth="10" defaultColWidth="8.83203125" defaultRowHeight="15" x14ac:dyDescent="0"/>
  <cols>
    <col min="1" max="2" width="8.83203125" style="13"/>
    <col min="3" max="3" width="6.5" style="13" customWidth="1"/>
    <col min="4" max="4" width="8.6640625" style="13" customWidth="1"/>
    <col min="5" max="5" width="10.1640625" style="13" customWidth="1"/>
    <col min="6" max="6" width="10" style="13" customWidth="1"/>
    <col min="7" max="7" width="9.1640625" style="13" customWidth="1"/>
    <col min="8" max="8" width="10.5" style="13" customWidth="1"/>
    <col min="9" max="9" width="9" style="13" customWidth="1"/>
    <col min="10" max="10" width="5.6640625" style="42" customWidth="1"/>
    <col min="11" max="30" width="6.6640625" style="13" customWidth="1"/>
    <col min="31" max="31" width="8.5" style="13" customWidth="1"/>
    <col min="32" max="32" width="8.83203125" style="13" customWidth="1"/>
    <col min="33" max="33" width="6.6640625" style="42" customWidth="1"/>
    <col min="34" max="49" width="6.6640625" style="13" customWidth="1"/>
    <col min="50" max="50" width="7.33203125" style="13" customWidth="1"/>
    <col min="51" max="54" width="6.6640625" style="13" customWidth="1"/>
    <col min="55" max="56" width="8.83203125" style="13" customWidth="1"/>
    <col min="57" max="16384" width="8.83203125" style="13"/>
  </cols>
  <sheetData>
    <row r="1" spans="3:56">
      <c r="F1" s="13">
        <v>1000000</v>
      </c>
      <c r="H1" s="13">
        <f>+SUM(H4:H26)</f>
        <v>1060300</v>
      </c>
    </row>
    <row r="2" spans="3:56">
      <c r="K2" s="30" t="s">
        <v>260</v>
      </c>
      <c r="V2" s="13" t="s">
        <v>176</v>
      </c>
      <c r="AH2" s="13" t="s">
        <v>177</v>
      </c>
      <c r="AT2" s="30" t="s">
        <v>175</v>
      </c>
    </row>
    <row r="3" spans="3:56" s="41" customFormat="1" ht="45.5" customHeight="1">
      <c r="C3" s="43" t="s">
        <v>138</v>
      </c>
      <c r="D3" s="43" t="s">
        <v>139</v>
      </c>
      <c r="E3" s="43" t="s">
        <v>140</v>
      </c>
      <c r="F3" s="43" t="s">
        <v>179</v>
      </c>
      <c r="G3" s="43" t="s">
        <v>259</v>
      </c>
      <c r="H3" s="43" t="s">
        <v>180</v>
      </c>
      <c r="I3" s="43" t="s">
        <v>259</v>
      </c>
      <c r="J3" s="44" t="s">
        <v>192</v>
      </c>
      <c r="K3" s="44" t="s">
        <v>167</v>
      </c>
      <c r="L3" s="44" t="s">
        <v>168</v>
      </c>
      <c r="M3" s="44" t="s">
        <v>169</v>
      </c>
      <c r="N3" s="44" t="s">
        <v>170</v>
      </c>
      <c r="O3" s="44" t="s">
        <v>165</v>
      </c>
      <c r="P3" s="44" t="s">
        <v>166</v>
      </c>
      <c r="Q3" s="44" t="s">
        <v>172</v>
      </c>
      <c r="R3" s="44" t="s">
        <v>63</v>
      </c>
      <c r="S3" s="44" t="s">
        <v>171</v>
      </c>
      <c r="T3" s="44" t="s">
        <v>173</v>
      </c>
      <c r="U3" s="44" t="s">
        <v>174</v>
      </c>
      <c r="V3" s="44" t="s">
        <v>167</v>
      </c>
      <c r="W3" s="44" t="s">
        <v>168</v>
      </c>
      <c r="X3" s="44" t="s">
        <v>169</v>
      </c>
      <c r="Y3" s="44" t="s">
        <v>170</v>
      </c>
      <c r="Z3" s="44" t="s">
        <v>165</v>
      </c>
      <c r="AA3" s="44" t="s">
        <v>166</v>
      </c>
      <c r="AB3" s="44" t="s">
        <v>172</v>
      </c>
      <c r="AC3" s="44" t="s">
        <v>63</v>
      </c>
      <c r="AD3" s="44" t="s">
        <v>171</v>
      </c>
      <c r="AE3" s="44" t="s">
        <v>173</v>
      </c>
      <c r="AF3" s="44" t="s">
        <v>174</v>
      </c>
      <c r="AG3" s="44" t="s">
        <v>178</v>
      </c>
      <c r="AH3" s="44" t="s">
        <v>167</v>
      </c>
      <c r="AI3" s="44" t="s">
        <v>168</v>
      </c>
      <c r="AJ3" s="44" t="s">
        <v>169</v>
      </c>
      <c r="AK3" s="44" t="s">
        <v>170</v>
      </c>
      <c r="AL3" s="44" t="s">
        <v>165</v>
      </c>
      <c r="AM3" s="44" t="s">
        <v>166</v>
      </c>
      <c r="AN3" s="44" t="s">
        <v>172</v>
      </c>
      <c r="AO3" s="44" t="s">
        <v>63</v>
      </c>
      <c r="AP3" s="44" t="s">
        <v>171</v>
      </c>
      <c r="AQ3" s="44" t="s">
        <v>173</v>
      </c>
      <c r="AR3" s="44" t="s">
        <v>174</v>
      </c>
      <c r="AS3" s="44" t="s">
        <v>178</v>
      </c>
      <c r="AT3" s="44" t="s">
        <v>167</v>
      </c>
      <c r="AU3" s="44" t="s">
        <v>168</v>
      </c>
      <c r="AV3" s="44" t="s">
        <v>169</v>
      </c>
      <c r="AW3" s="44" t="s">
        <v>170</v>
      </c>
      <c r="AX3" s="44" t="s">
        <v>165</v>
      </c>
      <c r="AY3" s="44" t="s">
        <v>166</v>
      </c>
      <c r="AZ3" s="44" t="s">
        <v>172</v>
      </c>
      <c r="BA3" s="44" t="s">
        <v>63</v>
      </c>
      <c r="BB3" s="44" t="s">
        <v>171</v>
      </c>
      <c r="BC3" s="44" t="s">
        <v>173</v>
      </c>
      <c r="BD3" s="44" t="s">
        <v>174</v>
      </c>
    </row>
    <row r="4" spans="3:56">
      <c r="C4" s="45" t="s">
        <v>141</v>
      </c>
      <c r="D4" s="42">
        <v>1</v>
      </c>
      <c r="E4" s="42" t="s">
        <v>181</v>
      </c>
      <c r="F4" s="13">
        <v>360000</v>
      </c>
      <c r="G4" s="14">
        <f>+SUM(F4:F5)/$F$1</f>
        <v>0.6</v>
      </c>
      <c r="H4" s="13">
        <v>380000</v>
      </c>
      <c r="I4" s="14">
        <f>+SUM(H4:H5)/$H$1</f>
        <v>0.57530887484674154</v>
      </c>
      <c r="J4" s="36">
        <v>0.15</v>
      </c>
      <c r="K4" s="46">
        <v>1</v>
      </c>
      <c r="L4" s="46">
        <v>1</v>
      </c>
      <c r="M4" s="46">
        <v>1</v>
      </c>
      <c r="N4" s="46">
        <v>1</v>
      </c>
      <c r="O4" s="46"/>
      <c r="P4" s="46">
        <v>1</v>
      </c>
      <c r="Q4" s="46">
        <v>1</v>
      </c>
      <c r="R4" s="46">
        <v>1</v>
      </c>
      <c r="S4" s="46">
        <v>1</v>
      </c>
      <c r="T4" s="46">
        <v>1</v>
      </c>
      <c r="U4" s="42">
        <v>1</v>
      </c>
      <c r="V4" s="36">
        <v>0.22</v>
      </c>
      <c r="W4" s="36">
        <v>0.09</v>
      </c>
      <c r="X4" s="36">
        <v>0.2</v>
      </c>
      <c r="Y4" s="36">
        <v>7.0000000000000007E-2</v>
      </c>
      <c r="Z4" s="36">
        <v>0.22</v>
      </c>
      <c r="AA4" s="36">
        <v>0.02</v>
      </c>
      <c r="AB4" s="36">
        <v>0.05</v>
      </c>
      <c r="AC4" s="36">
        <v>0.09</v>
      </c>
      <c r="AD4" s="36">
        <v>0.02</v>
      </c>
      <c r="AE4" s="36">
        <v>0.01</v>
      </c>
      <c r="AF4" s="36">
        <v>0.01</v>
      </c>
      <c r="AG4" s="36">
        <f>+SUM(V4:AF4)</f>
        <v>1</v>
      </c>
      <c r="AH4" s="14">
        <v>0.05</v>
      </c>
      <c r="AI4" s="14">
        <v>0.09</v>
      </c>
      <c r="AJ4" s="14">
        <v>0.2</v>
      </c>
      <c r="AK4" s="14">
        <v>0.15</v>
      </c>
      <c r="AL4" s="14">
        <v>0.22</v>
      </c>
      <c r="AM4" s="14">
        <v>0.02</v>
      </c>
      <c r="AN4" s="14">
        <v>0.05</v>
      </c>
      <c r="AO4" s="14">
        <v>0.18</v>
      </c>
      <c r="AP4" s="14">
        <v>0.02</v>
      </c>
      <c r="AQ4" s="14">
        <v>0.01</v>
      </c>
      <c r="AR4" s="14">
        <v>0.01</v>
      </c>
      <c r="AS4" s="14">
        <f>+SUM(AH4:AR4)</f>
        <v>1</v>
      </c>
      <c r="AT4" s="42">
        <v>1</v>
      </c>
      <c r="AU4" s="42">
        <v>1</v>
      </c>
      <c r="AV4" s="42">
        <v>1</v>
      </c>
      <c r="AW4" s="42">
        <v>1</v>
      </c>
      <c r="AX4" s="42">
        <v>1</v>
      </c>
      <c r="AY4" s="42">
        <v>1</v>
      </c>
      <c r="AZ4" s="42">
        <v>2</v>
      </c>
      <c r="BA4" s="42">
        <v>2</v>
      </c>
      <c r="BB4" s="42">
        <v>2</v>
      </c>
      <c r="BC4" s="42">
        <v>2</v>
      </c>
      <c r="BD4" s="42">
        <v>2</v>
      </c>
    </row>
    <row r="5" spans="3:56">
      <c r="C5" s="45" t="s">
        <v>142</v>
      </c>
      <c r="D5" s="42">
        <v>1</v>
      </c>
      <c r="E5" s="42" t="s">
        <v>181</v>
      </c>
      <c r="F5" s="13">
        <v>240000</v>
      </c>
      <c r="G5" s="14"/>
      <c r="H5" s="13">
        <v>230000</v>
      </c>
      <c r="J5" s="36">
        <v>0.15</v>
      </c>
      <c r="K5" s="46">
        <v>1</v>
      </c>
      <c r="L5" s="46">
        <v>1</v>
      </c>
      <c r="M5" s="46">
        <v>1</v>
      </c>
      <c r="N5" s="46">
        <v>1</v>
      </c>
      <c r="O5" s="46">
        <v>1</v>
      </c>
      <c r="P5" s="46"/>
      <c r="Q5" s="46"/>
      <c r="R5" s="46">
        <v>1</v>
      </c>
      <c r="S5" s="46"/>
      <c r="T5" s="46"/>
      <c r="U5" s="42"/>
      <c r="V5" s="36">
        <v>0.06</v>
      </c>
      <c r="W5" s="36">
        <v>0.09</v>
      </c>
      <c r="X5" s="36">
        <v>0.15</v>
      </c>
      <c r="Y5" s="36">
        <v>0.1</v>
      </c>
      <c r="Z5" s="36">
        <v>0.35</v>
      </c>
      <c r="AA5" s="36"/>
      <c r="AB5" s="36"/>
      <c r="AC5" s="36">
        <v>0.25</v>
      </c>
      <c r="AD5" s="36"/>
      <c r="AE5" s="36"/>
      <c r="AF5" s="36"/>
      <c r="AG5" s="36">
        <f t="shared" ref="AG5:AG26" si="0">+SUM(V5:AF5)</f>
        <v>1</v>
      </c>
      <c r="AH5" s="14">
        <v>0.06</v>
      </c>
      <c r="AI5" s="14">
        <v>0.09</v>
      </c>
      <c r="AJ5" s="14">
        <v>0.15</v>
      </c>
      <c r="AK5" s="14">
        <v>0.1</v>
      </c>
      <c r="AL5" s="14">
        <v>0.4</v>
      </c>
      <c r="AM5" s="14"/>
      <c r="AN5" s="14"/>
      <c r="AO5" s="14">
        <v>0.05</v>
      </c>
      <c r="AP5" s="14">
        <v>0.15</v>
      </c>
      <c r="AQ5" s="14"/>
      <c r="AR5" s="14"/>
      <c r="AS5" s="14">
        <f t="shared" ref="AS5:AS26" si="1">+SUM(AH5:AR5)</f>
        <v>1</v>
      </c>
      <c r="AT5" s="42">
        <v>1</v>
      </c>
      <c r="AU5" s="42">
        <v>2</v>
      </c>
      <c r="AV5" s="42">
        <v>1</v>
      </c>
      <c r="AW5" s="42">
        <v>2</v>
      </c>
      <c r="AX5" s="42">
        <v>1</v>
      </c>
      <c r="AY5" s="42"/>
      <c r="AZ5" s="42"/>
      <c r="BA5" s="42">
        <v>2</v>
      </c>
      <c r="BB5" s="42"/>
      <c r="BC5" s="42"/>
      <c r="BD5" s="42"/>
    </row>
    <row r="6" spans="3:56">
      <c r="C6" s="45" t="s">
        <v>143</v>
      </c>
      <c r="D6" s="42">
        <v>2</v>
      </c>
      <c r="E6" s="42" t="s">
        <v>182</v>
      </c>
      <c r="F6" s="13">
        <v>75000</v>
      </c>
      <c r="G6" s="14">
        <f>+SUM(F6:F10)/$F$1</f>
        <v>0.3</v>
      </c>
      <c r="H6" s="13">
        <v>100000</v>
      </c>
      <c r="I6" s="14">
        <f>+SUM(H6:H10)/$H$1</f>
        <v>0.29897198905970007</v>
      </c>
      <c r="J6" s="36">
        <v>0.2</v>
      </c>
      <c r="K6" s="46">
        <v>1</v>
      </c>
      <c r="L6" s="46">
        <v>1</v>
      </c>
      <c r="M6" s="46"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6">
        <v>1</v>
      </c>
      <c r="U6" s="42">
        <v>1</v>
      </c>
      <c r="V6" s="36">
        <v>0.12</v>
      </c>
      <c r="W6" s="36">
        <v>0.12</v>
      </c>
      <c r="X6" s="36">
        <v>0.12</v>
      </c>
      <c r="Y6" s="36">
        <v>0.12</v>
      </c>
      <c r="Z6" s="36">
        <v>0.12</v>
      </c>
      <c r="AA6" s="36">
        <v>7.0000000000000007E-2</v>
      </c>
      <c r="AB6" s="36">
        <v>0.06</v>
      </c>
      <c r="AC6" s="36">
        <v>7.0000000000000007E-2</v>
      </c>
      <c r="AD6" s="36">
        <v>7.0000000000000007E-2</v>
      </c>
      <c r="AE6" s="36">
        <v>0.06</v>
      </c>
      <c r="AF6" s="36">
        <v>7.0000000000000007E-2</v>
      </c>
      <c r="AG6" s="36">
        <f t="shared" si="0"/>
        <v>1.0000000000000002</v>
      </c>
      <c r="AH6" s="14">
        <v>0.08</v>
      </c>
      <c r="AI6" s="14">
        <v>0.12</v>
      </c>
      <c r="AJ6" s="14">
        <v>0.2</v>
      </c>
      <c r="AK6" s="14">
        <v>0.12</v>
      </c>
      <c r="AL6" s="14">
        <v>0.12</v>
      </c>
      <c r="AM6" s="14">
        <v>7.0000000000000007E-2</v>
      </c>
      <c r="AN6" s="14">
        <v>0.06</v>
      </c>
      <c r="AO6" s="14">
        <v>0.03</v>
      </c>
      <c r="AP6" s="14">
        <v>7.0000000000000007E-2</v>
      </c>
      <c r="AQ6" s="14">
        <v>0.06</v>
      </c>
      <c r="AR6" s="14">
        <v>7.0000000000000007E-2</v>
      </c>
      <c r="AS6" s="14">
        <f t="shared" si="1"/>
        <v>1.0000000000000002</v>
      </c>
      <c r="AT6" s="42">
        <v>1</v>
      </c>
      <c r="AU6" s="42">
        <v>1</v>
      </c>
      <c r="AV6" s="42">
        <v>1</v>
      </c>
      <c r="AW6" s="42">
        <v>1</v>
      </c>
      <c r="AX6" s="42">
        <v>1</v>
      </c>
      <c r="AY6" s="42">
        <v>2</v>
      </c>
      <c r="AZ6" s="42">
        <v>2</v>
      </c>
      <c r="BA6" s="42">
        <v>2</v>
      </c>
      <c r="BB6" s="42">
        <v>2</v>
      </c>
      <c r="BC6" s="42">
        <v>2</v>
      </c>
      <c r="BD6" s="42">
        <v>2</v>
      </c>
    </row>
    <row r="7" spans="3:56">
      <c r="C7" s="45" t="s">
        <v>144</v>
      </c>
      <c r="D7" s="42">
        <v>2</v>
      </c>
      <c r="E7" s="42" t="s">
        <v>182</v>
      </c>
      <c r="F7" s="13">
        <v>75000</v>
      </c>
      <c r="G7" s="14"/>
      <c r="H7" s="13">
        <v>60000</v>
      </c>
      <c r="J7" s="36">
        <v>0.2</v>
      </c>
      <c r="K7" s="46">
        <v>1</v>
      </c>
      <c r="L7" s="46">
        <v>1</v>
      </c>
      <c r="M7" s="46">
        <v>1</v>
      </c>
      <c r="N7" s="46">
        <v>1</v>
      </c>
      <c r="O7" s="46">
        <v>1</v>
      </c>
      <c r="P7" s="46"/>
      <c r="Q7" s="46"/>
      <c r="R7" s="46"/>
      <c r="S7" s="46"/>
      <c r="T7" s="46"/>
      <c r="U7" s="42"/>
      <c r="V7" s="36">
        <v>0.22</v>
      </c>
      <c r="W7" s="36">
        <v>0.15</v>
      </c>
      <c r="X7" s="36">
        <v>0.21</v>
      </c>
      <c r="Y7" s="36">
        <v>0.19</v>
      </c>
      <c r="Z7" s="36">
        <v>0.23</v>
      </c>
      <c r="AA7" s="36"/>
      <c r="AB7" s="36"/>
      <c r="AC7" s="36"/>
      <c r="AD7" s="36"/>
      <c r="AE7" s="36"/>
      <c r="AF7" s="36"/>
      <c r="AG7" s="36">
        <f t="shared" si="0"/>
        <v>1</v>
      </c>
      <c r="AH7" s="14">
        <v>0.22</v>
      </c>
      <c r="AI7" s="14">
        <v>0.15</v>
      </c>
      <c r="AJ7" s="14">
        <v>0.21</v>
      </c>
      <c r="AK7" s="14">
        <v>0.19</v>
      </c>
      <c r="AL7" s="14">
        <v>0.23</v>
      </c>
      <c r="AM7" s="14"/>
      <c r="AN7" s="14"/>
      <c r="AO7" s="14"/>
      <c r="AP7" s="14"/>
      <c r="AQ7" s="14"/>
      <c r="AR7" s="14"/>
      <c r="AS7" s="14">
        <f t="shared" si="1"/>
        <v>1</v>
      </c>
      <c r="AT7" s="42">
        <v>1</v>
      </c>
      <c r="AU7" s="42">
        <v>2</v>
      </c>
      <c r="AV7" s="42">
        <v>1</v>
      </c>
      <c r="AW7" s="42">
        <v>2</v>
      </c>
      <c r="AX7" s="42">
        <v>1</v>
      </c>
      <c r="AY7" s="42"/>
      <c r="AZ7" s="42"/>
      <c r="BA7" s="42"/>
      <c r="BB7" s="42"/>
      <c r="BC7" s="42"/>
      <c r="BD7" s="42"/>
    </row>
    <row r="8" spans="3:56">
      <c r="C8" s="45" t="s">
        <v>145</v>
      </c>
      <c r="D8" s="42">
        <v>2</v>
      </c>
      <c r="E8" s="42" t="s">
        <v>182</v>
      </c>
      <c r="F8" s="13">
        <v>60000</v>
      </c>
      <c r="G8" s="14"/>
      <c r="H8" s="13">
        <v>60000</v>
      </c>
      <c r="J8" s="36">
        <v>0.2</v>
      </c>
      <c r="K8" s="46"/>
      <c r="L8" s="46"/>
      <c r="M8" s="46"/>
      <c r="N8" s="46"/>
      <c r="O8" s="46"/>
      <c r="P8" s="46">
        <v>1</v>
      </c>
      <c r="Q8" s="46">
        <v>1</v>
      </c>
      <c r="R8" s="46">
        <v>1</v>
      </c>
      <c r="S8" s="46">
        <v>1</v>
      </c>
      <c r="T8" s="46">
        <v>1</v>
      </c>
      <c r="U8" s="42">
        <v>1</v>
      </c>
      <c r="V8" s="36"/>
      <c r="W8" s="36"/>
      <c r="X8" s="36"/>
      <c r="Y8" s="36"/>
      <c r="Z8" s="36"/>
      <c r="AA8" s="36">
        <v>0.15</v>
      </c>
      <c r="AB8" s="36">
        <v>0.15</v>
      </c>
      <c r="AC8" s="36">
        <v>0.2</v>
      </c>
      <c r="AD8" s="36">
        <v>0.2</v>
      </c>
      <c r="AE8" s="36">
        <v>0.2</v>
      </c>
      <c r="AF8" s="36">
        <v>0.1</v>
      </c>
      <c r="AG8" s="36">
        <f t="shared" si="0"/>
        <v>0.99999999999999989</v>
      </c>
      <c r="AH8" s="14"/>
      <c r="AI8" s="14"/>
      <c r="AJ8" s="14"/>
      <c r="AK8" s="14"/>
      <c r="AL8" s="14"/>
      <c r="AM8" s="14">
        <v>0.25</v>
      </c>
      <c r="AN8" s="14">
        <v>0.15</v>
      </c>
      <c r="AO8" s="14">
        <v>0.2</v>
      </c>
      <c r="AP8" s="14">
        <v>0.05</v>
      </c>
      <c r="AQ8" s="14">
        <v>0.25</v>
      </c>
      <c r="AR8" s="14">
        <v>0.1</v>
      </c>
      <c r="AS8" s="14">
        <f t="shared" si="1"/>
        <v>1.0000000000000002</v>
      </c>
      <c r="AT8" s="42"/>
      <c r="AU8" s="42"/>
      <c r="AV8" s="42"/>
      <c r="AW8" s="42"/>
      <c r="AX8" s="42"/>
      <c r="AY8" s="42">
        <v>1</v>
      </c>
      <c r="AZ8" s="42">
        <v>1</v>
      </c>
      <c r="BA8" s="42">
        <v>2</v>
      </c>
      <c r="BB8" s="42">
        <v>2</v>
      </c>
      <c r="BC8" s="42">
        <v>1</v>
      </c>
      <c r="BD8" s="42">
        <v>1</v>
      </c>
    </row>
    <row r="9" spans="3:56">
      <c r="C9" s="45" t="s">
        <v>146</v>
      </c>
      <c r="D9" s="42">
        <v>2</v>
      </c>
      <c r="E9" s="42" t="s">
        <v>182</v>
      </c>
      <c r="F9" s="13">
        <v>60000</v>
      </c>
      <c r="G9" s="14"/>
      <c r="H9" s="13">
        <v>65000</v>
      </c>
      <c r="J9" s="36">
        <v>0.2</v>
      </c>
      <c r="K9" s="46">
        <v>1</v>
      </c>
      <c r="L9" s="46"/>
      <c r="M9" s="46">
        <v>1</v>
      </c>
      <c r="N9" s="46"/>
      <c r="O9" s="46">
        <v>1</v>
      </c>
      <c r="P9" s="46"/>
      <c r="Q9" s="46"/>
      <c r="R9" s="46">
        <v>1</v>
      </c>
      <c r="S9" s="46">
        <v>1</v>
      </c>
      <c r="T9" s="46"/>
      <c r="U9" s="42"/>
      <c r="V9" s="36">
        <v>0.2</v>
      </c>
      <c r="W9" s="36"/>
      <c r="X9" s="36">
        <v>0.25</v>
      </c>
      <c r="Y9" s="36"/>
      <c r="Z9" s="36">
        <v>0.25</v>
      </c>
      <c r="AA9" s="36"/>
      <c r="AB9" s="36"/>
      <c r="AC9" s="36">
        <v>0.15</v>
      </c>
      <c r="AD9" s="36">
        <v>0.15</v>
      </c>
      <c r="AE9" s="36"/>
      <c r="AF9" s="36"/>
      <c r="AG9" s="36">
        <f t="shared" si="0"/>
        <v>1</v>
      </c>
      <c r="AH9" s="14">
        <v>0.2</v>
      </c>
      <c r="AI9" s="14"/>
      <c r="AJ9" s="14">
        <v>0.25</v>
      </c>
      <c r="AK9" s="14"/>
      <c r="AL9" s="14">
        <v>0.25</v>
      </c>
      <c r="AM9" s="14"/>
      <c r="AN9" s="14"/>
      <c r="AO9" s="14">
        <v>0.3</v>
      </c>
      <c r="AP9" s="14">
        <v>0</v>
      </c>
      <c r="AQ9" s="14"/>
      <c r="AR9" s="14"/>
      <c r="AS9" s="14">
        <f t="shared" si="1"/>
        <v>1</v>
      </c>
      <c r="AT9" s="42">
        <v>1</v>
      </c>
      <c r="AU9" s="42"/>
      <c r="AV9" s="42">
        <v>1</v>
      </c>
      <c r="AW9" s="42"/>
      <c r="AX9" s="42">
        <v>1</v>
      </c>
      <c r="AY9" s="42"/>
      <c r="AZ9" s="42"/>
      <c r="BA9" s="42">
        <v>2</v>
      </c>
      <c r="BB9" s="42">
        <v>2</v>
      </c>
      <c r="BC9" s="42"/>
      <c r="BD9" s="42"/>
    </row>
    <row r="10" spans="3:56">
      <c r="C10" s="45" t="s">
        <v>147</v>
      </c>
      <c r="D10" s="42">
        <v>2</v>
      </c>
      <c r="E10" s="42" t="s">
        <v>182</v>
      </c>
      <c r="F10" s="13">
        <v>30000</v>
      </c>
      <c r="G10" s="14"/>
      <c r="H10" s="13">
        <v>32000</v>
      </c>
      <c r="J10" s="36">
        <v>0.2</v>
      </c>
      <c r="K10" s="46"/>
      <c r="L10" s="46"/>
      <c r="M10" s="46">
        <v>1</v>
      </c>
      <c r="N10" s="46">
        <v>1</v>
      </c>
      <c r="O10" s="46"/>
      <c r="P10" s="46"/>
      <c r="Q10" s="46">
        <v>1</v>
      </c>
      <c r="R10" s="46"/>
      <c r="S10" s="46"/>
      <c r="T10" s="46"/>
      <c r="U10" s="42">
        <v>1</v>
      </c>
      <c r="V10" s="36"/>
      <c r="W10" s="36"/>
      <c r="X10" s="36">
        <v>0.35</v>
      </c>
      <c r="Y10" s="36"/>
      <c r="Z10" s="36">
        <v>0.35</v>
      </c>
      <c r="AA10" s="36"/>
      <c r="AB10" s="36">
        <v>0.2</v>
      </c>
      <c r="AC10" s="36"/>
      <c r="AD10" s="36"/>
      <c r="AE10" s="36"/>
      <c r="AF10" s="36">
        <v>0.1</v>
      </c>
      <c r="AG10" s="36">
        <f t="shared" si="0"/>
        <v>0.99999999999999989</v>
      </c>
      <c r="AH10" s="14"/>
      <c r="AI10" s="14"/>
      <c r="AJ10" s="14">
        <v>0.7</v>
      </c>
      <c r="AK10" s="14"/>
      <c r="AL10" s="14">
        <v>0</v>
      </c>
      <c r="AM10" s="14"/>
      <c r="AN10" s="14">
        <v>0.2</v>
      </c>
      <c r="AO10" s="14"/>
      <c r="AP10" s="14"/>
      <c r="AQ10" s="14"/>
      <c r="AR10" s="14">
        <v>0.1</v>
      </c>
      <c r="AS10" s="14">
        <f t="shared" si="1"/>
        <v>0.99999999999999989</v>
      </c>
      <c r="AT10" s="42"/>
      <c r="AU10" s="42"/>
      <c r="AV10" s="42">
        <v>1</v>
      </c>
      <c r="AW10" s="42">
        <v>2</v>
      </c>
      <c r="AX10" s="42"/>
      <c r="AY10" s="42"/>
      <c r="AZ10" s="42">
        <v>1</v>
      </c>
      <c r="BA10" s="42"/>
      <c r="BB10" s="42"/>
      <c r="BC10" s="42"/>
      <c r="BD10" s="42">
        <v>1</v>
      </c>
    </row>
    <row r="11" spans="3:56">
      <c r="C11" s="45" t="s">
        <v>148</v>
      </c>
      <c r="D11" s="42">
        <v>3</v>
      </c>
      <c r="E11" s="42" t="s">
        <v>181</v>
      </c>
      <c r="F11" s="13">
        <v>9500</v>
      </c>
      <c r="G11" s="14">
        <f>+SUM(F11:F26)/$F$1</f>
        <v>0.1</v>
      </c>
      <c r="H11" s="13">
        <v>15500</v>
      </c>
      <c r="I11" s="14">
        <f>+SUM(H11:H26)/$H$1</f>
        <v>0.12571913609355842</v>
      </c>
      <c r="J11" s="36">
        <v>0.25</v>
      </c>
      <c r="K11" s="46">
        <v>1</v>
      </c>
      <c r="L11" s="46">
        <v>1</v>
      </c>
      <c r="M11" s="46">
        <v>1</v>
      </c>
      <c r="N11" s="46">
        <v>1</v>
      </c>
      <c r="O11" s="46">
        <v>1</v>
      </c>
      <c r="P11" s="46">
        <v>1</v>
      </c>
      <c r="Q11" s="46">
        <v>1</v>
      </c>
      <c r="R11" s="46"/>
      <c r="S11" s="46"/>
      <c r="T11" s="46">
        <v>1</v>
      </c>
      <c r="U11" s="42">
        <v>1</v>
      </c>
      <c r="V11" s="36">
        <v>0.15</v>
      </c>
      <c r="W11" s="36">
        <v>0.12</v>
      </c>
      <c r="X11" s="36">
        <v>0.18</v>
      </c>
      <c r="Y11" s="36">
        <v>0.16</v>
      </c>
      <c r="Z11" s="36">
        <v>0.22</v>
      </c>
      <c r="AA11" s="36">
        <v>0.05</v>
      </c>
      <c r="AB11" s="36">
        <v>0.05</v>
      </c>
      <c r="AC11" s="36"/>
      <c r="AD11" s="36"/>
      <c r="AE11" s="36">
        <v>0.04</v>
      </c>
      <c r="AF11" s="36">
        <v>0.03</v>
      </c>
      <c r="AG11" s="36">
        <f t="shared" si="0"/>
        <v>1</v>
      </c>
      <c r="AH11" s="14">
        <v>0.15</v>
      </c>
      <c r="AI11" s="14">
        <v>0.12</v>
      </c>
      <c r="AJ11" s="14">
        <v>0.18</v>
      </c>
      <c r="AK11" s="14">
        <v>0.16</v>
      </c>
      <c r="AL11" s="14">
        <v>0.22</v>
      </c>
      <c r="AM11" s="14">
        <v>0.05</v>
      </c>
      <c r="AN11" s="14">
        <v>0.05</v>
      </c>
      <c r="AO11" s="14"/>
      <c r="AP11" s="14"/>
      <c r="AQ11" s="14">
        <v>0.04</v>
      </c>
      <c r="AR11" s="14">
        <v>0.03</v>
      </c>
      <c r="AS11" s="14">
        <f t="shared" si="1"/>
        <v>1</v>
      </c>
      <c r="AT11" s="42">
        <v>1</v>
      </c>
      <c r="AU11" s="42">
        <v>1</v>
      </c>
      <c r="AV11" s="42">
        <v>1</v>
      </c>
      <c r="AW11" s="42">
        <v>1</v>
      </c>
      <c r="AX11" s="42">
        <v>1</v>
      </c>
      <c r="AY11" s="42"/>
      <c r="AZ11" s="42"/>
      <c r="BA11" s="42"/>
      <c r="BB11" s="42"/>
      <c r="BC11" s="42"/>
      <c r="BD11" s="42"/>
    </row>
    <row r="12" spans="3:56">
      <c r="C12" s="45" t="s">
        <v>149</v>
      </c>
      <c r="D12" s="42">
        <v>3</v>
      </c>
      <c r="E12" s="42" t="s">
        <v>181</v>
      </c>
      <c r="F12" s="13">
        <v>9000</v>
      </c>
      <c r="H12" s="13">
        <v>6600</v>
      </c>
      <c r="J12" s="36">
        <v>0.25</v>
      </c>
      <c r="K12" s="46">
        <v>1</v>
      </c>
      <c r="L12" s="46">
        <v>1</v>
      </c>
      <c r="M12" s="46">
        <v>1</v>
      </c>
      <c r="N12" s="46">
        <v>1</v>
      </c>
      <c r="O12" s="46">
        <v>1</v>
      </c>
      <c r="P12" s="46"/>
      <c r="Q12" s="46"/>
      <c r="R12" s="46"/>
      <c r="S12" s="46"/>
      <c r="T12" s="46"/>
      <c r="U12" s="42"/>
      <c r="V12" s="36">
        <v>0.25</v>
      </c>
      <c r="W12" s="36">
        <v>0.15</v>
      </c>
      <c r="X12" s="36">
        <v>0.23</v>
      </c>
      <c r="Y12" s="36">
        <v>0.15</v>
      </c>
      <c r="Z12" s="36">
        <v>0.22</v>
      </c>
      <c r="AA12" s="36"/>
      <c r="AB12" s="36"/>
      <c r="AC12" s="36"/>
      <c r="AD12" s="36"/>
      <c r="AE12" s="36"/>
      <c r="AF12" s="36"/>
      <c r="AG12" s="36">
        <f t="shared" si="0"/>
        <v>1</v>
      </c>
      <c r="AH12" s="14">
        <v>0.25</v>
      </c>
      <c r="AI12" s="14">
        <v>0.15</v>
      </c>
      <c r="AJ12" s="14">
        <v>0.23</v>
      </c>
      <c r="AK12" s="14">
        <v>0.15</v>
      </c>
      <c r="AL12" s="14">
        <v>0.22</v>
      </c>
      <c r="AM12" s="14"/>
      <c r="AN12" s="14"/>
      <c r="AO12" s="14"/>
      <c r="AP12" s="14"/>
      <c r="AQ12" s="14"/>
      <c r="AR12" s="14"/>
      <c r="AS12" s="14">
        <f t="shared" si="1"/>
        <v>1</v>
      </c>
      <c r="AT12" s="42">
        <v>1</v>
      </c>
      <c r="AU12" s="42">
        <v>2</v>
      </c>
      <c r="AV12" s="42">
        <v>1</v>
      </c>
      <c r="AW12" s="42">
        <v>2</v>
      </c>
      <c r="AX12" s="42">
        <v>1</v>
      </c>
      <c r="AY12" s="42"/>
      <c r="AZ12" s="42"/>
      <c r="BA12" s="42"/>
      <c r="BB12" s="42"/>
      <c r="BC12" s="42"/>
      <c r="BD12" s="42"/>
    </row>
    <row r="13" spans="3:56">
      <c r="C13" s="45" t="s">
        <v>150</v>
      </c>
      <c r="D13" s="42">
        <v>3</v>
      </c>
      <c r="E13" s="42" t="s">
        <v>181</v>
      </c>
      <c r="F13" s="13">
        <v>9000</v>
      </c>
      <c r="H13" s="13">
        <v>10000</v>
      </c>
      <c r="J13" s="36">
        <v>0.25</v>
      </c>
      <c r="K13" s="46">
        <v>1</v>
      </c>
      <c r="L13" s="46">
        <v>1</v>
      </c>
      <c r="M13" s="46">
        <v>1</v>
      </c>
      <c r="N13" s="46">
        <v>1</v>
      </c>
      <c r="O13" s="46">
        <v>1</v>
      </c>
      <c r="P13" s="46"/>
      <c r="Q13" s="46"/>
      <c r="R13" s="46"/>
      <c r="S13" s="46"/>
      <c r="T13" s="46"/>
      <c r="U13" s="42"/>
      <c r="V13" s="36">
        <v>0.25</v>
      </c>
      <c r="W13" s="36">
        <v>0.15</v>
      </c>
      <c r="X13" s="36">
        <v>0.23</v>
      </c>
      <c r="Y13" s="36">
        <v>0.15</v>
      </c>
      <c r="Z13" s="36">
        <v>0.22</v>
      </c>
      <c r="AA13" s="36"/>
      <c r="AB13" s="36"/>
      <c r="AC13" s="36"/>
      <c r="AD13" s="36"/>
      <c r="AE13" s="36"/>
      <c r="AF13" s="36"/>
      <c r="AG13" s="36">
        <f t="shared" si="0"/>
        <v>1</v>
      </c>
      <c r="AH13" s="14">
        <v>0.35</v>
      </c>
      <c r="AI13" s="14">
        <v>0</v>
      </c>
      <c r="AJ13" s="14">
        <v>0.23</v>
      </c>
      <c r="AK13" s="14">
        <v>0.15</v>
      </c>
      <c r="AL13" s="14">
        <v>0.27</v>
      </c>
      <c r="AM13" s="14"/>
      <c r="AN13" s="14"/>
      <c r="AO13" s="14"/>
      <c r="AP13" s="14"/>
      <c r="AQ13" s="14"/>
      <c r="AR13" s="14"/>
      <c r="AS13" s="14">
        <f t="shared" si="1"/>
        <v>1</v>
      </c>
      <c r="AT13" s="42">
        <v>1</v>
      </c>
      <c r="AU13" s="42">
        <v>2</v>
      </c>
      <c r="AV13" s="42">
        <v>1</v>
      </c>
      <c r="AW13" s="42">
        <v>2</v>
      </c>
      <c r="AX13" s="42">
        <v>1</v>
      </c>
      <c r="AY13" s="42"/>
      <c r="AZ13" s="42"/>
      <c r="BA13" s="42"/>
      <c r="BB13" s="42"/>
      <c r="BC13" s="42"/>
      <c r="BD13" s="42"/>
    </row>
    <row r="14" spans="3:56">
      <c r="C14" s="45" t="s">
        <v>151</v>
      </c>
      <c r="D14" s="42">
        <v>3</v>
      </c>
      <c r="E14" s="42" t="s">
        <v>181</v>
      </c>
      <c r="F14" s="13">
        <v>8000</v>
      </c>
      <c r="H14" s="13">
        <v>8800</v>
      </c>
      <c r="J14" s="36">
        <v>0.25</v>
      </c>
      <c r="K14" s="46">
        <v>1</v>
      </c>
      <c r="L14" s="46">
        <v>1</v>
      </c>
      <c r="M14" s="46">
        <v>1</v>
      </c>
      <c r="N14" s="46">
        <v>1</v>
      </c>
      <c r="O14" s="46">
        <v>1</v>
      </c>
      <c r="P14" s="46"/>
      <c r="Q14" s="46"/>
      <c r="R14" s="46"/>
      <c r="S14" s="46"/>
      <c r="T14" s="46"/>
      <c r="U14" s="42"/>
      <c r="V14" s="36">
        <v>0.25</v>
      </c>
      <c r="W14" s="36">
        <v>0.15</v>
      </c>
      <c r="X14" s="36">
        <v>0.23</v>
      </c>
      <c r="Y14" s="36">
        <v>0.15</v>
      </c>
      <c r="Z14" s="36">
        <v>0.22</v>
      </c>
      <c r="AA14" s="36"/>
      <c r="AB14" s="36"/>
      <c r="AC14" s="36"/>
      <c r="AD14" s="36"/>
      <c r="AE14" s="36"/>
      <c r="AF14" s="36"/>
      <c r="AG14" s="36">
        <f t="shared" si="0"/>
        <v>1</v>
      </c>
      <c r="AH14" s="14">
        <v>0.35</v>
      </c>
      <c r="AI14" s="14">
        <v>0</v>
      </c>
      <c r="AJ14" s="14">
        <v>0.23</v>
      </c>
      <c r="AK14" s="14">
        <v>0.15</v>
      </c>
      <c r="AL14" s="14">
        <v>0.27</v>
      </c>
      <c r="AM14" s="14"/>
      <c r="AN14" s="14"/>
      <c r="AO14" s="14"/>
      <c r="AP14" s="14"/>
      <c r="AQ14" s="14"/>
      <c r="AR14" s="14"/>
      <c r="AS14" s="14">
        <f t="shared" si="1"/>
        <v>1</v>
      </c>
      <c r="AT14" s="42">
        <v>1</v>
      </c>
      <c r="AU14" s="42">
        <v>1</v>
      </c>
      <c r="AV14" s="42">
        <v>1</v>
      </c>
      <c r="AW14" s="42">
        <v>1</v>
      </c>
      <c r="AX14" s="42">
        <v>1</v>
      </c>
      <c r="AY14" s="42"/>
      <c r="AZ14" s="42"/>
      <c r="BA14" s="42"/>
      <c r="BB14" s="42"/>
      <c r="BC14" s="42"/>
      <c r="BD14" s="42"/>
    </row>
    <row r="15" spans="3:56">
      <c r="C15" s="45" t="s">
        <v>152</v>
      </c>
      <c r="D15" s="42">
        <v>3</v>
      </c>
      <c r="E15" s="42" t="s">
        <v>181</v>
      </c>
      <c r="F15" s="13">
        <v>8000</v>
      </c>
      <c r="H15" s="13">
        <v>8200</v>
      </c>
      <c r="J15" s="36">
        <v>0.25</v>
      </c>
      <c r="K15" s="46">
        <v>1</v>
      </c>
      <c r="L15" s="46">
        <v>1</v>
      </c>
      <c r="M15" s="46">
        <v>1</v>
      </c>
      <c r="N15" s="46">
        <v>1</v>
      </c>
      <c r="O15" s="46">
        <v>1</v>
      </c>
      <c r="P15" s="46"/>
      <c r="Q15" s="46"/>
      <c r="R15" s="46"/>
      <c r="S15" s="46"/>
      <c r="T15" s="46"/>
      <c r="U15" s="42"/>
      <c r="V15" s="36">
        <v>0.25</v>
      </c>
      <c r="W15" s="36">
        <v>0.15</v>
      </c>
      <c r="X15" s="36">
        <v>0.23</v>
      </c>
      <c r="Y15" s="36">
        <v>0.15</v>
      </c>
      <c r="Z15" s="36">
        <v>0.22</v>
      </c>
      <c r="AA15" s="36"/>
      <c r="AB15" s="36"/>
      <c r="AC15" s="36"/>
      <c r="AD15" s="36"/>
      <c r="AE15" s="36"/>
      <c r="AF15" s="36"/>
      <c r="AG15" s="36">
        <f t="shared" si="0"/>
        <v>1</v>
      </c>
      <c r="AH15" s="14">
        <v>0</v>
      </c>
      <c r="AI15" s="14">
        <v>0.3</v>
      </c>
      <c r="AJ15" s="14">
        <v>0.28000000000000003</v>
      </c>
      <c r="AK15" s="14">
        <v>0.2</v>
      </c>
      <c r="AL15" s="14">
        <v>0.22</v>
      </c>
      <c r="AM15" s="14"/>
      <c r="AN15" s="14"/>
      <c r="AO15" s="14"/>
      <c r="AP15" s="14"/>
      <c r="AQ15" s="14"/>
      <c r="AR15" s="14"/>
      <c r="AS15" s="14">
        <f t="shared" si="1"/>
        <v>1</v>
      </c>
      <c r="AT15" s="42">
        <v>1</v>
      </c>
      <c r="AU15" s="42">
        <v>1</v>
      </c>
      <c r="AV15" s="42">
        <v>1</v>
      </c>
      <c r="AW15" s="42">
        <v>1</v>
      </c>
      <c r="AX15" s="42">
        <v>1</v>
      </c>
      <c r="AY15" s="42"/>
      <c r="AZ15" s="42"/>
      <c r="BA15" s="42"/>
      <c r="BB15" s="42"/>
      <c r="BC15" s="42"/>
      <c r="BD15" s="42"/>
    </row>
    <row r="16" spans="3:56">
      <c r="C16" s="45" t="s">
        <v>153</v>
      </c>
      <c r="D16" s="42">
        <v>3</v>
      </c>
      <c r="E16" s="42" t="s">
        <v>181</v>
      </c>
      <c r="F16" s="13">
        <v>8000</v>
      </c>
      <c r="H16" s="13">
        <v>10500</v>
      </c>
      <c r="J16" s="36">
        <v>0.25</v>
      </c>
      <c r="K16" s="46">
        <v>1</v>
      </c>
      <c r="L16" s="46">
        <v>1</v>
      </c>
      <c r="M16" s="46">
        <v>1</v>
      </c>
      <c r="N16" s="46">
        <v>1</v>
      </c>
      <c r="O16" s="46">
        <v>1</v>
      </c>
      <c r="P16" s="46"/>
      <c r="Q16" s="46"/>
      <c r="R16" s="46"/>
      <c r="S16" s="46"/>
      <c r="T16" s="46"/>
      <c r="U16" s="42"/>
      <c r="V16" s="36">
        <v>0.25</v>
      </c>
      <c r="W16" s="36">
        <v>0.15</v>
      </c>
      <c r="X16" s="36">
        <v>0.23</v>
      </c>
      <c r="Y16" s="36">
        <v>0.15</v>
      </c>
      <c r="Z16" s="36">
        <v>0.22</v>
      </c>
      <c r="AA16" s="36"/>
      <c r="AB16" s="36"/>
      <c r="AC16" s="36"/>
      <c r="AD16" s="36"/>
      <c r="AE16" s="36"/>
      <c r="AF16" s="36"/>
      <c r="AG16" s="36">
        <f t="shared" si="0"/>
        <v>1</v>
      </c>
      <c r="AH16" s="14">
        <v>0</v>
      </c>
      <c r="AI16" s="14">
        <v>0.2</v>
      </c>
      <c r="AJ16" s="14">
        <v>0.33</v>
      </c>
      <c r="AK16" s="14">
        <v>0.2</v>
      </c>
      <c r="AL16" s="14">
        <v>0.27</v>
      </c>
      <c r="AM16" s="14"/>
      <c r="AN16" s="14"/>
      <c r="AO16" s="14"/>
      <c r="AP16" s="14"/>
      <c r="AQ16" s="14"/>
      <c r="AR16" s="14"/>
      <c r="AS16" s="14">
        <f t="shared" si="1"/>
        <v>1</v>
      </c>
      <c r="AT16" s="42">
        <v>1</v>
      </c>
      <c r="AU16" s="42">
        <v>1</v>
      </c>
      <c r="AV16" s="42">
        <v>1</v>
      </c>
      <c r="AW16" s="42">
        <v>1</v>
      </c>
      <c r="AX16" s="42">
        <v>1</v>
      </c>
      <c r="AY16" s="42"/>
      <c r="AZ16" s="42"/>
      <c r="BA16" s="42"/>
      <c r="BB16" s="42"/>
      <c r="BC16" s="42"/>
      <c r="BD16" s="42"/>
    </row>
    <row r="17" spans="3:56">
      <c r="C17" s="45" t="s">
        <v>154</v>
      </c>
      <c r="D17" s="42">
        <v>3</v>
      </c>
      <c r="E17" s="42" t="s">
        <v>181</v>
      </c>
      <c r="F17" s="13">
        <v>7500</v>
      </c>
      <c r="H17" s="13">
        <v>7500</v>
      </c>
      <c r="J17" s="36">
        <v>0.25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/>
      <c r="Q17" s="46"/>
      <c r="R17" s="46"/>
      <c r="S17" s="46"/>
      <c r="T17" s="46"/>
      <c r="U17" s="42"/>
      <c r="V17" s="36">
        <v>0.25</v>
      </c>
      <c r="W17" s="36">
        <v>0.15</v>
      </c>
      <c r="X17" s="36">
        <v>0.23</v>
      </c>
      <c r="Y17" s="36">
        <v>0.15</v>
      </c>
      <c r="Z17" s="36">
        <v>0.22</v>
      </c>
      <c r="AA17" s="36"/>
      <c r="AB17" s="36"/>
      <c r="AC17" s="36"/>
      <c r="AD17" s="36"/>
      <c r="AE17" s="36"/>
      <c r="AF17" s="36"/>
      <c r="AG17" s="36">
        <f t="shared" si="0"/>
        <v>1</v>
      </c>
      <c r="AH17" s="14">
        <v>0.35</v>
      </c>
      <c r="AI17" s="14">
        <v>0.2</v>
      </c>
      <c r="AJ17" s="14">
        <v>0</v>
      </c>
      <c r="AK17" s="14">
        <v>0.23</v>
      </c>
      <c r="AL17" s="14">
        <v>0.22</v>
      </c>
      <c r="AM17" s="14"/>
      <c r="AN17" s="14"/>
      <c r="AO17" s="14"/>
      <c r="AP17" s="14"/>
      <c r="AQ17" s="14"/>
      <c r="AR17" s="14"/>
      <c r="AS17" s="14">
        <f t="shared" si="1"/>
        <v>1</v>
      </c>
      <c r="AT17" s="42">
        <v>1</v>
      </c>
      <c r="AU17" s="42">
        <v>2</v>
      </c>
      <c r="AV17" s="42">
        <v>1</v>
      </c>
      <c r="AW17" s="42">
        <v>2</v>
      </c>
      <c r="AX17" s="42">
        <v>1</v>
      </c>
      <c r="AY17" s="42"/>
      <c r="AZ17" s="42"/>
      <c r="BA17" s="42"/>
      <c r="BB17" s="42"/>
      <c r="BC17" s="42"/>
      <c r="BD17" s="42"/>
    </row>
    <row r="18" spans="3:56">
      <c r="C18" s="45" t="s">
        <v>155</v>
      </c>
      <c r="D18" s="42">
        <v>3</v>
      </c>
      <c r="E18" s="42" t="s">
        <v>181</v>
      </c>
      <c r="F18" s="13">
        <v>7000</v>
      </c>
      <c r="H18" s="13">
        <v>7200</v>
      </c>
      <c r="J18" s="36">
        <v>0.25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/>
      <c r="Q18" s="46"/>
      <c r="R18" s="46"/>
      <c r="S18" s="46"/>
      <c r="T18" s="46"/>
      <c r="U18" s="42"/>
      <c r="V18" s="36">
        <v>0.25</v>
      </c>
      <c r="W18" s="36">
        <v>0.15</v>
      </c>
      <c r="X18" s="36">
        <v>0.23</v>
      </c>
      <c r="Y18" s="36">
        <v>0.15</v>
      </c>
      <c r="Z18" s="36">
        <v>0.22</v>
      </c>
      <c r="AA18" s="36"/>
      <c r="AB18" s="36"/>
      <c r="AC18" s="36"/>
      <c r="AD18" s="36"/>
      <c r="AE18" s="36"/>
      <c r="AF18" s="36"/>
      <c r="AG18" s="36">
        <f t="shared" si="0"/>
        <v>1</v>
      </c>
      <c r="AH18" s="14">
        <v>0.27</v>
      </c>
      <c r="AI18" s="14">
        <v>0.27</v>
      </c>
      <c r="AJ18" s="14">
        <v>0</v>
      </c>
      <c r="AK18" s="14">
        <v>0.15</v>
      </c>
      <c r="AL18" s="14">
        <v>0.31</v>
      </c>
      <c r="AM18" s="14"/>
      <c r="AN18" s="14"/>
      <c r="AO18" s="14"/>
      <c r="AP18" s="14"/>
      <c r="AQ18" s="14"/>
      <c r="AR18" s="14"/>
      <c r="AS18" s="14">
        <f t="shared" si="1"/>
        <v>1</v>
      </c>
      <c r="AT18" s="42">
        <v>1</v>
      </c>
      <c r="AU18" s="42">
        <v>1</v>
      </c>
      <c r="AV18" s="42">
        <v>1</v>
      </c>
      <c r="AW18" s="42">
        <v>1</v>
      </c>
      <c r="AX18" s="42">
        <v>1</v>
      </c>
      <c r="AY18" s="42"/>
      <c r="AZ18" s="42"/>
      <c r="BA18" s="42"/>
      <c r="BB18" s="42"/>
      <c r="BC18" s="42"/>
      <c r="BD18" s="42"/>
    </row>
    <row r="19" spans="3:56">
      <c r="C19" s="45" t="s">
        <v>157</v>
      </c>
      <c r="D19" s="42">
        <v>3</v>
      </c>
      <c r="E19" s="42" t="s">
        <v>181</v>
      </c>
      <c r="F19" s="13">
        <v>6500</v>
      </c>
      <c r="H19" s="13">
        <v>10000</v>
      </c>
      <c r="J19" s="36">
        <v>0.3</v>
      </c>
      <c r="K19" s="46"/>
      <c r="L19" s="46"/>
      <c r="M19" s="46"/>
      <c r="N19" s="46"/>
      <c r="O19" s="46">
        <v>1</v>
      </c>
      <c r="P19" s="46"/>
      <c r="Q19" s="46"/>
      <c r="R19" s="46">
        <v>1</v>
      </c>
      <c r="S19" s="46">
        <v>1</v>
      </c>
      <c r="T19" s="46"/>
      <c r="U19" s="42"/>
      <c r="V19" s="36"/>
      <c r="W19" s="36"/>
      <c r="X19" s="36"/>
      <c r="Y19" s="36"/>
      <c r="Z19" s="36">
        <v>0.4</v>
      </c>
      <c r="AA19" s="36"/>
      <c r="AB19" s="36"/>
      <c r="AC19" s="36">
        <v>0.4</v>
      </c>
      <c r="AD19" s="36">
        <v>0.2</v>
      </c>
      <c r="AE19" s="36"/>
      <c r="AF19" s="36"/>
      <c r="AG19" s="36">
        <f t="shared" si="0"/>
        <v>1</v>
      </c>
      <c r="AH19" s="14"/>
      <c r="AI19" s="14"/>
      <c r="AJ19" s="14"/>
      <c r="AK19" s="14"/>
      <c r="AL19" s="14">
        <v>0.4</v>
      </c>
      <c r="AM19" s="14"/>
      <c r="AN19" s="14"/>
      <c r="AO19" s="14">
        <v>0.4</v>
      </c>
      <c r="AP19" s="14">
        <v>0.2</v>
      </c>
      <c r="AQ19" s="14"/>
      <c r="AR19" s="14"/>
      <c r="AS19" s="14">
        <f t="shared" si="1"/>
        <v>1</v>
      </c>
      <c r="AT19" s="42"/>
      <c r="AU19" s="42"/>
      <c r="AV19" s="42"/>
      <c r="AW19" s="42"/>
      <c r="AX19" s="42">
        <v>2</v>
      </c>
      <c r="AY19" s="42"/>
      <c r="AZ19" s="42"/>
      <c r="BA19" s="42">
        <v>1</v>
      </c>
      <c r="BB19" s="42">
        <v>1</v>
      </c>
      <c r="BC19" s="42"/>
      <c r="BD19" s="42"/>
    </row>
    <row r="20" spans="3:56">
      <c r="C20" s="45" t="s">
        <v>158</v>
      </c>
      <c r="D20" s="42">
        <v>3</v>
      </c>
      <c r="E20" s="42" t="s">
        <v>181</v>
      </c>
      <c r="F20" s="13">
        <v>6000</v>
      </c>
      <c r="H20" s="13">
        <v>12000</v>
      </c>
      <c r="J20" s="36">
        <v>0.3</v>
      </c>
      <c r="K20" s="46"/>
      <c r="L20" s="46"/>
      <c r="M20" s="46"/>
      <c r="N20" s="46"/>
      <c r="O20" s="46">
        <v>1</v>
      </c>
      <c r="P20" s="46"/>
      <c r="Q20" s="46"/>
      <c r="R20" s="46">
        <v>1</v>
      </c>
      <c r="S20" s="46">
        <v>1</v>
      </c>
      <c r="T20" s="46"/>
      <c r="U20" s="42"/>
      <c r="V20" s="36"/>
      <c r="W20" s="36"/>
      <c r="X20" s="36"/>
      <c r="Y20" s="36"/>
      <c r="Z20" s="36">
        <v>0.4</v>
      </c>
      <c r="AA20" s="36"/>
      <c r="AB20" s="36"/>
      <c r="AC20" s="36">
        <v>0.4</v>
      </c>
      <c r="AD20" s="36">
        <v>0.2</v>
      </c>
      <c r="AE20" s="36"/>
      <c r="AF20" s="36"/>
      <c r="AG20" s="36">
        <f t="shared" si="0"/>
        <v>1</v>
      </c>
      <c r="AH20" s="14"/>
      <c r="AI20" s="14"/>
      <c r="AJ20" s="14"/>
      <c r="AK20" s="14"/>
      <c r="AL20" s="14">
        <v>0.4</v>
      </c>
      <c r="AM20" s="14"/>
      <c r="AN20" s="14"/>
      <c r="AO20" s="14">
        <v>0.4</v>
      </c>
      <c r="AP20" s="14">
        <v>0.2</v>
      </c>
      <c r="AQ20" s="14"/>
      <c r="AR20" s="14"/>
      <c r="AS20" s="14">
        <f t="shared" si="1"/>
        <v>1</v>
      </c>
      <c r="AT20" s="42"/>
      <c r="AU20" s="42"/>
      <c r="AV20" s="42"/>
      <c r="AW20" s="42"/>
      <c r="AX20" s="42">
        <v>2</v>
      </c>
      <c r="AY20" s="42"/>
      <c r="AZ20" s="42"/>
      <c r="BA20" s="42">
        <v>1</v>
      </c>
      <c r="BB20" s="42">
        <v>2</v>
      </c>
      <c r="BC20" s="42"/>
      <c r="BD20" s="42"/>
    </row>
    <row r="21" spans="3:56">
      <c r="C21" s="45" t="s">
        <v>159</v>
      </c>
      <c r="D21" s="42">
        <v>3</v>
      </c>
      <c r="E21" s="42" t="s">
        <v>181</v>
      </c>
      <c r="F21" s="13">
        <v>5500</v>
      </c>
      <c r="H21" s="13">
        <v>16500</v>
      </c>
      <c r="J21" s="36">
        <v>0.3</v>
      </c>
      <c r="K21" s="46"/>
      <c r="L21" s="46"/>
      <c r="M21" s="46"/>
      <c r="N21" s="46"/>
      <c r="O21" s="46">
        <v>1</v>
      </c>
      <c r="P21" s="46"/>
      <c r="Q21" s="46"/>
      <c r="R21" s="46">
        <v>1</v>
      </c>
      <c r="S21" s="46">
        <v>1</v>
      </c>
      <c r="T21" s="46"/>
      <c r="U21" s="42"/>
      <c r="V21" s="36"/>
      <c r="W21" s="36"/>
      <c r="X21" s="36"/>
      <c r="Y21" s="36"/>
      <c r="Z21" s="36">
        <v>0.4</v>
      </c>
      <c r="AA21" s="36"/>
      <c r="AB21" s="36"/>
      <c r="AC21" s="36">
        <v>0.4</v>
      </c>
      <c r="AD21" s="36">
        <v>0.2</v>
      </c>
      <c r="AE21" s="36"/>
      <c r="AF21" s="36"/>
      <c r="AG21" s="36">
        <f t="shared" si="0"/>
        <v>1</v>
      </c>
      <c r="AH21" s="14"/>
      <c r="AI21" s="14"/>
      <c r="AJ21" s="14"/>
      <c r="AK21" s="14"/>
      <c r="AL21" s="14">
        <v>0.4</v>
      </c>
      <c r="AM21" s="14"/>
      <c r="AN21" s="14"/>
      <c r="AO21" s="14">
        <v>0.4</v>
      </c>
      <c r="AP21" s="14">
        <v>0.2</v>
      </c>
      <c r="AQ21" s="14"/>
      <c r="AR21" s="14"/>
      <c r="AS21" s="14">
        <f t="shared" si="1"/>
        <v>1</v>
      </c>
      <c r="AT21" s="42"/>
      <c r="AU21" s="42"/>
      <c r="AV21" s="42"/>
      <c r="AW21" s="42"/>
      <c r="AX21" s="42">
        <v>1</v>
      </c>
      <c r="AY21" s="42"/>
      <c r="AZ21" s="42"/>
      <c r="BA21" s="42">
        <v>1</v>
      </c>
      <c r="BB21" s="42">
        <v>2</v>
      </c>
      <c r="BC21" s="42"/>
      <c r="BD21" s="42"/>
    </row>
    <row r="22" spans="3:56">
      <c r="C22" s="45" t="s">
        <v>160</v>
      </c>
      <c r="D22" s="42">
        <v>3</v>
      </c>
      <c r="E22" s="42" t="s">
        <v>181</v>
      </c>
      <c r="F22" s="13">
        <v>5000</v>
      </c>
      <c r="H22" s="13">
        <v>7000</v>
      </c>
      <c r="J22" s="36">
        <v>0.3</v>
      </c>
      <c r="K22" s="46"/>
      <c r="L22" s="46"/>
      <c r="M22" s="46"/>
      <c r="N22" s="46"/>
      <c r="O22" s="46">
        <v>1</v>
      </c>
      <c r="P22" s="46"/>
      <c r="Q22" s="46"/>
      <c r="R22" s="46">
        <v>1</v>
      </c>
      <c r="S22" s="46"/>
      <c r="T22" s="46"/>
      <c r="U22" s="42"/>
      <c r="V22" s="36"/>
      <c r="W22" s="36"/>
      <c r="X22" s="36"/>
      <c r="Y22" s="36"/>
      <c r="Z22" s="36">
        <v>0.3</v>
      </c>
      <c r="AA22" s="36"/>
      <c r="AB22" s="36"/>
      <c r="AC22" s="36">
        <v>0.7</v>
      </c>
      <c r="AD22" s="36"/>
      <c r="AE22" s="36"/>
      <c r="AF22" s="36"/>
      <c r="AG22" s="36">
        <f t="shared" si="0"/>
        <v>1</v>
      </c>
      <c r="AH22" s="14"/>
      <c r="AI22" s="14"/>
      <c r="AJ22" s="14"/>
      <c r="AK22" s="14"/>
      <c r="AL22" s="14">
        <v>0.3</v>
      </c>
      <c r="AM22" s="14"/>
      <c r="AN22" s="14"/>
      <c r="AO22" s="14">
        <v>0.7</v>
      </c>
      <c r="AP22" s="14"/>
      <c r="AQ22" s="14"/>
      <c r="AR22" s="14"/>
      <c r="AS22" s="14">
        <f t="shared" si="1"/>
        <v>1</v>
      </c>
      <c r="AT22" s="42"/>
      <c r="AU22" s="42"/>
      <c r="AV22" s="42"/>
      <c r="AW22" s="42"/>
      <c r="AX22" s="42">
        <v>2</v>
      </c>
      <c r="AY22" s="42"/>
      <c r="AZ22" s="42"/>
      <c r="BA22" s="42">
        <v>1</v>
      </c>
      <c r="BB22" s="42"/>
      <c r="BC22" s="42"/>
      <c r="BD22" s="42"/>
    </row>
    <row r="23" spans="3:56">
      <c r="C23" s="45" t="s">
        <v>161</v>
      </c>
      <c r="D23" s="42">
        <v>3</v>
      </c>
      <c r="E23" s="42" t="s">
        <v>181</v>
      </c>
      <c r="F23" s="13">
        <v>5000</v>
      </c>
      <c r="H23" s="13">
        <v>2000</v>
      </c>
      <c r="J23" s="36">
        <v>0.3</v>
      </c>
      <c r="K23" s="46"/>
      <c r="L23" s="46"/>
      <c r="M23" s="46"/>
      <c r="N23" s="46"/>
      <c r="O23" s="46"/>
      <c r="P23" s="46">
        <v>1</v>
      </c>
      <c r="Q23" s="46"/>
      <c r="R23" s="46"/>
      <c r="S23" s="46"/>
      <c r="T23" s="46">
        <v>1</v>
      </c>
      <c r="U23" s="42">
        <v>1</v>
      </c>
      <c r="V23" s="36"/>
      <c r="W23" s="36"/>
      <c r="X23" s="36"/>
      <c r="Y23" s="36"/>
      <c r="Z23" s="36"/>
      <c r="AA23" s="36">
        <v>0.4</v>
      </c>
      <c r="AB23" s="36"/>
      <c r="AC23" s="36"/>
      <c r="AD23" s="36"/>
      <c r="AE23" s="36">
        <v>0.3</v>
      </c>
      <c r="AF23" s="36">
        <v>0.3</v>
      </c>
      <c r="AG23" s="36">
        <f t="shared" si="0"/>
        <v>1</v>
      </c>
      <c r="AH23" s="14"/>
      <c r="AI23" s="14"/>
      <c r="AJ23" s="14"/>
      <c r="AK23" s="14"/>
      <c r="AL23" s="14"/>
      <c r="AM23" s="14">
        <v>0.4</v>
      </c>
      <c r="AN23" s="14"/>
      <c r="AO23" s="14"/>
      <c r="AP23" s="14"/>
      <c r="AQ23" s="14">
        <v>0.3</v>
      </c>
      <c r="AR23" s="14">
        <v>0.3</v>
      </c>
      <c r="AS23" s="14">
        <f t="shared" si="1"/>
        <v>1</v>
      </c>
      <c r="AT23" s="42"/>
      <c r="AU23" s="42"/>
      <c r="AV23" s="42"/>
      <c r="AW23" s="42"/>
      <c r="AX23" s="42"/>
      <c r="AY23" s="42">
        <v>2</v>
      </c>
      <c r="AZ23" s="42"/>
      <c r="BA23" s="42"/>
      <c r="BB23" s="42"/>
      <c r="BC23" s="42">
        <v>1</v>
      </c>
      <c r="BD23" s="42">
        <v>1</v>
      </c>
    </row>
    <row r="24" spans="3:56">
      <c r="C24" s="45" t="s">
        <v>162</v>
      </c>
      <c r="D24" s="42">
        <v>3</v>
      </c>
      <c r="E24" s="42" t="s">
        <v>181</v>
      </c>
      <c r="F24" s="13">
        <v>3000</v>
      </c>
      <c r="H24" s="13">
        <v>7500</v>
      </c>
      <c r="J24" s="36">
        <v>0.3</v>
      </c>
      <c r="K24" s="46"/>
      <c r="L24" s="46"/>
      <c r="M24" s="46"/>
      <c r="N24" s="46"/>
      <c r="O24" s="46">
        <v>1</v>
      </c>
      <c r="P24" s="46"/>
      <c r="Q24" s="46">
        <v>1</v>
      </c>
      <c r="R24" s="46"/>
      <c r="S24" s="46"/>
      <c r="T24" s="46"/>
      <c r="U24" s="42">
        <v>1</v>
      </c>
      <c r="V24" s="36"/>
      <c r="W24" s="36"/>
      <c r="X24" s="36"/>
      <c r="Y24" s="36"/>
      <c r="Z24" s="36">
        <v>0.4</v>
      </c>
      <c r="AA24" s="36"/>
      <c r="AB24" s="36">
        <v>0.3</v>
      </c>
      <c r="AC24" s="36"/>
      <c r="AD24" s="36"/>
      <c r="AE24" s="36"/>
      <c r="AF24" s="36">
        <v>0.3</v>
      </c>
      <c r="AG24" s="36">
        <f t="shared" si="0"/>
        <v>1</v>
      </c>
      <c r="AH24" s="14"/>
      <c r="AI24" s="14"/>
      <c r="AJ24" s="14"/>
      <c r="AK24" s="14"/>
      <c r="AL24" s="14">
        <v>0.4</v>
      </c>
      <c r="AM24" s="14"/>
      <c r="AN24" s="14">
        <v>0.3</v>
      </c>
      <c r="AO24" s="14"/>
      <c r="AP24" s="14"/>
      <c r="AQ24" s="14"/>
      <c r="AR24" s="14">
        <v>0.3</v>
      </c>
      <c r="AS24" s="14">
        <f t="shared" si="1"/>
        <v>1</v>
      </c>
      <c r="AT24" s="42"/>
      <c r="AU24" s="42"/>
      <c r="AV24" s="42"/>
      <c r="AW24" s="42"/>
      <c r="AX24" s="42">
        <v>1</v>
      </c>
      <c r="AY24" s="42"/>
      <c r="AZ24" s="42">
        <v>1</v>
      </c>
      <c r="BA24" s="42"/>
      <c r="BB24" s="42"/>
      <c r="BC24" s="42"/>
      <c r="BD24" s="42">
        <v>1</v>
      </c>
    </row>
    <row r="25" spans="3:56">
      <c r="C25" s="45" t="s">
        <v>163</v>
      </c>
      <c r="D25" s="42">
        <v>3</v>
      </c>
      <c r="E25" s="42" t="s">
        <v>181</v>
      </c>
      <c r="F25" s="13">
        <v>2000</v>
      </c>
      <c r="H25" s="13">
        <v>3500</v>
      </c>
      <c r="J25" s="36">
        <v>0.3</v>
      </c>
      <c r="K25" s="46"/>
      <c r="L25" s="46"/>
      <c r="M25" s="46"/>
      <c r="N25" s="46"/>
      <c r="O25" s="46">
        <v>1</v>
      </c>
      <c r="P25" s="46"/>
      <c r="Q25" s="46">
        <v>1</v>
      </c>
      <c r="R25" s="46"/>
      <c r="S25" s="46"/>
      <c r="T25" s="46"/>
      <c r="U25" s="42">
        <v>1</v>
      </c>
      <c r="V25" s="36"/>
      <c r="W25" s="36"/>
      <c r="X25" s="36"/>
      <c r="Y25" s="36"/>
      <c r="Z25" s="36">
        <v>0.4</v>
      </c>
      <c r="AA25" s="36"/>
      <c r="AB25" s="36">
        <v>0.3</v>
      </c>
      <c r="AC25" s="36"/>
      <c r="AD25" s="36"/>
      <c r="AE25" s="36"/>
      <c r="AF25" s="36">
        <v>0.3</v>
      </c>
      <c r="AG25" s="36">
        <f t="shared" si="0"/>
        <v>1</v>
      </c>
      <c r="AH25" s="14"/>
      <c r="AI25" s="14"/>
      <c r="AJ25" s="14"/>
      <c r="AK25" s="14"/>
      <c r="AL25" s="14">
        <v>0.4</v>
      </c>
      <c r="AM25" s="14"/>
      <c r="AN25" s="14">
        <v>0.3</v>
      </c>
      <c r="AO25" s="14"/>
      <c r="AP25" s="14"/>
      <c r="AQ25" s="14"/>
      <c r="AR25" s="14">
        <v>0.3</v>
      </c>
      <c r="AS25" s="14">
        <f t="shared" si="1"/>
        <v>1</v>
      </c>
      <c r="AT25" s="42"/>
      <c r="AU25" s="42"/>
      <c r="AV25" s="42"/>
      <c r="AW25" s="42"/>
      <c r="AX25" s="42">
        <v>2</v>
      </c>
      <c r="AY25" s="42"/>
      <c r="AZ25" s="42">
        <v>1</v>
      </c>
      <c r="BA25" s="42"/>
      <c r="BB25" s="42"/>
      <c r="BC25" s="42"/>
      <c r="BD25" s="42">
        <v>1</v>
      </c>
    </row>
    <row r="26" spans="3:56">
      <c r="C26" s="45" t="s">
        <v>164</v>
      </c>
      <c r="D26" s="42">
        <v>3</v>
      </c>
      <c r="E26" s="42" t="s">
        <v>181</v>
      </c>
      <c r="F26" s="13">
        <v>1000</v>
      </c>
      <c r="H26" s="13">
        <v>500</v>
      </c>
      <c r="J26" s="36">
        <v>0.3</v>
      </c>
      <c r="K26" s="46"/>
      <c r="L26" s="46"/>
      <c r="M26" s="46"/>
      <c r="N26" s="46"/>
      <c r="O26" s="46">
        <v>1</v>
      </c>
      <c r="P26" s="46"/>
      <c r="Q26" s="46">
        <v>1</v>
      </c>
      <c r="R26" s="46"/>
      <c r="S26" s="46"/>
      <c r="T26" s="46"/>
      <c r="U26" s="42">
        <v>1</v>
      </c>
      <c r="V26" s="36"/>
      <c r="W26" s="36"/>
      <c r="X26" s="36"/>
      <c r="Y26" s="36"/>
      <c r="Z26" s="36">
        <v>0.4</v>
      </c>
      <c r="AA26" s="36"/>
      <c r="AB26" s="36">
        <v>0.3</v>
      </c>
      <c r="AC26" s="36"/>
      <c r="AD26" s="36"/>
      <c r="AE26" s="36"/>
      <c r="AF26" s="36">
        <v>0.3</v>
      </c>
      <c r="AG26" s="36">
        <f t="shared" si="0"/>
        <v>1</v>
      </c>
      <c r="AH26" s="14"/>
      <c r="AI26" s="14"/>
      <c r="AJ26" s="14"/>
      <c r="AK26" s="14"/>
      <c r="AL26" s="14">
        <v>0.4</v>
      </c>
      <c r="AM26" s="14"/>
      <c r="AN26" s="14">
        <v>0.3</v>
      </c>
      <c r="AO26" s="14"/>
      <c r="AP26" s="14"/>
      <c r="AQ26" s="14"/>
      <c r="AR26" s="14">
        <v>0.3</v>
      </c>
      <c r="AS26" s="14">
        <f t="shared" si="1"/>
        <v>1</v>
      </c>
      <c r="AT26" s="42"/>
      <c r="AU26" s="42"/>
      <c r="AV26" s="42"/>
      <c r="AW26" s="42"/>
      <c r="AX26" s="42">
        <v>2</v>
      </c>
      <c r="AY26" s="42"/>
      <c r="AZ26" s="42">
        <v>1</v>
      </c>
      <c r="BA26" s="42"/>
      <c r="BB26" s="42"/>
      <c r="BC26" s="42"/>
      <c r="BD26" s="42">
        <v>1</v>
      </c>
    </row>
  </sheetData>
  <pageMargins left="0.7" right="0.7" top="0.75" bottom="0.75" header="0.3" footer="0.3"/>
  <pageSetup paperSize="9" orientation="portrait" horizontalDpi="4294967294" verticalDpi="4294967294"/>
  <ignoredErrors>
    <ignoredError sqref="AG4:AG11 AG23:AG26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29"/>
  <sheetViews>
    <sheetView topLeftCell="A8" zoomScale="125" zoomScaleNormal="125" zoomScalePageLayoutView="125" workbookViewId="0">
      <selection activeCell="D12" sqref="D12:D27"/>
    </sheetView>
  </sheetViews>
  <sheetFormatPr baseColWidth="10" defaultColWidth="8.83203125" defaultRowHeight="15" x14ac:dyDescent="0"/>
  <cols>
    <col min="2" max="2" width="8.83203125" style="31"/>
    <col min="3" max="3" width="11.33203125" style="31" bestFit="1" customWidth="1"/>
    <col min="4" max="6" width="11.33203125" customWidth="1"/>
  </cols>
  <sheetData>
    <row r="2" spans="2:66" s="39" customFormat="1" ht="46.5" customHeight="1">
      <c r="B2" s="16" t="s">
        <v>138</v>
      </c>
      <c r="C2" s="39" t="s">
        <v>235</v>
      </c>
      <c r="D2" s="39" t="s">
        <v>241</v>
      </c>
      <c r="E2" s="39" t="s">
        <v>241</v>
      </c>
      <c r="G2" s="50" t="s">
        <v>242</v>
      </c>
      <c r="H2" s="50"/>
      <c r="I2" s="16"/>
      <c r="J2" s="16"/>
      <c r="K2" s="16"/>
      <c r="L2" s="16"/>
      <c r="M2" s="50" t="s">
        <v>244</v>
      </c>
      <c r="N2" s="50"/>
      <c r="O2" s="16"/>
      <c r="P2" s="16"/>
      <c r="Q2" s="16"/>
      <c r="R2" s="16"/>
      <c r="S2" s="50" t="s">
        <v>245</v>
      </c>
      <c r="T2" s="50"/>
      <c r="U2" s="16"/>
      <c r="V2" s="16"/>
      <c r="W2" s="16"/>
      <c r="X2" s="16"/>
      <c r="Y2" s="50" t="s">
        <v>249</v>
      </c>
      <c r="Z2" s="50"/>
      <c r="AA2" s="16"/>
      <c r="AB2" s="16"/>
      <c r="AC2" s="16"/>
      <c r="AD2" s="16"/>
      <c r="AE2" s="50" t="s">
        <v>250</v>
      </c>
      <c r="AF2" s="50"/>
      <c r="AG2" s="16"/>
      <c r="AH2" s="16"/>
      <c r="AI2" s="16"/>
      <c r="AJ2" s="16"/>
      <c r="AK2" s="50" t="s">
        <v>251</v>
      </c>
      <c r="AL2" s="50"/>
      <c r="AM2" s="16"/>
      <c r="AN2" s="16"/>
      <c r="AO2" s="16"/>
      <c r="AP2" s="16"/>
      <c r="AQ2" s="50" t="s">
        <v>252</v>
      </c>
      <c r="AR2" s="50"/>
      <c r="AS2" s="16"/>
      <c r="AT2" s="16"/>
      <c r="AU2" s="16"/>
      <c r="AV2" s="50" t="s">
        <v>253</v>
      </c>
      <c r="AW2" s="50"/>
      <c r="AX2" s="16"/>
      <c r="AY2" s="16"/>
      <c r="AZ2" s="16"/>
      <c r="BA2" s="50" t="s">
        <v>254</v>
      </c>
      <c r="BB2" s="50"/>
      <c r="BC2" s="16"/>
      <c r="BD2" s="16"/>
      <c r="BE2" s="16"/>
      <c r="BF2" s="50" t="s">
        <v>255</v>
      </c>
      <c r="BG2" s="50"/>
      <c r="BH2" s="50"/>
      <c r="BI2" s="16"/>
      <c r="BJ2" s="16"/>
      <c r="BK2" s="50" t="s">
        <v>256</v>
      </c>
      <c r="BL2" s="50"/>
      <c r="BM2" s="50"/>
    </row>
    <row r="3" spans="2:66" s="39" customFormat="1" ht="31">
      <c r="B3" s="16"/>
      <c r="G3" s="16" t="s">
        <v>243</v>
      </c>
      <c r="H3" s="16">
        <v>60</v>
      </c>
      <c r="I3" s="50" t="s">
        <v>246</v>
      </c>
      <c r="J3" s="50"/>
      <c r="K3" s="16"/>
      <c r="L3" s="16"/>
      <c r="M3" s="16" t="s">
        <v>243</v>
      </c>
      <c r="N3" s="16">
        <v>40</v>
      </c>
      <c r="O3" s="50" t="s">
        <v>246</v>
      </c>
      <c r="P3" s="50"/>
      <c r="Q3" s="16"/>
      <c r="R3" s="16"/>
      <c r="S3" s="16" t="s">
        <v>243</v>
      </c>
      <c r="T3" s="16">
        <v>95</v>
      </c>
      <c r="U3" s="50" t="s">
        <v>246</v>
      </c>
      <c r="V3" s="50"/>
      <c r="W3" s="16"/>
      <c r="X3" s="16"/>
      <c r="Y3" s="16" t="s">
        <v>243</v>
      </c>
      <c r="Z3" s="16">
        <v>60</v>
      </c>
      <c r="AA3" s="50" t="s">
        <v>246</v>
      </c>
      <c r="AB3" s="50"/>
      <c r="AC3" s="16"/>
      <c r="AD3" s="16"/>
      <c r="AE3" s="16" t="s">
        <v>243</v>
      </c>
      <c r="AF3" s="16">
        <v>120</v>
      </c>
      <c r="AG3" s="50" t="s">
        <v>246</v>
      </c>
      <c r="AH3" s="50"/>
      <c r="AI3" s="16"/>
      <c r="AJ3" s="16"/>
      <c r="AK3" s="16" t="s">
        <v>243</v>
      </c>
      <c r="AL3" s="16">
        <v>20</v>
      </c>
      <c r="AM3" s="50" t="s">
        <v>246</v>
      </c>
      <c r="AN3" s="50"/>
      <c r="AO3" s="16"/>
      <c r="AP3" s="16"/>
      <c r="AQ3" s="16" t="s">
        <v>243</v>
      </c>
      <c r="AR3" s="16">
        <v>30</v>
      </c>
      <c r="AS3" s="50" t="s">
        <v>246</v>
      </c>
      <c r="AT3" s="50"/>
      <c r="AU3" s="16"/>
      <c r="AV3" s="16" t="s">
        <v>243</v>
      </c>
      <c r="AW3" s="16">
        <v>120</v>
      </c>
      <c r="AX3" s="50" t="s">
        <v>247</v>
      </c>
      <c r="AY3" s="50"/>
      <c r="AZ3" s="16"/>
      <c r="BA3" s="16" t="s">
        <v>243</v>
      </c>
      <c r="BB3" s="16">
        <v>50</v>
      </c>
      <c r="BC3" s="50" t="s">
        <v>247</v>
      </c>
      <c r="BD3" s="50"/>
      <c r="BE3" s="16"/>
      <c r="BF3" s="16" t="s">
        <v>243</v>
      </c>
      <c r="BG3" s="16">
        <v>60</v>
      </c>
      <c r="BH3" s="50" t="s">
        <v>248</v>
      </c>
      <c r="BI3" s="50"/>
      <c r="BJ3" s="16"/>
      <c r="BK3" s="16" t="s">
        <v>243</v>
      </c>
      <c r="BL3" s="16">
        <v>60</v>
      </c>
      <c r="BM3" s="50" t="s">
        <v>248</v>
      </c>
      <c r="BN3" s="50"/>
    </row>
    <row r="4" spans="2:66" s="40" customFormat="1" ht="46.5">
      <c r="B4" s="16"/>
      <c r="D4" s="40" t="s">
        <v>222</v>
      </c>
      <c r="E4" s="40" t="s">
        <v>223</v>
      </c>
      <c r="G4" s="16" t="s">
        <v>236</v>
      </c>
      <c r="H4" s="16" t="s">
        <v>237</v>
      </c>
      <c r="I4" s="16" t="s">
        <v>238</v>
      </c>
      <c r="J4" s="16" t="s">
        <v>239</v>
      </c>
      <c r="K4" s="16"/>
      <c r="L4" s="16"/>
      <c r="M4" s="16" t="s">
        <v>236</v>
      </c>
      <c r="N4" s="16" t="s">
        <v>237</v>
      </c>
      <c r="O4" s="16" t="s">
        <v>238</v>
      </c>
      <c r="P4" s="16" t="s">
        <v>239</v>
      </c>
      <c r="Q4" s="16"/>
      <c r="R4" s="16"/>
      <c r="S4" s="16" t="s">
        <v>236</v>
      </c>
      <c r="T4" s="16" t="s">
        <v>237</v>
      </c>
      <c r="U4" s="16" t="s">
        <v>238</v>
      </c>
      <c r="V4" s="16" t="s">
        <v>239</v>
      </c>
      <c r="W4" s="16"/>
      <c r="X4" s="16"/>
      <c r="Y4" s="16" t="s">
        <v>236</v>
      </c>
      <c r="Z4" s="16" t="s">
        <v>237</v>
      </c>
      <c r="AA4" s="16" t="s">
        <v>238</v>
      </c>
      <c r="AB4" s="16" t="s">
        <v>239</v>
      </c>
      <c r="AC4" s="16"/>
      <c r="AD4" s="16"/>
      <c r="AE4" s="16" t="s">
        <v>236</v>
      </c>
      <c r="AF4" s="16" t="s">
        <v>237</v>
      </c>
      <c r="AG4" s="16" t="s">
        <v>238</v>
      </c>
      <c r="AH4" s="16" t="s">
        <v>239</v>
      </c>
      <c r="AI4" s="16"/>
      <c r="AJ4" s="16"/>
      <c r="AK4" s="16" t="s">
        <v>236</v>
      </c>
      <c r="AL4" s="16" t="s">
        <v>237</v>
      </c>
      <c r="AM4" s="16" t="s">
        <v>238</v>
      </c>
      <c r="AN4" s="16" t="s">
        <v>239</v>
      </c>
      <c r="AO4" s="16"/>
      <c r="AP4" s="16"/>
      <c r="AQ4" s="16" t="s">
        <v>236</v>
      </c>
      <c r="AR4" s="16" t="s">
        <v>237</v>
      </c>
      <c r="AS4" s="16" t="s">
        <v>238</v>
      </c>
      <c r="AT4" s="16" t="s">
        <v>239</v>
      </c>
      <c r="AU4" s="16"/>
      <c r="AV4" s="16" t="s">
        <v>236</v>
      </c>
      <c r="AW4" s="16" t="s">
        <v>237</v>
      </c>
      <c r="AX4" s="16" t="s">
        <v>238</v>
      </c>
      <c r="AY4" s="16" t="s">
        <v>239</v>
      </c>
      <c r="AZ4" s="16"/>
      <c r="BA4" s="16" t="s">
        <v>236</v>
      </c>
      <c r="BB4" s="16" t="s">
        <v>237</v>
      </c>
      <c r="BC4" s="16" t="s">
        <v>238</v>
      </c>
      <c r="BD4" s="16" t="s">
        <v>239</v>
      </c>
      <c r="BE4" s="16"/>
      <c r="BF4" s="16" t="s">
        <v>236</v>
      </c>
      <c r="BG4" s="16" t="s">
        <v>237</v>
      </c>
      <c r="BH4" s="16" t="s">
        <v>238</v>
      </c>
      <c r="BI4" s="16" t="s">
        <v>239</v>
      </c>
      <c r="BJ4" s="16"/>
      <c r="BK4" s="16" t="s">
        <v>236</v>
      </c>
      <c r="BL4" s="16" t="s">
        <v>237</v>
      </c>
      <c r="BM4" s="16" t="s">
        <v>238</v>
      </c>
      <c r="BN4" s="16" t="s">
        <v>239</v>
      </c>
    </row>
    <row r="5" spans="2:66">
      <c r="B5" s="42" t="s">
        <v>141</v>
      </c>
      <c r="C5" s="31">
        <v>768</v>
      </c>
      <c r="D5">
        <f>+'Set up Supply'!J7*1.2</f>
        <v>0.36</v>
      </c>
      <c r="E5">
        <f>+'Set up Supply'!Q7*1.2</f>
        <v>0.96</v>
      </c>
      <c r="G5" s="38">
        <f>+AVERAGE(DACH!$Z4:$AK4)</f>
        <v>6592</v>
      </c>
      <c r="H5" s="38">
        <f>+AVERAGE(DACH!$AL4:$AW4)</f>
        <v>1600</v>
      </c>
      <c r="I5" s="37">
        <f>+G5/$C5</f>
        <v>8.5833333333333339</v>
      </c>
      <c r="J5" s="37">
        <f>+H5/$C5</f>
        <v>2.0833333333333335</v>
      </c>
      <c r="M5" s="38">
        <f>+AVERAGE('IB HUB'!Z4:AK4)</f>
        <v>2752</v>
      </c>
      <c r="N5" s="38">
        <f>+AVERAGE('IB HUB'!AL4:AW4)</f>
        <v>2880</v>
      </c>
      <c r="O5" s="37">
        <f>+M5/$C5</f>
        <v>3.5833333333333335</v>
      </c>
      <c r="P5" s="37">
        <f>+N5/$C5</f>
        <v>3.75</v>
      </c>
      <c r="S5" s="37">
        <f>+AVERAGE('FR HUB'!Z4:AK4)</f>
        <v>6016</v>
      </c>
      <c r="T5" s="37">
        <f>+AVERAGE('FR HUB'!AL4:AW4)</f>
        <v>6336</v>
      </c>
      <c r="U5" s="37">
        <f>+S5/$C5</f>
        <v>7.833333333333333</v>
      </c>
      <c r="V5" s="37">
        <f>+T5/$C5</f>
        <v>8.25</v>
      </c>
      <c r="Y5" s="37">
        <f>+AVERAGE('IT HUB'!Z4:AK4)</f>
        <v>2112</v>
      </c>
      <c r="Z5" s="37">
        <f>+AVERAGE('IT HUB'!AL4:AW4)</f>
        <v>4736</v>
      </c>
      <c r="AA5" s="37">
        <f>+Y5/$C5</f>
        <v>2.75</v>
      </c>
      <c r="AB5" s="37">
        <f>+Z5/$C5</f>
        <v>6.166666666666667</v>
      </c>
      <c r="AE5" s="37">
        <f>+AVERAGE('UK HUB'!Z4:AK4)</f>
        <v>6656</v>
      </c>
      <c r="AF5" s="37">
        <f>+AVERAGE('UK HUB'!AL4:AW4)</f>
        <v>6976</v>
      </c>
      <c r="AG5" s="37">
        <f>+AE5/$C5</f>
        <v>8.6666666666666661</v>
      </c>
      <c r="AH5" s="37">
        <f>+AF5/$C5</f>
        <v>9.0833333333333339</v>
      </c>
      <c r="AK5" s="37">
        <f>+AVERAGE('CE HUB'!Z4:AK4)</f>
        <v>640</v>
      </c>
      <c r="AL5" s="37">
        <f>+AVERAGE('CE HUB'!AL4:AW4)</f>
        <v>640</v>
      </c>
      <c r="AM5" s="37">
        <f>+AK5/$C5</f>
        <v>0.83333333333333337</v>
      </c>
      <c r="AN5" s="37">
        <f>+AL5/$C5</f>
        <v>0.83333333333333337</v>
      </c>
      <c r="AQ5" s="37">
        <f>+AVERAGE('M-EAST Hub'!Z4:AK4)</f>
        <v>1536</v>
      </c>
      <c r="AR5" s="37">
        <f>+AVERAGE('M-EAST Hub'!AL4:AW4)</f>
        <v>1600</v>
      </c>
      <c r="AS5" s="37">
        <f>+AQ5/$C5</f>
        <v>2</v>
      </c>
      <c r="AT5" s="37">
        <f>+AR5/$C5</f>
        <v>2.0833333333333335</v>
      </c>
      <c r="AV5" s="37">
        <f>+AVERAGE(USA!Z4:AK4)</f>
        <v>2688</v>
      </c>
      <c r="AW5" s="37">
        <f>+AVERAGE(USA!AL4:AW4)</f>
        <v>5760</v>
      </c>
      <c r="AX5" s="37">
        <f>+AV5/$C5</f>
        <v>3.5</v>
      </c>
      <c r="AY5" s="37">
        <f>+AW5/$C5</f>
        <v>7.5</v>
      </c>
      <c r="AZ5" s="37"/>
      <c r="BA5" s="37">
        <f>+AVERAGE(ASIA!Z4:AK4)</f>
        <v>576</v>
      </c>
      <c r="BB5" s="37">
        <f>+AVERAGE(ASIA!AL4:AW4)</f>
        <v>640</v>
      </c>
      <c r="BC5" s="37">
        <f>+BA5/$C5</f>
        <v>0.75</v>
      </c>
      <c r="BD5" s="37">
        <f>+BB5/$C5</f>
        <v>0.83333333333333337</v>
      </c>
      <c r="BF5" s="37">
        <f>+AVERAGE('Others IEC'!Z4:AK4)</f>
        <v>320</v>
      </c>
      <c r="BG5" s="37">
        <f>+AVERAGE('Others IEC'!AL4:AW4)</f>
        <v>320</v>
      </c>
      <c r="BH5" s="37">
        <f>+BF5/$C5</f>
        <v>0.41666666666666669</v>
      </c>
      <c r="BI5" s="37">
        <f>+BG5/$C5</f>
        <v>0.41666666666666669</v>
      </c>
      <c r="BK5" s="37">
        <f>+AVERAGE('N-Africa'!Z4:AK4)</f>
        <v>320</v>
      </c>
      <c r="BL5" s="37">
        <f>+AVERAGE('N-Africa'!AL4:AW4)</f>
        <v>320</v>
      </c>
      <c r="BM5" s="37">
        <f>+BK5/$C5</f>
        <v>0.41666666666666669</v>
      </c>
      <c r="BN5" s="37">
        <f>+BL5/$C5</f>
        <v>0.41666666666666669</v>
      </c>
    </row>
    <row r="6" spans="2:66">
      <c r="B6" s="42" t="s">
        <v>142</v>
      </c>
      <c r="C6" s="31">
        <v>768</v>
      </c>
      <c r="D6">
        <f>+'Set up Supply'!J8*1.2</f>
        <v>0.36</v>
      </c>
      <c r="E6">
        <f>+'Set up Supply'!Q8*1.2</f>
        <v>0.96</v>
      </c>
      <c r="G6" s="38">
        <f>+AVERAGE(DACH!$Z5:$AK5)</f>
        <v>1216</v>
      </c>
      <c r="H6" s="38">
        <f>+AVERAGE(DACH!$AL5:$AW5)</f>
        <v>1152</v>
      </c>
      <c r="I6" s="37">
        <f t="shared" ref="I6:I27" si="0">+G6/$C6</f>
        <v>1.5833333333333333</v>
      </c>
      <c r="J6" s="37">
        <f t="shared" ref="J6:J27" si="1">+H6/$C6</f>
        <v>1.5</v>
      </c>
      <c r="M6" s="38">
        <f>+AVERAGE('IB HUB'!Z5:AK5)</f>
        <v>1856</v>
      </c>
      <c r="N6" s="38">
        <f>+AVERAGE('IB HUB'!AL5:AW5)</f>
        <v>1728</v>
      </c>
      <c r="O6" s="37">
        <f t="shared" ref="O6:O27" si="2">+M6/$C6</f>
        <v>2.4166666666666665</v>
      </c>
      <c r="P6" s="37">
        <f t="shared" ref="P6:P27" si="3">+N6/$C6</f>
        <v>2.25</v>
      </c>
      <c r="S6" s="37">
        <f>+AVERAGE('FR HUB'!Z5:AK5)</f>
        <v>3008</v>
      </c>
      <c r="T6" s="37">
        <f>+AVERAGE('FR HUB'!AL5:AW5)</f>
        <v>2880</v>
      </c>
      <c r="U6" s="37">
        <f t="shared" ref="U6:U27" si="4">+S6/$C6</f>
        <v>3.9166666666666665</v>
      </c>
      <c r="V6" s="37">
        <f t="shared" ref="V6:V27" si="5">+T6/$C6</f>
        <v>3.75</v>
      </c>
      <c r="Y6" s="37">
        <f>+AVERAGE('IT HUB'!Z5:AK5)</f>
        <v>2048</v>
      </c>
      <c r="Z6" s="37">
        <f>+AVERAGE('IT HUB'!AL5:AW5)</f>
        <v>1920</v>
      </c>
      <c r="AA6" s="37">
        <f t="shared" ref="AA6:AA27" si="6">+Y6/$C6</f>
        <v>2.6666666666666665</v>
      </c>
      <c r="AB6" s="37">
        <f t="shared" ref="AB6:AB27" si="7">+Z6/$C6</f>
        <v>2.5</v>
      </c>
      <c r="AE6" s="37">
        <f>+AVERAGE('UK HUB'!Z5:AK5)</f>
        <v>7040</v>
      </c>
      <c r="AF6" s="37">
        <f>+AVERAGE('UK HUB'!AL5:AW5)</f>
        <v>7680</v>
      </c>
      <c r="AG6" s="37">
        <f t="shared" ref="AG6:AG27" si="8">+AE6/$C6</f>
        <v>9.1666666666666661</v>
      </c>
      <c r="AH6" s="37">
        <f t="shared" ref="AH6:AH27" si="9">+AF6/$C6</f>
        <v>10</v>
      </c>
      <c r="AK6" s="37">
        <f>+AVERAGE('CE HUB'!Z5:AK5)</f>
        <v>0</v>
      </c>
      <c r="AL6" s="37">
        <f>+AVERAGE('CE HUB'!AL5:AW5)</f>
        <v>0</v>
      </c>
      <c r="AM6" s="37">
        <f t="shared" ref="AM6:AM27" si="10">+AK6/$C6</f>
        <v>0</v>
      </c>
      <c r="AN6" s="37">
        <f t="shared" ref="AN6:AN27" si="11">+AL6/$C6</f>
        <v>0</v>
      </c>
      <c r="AQ6" s="37">
        <f>+AVERAGE('M-EAST Hub'!Z5:AK5)</f>
        <v>0</v>
      </c>
      <c r="AR6" s="37">
        <f>+AVERAGE('M-EAST Hub'!AL5:AW5)</f>
        <v>0</v>
      </c>
      <c r="AS6" s="37">
        <f t="shared" ref="AS6:AS27" si="12">+AQ6/$C6</f>
        <v>0</v>
      </c>
      <c r="AT6" s="37">
        <f t="shared" ref="AT6:AT27" si="13">+AR6/$C6</f>
        <v>0</v>
      </c>
      <c r="AV6" s="37">
        <f>+AVERAGE(USA!Z5:AK5)</f>
        <v>4992</v>
      </c>
      <c r="AW6" s="37">
        <f>+AVERAGE(USA!AL5:AW5)</f>
        <v>960</v>
      </c>
      <c r="AX6" s="37">
        <f t="shared" ref="AX6:AX27" si="14">+AV6/$C6</f>
        <v>6.5</v>
      </c>
      <c r="AY6" s="37">
        <f t="shared" ref="AY6:AY27" si="15">+AW6/$C6</f>
        <v>1.25</v>
      </c>
      <c r="BA6" s="37">
        <f>+AVERAGE(ASIA!Z5:AK5)</f>
        <v>0</v>
      </c>
      <c r="BB6" s="37">
        <f>+AVERAGE(ASIA!AL5:AW5)</f>
        <v>2880</v>
      </c>
      <c r="BC6" s="37">
        <f t="shared" ref="BC6:BC27" si="16">+BA6/$C6</f>
        <v>0</v>
      </c>
      <c r="BD6" s="37">
        <f t="shared" ref="BD6:BD27" si="17">+BB6/$C6</f>
        <v>3.75</v>
      </c>
      <c r="BF6" s="37">
        <f>+AVERAGE('Others IEC'!Z5:AK5)</f>
        <v>0</v>
      </c>
      <c r="BG6" s="37">
        <f>+AVERAGE('Others IEC'!AL5:AW5)</f>
        <v>0</v>
      </c>
      <c r="BH6" s="37">
        <f t="shared" ref="BH6:BH27" si="18">+BF6/$C6</f>
        <v>0</v>
      </c>
      <c r="BI6" s="37">
        <f t="shared" ref="BI6:BI27" si="19">+BG6/$C6</f>
        <v>0</v>
      </c>
      <c r="BK6" s="37">
        <f>+AVERAGE('N-Africa'!Z5:AK5)</f>
        <v>0</v>
      </c>
      <c r="BL6" s="37">
        <f>+AVERAGE('N-Africa'!AL5:AW5)</f>
        <v>0</v>
      </c>
      <c r="BM6" s="37">
        <f t="shared" ref="BM6:BM27" si="20">+BK6/$C6</f>
        <v>0</v>
      </c>
      <c r="BN6" s="37">
        <f t="shared" ref="BN6:BN27" si="21">+BL6/$C6</f>
        <v>0</v>
      </c>
    </row>
    <row r="7" spans="2:66">
      <c r="B7" s="42" t="s">
        <v>143</v>
      </c>
      <c r="C7" s="31">
        <v>384</v>
      </c>
      <c r="E7">
        <f>+'Set up Supply'!Q9*1.2</f>
        <v>1.08</v>
      </c>
      <c r="G7" s="38">
        <f>+AVERAGE(DACH!$Z6:$AK6)</f>
        <v>736</v>
      </c>
      <c r="H7" s="38">
        <f>+AVERAGE(DACH!$AL6:$AW6)</f>
        <v>672</v>
      </c>
      <c r="I7" s="37">
        <f t="shared" si="0"/>
        <v>1.9166666666666667</v>
      </c>
      <c r="J7" s="37">
        <f t="shared" si="1"/>
        <v>1.75</v>
      </c>
      <c r="M7" s="38">
        <f>+AVERAGE('IB HUB'!Z6:AK6)</f>
        <v>768</v>
      </c>
      <c r="N7" s="38">
        <f>+AVERAGE('IB HUB'!AL6:AW6)</f>
        <v>1024</v>
      </c>
      <c r="O7" s="37">
        <f t="shared" si="2"/>
        <v>2</v>
      </c>
      <c r="P7" s="37">
        <f t="shared" si="3"/>
        <v>2.6666666666666665</v>
      </c>
      <c r="S7" s="37">
        <f>+AVERAGE('FR HUB'!Z6:AK6)</f>
        <v>768</v>
      </c>
      <c r="T7" s="37">
        <f>+AVERAGE('FR HUB'!AL6:AW6)</f>
        <v>1696</v>
      </c>
      <c r="U7" s="37">
        <f t="shared" si="4"/>
        <v>2</v>
      </c>
      <c r="V7" s="37">
        <f t="shared" si="5"/>
        <v>4.416666666666667</v>
      </c>
      <c r="Y7" s="37">
        <f>+AVERAGE('IT HUB'!Z6:AK6)</f>
        <v>768</v>
      </c>
      <c r="Z7" s="37">
        <f>+AVERAGE('IT HUB'!AL6:AW6)</f>
        <v>992</v>
      </c>
      <c r="AA7" s="37">
        <f t="shared" si="6"/>
        <v>2</v>
      </c>
      <c r="AB7" s="37">
        <f t="shared" si="7"/>
        <v>2.5833333333333335</v>
      </c>
      <c r="AE7" s="37">
        <f>+AVERAGE('UK HUB'!Z6:AK6)</f>
        <v>768</v>
      </c>
      <c r="AF7" s="37">
        <f>+AVERAGE('UK HUB'!AL6:AW6)</f>
        <v>1024</v>
      </c>
      <c r="AG7" s="37">
        <f t="shared" si="8"/>
        <v>2</v>
      </c>
      <c r="AH7" s="37">
        <f t="shared" si="9"/>
        <v>2.6666666666666665</v>
      </c>
      <c r="AK7" s="37">
        <f>+AVERAGE('CE HUB'!Z6:AK6)</f>
        <v>448</v>
      </c>
      <c r="AL7" s="37">
        <f>+AVERAGE('CE HUB'!AL6:AW6)</f>
        <v>608</v>
      </c>
      <c r="AM7" s="37">
        <f t="shared" si="10"/>
        <v>1.1666666666666667</v>
      </c>
      <c r="AN7" s="37">
        <f t="shared" si="11"/>
        <v>1.5833333333333333</v>
      </c>
      <c r="AQ7" s="37">
        <f>+AVERAGE('M-EAST Hub'!Z6:AK6)</f>
        <v>384</v>
      </c>
      <c r="AR7" s="37">
        <f>+AVERAGE('M-EAST Hub'!AL6:AW6)</f>
        <v>512</v>
      </c>
      <c r="AS7" s="37">
        <f t="shared" si="12"/>
        <v>1</v>
      </c>
      <c r="AT7" s="37">
        <f t="shared" si="13"/>
        <v>1.3333333333333333</v>
      </c>
      <c r="AV7" s="37">
        <f>+AVERAGE(USA!Z6:AK6)</f>
        <v>448</v>
      </c>
      <c r="AW7" s="37">
        <f>+AVERAGE(USA!AL6:AW6)</f>
        <v>256</v>
      </c>
      <c r="AX7" s="37">
        <f t="shared" si="14"/>
        <v>1.1666666666666667</v>
      </c>
      <c r="AY7" s="37">
        <f t="shared" si="15"/>
        <v>0.66666666666666663</v>
      </c>
      <c r="BA7" s="37">
        <f>+AVERAGE(ASIA!Z6:AK6)</f>
        <v>448</v>
      </c>
      <c r="BB7" s="37">
        <f>+AVERAGE(ASIA!AL6:AW6)</f>
        <v>576</v>
      </c>
      <c r="BC7" s="37">
        <f t="shared" si="16"/>
        <v>1.1666666666666667</v>
      </c>
      <c r="BD7" s="37">
        <f t="shared" si="17"/>
        <v>1.5</v>
      </c>
      <c r="BF7" s="37">
        <f>+AVERAGE('Others IEC'!Z6:AK6)</f>
        <v>384</v>
      </c>
      <c r="BG7" s="37">
        <f>+AVERAGE('Others IEC'!AL6:AW6)</f>
        <v>512</v>
      </c>
      <c r="BH7" s="37">
        <f t="shared" si="18"/>
        <v>1</v>
      </c>
      <c r="BI7" s="37">
        <f t="shared" si="19"/>
        <v>1.3333333333333333</v>
      </c>
      <c r="BK7" s="37">
        <f>+AVERAGE('N-Africa'!Z6:AK6)</f>
        <v>448</v>
      </c>
      <c r="BL7" s="37">
        <f>+AVERAGE('N-Africa'!AL6:AW6)</f>
        <v>576</v>
      </c>
      <c r="BM7" s="37">
        <f t="shared" si="20"/>
        <v>1.1666666666666667</v>
      </c>
      <c r="BN7" s="37">
        <f t="shared" si="21"/>
        <v>1.5</v>
      </c>
    </row>
    <row r="8" spans="2:66">
      <c r="B8" s="42" t="s">
        <v>144</v>
      </c>
      <c r="C8" s="31">
        <v>384</v>
      </c>
      <c r="E8">
        <f>+'Set up Supply'!Q10*1.2</f>
        <v>1.08</v>
      </c>
      <c r="G8" s="38">
        <f>+AVERAGE(DACH!$Z7:$AK7)</f>
        <v>1376</v>
      </c>
      <c r="H8" s="38">
        <f>+AVERAGE(DACH!$AL7:$AW7)</f>
        <v>1088</v>
      </c>
      <c r="I8" s="37">
        <f t="shared" si="0"/>
        <v>3.5833333333333335</v>
      </c>
      <c r="J8" s="37">
        <f t="shared" si="1"/>
        <v>2.8333333333333335</v>
      </c>
      <c r="M8" s="38">
        <f>+AVERAGE('IB HUB'!Z7:AK7)</f>
        <v>960</v>
      </c>
      <c r="N8" s="38">
        <f>+AVERAGE('IB HUB'!AL7:AW7)</f>
        <v>768</v>
      </c>
      <c r="O8" s="37">
        <f t="shared" si="2"/>
        <v>2.5</v>
      </c>
      <c r="P8" s="37">
        <f t="shared" si="3"/>
        <v>2</v>
      </c>
      <c r="S8" s="37">
        <f>+AVERAGE('FR HUB'!Z7:AK7)</f>
        <v>1312</v>
      </c>
      <c r="T8" s="37">
        <f>+AVERAGE('FR HUB'!AL7:AW7)</f>
        <v>1056</v>
      </c>
      <c r="U8" s="37">
        <f t="shared" si="4"/>
        <v>3.4166666666666665</v>
      </c>
      <c r="V8" s="37">
        <f t="shared" si="5"/>
        <v>2.75</v>
      </c>
      <c r="Y8" s="37">
        <f>+AVERAGE('IT HUB'!Z7:AK7)</f>
        <v>1216</v>
      </c>
      <c r="Z8" s="37">
        <f>+AVERAGE('IT HUB'!AL7:AW7)</f>
        <v>960</v>
      </c>
      <c r="AA8" s="37">
        <f t="shared" si="6"/>
        <v>3.1666666666666665</v>
      </c>
      <c r="AB8" s="37">
        <f t="shared" si="7"/>
        <v>2.5</v>
      </c>
      <c r="AE8" s="37">
        <f>+AVERAGE('UK HUB'!Z7:AK7)</f>
        <v>1440</v>
      </c>
      <c r="AF8" s="37">
        <f>+AVERAGE('UK HUB'!AL7:AW7)</f>
        <v>1152</v>
      </c>
      <c r="AG8" s="37">
        <f t="shared" si="8"/>
        <v>3.75</v>
      </c>
      <c r="AH8" s="37">
        <f t="shared" si="9"/>
        <v>3</v>
      </c>
      <c r="AK8" s="37">
        <f>+AVERAGE('CE HUB'!Z7:AK7)</f>
        <v>0</v>
      </c>
      <c r="AL8" s="37">
        <f>+AVERAGE('CE HUB'!AL7:AW7)</f>
        <v>0</v>
      </c>
      <c r="AM8" s="37">
        <f t="shared" si="10"/>
        <v>0</v>
      </c>
      <c r="AN8" s="37">
        <f t="shared" si="11"/>
        <v>0</v>
      </c>
      <c r="AQ8" s="37">
        <f>+AVERAGE('M-EAST Hub'!Z7:AK7)</f>
        <v>0</v>
      </c>
      <c r="AR8" s="37">
        <f>+AVERAGE('M-EAST Hub'!AL7:AW7)</f>
        <v>0</v>
      </c>
      <c r="AS8" s="37">
        <f t="shared" si="12"/>
        <v>0</v>
      </c>
      <c r="AT8" s="37">
        <f t="shared" si="13"/>
        <v>0</v>
      </c>
      <c r="AV8" s="37">
        <f>+AVERAGE(USA!Z7:AK7)</f>
        <v>0</v>
      </c>
      <c r="AW8" s="37">
        <f>+AVERAGE(USA!AL7:AW7)</f>
        <v>0</v>
      </c>
      <c r="AX8" s="37">
        <f t="shared" si="14"/>
        <v>0</v>
      </c>
      <c r="AY8" s="37">
        <f t="shared" si="15"/>
        <v>0</v>
      </c>
      <c r="BA8" s="37">
        <f>+AVERAGE(ASIA!Z7:AK7)</f>
        <v>0</v>
      </c>
      <c r="BB8" s="37">
        <f>+AVERAGE(ASIA!AL7:AW7)</f>
        <v>0</v>
      </c>
      <c r="BC8" s="37">
        <f t="shared" si="16"/>
        <v>0</v>
      </c>
      <c r="BD8" s="37">
        <f t="shared" si="17"/>
        <v>0</v>
      </c>
      <c r="BF8" s="37">
        <f>+AVERAGE('Others IEC'!Z7:AK7)</f>
        <v>0</v>
      </c>
      <c r="BG8" s="37">
        <f>+AVERAGE('Others IEC'!AL7:AW7)</f>
        <v>0</v>
      </c>
      <c r="BH8" s="37">
        <f t="shared" si="18"/>
        <v>0</v>
      </c>
      <c r="BI8" s="37">
        <f t="shared" si="19"/>
        <v>0</v>
      </c>
      <c r="BK8" s="37">
        <f>+AVERAGE('N-Africa'!Z7:AK7)</f>
        <v>0</v>
      </c>
      <c r="BL8" s="37">
        <f>+AVERAGE('N-Africa'!AL7:AW7)</f>
        <v>0</v>
      </c>
      <c r="BM8" s="37">
        <f t="shared" si="20"/>
        <v>0</v>
      </c>
      <c r="BN8" s="37">
        <f t="shared" si="21"/>
        <v>0</v>
      </c>
    </row>
    <row r="9" spans="2:66">
      <c r="B9" s="42" t="s">
        <v>145</v>
      </c>
      <c r="C9" s="31">
        <v>384</v>
      </c>
      <c r="E9">
        <f>+'Set up Supply'!Q11*1.2</f>
        <v>1.08</v>
      </c>
      <c r="G9" s="38">
        <f>+AVERAGE(DACH!$Z8:$AK8)</f>
        <v>0</v>
      </c>
      <c r="H9" s="38">
        <f>+AVERAGE(DACH!$AL8:$AW8)</f>
        <v>0</v>
      </c>
      <c r="I9" s="37">
        <f t="shared" si="0"/>
        <v>0</v>
      </c>
      <c r="J9" s="37">
        <f t="shared" si="1"/>
        <v>0</v>
      </c>
      <c r="M9" s="38">
        <f>+AVERAGE('IB HUB'!Z8:AK8)</f>
        <v>0</v>
      </c>
      <c r="N9" s="38">
        <f>+AVERAGE('IB HUB'!AL8:AW8)</f>
        <v>0</v>
      </c>
      <c r="O9" s="37">
        <f t="shared" si="2"/>
        <v>0</v>
      </c>
      <c r="P9" s="37">
        <f t="shared" si="3"/>
        <v>0</v>
      </c>
      <c r="S9" s="37">
        <f>+AVERAGE('FR HUB'!Z8:AK8)</f>
        <v>0</v>
      </c>
      <c r="T9" s="37">
        <f>+AVERAGE('FR HUB'!AL8:AW8)</f>
        <v>0</v>
      </c>
      <c r="U9" s="37">
        <f t="shared" si="4"/>
        <v>0</v>
      </c>
      <c r="V9" s="37">
        <f t="shared" si="5"/>
        <v>0</v>
      </c>
      <c r="Y9" s="37">
        <f>+AVERAGE('IT HUB'!Z8:AK8)</f>
        <v>0</v>
      </c>
      <c r="Z9" s="37">
        <f>+AVERAGE('IT HUB'!AL8:AW8)</f>
        <v>0</v>
      </c>
      <c r="AA9" s="37">
        <f t="shared" si="6"/>
        <v>0</v>
      </c>
      <c r="AB9" s="37">
        <f t="shared" si="7"/>
        <v>0</v>
      </c>
      <c r="AE9" s="37">
        <f>+AVERAGE('UK HUB'!Z8:AK8)</f>
        <v>0</v>
      </c>
      <c r="AF9" s="37">
        <f>+AVERAGE('UK HUB'!AL8:AW8)</f>
        <v>0</v>
      </c>
      <c r="AG9" s="37">
        <f t="shared" si="8"/>
        <v>0</v>
      </c>
      <c r="AH9" s="37">
        <f t="shared" si="9"/>
        <v>0</v>
      </c>
      <c r="AK9" s="37">
        <f>+AVERAGE('CE HUB'!Z8:AK8)</f>
        <v>768</v>
      </c>
      <c r="AL9" s="37">
        <f>+AVERAGE('CE HUB'!AL8:AW8)</f>
        <v>1280</v>
      </c>
      <c r="AM9" s="37">
        <f t="shared" si="10"/>
        <v>2</v>
      </c>
      <c r="AN9" s="37">
        <f t="shared" si="11"/>
        <v>3.3333333333333335</v>
      </c>
      <c r="AQ9" s="37">
        <f>+AVERAGE('M-EAST Hub'!Z8:AK8)</f>
        <v>768</v>
      </c>
      <c r="AR9" s="37">
        <f>+AVERAGE('M-EAST Hub'!AL8:AW8)</f>
        <v>768</v>
      </c>
      <c r="AS9" s="37">
        <f t="shared" si="12"/>
        <v>2</v>
      </c>
      <c r="AT9" s="37">
        <f t="shared" si="13"/>
        <v>2</v>
      </c>
      <c r="AV9" s="37">
        <f>+AVERAGE(USA!Z8:AK8)</f>
        <v>992</v>
      </c>
      <c r="AW9" s="37">
        <f>+AVERAGE(USA!AL8:AW8)</f>
        <v>1024</v>
      </c>
      <c r="AX9" s="37">
        <f t="shared" si="14"/>
        <v>2.5833333333333335</v>
      </c>
      <c r="AY9" s="37">
        <f t="shared" si="15"/>
        <v>2.6666666666666665</v>
      </c>
      <c r="BA9" s="37">
        <f>+AVERAGE(ASIA!Z8:AK8)</f>
        <v>992</v>
      </c>
      <c r="BB9" s="37">
        <f>+AVERAGE(ASIA!AL8:AW8)</f>
        <v>256</v>
      </c>
      <c r="BC9" s="37">
        <f t="shared" si="16"/>
        <v>2.5833333333333335</v>
      </c>
      <c r="BD9" s="37">
        <f t="shared" si="17"/>
        <v>0.66666666666666663</v>
      </c>
      <c r="BF9" s="37">
        <f>+AVERAGE('Others IEC'!Z8:AK8)</f>
        <v>992</v>
      </c>
      <c r="BG9" s="37">
        <f>+AVERAGE('Others IEC'!AL8:AW8)</f>
        <v>1280</v>
      </c>
      <c r="BH9" s="37">
        <f t="shared" si="18"/>
        <v>2.5833333333333335</v>
      </c>
      <c r="BI9" s="37">
        <f t="shared" si="19"/>
        <v>3.3333333333333335</v>
      </c>
      <c r="BK9" s="37">
        <f>+AVERAGE('N-Africa'!Z8:AK8)</f>
        <v>512</v>
      </c>
      <c r="BL9" s="37">
        <f>+AVERAGE('N-Africa'!AL8:AW8)</f>
        <v>512</v>
      </c>
      <c r="BM9" s="37">
        <f t="shared" si="20"/>
        <v>1.3333333333333333</v>
      </c>
      <c r="BN9" s="37">
        <f t="shared" si="21"/>
        <v>1.3333333333333333</v>
      </c>
    </row>
    <row r="10" spans="2:66">
      <c r="B10" s="42" t="s">
        <v>146</v>
      </c>
      <c r="C10" s="31">
        <v>384</v>
      </c>
      <c r="E10">
        <f>+'Set up Supply'!Q12*1.2</f>
        <v>1.08</v>
      </c>
      <c r="G10" s="38">
        <f>+AVERAGE(DACH!$Z9:$AK9)</f>
        <v>992</v>
      </c>
      <c r="H10" s="38">
        <f>+AVERAGE(DACH!$AL9:$AW9)</f>
        <v>1088</v>
      </c>
      <c r="I10" s="37">
        <f t="shared" si="0"/>
        <v>2.5833333333333335</v>
      </c>
      <c r="J10" s="37">
        <f t="shared" si="1"/>
        <v>2.8333333333333335</v>
      </c>
      <c r="M10" s="38">
        <f>+AVERAGE('IB HUB'!Z9:AK9)</f>
        <v>0</v>
      </c>
      <c r="N10" s="38">
        <f>+AVERAGE('IB HUB'!AL9:AW9)</f>
        <v>0</v>
      </c>
      <c r="O10" s="37">
        <f t="shared" si="2"/>
        <v>0</v>
      </c>
      <c r="P10" s="37">
        <f t="shared" si="3"/>
        <v>0</v>
      </c>
      <c r="S10" s="37">
        <f>+AVERAGE('FR HUB'!Z9:AK9)</f>
        <v>1280</v>
      </c>
      <c r="T10" s="37">
        <f>+AVERAGE('FR HUB'!AL9:AW9)</f>
        <v>1376</v>
      </c>
      <c r="U10" s="37">
        <f t="shared" si="4"/>
        <v>3.3333333333333335</v>
      </c>
      <c r="V10" s="37">
        <f t="shared" si="5"/>
        <v>3.5833333333333335</v>
      </c>
      <c r="Y10" s="37">
        <f>+AVERAGE('IT HUB'!Z9:AK9)</f>
        <v>0</v>
      </c>
      <c r="Z10" s="37">
        <f>+AVERAGE('IT HUB'!AL9:AW9)</f>
        <v>0</v>
      </c>
      <c r="AA10" s="37">
        <f t="shared" si="6"/>
        <v>0</v>
      </c>
      <c r="AB10" s="37">
        <f t="shared" si="7"/>
        <v>0</v>
      </c>
      <c r="AE10" s="37">
        <f>+AVERAGE('UK HUB'!Z9:AK9)</f>
        <v>1396.3636363636363</v>
      </c>
      <c r="AF10" s="37">
        <f>+AVERAGE('UK HUB'!AL9:AW9)</f>
        <v>1376</v>
      </c>
      <c r="AG10" s="37">
        <f t="shared" si="8"/>
        <v>3.6363636363636362</v>
      </c>
      <c r="AH10" s="37">
        <f t="shared" si="9"/>
        <v>3.5833333333333335</v>
      </c>
      <c r="AK10" s="37">
        <f>+AVERAGE('CE HUB'!Z9:AK9)</f>
        <v>0</v>
      </c>
      <c r="AL10" s="37">
        <f>+AVERAGE('CE HUB'!AL9:AW9)</f>
        <v>0</v>
      </c>
      <c r="AM10" s="37">
        <f t="shared" si="10"/>
        <v>0</v>
      </c>
      <c r="AN10" s="37">
        <f t="shared" si="11"/>
        <v>0</v>
      </c>
      <c r="AQ10" s="37">
        <f>+AVERAGE('M-EAST Hub'!Z9:AK9)</f>
        <v>0</v>
      </c>
      <c r="AR10" s="37">
        <f>+AVERAGE('M-EAST Hub'!AL9:AW9)</f>
        <v>0</v>
      </c>
      <c r="AS10" s="37">
        <f t="shared" si="12"/>
        <v>0</v>
      </c>
      <c r="AT10" s="37">
        <f t="shared" si="13"/>
        <v>0</v>
      </c>
      <c r="AV10" s="37">
        <f>+AVERAGE(USA!Z9:AK9)</f>
        <v>736</v>
      </c>
      <c r="AW10" s="37">
        <f>+AVERAGE(USA!AL9:AW9)</f>
        <v>1632</v>
      </c>
      <c r="AX10" s="37">
        <f t="shared" si="14"/>
        <v>1.9166666666666667</v>
      </c>
      <c r="AY10" s="37">
        <f t="shared" si="15"/>
        <v>4.25</v>
      </c>
      <c r="BA10" s="37">
        <f>+AVERAGE(ASIA!Z9:AK9)</f>
        <v>768</v>
      </c>
      <c r="BB10" s="37">
        <f>+AVERAGE(ASIA!AL9:AW9)</f>
        <v>0</v>
      </c>
      <c r="BC10" s="37">
        <f t="shared" si="16"/>
        <v>2</v>
      </c>
      <c r="BD10" s="37">
        <f t="shared" si="17"/>
        <v>0</v>
      </c>
      <c r="BF10" s="37">
        <f>+AVERAGE('Others IEC'!Z9:AK9)</f>
        <v>0</v>
      </c>
      <c r="BG10" s="37">
        <f>+AVERAGE('Others IEC'!AL9:AW9)</f>
        <v>0</v>
      </c>
      <c r="BH10" s="37">
        <f t="shared" si="18"/>
        <v>0</v>
      </c>
      <c r="BI10" s="37">
        <f t="shared" si="19"/>
        <v>0</v>
      </c>
      <c r="BK10" s="37">
        <f>+AVERAGE('N-Africa'!Z9:AK9)</f>
        <v>0</v>
      </c>
      <c r="BL10" s="37">
        <f>+AVERAGE('N-Africa'!AL9:AW9)</f>
        <v>0</v>
      </c>
      <c r="BM10" s="37">
        <f t="shared" si="20"/>
        <v>0</v>
      </c>
      <c r="BN10" s="37">
        <f t="shared" si="21"/>
        <v>0</v>
      </c>
    </row>
    <row r="11" spans="2:66">
      <c r="B11" s="42" t="s">
        <v>147</v>
      </c>
      <c r="C11" s="31">
        <v>384</v>
      </c>
      <c r="E11">
        <f>+'Set up Supply'!Q13*1.2</f>
        <v>1.08</v>
      </c>
      <c r="G11" s="38">
        <f>+AVERAGE(DACH!$Z10:$AK10)</f>
        <v>0</v>
      </c>
      <c r="H11" s="38">
        <f>+AVERAGE(DACH!$AL10:$AW10)</f>
        <v>0</v>
      </c>
      <c r="I11" s="37">
        <f t="shared" si="0"/>
        <v>0</v>
      </c>
      <c r="J11" s="37">
        <f t="shared" si="1"/>
        <v>0</v>
      </c>
      <c r="M11" s="38">
        <f>+AVERAGE('IB HUB'!Z10:AK10)</f>
        <v>0</v>
      </c>
      <c r="N11" s="38">
        <f>+AVERAGE('IB HUB'!AL10:AW10)</f>
        <v>0</v>
      </c>
      <c r="O11" s="37">
        <f t="shared" si="2"/>
        <v>0</v>
      </c>
      <c r="P11" s="37">
        <f t="shared" si="3"/>
        <v>0</v>
      </c>
      <c r="S11" s="37">
        <f>+AVERAGE('FR HUB'!Z10:AK10)</f>
        <v>896</v>
      </c>
      <c r="T11" s="37">
        <f>+AVERAGE('FR HUB'!AL10:AW10)</f>
        <v>1888</v>
      </c>
      <c r="U11" s="37">
        <f t="shared" si="4"/>
        <v>2.3333333333333335</v>
      </c>
      <c r="V11" s="37">
        <f t="shared" si="5"/>
        <v>4.916666666666667</v>
      </c>
      <c r="Y11" s="37">
        <f>+AVERAGE('IT HUB'!Z10:AK10)</f>
        <v>0</v>
      </c>
      <c r="Z11" s="37">
        <f>+AVERAGE('IT HUB'!AL10:AW10)</f>
        <v>0</v>
      </c>
      <c r="AA11" s="37">
        <f t="shared" si="6"/>
        <v>0</v>
      </c>
      <c r="AB11" s="37">
        <f t="shared" si="7"/>
        <v>0</v>
      </c>
      <c r="AE11" s="37">
        <f>+AVERAGE('UK HUB'!Z10:AK10)</f>
        <v>896</v>
      </c>
      <c r="AF11" s="37">
        <f>+AVERAGE('UK HUB'!AL10:AW10)</f>
        <v>0</v>
      </c>
      <c r="AG11" s="37">
        <f t="shared" si="8"/>
        <v>2.3333333333333335</v>
      </c>
      <c r="AH11" s="37">
        <f t="shared" si="9"/>
        <v>0</v>
      </c>
      <c r="AK11" s="37">
        <f>+AVERAGE('CE HUB'!Z10:AK10)</f>
        <v>0</v>
      </c>
      <c r="AL11" s="37">
        <f>+AVERAGE('CE HUB'!AL10:AW10)</f>
        <v>0</v>
      </c>
      <c r="AM11" s="37">
        <f t="shared" si="10"/>
        <v>0</v>
      </c>
      <c r="AN11" s="37">
        <f t="shared" si="11"/>
        <v>0</v>
      </c>
      <c r="AQ11" s="37">
        <f>+AVERAGE('M-EAST Hub'!Z10:AK10)</f>
        <v>512</v>
      </c>
      <c r="AR11" s="37">
        <f>+AVERAGE('M-EAST Hub'!AL10:AW10)</f>
        <v>544</v>
      </c>
      <c r="AS11" s="37">
        <f t="shared" si="12"/>
        <v>1.3333333333333333</v>
      </c>
      <c r="AT11" s="37">
        <f t="shared" si="13"/>
        <v>1.4166666666666667</v>
      </c>
      <c r="AV11" s="37">
        <f>+AVERAGE(USA!Z10:AK10)</f>
        <v>0</v>
      </c>
      <c r="AW11" s="37">
        <f>+AVERAGE(USA!AL10:AW10)</f>
        <v>0</v>
      </c>
      <c r="AX11" s="37">
        <f t="shared" si="14"/>
        <v>0</v>
      </c>
      <c r="AY11" s="37">
        <f t="shared" si="15"/>
        <v>0</v>
      </c>
      <c r="BA11" s="37">
        <f>+AVERAGE(ASIA!Z10:AK10)</f>
        <v>0</v>
      </c>
      <c r="BB11" s="37">
        <f>+AVERAGE(ASIA!AL10:AW10)</f>
        <v>0</v>
      </c>
      <c r="BC11" s="37">
        <f t="shared" si="16"/>
        <v>0</v>
      </c>
      <c r="BD11" s="37">
        <f t="shared" si="17"/>
        <v>0</v>
      </c>
      <c r="BF11" s="37">
        <f>+AVERAGE('Others IEC'!Z10:AK10)</f>
        <v>0</v>
      </c>
      <c r="BG11" s="37">
        <f>+AVERAGE('Others IEC'!AL10:AW10)</f>
        <v>0</v>
      </c>
      <c r="BH11" s="37">
        <f t="shared" si="18"/>
        <v>0</v>
      </c>
      <c r="BI11" s="37">
        <f t="shared" si="19"/>
        <v>0</v>
      </c>
      <c r="BK11" s="37">
        <f>+AVERAGE('N-Africa'!Z10:AK10)</f>
        <v>256</v>
      </c>
      <c r="BL11" s="37">
        <f>+AVERAGE('N-Africa'!AL10:AW10)</f>
        <v>256</v>
      </c>
      <c r="BM11" s="37">
        <f t="shared" si="20"/>
        <v>0.66666666666666663</v>
      </c>
      <c r="BN11" s="37">
        <f t="shared" si="21"/>
        <v>0.66666666666666663</v>
      </c>
    </row>
    <row r="12" spans="2:66">
      <c r="B12" s="42" t="s">
        <v>148</v>
      </c>
      <c r="C12" s="31">
        <v>384</v>
      </c>
      <c r="D12">
        <f>+'Set up Supply'!J14*1.2</f>
        <v>0.504</v>
      </c>
      <c r="E12">
        <f>+'Set up Supply'!Q14*1.2</f>
        <v>1.08</v>
      </c>
      <c r="G12" s="38">
        <f>+AVERAGE(DACH!$Z11:$AK11)</f>
        <v>128</v>
      </c>
      <c r="H12" s="38">
        <f>+AVERAGE(DACH!$AL11:$AW11)</f>
        <v>192</v>
      </c>
      <c r="I12" s="37">
        <f t="shared" si="0"/>
        <v>0.33333333333333331</v>
      </c>
      <c r="J12" s="37">
        <f t="shared" si="1"/>
        <v>0.5</v>
      </c>
      <c r="M12" s="38">
        <f>+AVERAGE('IB HUB'!Z11:AK11)</f>
        <v>96</v>
      </c>
      <c r="N12" s="38">
        <f>+AVERAGE('IB HUB'!AL11:AW11)</f>
        <v>160</v>
      </c>
      <c r="O12" s="37">
        <f t="shared" si="2"/>
        <v>0.25</v>
      </c>
      <c r="P12" s="37">
        <f t="shared" si="3"/>
        <v>0.41666666666666669</v>
      </c>
      <c r="S12" s="37">
        <f>+AVERAGE('FR HUB'!Z11:AK11)</f>
        <v>160</v>
      </c>
      <c r="T12" s="37">
        <f>+AVERAGE('FR HUB'!AL11:AW11)</f>
        <v>256</v>
      </c>
      <c r="U12" s="37">
        <f t="shared" si="4"/>
        <v>0.41666666666666669</v>
      </c>
      <c r="V12" s="37">
        <f t="shared" si="5"/>
        <v>0.66666666666666663</v>
      </c>
      <c r="Y12" s="37">
        <f>+AVERAGE('IT HUB'!Z11:AK11)</f>
        <v>128</v>
      </c>
      <c r="Z12" s="37">
        <f>+AVERAGE('IT HUB'!AL11:AW11)</f>
        <v>224</v>
      </c>
      <c r="AA12" s="37">
        <f t="shared" si="6"/>
        <v>0.33333333333333331</v>
      </c>
      <c r="AB12" s="37">
        <f t="shared" si="7"/>
        <v>0.58333333333333337</v>
      </c>
      <c r="AE12" s="37">
        <f>+AVERAGE('UK HUB'!Z11:AK11)</f>
        <v>192</v>
      </c>
      <c r="AF12" s="37">
        <f>+AVERAGE('UK HUB'!AL11:AW11)</f>
        <v>288</v>
      </c>
      <c r="AG12" s="37">
        <f t="shared" si="8"/>
        <v>0.5</v>
      </c>
      <c r="AH12" s="37">
        <f t="shared" si="9"/>
        <v>0.75</v>
      </c>
      <c r="AK12" s="37">
        <f>+AVERAGE('CE HUB'!Z11:AK11)</f>
        <v>64</v>
      </c>
      <c r="AL12" s="37">
        <f>+AVERAGE('CE HUB'!AL11:AW11)</f>
        <v>64</v>
      </c>
      <c r="AM12" s="37">
        <f t="shared" si="10"/>
        <v>0.16666666666666666</v>
      </c>
      <c r="AN12" s="37">
        <f t="shared" si="11"/>
        <v>0.16666666666666666</v>
      </c>
      <c r="AQ12" s="37">
        <f>+AVERAGE('M-EAST Hub'!Z11:AK11)</f>
        <v>64</v>
      </c>
      <c r="AR12" s="37">
        <f>+AVERAGE('M-EAST Hub'!AL11:AW11)</f>
        <v>64</v>
      </c>
      <c r="AS12" s="37">
        <f t="shared" si="12"/>
        <v>0.16666666666666666</v>
      </c>
      <c r="AT12" s="37">
        <f t="shared" si="13"/>
        <v>0.16666666666666666</v>
      </c>
      <c r="AV12" s="37">
        <f>+AVERAGE(USA!Z11:AK11)</f>
        <v>0</v>
      </c>
      <c r="AW12" s="37">
        <f>+AVERAGE(USA!AL11:AW11)</f>
        <v>0</v>
      </c>
      <c r="AX12" s="37">
        <f t="shared" si="14"/>
        <v>0</v>
      </c>
      <c r="AY12" s="37">
        <f t="shared" si="15"/>
        <v>0</v>
      </c>
      <c r="BA12" s="37">
        <f>+AVERAGE(ASIA!Z11:AK11)</f>
        <v>0</v>
      </c>
      <c r="BB12" s="37">
        <f>+AVERAGE(ASIA!AL11:AW11)</f>
        <v>0</v>
      </c>
      <c r="BC12" s="37">
        <f t="shared" si="16"/>
        <v>0</v>
      </c>
      <c r="BD12" s="37">
        <f t="shared" si="17"/>
        <v>0</v>
      </c>
      <c r="BF12" s="37">
        <f>+AVERAGE('Others IEC'!Z11:AK11)</f>
        <v>32</v>
      </c>
      <c r="BG12" s="37">
        <f>+AVERAGE('Others IEC'!AL11:AW11)</f>
        <v>64</v>
      </c>
      <c r="BH12" s="37">
        <f t="shared" si="18"/>
        <v>8.3333333333333329E-2</v>
      </c>
      <c r="BI12" s="37">
        <f t="shared" si="19"/>
        <v>0.16666666666666666</v>
      </c>
      <c r="BK12" s="37">
        <f>+AVERAGE('N-Africa'!Z11:AK11)</f>
        <v>23.75</v>
      </c>
      <c r="BL12" s="37">
        <f>+AVERAGE('N-Africa'!AL11:AW11)</f>
        <v>32</v>
      </c>
      <c r="BM12" s="37">
        <f t="shared" si="20"/>
        <v>6.1848958333333336E-2</v>
      </c>
      <c r="BN12" s="37">
        <f t="shared" si="21"/>
        <v>8.3333333333333329E-2</v>
      </c>
    </row>
    <row r="13" spans="2:66">
      <c r="B13" s="42" t="s">
        <v>149</v>
      </c>
      <c r="C13" s="31">
        <v>384</v>
      </c>
      <c r="D13">
        <f>+'Set up Supply'!J15*1.2</f>
        <v>0.504</v>
      </c>
      <c r="E13">
        <f>+'Set up Supply'!Q15*1.2</f>
        <v>1.08</v>
      </c>
      <c r="G13" s="38">
        <f>+AVERAGE(DACH!$Z12:$AK12)</f>
        <v>192</v>
      </c>
      <c r="H13" s="38">
        <f>+AVERAGE(DACH!$AL12:$AW12)</f>
        <v>128</v>
      </c>
      <c r="I13" s="37">
        <f t="shared" si="0"/>
        <v>0.5</v>
      </c>
      <c r="J13" s="37">
        <f t="shared" si="1"/>
        <v>0.33333333333333331</v>
      </c>
      <c r="M13" s="38">
        <f>+AVERAGE('IB HUB'!Z12:AK12)</f>
        <v>128</v>
      </c>
      <c r="N13" s="38">
        <f>+AVERAGE('IB HUB'!AL12:AW12)</f>
        <v>96</v>
      </c>
      <c r="O13" s="37">
        <f t="shared" si="2"/>
        <v>0.33333333333333331</v>
      </c>
      <c r="P13" s="37">
        <f t="shared" si="3"/>
        <v>0.25</v>
      </c>
      <c r="S13" s="37">
        <f>+AVERAGE('FR HUB'!Z12:AK12)</f>
        <v>192</v>
      </c>
      <c r="T13" s="37">
        <f>+AVERAGE('FR HUB'!AL12:AW12)</f>
        <v>128</v>
      </c>
      <c r="U13" s="37">
        <f t="shared" si="4"/>
        <v>0.5</v>
      </c>
      <c r="V13" s="37">
        <f t="shared" si="5"/>
        <v>0.33333333333333331</v>
      </c>
      <c r="Y13" s="37">
        <f>+AVERAGE('IT HUB'!Z12:AK12)</f>
        <v>128</v>
      </c>
      <c r="Z13" s="37">
        <f>+AVERAGE('IT HUB'!AL12:AW12)</f>
        <v>96</v>
      </c>
      <c r="AA13" s="37">
        <f t="shared" si="6"/>
        <v>0.33333333333333331</v>
      </c>
      <c r="AB13" s="37">
        <f t="shared" si="7"/>
        <v>0.25</v>
      </c>
      <c r="AE13" s="37">
        <f>+AVERAGE('UK HUB'!Z12:AK12)</f>
        <v>192</v>
      </c>
      <c r="AF13" s="37">
        <f>+AVERAGE('UK HUB'!AL12:AW12)</f>
        <v>128</v>
      </c>
      <c r="AG13" s="37">
        <f t="shared" si="8"/>
        <v>0.5</v>
      </c>
      <c r="AH13" s="37">
        <f t="shared" si="9"/>
        <v>0.33333333333333331</v>
      </c>
      <c r="AK13" s="37">
        <f>+AVERAGE('CE HUB'!Z12:AK12)</f>
        <v>0</v>
      </c>
      <c r="AL13" s="37">
        <f>+AVERAGE('CE HUB'!AL12:AW12)</f>
        <v>0</v>
      </c>
      <c r="AM13" s="37">
        <f t="shared" si="10"/>
        <v>0</v>
      </c>
      <c r="AN13" s="37">
        <f t="shared" si="11"/>
        <v>0</v>
      </c>
      <c r="AQ13" s="37">
        <f>+AVERAGE('M-EAST Hub'!Z12:AK12)</f>
        <v>0</v>
      </c>
      <c r="AR13" s="37">
        <f>+AVERAGE('M-EAST Hub'!AL12:AW12)</f>
        <v>0</v>
      </c>
      <c r="AS13" s="37">
        <f t="shared" si="12"/>
        <v>0</v>
      </c>
      <c r="AT13" s="37">
        <f t="shared" si="13"/>
        <v>0</v>
      </c>
      <c r="AV13" s="37">
        <f>+AVERAGE(USA!Z12:AK12)</f>
        <v>0</v>
      </c>
      <c r="AW13" s="37">
        <f>+AVERAGE(USA!AL12:AW12)</f>
        <v>0</v>
      </c>
      <c r="AX13" s="37">
        <f t="shared" si="14"/>
        <v>0</v>
      </c>
      <c r="AY13" s="37">
        <f t="shared" si="15"/>
        <v>0</v>
      </c>
      <c r="BA13" s="37">
        <f>+AVERAGE(ASIA!Z12:AK12)</f>
        <v>0</v>
      </c>
      <c r="BB13" s="37">
        <f>+AVERAGE(ASIA!AL12:AW12)</f>
        <v>0</v>
      </c>
      <c r="BC13" s="37">
        <f t="shared" si="16"/>
        <v>0</v>
      </c>
      <c r="BD13" s="37">
        <f t="shared" si="17"/>
        <v>0</v>
      </c>
      <c r="BF13" s="37">
        <f>+AVERAGE('Others IEC'!Z12:AK12)</f>
        <v>0</v>
      </c>
      <c r="BG13" s="37">
        <f>+AVERAGE('Others IEC'!AL12:AW12)</f>
        <v>0</v>
      </c>
      <c r="BH13" s="37">
        <f t="shared" si="18"/>
        <v>0</v>
      </c>
      <c r="BI13" s="37">
        <f t="shared" si="19"/>
        <v>0</v>
      </c>
      <c r="BK13" s="37">
        <f>+AVERAGE('N-Africa'!Z12:AK12)</f>
        <v>0</v>
      </c>
      <c r="BL13" s="37">
        <f>+AVERAGE('N-Africa'!AL12:AW12)</f>
        <v>0</v>
      </c>
      <c r="BM13" s="37">
        <f t="shared" si="20"/>
        <v>0</v>
      </c>
      <c r="BN13" s="37">
        <f t="shared" si="21"/>
        <v>0</v>
      </c>
    </row>
    <row r="14" spans="2:66">
      <c r="B14" s="42" t="s">
        <v>150</v>
      </c>
      <c r="C14" s="31">
        <v>384</v>
      </c>
      <c r="D14">
        <f>+'Set up Supply'!J16*1.2</f>
        <v>0.504</v>
      </c>
      <c r="E14">
        <f>+'Set up Supply'!Q16*1.2</f>
        <v>1.08</v>
      </c>
      <c r="G14" s="38">
        <f>+AVERAGE(DACH!$Z13:$AK13)</f>
        <v>192</v>
      </c>
      <c r="H14" s="38">
        <f>+AVERAGE(DACH!$AL13:$AW13)</f>
        <v>288</v>
      </c>
      <c r="I14" s="37">
        <f t="shared" si="0"/>
        <v>0.5</v>
      </c>
      <c r="J14" s="37">
        <f t="shared" si="1"/>
        <v>0.75</v>
      </c>
      <c r="M14" s="38">
        <f>+AVERAGE('IB HUB'!Z13:AK13)</f>
        <v>128</v>
      </c>
      <c r="N14" s="38">
        <f>+AVERAGE('IB HUB'!AL13:AW13)</f>
        <v>0</v>
      </c>
      <c r="O14" s="37">
        <f t="shared" si="2"/>
        <v>0.33333333333333331</v>
      </c>
      <c r="P14" s="37">
        <f t="shared" si="3"/>
        <v>0</v>
      </c>
      <c r="S14" s="37">
        <f>+AVERAGE('FR HUB'!Z13:AK13)</f>
        <v>192</v>
      </c>
      <c r="T14" s="37">
        <f>+AVERAGE('FR HUB'!AL13:AW13)</f>
        <v>192</v>
      </c>
      <c r="U14" s="37">
        <f t="shared" si="4"/>
        <v>0.5</v>
      </c>
      <c r="V14" s="37">
        <f t="shared" si="5"/>
        <v>0.5</v>
      </c>
      <c r="Y14" s="37">
        <f>+AVERAGE('IT HUB'!Z13:AK13)</f>
        <v>128</v>
      </c>
      <c r="Z14" s="37">
        <f>+AVERAGE('IT HUB'!AL13:AW13)</f>
        <v>128</v>
      </c>
      <c r="AA14" s="37">
        <f t="shared" si="6"/>
        <v>0.33333333333333331</v>
      </c>
      <c r="AB14" s="37">
        <f t="shared" si="7"/>
        <v>0.33333333333333331</v>
      </c>
      <c r="AE14" s="37">
        <f>+AVERAGE('UK HUB'!Z13:AK13)</f>
        <v>192</v>
      </c>
      <c r="AF14" s="37">
        <f>+AVERAGE('UK HUB'!AL13:AW13)</f>
        <v>224</v>
      </c>
      <c r="AG14" s="37">
        <f t="shared" si="8"/>
        <v>0.5</v>
      </c>
      <c r="AH14" s="37">
        <f t="shared" si="9"/>
        <v>0.58333333333333337</v>
      </c>
      <c r="AK14" s="37">
        <f>+AVERAGE('CE HUB'!Z13:AK13)</f>
        <v>0</v>
      </c>
      <c r="AL14" s="37">
        <f>+AVERAGE('CE HUB'!AL13:AW13)</f>
        <v>0</v>
      </c>
      <c r="AM14" s="37">
        <f t="shared" si="10"/>
        <v>0</v>
      </c>
      <c r="AN14" s="37">
        <f t="shared" si="11"/>
        <v>0</v>
      </c>
      <c r="AQ14" s="37">
        <f>+AVERAGE('M-EAST Hub'!Z13:AK13)</f>
        <v>0</v>
      </c>
      <c r="AR14" s="37">
        <f>+AVERAGE('M-EAST Hub'!AL13:AW13)</f>
        <v>0</v>
      </c>
      <c r="AS14" s="37">
        <f t="shared" si="12"/>
        <v>0</v>
      </c>
      <c r="AT14" s="37">
        <f t="shared" si="13"/>
        <v>0</v>
      </c>
      <c r="AV14" s="37">
        <f>+AVERAGE(USA!Z13:AK13)</f>
        <v>0</v>
      </c>
      <c r="AW14" s="37">
        <f>+AVERAGE(USA!AL13:AW13)</f>
        <v>0</v>
      </c>
      <c r="AX14" s="37">
        <f t="shared" si="14"/>
        <v>0</v>
      </c>
      <c r="AY14" s="37">
        <f t="shared" si="15"/>
        <v>0</v>
      </c>
      <c r="BA14" s="37">
        <f>+AVERAGE(ASIA!Z13:AK13)</f>
        <v>0</v>
      </c>
      <c r="BB14" s="37">
        <f>+AVERAGE(ASIA!AL13:AW13)</f>
        <v>0</v>
      </c>
      <c r="BC14" s="37">
        <f t="shared" si="16"/>
        <v>0</v>
      </c>
      <c r="BD14" s="37">
        <f t="shared" si="17"/>
        <v>0</v>
      </c>
      <c r="BF14" s="37">
        <f>+AVERAGE('Others IEC'!Z13:AK13)</f>
        <v>0</v>
      </c>
      <c r="BG14" s="37">
        <f>+AVERAGE('Others IEC'!AL13:AW13)</f>
        <v>0</v>
      </c>
      <c r="BH14" s="37">
        <f t="shared" si="18"/>
        <v>0</v>
      </c>
      <c r="BI14" s="37">
        <f t="shared" si="19"/>
        <v>0</v>
      </c>
      <c r="BK14" s="37">
        <f>+AVERAGE('N-Africa'!Z13:AK13)</f>
        <v>0</v>
      </c>
      <c r="BL14" s="37">
        <f>+AVERAGE('N-Africa'!AL13:AW13)</f>
        <v>0</v>
      </c>
      <c r="BM14" s="37">
        <f t="shared" si="20"/>
        <v>0</v>
      </c>
      <c r="BN14" s="37">
        <f t="shared" si="21"/>
        <v>0</v>
      </c>
    </row>
    <row r="15" spans="2:66">
      <c r="B15" s="42" t="s">
        <v>151</v>
      </c>
      <c r="C15" s="31">
        <v>384</v>
      </c>
      <c r="D15">
        <f>+'Set up Supply'!J17*1.2</f>
        <v>0.504</v>
      </c>
      <c r="E15">
        <f>+'Set up Supply'!Q17*1.2</f>
        <v>1.08</v>
      </c>
      <c r="G15" s="38">
        <f>+AVERAGE(DACH!$Z14:$AK14)</f>
        <v>160</v>
      </c>
      <c r="H15" s="38">
        <f>+AVERAGE(DACH!$AL14:$AW14)</f>
        <v>256</v>
      </c>
      <c r="I15" s="37">
        <f t="shared" si="0"/>
        <v>0.41666666666666669</v>
      </c>
      <c r="J15" s="37">
        <f t="shared" si="1"/>
        <v>0.66666666666666663</v>
      </c>
      <c r="M15" s="38">
        <f>+AVERAGE('IB HUB'!Z14:AK14)</f>
        <v>96</v>
      </c>
      <c r="N15" s="38">
        <f>+AVERAGE('IB HUB'!AL14:AW14)</f>
        <v>0</v>
      </c>
      <c r="O15" s="37">
        <f t="shared" si="2"/>
        <v>0.25</v>
      </c>
      <c r="P15" s="37">
        <f t="shared" si="3"/>
        <v>0</v>
      </c>
      <c r="S15" s="37">
        <f>+AVERAGE('FR HUB'!Z14:AK14)</f>
        <v>160</v>
      </c>
      <c r="T15" s="37">
        <f>+AVERAGE('FR HUB'!AL14:AW14)</f>
        <v>192</v>
      </c>
      <c r="U15" s="37">
        <f t="shared" si="4"/>
        <v>0.41666666666666669</v>
      </c>
      <c r="V15" s="37">
        <f t="shared" si="5"/>
        <v>0.5</v>
      </c>
      <c r="Y15" s="37">
        <f>+AVERAGE('IT HUB'!Z14:AK14)</f>
        <v>128</v>
      </c>
      <c r="Z15" s="37">
        <f>+AVERAGE('IT HUB'!AL14:AW14)</f>
        <v>96</v>
      </c>
      <c r="AA15" s="37">
        <f t="shared" si="6"/>
        <v>0.33333333333333331</v>
      </c>
      <c r="AB15" s="37">
        <f t="shared" si="7"/>
        <v>0.25</v>
      </c>
      <c r="AE15" s="37">
        <f>+AVERAGE('UK HUB'!Z14:AK14)</f>
        <v>160</v>
      </c>
      <c r="AF15" s="37">
        <f>+AVERAGE('UK HUB'!AL14:AW14)</f>
        <v>224</v>
      </c>
      <c r="AG15" s="37">
        <f t="shared" si="8"/>
        <v>0.41666666666666669</v>
      </c>
      <c r="AH15" s="37">
        <f t="shared" si="9"/>
        <v>0.58333333333333337</v>
      </c>
      <c r="AK15" s="37">
        <f>+AVERAGE('CE HUB'!Z14:AK14)</f>
        <v>0</v>
      </c>
      <c r="AL15" s="37">
        <f>+AVERAGE('CE HUB'!AL14:AW14)</f>
        <v>0</v>
      </c>
      <c r="AM15" s="37">
        <f t="shared" si="10"/>
        <v>0</v>
      </c>
      <c r="AN15" s="37">
        <f t="shared" si="11"/>
        <v>0</v>
      </c>
      <c r="AQ15" s="37">
        <f>+AVERAGE('M-EAST Hub'!Z14:AK14)</f>
        <v>0</v>
      </c>
      <c r="AR15" s="37">
        <f>+AVERAGE('M-EAST Hub'!AL14:AW14)</f>
        <v>0</v>
      </c>
      <c r="AS15" s="37">
        <f t="shared" si="12"/>
        <v>0</v>
      </c>
      <c r="AT15" s="37">
        <f t="shared" si="13"/>
        <v>0</v>
      </c>
      <c r="AV15" s="37">
        <f>+AVERAGE(USA!Z14:AK14)</f>
        <v>0</v>
      </c>
      <c r="AW15" s="37">
        <f>+AVERAGE(USA!AL14:AW14)</f>
        <v>0</v>
      </c>
      <c r="AX15" s="37">
        <f t="shared" si="14"/>
        <v>0</v>
      </c>
      <c r="AY15" s="37">
        <f t="shared" si="15"/>
        <v>0</v>
      </c>
      <c r="BA15" s="37">
        <f>+AVERAGE(ASIA!Z14:AK14)</f>
        <v>0</v>
      </c>
      <c r="BB15" s="37">
        <f>+AVERAGE(ASIA!AL14:AW14)</f>
        <v>0</v>
      </c>
      <c r="BC15" s="37">
        <f t="shared" si="16"/>
        <v>0</v>
      </c>
      <c r="BD15" s="37">
        <f t="shared" si="17"/>
        <v>0</v>
      </c>
      <c r="BF15" s="37">
        <f>+AVERAGE('Others IEC'!Z14:AK14)</f>
        <v>0</v>
      </c>
      <c r="BG15" s="37">
        <f>+AVERAGE('Others IEC'!AL14:AW14)</f>
        <v>0</v>
      </c>
      <c r="BH15" s="37">
        <f t="shared" si="18"/>
        <v>0</v>
      </c>
      <c r="BI15" s="37">
        <f t="shared" si="19"/>
        <v>0</v>
      </c>
      <c r="BK15" s="37">
        <f>+AVERAGE('N-Africa'!Z14:AK14)</f>
        <v>0</v>
      </c>
      <c r="BL15" s="37">
        <f>+AVERAGE('N-Africa'!AL14:AW14)</f>
        <v>0</v>
      </c>
      <c r="BM15" s="37">
        <f t="shared" si="20"/>
        <v>0</v>
      </c>
      <c r="BN15" s="37">
        <f t="shared" si="21"/>
        <v>0</v>
      </c>
    </row>
    <row r="16" spans="2:66">
      <c r="B16" s="42" t="s">
        <v>152</v>
      </c>
      <c r="C16" s="31">
        <v>384</v>
      </c>
      <c r="D16">
        <f>+'Set up Supply'!J18*1.2</f>
        <v>0.504</v>
      </c>
      <c r="E16">
        <f>+'Set up Supply'!Q18*1.2</f>
        <v>1.08</v>
      </c>
      <c r="G16" s="38">
        <f>+AVERAGE(DACH!$Z15:$AK15)</f>
        <v>160</v>
      </c>
      <c r="H16" s="38">
        <f>+AVERAGE(DACH!$AL15:$AW15)</f>
        <v>0</v>
      </c>
      <c r="I16" s="37">
        <f t="shared" si="0"/>
        <v>0.41666666666666669</v>
      </c>
      <c r="J16" s="37">
        <f t="shared" si="1"/>
        <v>0</v>
      </c>
      <c r="M16" s="38">
        <f>+AVERAGE('IB HUB'!Z15:AK15)</f>
        <v>128</v>
      </c>
      <c r="N16" s="38">
        <f>+AVERAGE('IB HUB'!AL15:AW15)</f>
        <v>224</v>
      </c>
      <c r="O16" s="37">
        <f t="shared" si="2"/>
        <v>0.33333333333333331</v>
      </c>
      <c r="P16" s="37">
        <f t="shared" si="3"/>
        <v>0.58333333333333337</v>
      </c>
      <c r="S16" s="37">
        <f>+AVERAGE('FR HUB'!Z15:AK15)</f>
        <v>160</v>
      </c>
      <c r="T16" s="37">
        <f>+AVERAGE('FR HUB'!AL15:AW15)</f>
        <v>192</v>
      </c>
      <c r="U16" s="37">
        <f t="shared" si="4"/>
        <v>0.41666666666666669</v>
      </c>
      <c r="V16" s="37">
        <f t="shared" si="5"/>
        <v>0.5</v>
      </c>
      <c r="Y16" s="37">
        <f>+AVERAGE('IT HUB'!Z15:AK15)</f>
        <v>128</v>
      </c>
      <c r="Z16" s="37">
        <f>+AVERAGE('IT HUB'!AL15:AW15)</f>
        <v>160</v>
      </c>
      <c r="AA16" s="37">
        <f t="shared" si="6"/>
        <v>0.33333333333333331</v>
      </c>
      <c r="AB16" s="37">
        <f t="shared" si="7"/>
        <v>0.41666666666666669</v>
      </c>
      <c r="AE16" s="37">
        <f>+AVERAGE('UK HUB'!Z15:AK15)</f>
        <v>160</v>
      </c>
      <c r="AF16" s="37">
        <f>+AVERAGE('UK HUB'!AL15:AW15)</f>
        <v>160</v>
      </c>
      <c r="AG16" s="37">
        <f t="shared" si="8"/>
        <v>0.41666666666666669</v>
      </c>
      <c r="AH16" s="37">
        <f t="shared" si="9"/>
        <v>0.41666666666666669</v>
      </c>
      <c r="AK16" s="37">
        <f>+AVERAGE('CE HUB'!Z15:AK15)</f>
        <v>0</v>
      </c>
      <c r="AL16" s="37">
        <f>+AVERAGE('CE HUB'!AL15:AW15)</f>
        <v>0</v>
      </c>
      <c r="AM16" s="37">
        <f t="shared" si="10"/>
        <v>0</v>
      </c>
      <c r="AN16" s="37">
        <f t="shared" si="11"/>
        <v>0</v>
      </c>
      <c r="AQ16" s="37">
        <f>+AVERAGE('M-EAST Hub'!Z15:AK15)</f>
        <v>0</v>
      </c>
      <c r="AR16" s="37">
        <f>+AVERAGE('M-EAST Hub'!AL15:AW15)</f>
        <v>0</v>
      </c>
      <c r="AS16" s="37">
        <f t="shared" si="12"/>
        <v>0</v>
      </c>
      <c r="AT16" s="37">
        <f t="shared" si="13"/>
        <v>0</v>
      </c>
      <c r="AV16" s="37">
        <f>+AVERAGE(USA!Z15:AK15)</f>
        <v>0</v>
      </c>
      <c r="AW16" s="37">
        <f>+AVERAGE(USA!AL15:AW15)</f>
        <v>0</v>
      </c>
      <c r="AX16" s="37">
        <f t="shared" si="14"/>
        <v>0</v>
      </c>
      <c r="AY16" s="37">
        <f t="shared" si="15"/>
        <v>0</v>
      </c>
      <c r="BA16" s="37">
        <f>+AVERAGE(ASIA!Z15:AK15)</f>
        <v>0</v>
      </c>
      <c r="BB16" s="37">
        <f>+AVERAGE(ASIA!AL15:AW15)</f>
        <v>0</v>
      </c>
      <c r="BC16" s="37">
        <f t="shared" si="16"/>
        <v>0</v>
      </c>
      <c r="BD16" s="37">
        <f t="shared" si="17"/>
        <v>0</v>
      </c>
      <c r="BF16" s="37">
        <f>+AVERAGE('Others IEC'!Z15:AK15)</f>
        <v>0</v>
      </c>
      <c r="BG16" s="37">
        <f>+AVERAGE('Others IEC'!AL15:AW15)</f>
        <v>0</v>
      </c>
      <c r="BH16" s="37">
        <f t="shared" si="18"/>
        <v>0</v>
      </c>
      <c r="BI16" s="37">
        <f t="shared" si="19"/>
        <v>0</v>
      </c>
      <c r="BK16" s="37">
        <f>+AVERAGE('N-Africa'!Z15:AK15)</f>
        <v>0</v>
      </c>
      <c r="BL16" s="37">
        <f>+AVERAGE('N-Africa'!AL15:AW15)</f>
        <v>0</v>
      </c>
      <c r="BM16" s="37">
        <f t="shared" si="20"/>
        <v>0</v>
      </c>
      <c r="BN16" s="37">
        <f t="shared" si="21"/>
        <v>0</v>
      </c>
    </row>
    <row r="17" spans="2:66">
      <c r="B17" s="42" t="s">
        <v>153</v>
      </c>
      <c r="C17" s="31">
        <v>384</v>
      </c>
      <c r="D17">
        <f>+'Set up Supply'!J19*1.2</f>
        <v>0.504</v>
      </c>
      <c r="E17">
        <f>+'Set up Supply'!Q19*1.2</f>
        <v>1.08</v>
      </c>
      <c r="G17" s="38">
        <f>+AVERAGE(DACH!$Z16:$AK16)</f>
        <v>160</v>
      </c>
      <c r="H17" s="38">
        <f>+AVERAGE(DACH!$AL16:$AW16)</f>
        <v>0</v>
      </c>
      <c r="I17" s="37">
        <f t="shared" si="0"/>
        <v>0.41666666666666669</v>
      </c>
      <c r="J17" s="37">
        <f t="shared" si="1"/>
        <v>0</v>
      </c>
      <c r="M17" s="38">
        <f>+AVERAGE('IB HUB'!Z16:AK16)</f>
        <v>128</v>
      </c>
      <c r="N17" s="38">
        <f>+AVERAGE('IB HUB'!AL16:AW16)</f>
        <v>192</v>
      </c>
      <c r="O17" s="37">
        <f t="shared" si="2"/>
        <v>0.33333333333333331</v>
      </c>
      <c r="P17" s="37">
        <f t="shared" si="3"/>
        <v>0.5</v>
      </c>
      <c r="S17" s="37">
        <f>+AVERAGE('FR HUB'!Z16:AK16)</f>
        <v>160</v>
      </c>
      <c r="T17" s="37">
        <f>+AVERAGE('FR HUB'!AL16:AW16)</f>
        <v>288</v>
      </c>
      <c r="U17" s="37">
        <f t="shared" si="4"/>
        <v>0.41666666666666669</v>
      </c>
      <c r="V17" s="37">
        <f t="shared" si="5"/>
        <v>0.75</v>
      </c>
      <c r="Y17" s="37">
        <f>+AVERAGE('IT HUB'!Z16:AK16)</f>
        <v>128</v>
      </c>
      <c r="Z17" s="37">
        <f>+AVERAGE('IT HUB'!AL16:AW16)</f>
        <v>192</v>
      </c>
      <c r="AA17" s="37">
        <f t="shared" si="6"/>
        <v>0.33333333333333331</v>
      </c>
      <c r="AB17" s="37">
        <f t="shared" si="7"/>
        <v>0.5</v>
      </c>
      <c r="AE17" s="37">
        <f>+AVERAGE('UK HUB'!Z16:AK16)</f>
        <v>160</v>
      </c>
      <c r="AF17" s="37">
        <f>+AVERAGE('UK HUB'!AL16:AW16)</f>
        <v>256</v>
      </c>
      <c r="AG17" s="37">
        <f t="shared" si="8"/>
        <v>0.41666666666666669</v>
      </c>
      <c r="AH17" s="37">
        <f t="shared" si="9"/>
        <v>0.66666666666666663</v>
      </c>
      <c r="AK17" s="37">
        <f>+AVERAGE('CE HUB'!Z16:AK16)</f>
        <v>0</v>
      </c>
      <c r="AL17" s="37">
        <f>+AVERAGE('CE HUB'!AL16:AW16)</f>
        <v>0</v>
      </c>
      <c r="AM17" s="37">
        <f t="shared" si="10"/>
        <v>0</v>
      </c>
      <c r="AN17" s="37">
        <f t="shared" si="11"/>
        <v>0</v>
      </c>
      <c r="AQ17" s="37">
        <f>+AVERAGE('M-EAST Hub'!Z16:AK16)</f>
        <v>0</v>
      </c>
      <c r="AR17" s="37">
        <f>+AVERAGE('M-EAST Hub'!AL16:AW16)</f>
        <v>0</v>
      </c>
      <c r="AS17" s="37">
        <f t="shared" si="12"/>
        <v>0</v>
      </c>
      <c r="AT17" s="37">
        <f t="shared" si="13"/>
        <v>0</v>
      </c>
      <c r="AV17" s="37">
        <f>+AVERAGE(USA!Z16:AK16)</f>
        <v>0</v>
      </c>
      <c r="AW17" s="37">
        <f>+AVERAGE(USA!AL16:AW16)</f>
        <v>0</v>
      </c>
      <c r="AX17" s="37">
        <f t="shared" si="14"/>
        <v>0</v>
      </c>
      <c r="AY17" s="37">
        <f t="shared" si="15"/>
        <v>0</v>
      </c>
      <c r="BA17" s="37">
        <f>+AVERAGE(ASIA!Z16:AK16)</f>
        <v>0</v>
      </c>
      <c r="BB17" s="37">
        <f>+AVERAGE(ASIA!AL16:AW16)</f>
        <v>0</v>
      </c>
      <c r="BC17" s="37">
        <f t="shared" si="16"/>
        <v>0</v>
      </c>
      <c r="BD17" s="37">
        <f t="shared" si="17"/>
        <v>0</v>
      </c>
      <c r="BF17" s="37">
        <f>+AVERAGE('Others IEC'!Z16:AK16)</f>
        <v>0</v>
      </c>
      <c r="BG17" s="37">
        <f>+AVERAGE('Others IEC'!AL16:AW16)</f>
        <v>0</v>
      </c>
      <c r="BH17" s="37">
        <f t="shared" si="18"/>
        <v>0</v>
      </c>
      <c r="BI17" s="37">
        <f t="shared" si="19"/>
        <v>0</v>
      </c>
      <c r="BK17" s="37">
        <f>+AVERAGE('N-Africa'!Z16:AK16)</f>
        <v>0</v>
      </c>
      <c r="BL17" s="37">
        <f>+AVERAGE('N-Africa'!AL16:AW16)</f>
        <v>0</v>
      </c>
      <c r="BM17" s="37">
        <f t="shared" si="20"/>
        <v>0</v>
      </c>
      <c r="BN17" s="37">
        <f t="shared" si="21"/>
        <v>0</v>
      </c>
    </row>
    <row r="18" spans="2:66">
      <c r="B18" s="42" t="s">
        <v>154</v>
      </c>
      <c r="C18" s="31">
        <v>384</v>
      </c>
      <c r="D18">
        <f>+'Set up Supply'!J20*1.2</f>
        <v>0.504</v>
      </c>
      <c r="E18">
        <f>+'Set up Supply'!Q20*1.2</f>
        <v>1.08</v>
      </c>
      <c r="G18" s="38">
        <f>+AVERAGE(DACH!$Z17:$AK17)</f>
        <v>160</v>
      </c>
      <c r="H18" s="38">
        <f>+AVERAGE(DACH!$AL17:$AW17)</f>
        <v>224</v>
      </c>
      <c r="I18" s="37">
        <f t="shared" si="0"/>
        <v>0.41666666666666669</v>
      </c>
      <c r="J18" s="37">
        <f t="shared" si="1"/>
        <v>0.58333333333333337</v>
      </c>
      <c r="M18" s="38">
        <f>+AVERAGE('IB HUB'!Z17:AK17)</f>
        <v>96</v>
      </c>
      <c r="N18" s="38">
        <f>+AVERAGE('IB HUB'!AL17:AW17)</f>
        <v>128</v>
      </c>
      <c r="O18" s="37">
        <f t="shared" si="2"/>
        <v>0.25</v>
      </c>
      <c r="P18" s="37">
        <f t="shared" si="3"/>
        <v>0.33333333333333331</v>
      </c>
      <c r="S18" s="37">
        <f>+AVERAGE('FR HUB'!Z17:AK17)</f>
        <v>160</v>
      </c>
      <c r="T18" s="37">
        <f>+AVERAGE('FR HUB'!AL17:AW17)</f>
        <v>0</v>
      </c>
      <c r="U18" s="37">
        <f t="shared" si="4"/>
        <v>0.41666666666666669</v>
      </c>
      <c r="V18" s="37">
        <f t="shared" si="5"/>
        <v>0</v>
      </c>
      <c r="Y18" s="37">
        <f>+AVERAGE('IT HUB'!Z17:AK17)</f>
        <v>96</v>
      </c>
      <c r="Z18" s="37">
        <f>+AVERAGE('IT HUB'!AL17:AW17)</f>
        <v>160</v>
      </c>
      <c r="AA18" s="37">
        <f t="shared" si="6"/>
        <v>0.25</v>
      </c>
      <c r="AB18" s="37">
        <f t="shared" si="7"/>
        <v>0.41666666666666669</v>
      </c>
      <c r="AE18" s="37">
        <f>+AVERAGE('UK HUB'!Z17:AK17)</f>
        <v>160</v>
      </c>
      <c r="AF18" s="37">
        <f>+AVERAGE('UK HUB'!AL17:AW17)</f>
        <v>160</v>
      </c>
      <c r="AG18" s="37">
        <f t="shared" si="8"/>
        <v>0.41666666666666669</v>
      </c>
      <c r="AH18" s="37">
        <f t="shared" si="9"/>
        <v>0.41666666666666669</v>
      </c>
      <c r="AK18" s="37">
        <f>+AVERAGE('CE HUB'!Z17:AK17)</f>
        <v>0</v>
      </c>
      <c r="AL18" s="37">
        <f>+AVERAGE('CE HUB'!AL17:AW17)</f>
        <v>0</v>
      </c>
      <c r="AM18" s="37">
        <f t="shared" si="10"/>
        <v>0</v>
      </c>
      <c r="AN18" s="37">
        <f t="shared" si="11"/>
        <v>0</v>
      </c>
      <c r="AQ18" s="37">
        <f>+AVERAGE('M-EAST Hub'!Z17:AK17)</f>
        <v>0</v>
      </c>
      <c r="AR18" s="37">
        <f>+AVERAGE('M-EAST Hub'!AL17:AW17)</f>
        <v>0</v>
      </c>
      <c r="AS18" s="37">
        <f t="shared" si="12"/>
        <v>0</v>
      </c>
      <c r="AT18" s="37">
        <f t="shared" si="13"/>
        <v>0</v>
      </c>
      <c r="AV18" s="37">
        <f>+AVERAGE(USA!Z17:AK17)</f>
        <v>0</v>
      </c>
      <c r="AW18" s="37">
        <f>+AVERAGE(USA!AL17:AW17)</f>
        <v>0</v>
      </c>
      <c r="AX18" s="37">
        <f t="shared" si="14"/>
        <v>0</v>
      </c>
      <c r="AY18" s="37">
        <f t="shared" si="15"/>
        <v>0</v>
      </c>
      <c r="BA18" s="37">
        <f>+AVERAGE(ASIA!Z17:AK17)</f>
        <v>0</v>
      </c>
      <c r="BB18" s="37">
        <f>+AVERAGE(ASIA!AL17:AW17)</f>
        <v>0</v>
      </c>
      <c r="BC18" s="37">
        <f t="shared" si="16"/>
        <v>0</v>
      </c>
      <c r="BD18" s="37">
        <f t="shared" si="17"/>
        <v>0</v>
      </c>
      <c r="BF18" s="37">
        <f>+AVERAGE('Others IEC'!Z17:AK17)</f>
        <v>0</v>
      </c>
      <c r="BG18" s="37">
        <f>+AVERAGE('Others IEC'!AL17:AW17)</f>
        <v>0</v>
      </c>
      <c r="BH18" s="37">
        <f t="shared" si="18"/>
        <v>0</v>
      </c>
      <c r="BI18" s="37">
        <f t="shared" si="19"/>
        <v>0</v>
      </c>
      <c r="BK18" s="37">
        <f>+AVERAGE('N-Africa'!Z17:AK17)</f>
        <v>0</v>
      </c>
      <c r="BL18" s="37">
        <f>+AVERAGE('N-Africa'!AL17:AW17)</f>
        <v>0</v>
      </c>
      <c r="BM18" s="37">
        <f t="shared" si="20"/>
        <v>0</v>
      </c>
      <c r="BN18" s="37">
        <f t="shared" si="21"/>
        <v>0</v>
      </c>
    </row>
    <row r="19" spans="2:66">
      <c r="B19" s="42" t="s">
        <v>155</v>
      </c>
      <c r="C19" s="31">
        <v>384</v>
      </c>
      <c r="D19">
        <f>+'Set up Supply'!J21*1.2</f>
        <v>0.504</v>
      </c>
      <c r="E19">
        <f>+'Set up Supply'!Q21*1.2</f>
        <v>1.08</v>
      </c>
      <c r="G19" s="38">
        <f>+AVERAGE(DACH!$Z18:$AK18)</f>
        <v>160</v>
      </c>
      <c r="H19" s="38">
        <f>+AVERAGE(DACH!$AL18:$AW18)</f>
        <v>160</v>
      </c>
      <c r="I19" s="37">
        <f t="shared" si="0"/>
        <v>0.41666666666666669</v>
      </c>
      <c r="J19" s="37">
        <f t="shared" si="1"/>
        <v>0.41666666666666669</v>
      </c>
      <c r="M19" s="38">
        <f>+AVERAGE('IB HUB'!Z18:AK18)</f>
        <v>96</v>
      </c>
      <c r="N19" s="38">
        <f>+AVERAGE('IB HUB'!AL18:AW18)</f>
        <v>160</v>
      </c>
      <c r="O19" s="37">
        <f t="shared" si="2"/>
        <v>0.25</v>
      </c>
      <c r="P19" s="37">
        <f t="shared" si="3"/>
        <v>0.41666666666666669</v>
      </c>
      <c r="S19" s="37">
        <f>+AVERAGE('FR HUB'!Z18:AK18)</f>
        <v>174.54545454545453</v>
      </c>
      <c r="T19" s="37">
        <f>+AVERAGE('FR HUB'!AL18:AW18)</f>
        <v>0</v>
      </c>
      <c r="U19" s="37">
        <f t="shared" si="4"/>
        <v>0.45454545454545453</v>
      </c>
      <c r="V19" s="37">
        <f t="shared" si="5"/>
        <v>0</v>
      </c>
      <c r="Y19" s="37">
        <f>+AVERAGE('IT HUB'!Z18:AK18)</f>
        <v>96</v>
      </c>
      <c r="Z19" s="37">
        <f>+AVERAGE('IT HUB'!AL18:AW18)</f>
        <v>96</v>
      </c>
      <c r="AA19" s="37">
        <f t="shared" si="6"/>
        <v>0.25</v>
      </c>
      <c r="AB19" s="37">
        <f t="shared" si="7"/>
        <v>0.25</v>
      </c>
      <c r="AE19" s="37">
        <f>+AVERAGE('UK HUB'!Z18:AK18)</f>
        <v>128</v>
      </c>
      <c r="AF19" s="37">
        <f>+AVERAGE('UK HUB'!AL18:AW18)</f>
        <v>192</v>
      </c>
      <c r="AG19" s="37">
        <f t="shared" si="8"/>
        <v>0.33333333333333331</v>
      </c>
      <c r="AH19" s="37">
        <f t="shared" si="9"/>
        <v>0.5</v>
      </c>
      <c r="AK19" s="37">
        <f>+AVERAGE('CE HUB'!Z18:AK18)</f>
        <v>0</v>
      </c>
      <c r="AL19" s="37">
        <f>+AVERAGE('CE HUB'!AL18:AW18)</f>
        <v>0</v>
      </c>
      <c r="AM19" s="37">
        <f t="shared" si="10"/>
        <v>0</v>
      </c>
      <c r="AN19" s="37">
        <f t="shared" si="11"/>
        <v>0</v>
      </c>
      <c r="AQ19" s="37">
        <f>+AVERAGE('M-EAST Hub'!Z18:AK18)</f>
        <v>0</v>
      </c>
      <c r="AR19" s="37">
        <f>+AVERAGE('M-EAST Hub'!AL18:AW18)</f>
        <v>0</v>
      </c>
      <c r="AS19" s="37">
        <f t="shared" si="12"/>
        <v>0</v>
      </c>
      <c r="AT19" s="37">
        <f t="shared" si="13"/>
        <v>0</v>
      </c>
      <c r="AV19" s="37">
        <f>+AVERAGE(USA!Z18:AK18)</f>
        <v>0</v>
      </c>
      <c r="AW19" s="37">
        <f>+AVERAGE(USA!AL18:AW18)</f>
        <v>0</v>
      </c>
      <c r="AX19" s="37">
        <f t="shared" si="14"/>
        <v>0</v>
      </c>
      <c r="AY19" s="37">
        <f t="shared" si="15"/>
        <v>0</v>
      </c>
      <c r="BA19" s="37">
        <f>+AVERAGE(ASIA!Z18:AK18)</f>
        <v>0</v>
      </c>
      <c r="BB19" s="37">
        <f>+AVERAGE(ASIA!AL18:AW18)</f>
        <v>0</v>
      </c>
      <c r="BC19" s="37">
        <f t="shared" si="16"/>
        <v>0</v>
      </c>
      <c r="BD19" s="37">
        <f t="shared" si="17"/>
        <v>0</v>
      </c>
      <c r="BF19" s="37">
        <f>+AVERAGE('Others IEC'!Z18:AK18)</f>
        <v>0</v>
      </c>
      <c r="BG19" s="37">
        <f>+AVERAGE('Others IEC'!AL18:AW18)</f>
        <v>0</v>
      </c>
      <c r="BH19" s="37">
        <f t="shared" si="18"/>
        <v>0</v>
      </c>
      <c r="BI19" s="37">
        <f t="shared" si="19"/>
        <v>0</v>
      </c>
      <c r="BK19" s="37">
        <f>+AVERAGE('N-Africa'!Z18:AK18)</f>
        <v>0</v>
      </c>
      <c r="BL19" s="37">
        <f>+AVERAGE('N-Africa'!AL18:AW18)</f>
        <v>0</v>
      </c>
      <c r="BM19" s="37">
        <f t="shared" si="20"/>
        <v>0</v>
      </c>
      <c r="BN19" s="37">
        <f t="shared" si="21"/>
        <v>0</v>
      </c>
    </row>
    <row r="20" spans="2:66">
      <c r="B20" s="42" t="s">
        <v>157</v>
      </c>
      <c r="C20" s="31">
        <v>384</v>
      </c>
      <c r="D20">
        <f>+'Set up Supply'!J22*1.2</f>
        <v>0.504</v>
      </c>
      <c r="E20">
        <f>+'Set up Supply'!Q22*1.2</f>
        <v>1.08</v>
      </c>
      <c r="G20" s="38">
        <f>+AVERAGE(DACH!$Z19:$AK19)</f>
        <v>0</v>
      </c>
      <c r="H20" s="38">
        <f>+AVERAGE(DACH!$AL19:$AW19)</f>
        <v>0</v>
      </c>
      <c r="I20" s="37">
        <f t="shared" si="0"/>
        <v>0</v>
      </c>
      <c r="J20" s="37">
        <f t="shared" si="1"/>
        <v>0</v>
      </c>
      <c r="M20" s="38">
        <f>+AVERAGE('IB HUB'!Z19:AK19)</f>
        <v>0</v>
      </c>
      <c r="N20" s="38">
        <f>+AVERAGE('IB HUB'!AL19:AW19)</f>
        <v>0</v>
      </c>
      <c r="O20" s="37">
        <f t="shared" si="2"/>
        <v>0</v>
      </c>
      <c r="P20" s="37">
        <f t="shared" si="3"/>
        <v>0</v>
      </c>
      <c r="S20" s="37">
        <f>+AVERAGE('FR HUB'!Z19:AK19)</f>
        <v>0</v>
      </c>
      <c r="T20" s="37">
        <f>+AVERAGE('FR HUB'!AL19:AW19)</f>
        <v>0</v>
      </c>
      <c r="U20" s="37">
        <f t="shared" si="4"/>
        <v>0</v>
      </c>
      <c r="V20" s="37">
        <f t="shared" si="5"/>
        <v>0</v>
      </c>
      <c r="Y20" s="37">
        <f>+AVERAGE('IT HUB'!Z19:AK19)</f>
        <v>0</v>
      </c>
      <c r="Z20" s="37">
        <f>+AVERAGE('IT HUB'!AL19:AW19)</f>
        <v>0</v>
      </c>
      <c r="AA20" s="37">
        <f t="shared" si="6"/>
        <v>0</v>
      </c>
      <c r="AB20" s="37">
        <f t="shared" si="7"/>
        <v>0</v>
      </c>
      <c r="AE20" s="37">
        <f>+AVERAGE('UK HUB'!Z19:AK19)</f>
        <v>224</v>
      </c>
      <c r="AF20" s="37">
        <f>+AVERAGE('UK HUB'!AL19:AW19)</f>
        <v>352</v>
      </c>
      <c r="AG20" s="37">
        <f t="shared" si="8"/>
        <v>0.58333333333333337</v>
      </c>
      <c r="AH20" s="37">
        <f t="shared" si="9"/>
        <v>0.91666666666666663</v>
      </c>
      <c r="AK20" s="37">
        <f>+AVERAGE('CE HUB'!Z19:AK19)</f>
        <v>0</v>
      </c>
      <c r="AL20" s="37">
        <f>+AVERAGE('CE HUB'!AL19:AW19)</f>
        <v>0</v>
      </c>
      <c r="AM20" s="37">
        <f t="shared" si="10"/>
        <v>0</v>
      </c>
      <c r="AN20" s="37">
        <f t="shared" si="11"/>
        <v>0</v>
      </c>
      <c r="AQ20" s="37">
        <f>+AVERAGE('M-EAST Hub'!Z19:AK19)</f>
        <v>0</v>
      </c>
      <c r="AR20" s="37">
        <f>+AVERAGE('M-EAST Hub'!AL19:AW19)</f>
        <v>0</v>
      </c>
      <c r="AS20" s="37">
        <f t="shared" si="12"/>
        <v>0</v>
      </c>
      <c r="AT20" s="37">
        <f t="shared" si="13"/>
        <v>0</v>
      </c>
      <c r="AV20" s="37">
        <f>+AVERAGE(USA!Z19:AK19)</f>
        <v>224</v>
      </c>
      <c r="AW20" s="37">
        <f>+AVERAGE(USA!AL19:AW19)</f>
        <v>320</v>
      </c>
      <c r="AX20" s="37">
        <f t="shared" si="14"/>
        <v>0.58333333333333337</v>
      </c>
      <c r="AY20" s="37">
        <f t="shared" si="15"/>
        <v>0.83333333333333337</v>
      </c>
      <c r="BA20" s="37">
        <f>+AVERAGE(ASIA!Z19:AK19)</f>
        <v>96</v>
      </c>
      <c r="BB20" s="37">
        <f>+AVERAGE(ASIA!AL19:AW19)</f>
        <v>160</v>
      </c>
      <c r="BC20" s="37">
        <f t="shared" si="16"/>
        <v>0.25</v>
      </c>
      <c r="BD20" s="37">
        <f t="shared" si="17"/>
        <v>0.41666666666666669</v>
      </c>
      <c r="BF20" s="37">
        <f>+AVERAGE('Others IEC'!Z19:AK19)</f>
        <v>0</v>
      </c>
      <c r="BG20" s="37">
        <f>+AVERAGE('Others IEC'!AL19:AW19)</f>
        <v>0</v>
      </c>
      <c r="BH20" s="37">
        <f t="shared" si="18"/>
        <v>0</v>
      </c>
      <c r="BI20" s="37">
        <f t="shared" si="19"/>
        <v>0</v>
      </c>
      <c r="BK20" s="37">
        <f>+AVERAGE('N-Africa'!Z19:AK19)</f>
        <v>0</v>
      </c>
      <c r="BL20" s="37">
        <f>+AVERAGE('N-Africa'!AL19:AW19)</f>
        <v>0</v>
      </c>
      <c r="BM20" s="37">
        <f t="shared" si="20"/>
        <v>0</v>
      </c>
      <c r="BN20" s="37">
        <f t="shared" si="21"/>
        <v>0</v>
      </c>
    </row>
    <row r="21" spans="2:66">
      <c r="B21" s="42" t="s">
        <v>158</v>
      </c>
      <c r="C21" s="31">
        <v>384</v>
      </c>
      <c r="D21">
        <f>+'Set up Supply'!J23*1.2</f>
        <v>0.504</v>
      </c>
      <c r="E21">
        <f>+'Set up Supply'!Q23*1.2</f>
        <v>1.08</v>
      </c>
      <c r="G21" s="38">
        <f>+AVERAGE(DACH!$Z20:$AK20)</f>
        <v>0</v>
      </c>
      <c r="H21" s="38">
        <f>+AVERAGE(DACH!$AL20:$AW20)</f>
        <v>0</v>
      </c>
      <c r="I21" s="37">
        <f t="shared" si="0"/>
        <v>0</v>
      </c>
      <c r="J21" s="37">
        <f t="shared" si="1"/>
        <v>0</v>
      </c>
      <c r="M21" s="38">
        <f>+AVERAGE('IB HUB'!Z20:AK20)</f>
        <v>0</v>
      </c>
      <c r="N21" s="38">
        <f>+AVERAGE('IB HUB'!AL20:AW20)</f>
        <v>0</v>
      </c>
      <c r="O21" s="37">
        <f t="shared" si="2"/>
        <v>0</v>
      </c>
      <c r="P21" s="37">
        <f t="shared" si="3"/>
        <v>0</v>
      </c>
      <c r="S21" s="37">
        <f>+AVERAGE('FR HUB'!Z20:AK20)</f>
        <v>0</v>
      </c>
      <c r="T21" s="37">
        <f>+AVERAGE('FR HUB'!AL20:AW20)</f>
        <v>0</v>
      </c>
      <c r="U21" s="37">
        <f t="shared" si="4"/>
        <v>0</v>
      </c>
      <c r="V21" s="37">
        <f t="shared" si="5"/>
        <v>0</v>
      </c>
      <c r="Y21" s="37">
        <f>+AVERAGE('IT HUB'!Z20:AK20)</f>
        <v>0</v>
      </c>
      <c r="Z21" s="37">
        <f>+AVERAGE('IT HUB'!AL20:AW20)</f>
        <v>0</v>
      </c>
      <c r="AA21" s="37">
        <f t="shared" si="6"/>
        <v>0</v>
      </c>
      <c r="AB21" s="37">
        <f t="shared" si="7"/>
        <v>0</v>
      </c>
      <c r="AE21" s="37">
        <f>+AVERAGE('UK HUB'!Z20:AK20)</f>
        <v>224</v>
      </c>
      <c r="AF21" s="37">
        <f>+AVERAGE('UK HUB'!AL20:AW20)</f>
        <v>416</v>
      </c>
      <c r="AG21" s="37">
        <f t="shared" si="8"/>
        <v>0.58333333333333337</v>
      </c>
      <c r="AH21" s="37">
        <f t="shared" si="9"/>
        <v>1.0833333333333333</v>
      </c>
      <c r="AK21" s="37">
        <f>+AVERAGE('CE HUB'!Z20:AK20)</f>
        <v>0</v>
      </c>
      <c r="AL21" s="37">
        <f>+AVERAGE('CE HUB'!AL20:AW20)</f>
        <v>0</v>
      </c>
      <c r="AM21" s="37">
        <f t="shared" si="10"/>
        <v>0</v>
      </c>
      <c r="AN21" s="37">
        <f t="shared" si="11"/>
        <v>0</v>
      </c>
      <c r="AQ21" s="37">
        <f>+AVERAGE('M-EAST Hub'!Z20:AK20)</f>
        <v>0</v>
      </c>
      <c r="AR21" s="37">
        <f>+AVERAGE('M-EAST Hub'!AL20:AW20)</f>
        <v>0</v>
      </c>
      <c r="AS21" s="37">
        <f t="shared" si="12"/>
        <v>0</v>
      </c>
      <c r="AT21" s="37">
        <f t="shared" si="13"/>
        <v>0</v>
      </c>
      <c r="AV21" s="37">
        <f>+AVERAGE(USA!Z20:AK20)</f>
        <v>192</v>
      </c>
      <c r="AW21" s="37">
        <f>+AVERAGE(USA!AL20:AW20)</f>
        <v>384</v>
      </c>
      <c r="AX21" s="37">
        <f t="shared" si="14"/>
        <v>0.5</v>
      </c>
      <c r="AY21" s="37">
        <f t="shared" si="15"/>
        <v>1</v>
      </c>
      <c r="BA21" s="37">
        <f>+AVERAGE(ASIA!Z20:AK20)</f>
        <v>96</v>
      </c>
      <c r="BB21" s="37">
        <f>+AVERAGE(ASIA!AL20:AW20)</f>
        <v>192</v>
      </c>
      <c r="BC21" s="37">
        <f t="shared" si="16"/>
        <v>0.25</v>
      </c>
      <c r="BD21" s="37">
        <f t="shared" si="17"/>
        <v>0.5</v>
      </c>
      <c r="BF21" s="37">
        <f>+AVERAGE('Others IEC'!Z20:AK20)</f>
        <v>0</v>
      </c>
      <c r="BG21" s="37">
        <f>+AVERAGE('Others IEC'!AL20:AW20)</f>
        <v>0</v>
      </c>
      <c r="BH21" s="37">
        <f t="shared" si="18"/>
        <v>0</v>
      </c>
      <c r="BI21" s="37">
        <f t="shared" si="19"/>
        <v>0</v>
      </c>
      <c r="BK21" s="37">
        <f>+AVERAGE('N-Africa'!Z20:AK20)</f>
        <v>0</v>
      </c>
      <c r="BL21" s="37">
        <f>+AVERAGE('N-Africa'!AL20:AW20)</f>
        <v>0</v>
      </c>
      <c r="BM21" s="37">
        <f t="shared" si="20"/>
        <v>0</v>
      </c>
      <c r="BN21" s="37">
        <f t="shared" si="21"/>
        <v>0</v>
      </c>
    </row>
    <row r="22" spans="2:66">
      <c r="B22" s="42" t="s">
        <v>159</v>
      </c>
      <c r="C22" s="31">
        <v>384</v>
      </c>
      <c r="D22">
        <f>+'Set up Supply'!J24*1.2</f>
        <v>0.504</v>
      </c>
      <c r="E22">
        <f>+'Set up Supply'!Q24*1.2</f>
        <v>1.08</v>
      </c>
      <c r="G22" s="38">
        <f>+AVERAGE(DACH!$Z21:$AK21)</f>
        <v>0</v>
      </c>
      <c r="H22" s="38">
        <f>+AVERAGE(DACH!$AL21:$AW21)</f>
        <v>0</v>
      </c>
      <c r="I22" s="37">
        <f t="shared" si="0"/>
        <v>0</v>
      </c>
      <c r="J22" s="37">
        <f t="shared" si="1"/>
        <v>0</v>
      </c>
      <c r="M22" s="38">
        <f>+AVERAGE('IB HUB'!Z21:AK21)</f>
        <v>0</v>
      </c>
      <c r="N22" s="38">
        <f>+AVERAGE('IB HUB'!AL21:AW21)</f>
        <v>0</v>
      </c>
      <c r="O22" s="37">
        <f t="shared" si="2"/>
        <v>0</v>
      </c>
      <c r="P22" s="37">
        <f t="shared" si="3"/>
        <v>0</v>
      </c>
      <c r="S22" s="37">
        <f>+AVERAGE('FR HUB'!Z21:AK21)</f>
        <v>0</v>
      </c>
      <c r="T22" s="37">
        <f>+AVERAGE('FR HUB'!AL21:AW21)</f>
        <v>0</v>
      </c>
      <c r="U22" s="37">
        <f t="shared" si="4"/>
        <v>0</v>
      </c>
      <c r="V22" s="37">
        <f t="shared" si="5"/>
        <v>0</v>
      </c>
      <c r="Y22" s="37">
        <f>+AVERAGE('IT HUB'!Z21:AK21)</f>
        <v>0</v>
      </c>
      <c r="Z22" s="37">
        <f>+AVERAGE('IT HUB'!AL21:AW21)</f>
        <v>0</v>
      </c>
      <c r="AA22" s="37">
        <f t="shared" si="6"/>
        <v>0</v>
      </c>
      <c r="AB22" s="37">
        <f t="shared" si="7"/>
        <v>0</v>
      </c>
      <c r="AE22" s="37">
        <f>+AVERAGE('UK HUB'!Z21:AK21)</f>
        <v>192</v>
      </c>
      <c r="AF22" s="37">
        <f>+AVERAGE('UK HUB'!AL21:AW21)</f>
        <v>576</v>
      </c>
      <c r="AG22" s="37">
        <f t="shared" si="8"/>
        <v>0.5</v>
      </c>
      <c r="AH22" s="37">
        <f t="shared" si="9"/>
        <v>1.5</v>
      </c>
      <c r="AK22" s="37">
        <f>+AVERAGE('CE HUB'!Z21:AK21)</f>
        <v>0</v>
      </c>
      <c r="AL22" s="37">
        <f>+AVERAGE('CE HUB'!AL21:AW21)</f>
        <v>0</v>
      </c>
      <c r="AM22" s="37">
        <f t="shared" si="10"/>
        <v>0</v>
      </c>
      <c r="AN22" s="37">
        <f t="shared" si="11"/>
        <v>0</v>
      </c>
      <c r="AQ22" s="37">
        <f>+AVERAGE('M-EAST Hub'!Z21:AK21)</f>
        <v>0</v>
      </c>
      <c r="AR22" s="37">
        <f>+AVERAGE('M-EAST Hub'!AL21:AW21)</f>
        <v>0</v>
      </c>
      <c r="AS22" s="37">
        <f t="shared" si="12"/>
        <v>0</v>
      </c>
      <c r="AT22" s="37">
        <f t="shared" si="13"/>
        <v>0</v>
      </c>
      <c r="AV22" s="37">
        <f>+AVERAGE(USA!Z21:AK21)</f>
        <v>192</v>
      </c>
      <c r="AW22" s="37">
        <f>+AVERAGE(USA!AL21:AW21)</f>
        <v>544</v>
      </c>
      <c r="AX22" s="37">
        <f t="shared" si="14"/>
        <v>0.5</v>
      </c>
      <c r="AY22" s="37">
        <f t="shared" si="15"/>
        <v>1.4166666666666667</v>
      </c>
      <c r="BA22" s="37">
        <f>+AVERAGE(ASIA!Z21:AK21)</f>
        <v>96</v>
      </c>
      <c r="BB22" s="37">
        <f>+AVERAGE(ASIA!AL21:AW21)</f>
        <v>288</v>
      </c>
      <c r="BC22" s="37">
        <f t="shared" si="16"/>
        <v>0.25</v>
      </c>
      <c r="BD22" s="37">
        <f t="shared" si="17"/>
        <v>0.75</v>
      </c>
      <c r="BF22" s="37">
        <f>+AVERAGE('Others IEC'!Z21:AK21)</f>
        <v>0</v>
      </c>
      <c r="BG22" s="37">
        <f>+AVERAGE('Others IEC'!AL21:AW21)</f>
        <v>0</v>
      </c>
      <c r="BH22" s="37">
        <f t="shared" si="18"/>
        <v>0</v>
      </c>
      <c r="BI22" s="37">
        <f t="shared" si="19"/>
        <v>0</v>
      </c>
      <c r="BK22" s="37">
        <f>+AVERAGE('N-Africa'!Z21:AK21)</f>
        <v>0</v>
      </c>
      <c r="BL22" s="37">
        <f>+AVERAGE('N-Africa'!AL21:AW21)</f>
        <v>0</v>
      </c>
      <c r="BM22" s="37">
        <f t="shared" si="20"/>
        <v>0</v>
      </c>
      <c r="BN22" s="37">
        <f t="shared" si="21"/>
        <v>0</v>
      </c>
    </row>
    <row r="23" spans="2:66">
      <c r="B23" s="42" t="s">
        <v>160</v>
      </c>
      <c r="C23" s="31">
        <v>384</v>
      </c>
      <c r="D23">
        <f>+'Set up Supply'!J25*1.2</f>
        <v>0.504</v>
      </c>
      <c r="E23">
        <f>+'Set up Supply'!Q25*1.2</f>
        <v>1.08</v>
      </c>
      <c r="G23" s="38">
        <f>+AVERAGE(DACH!$Z22:$AK22)</f>
        <v>0</v>
      </c>
      <c r="H23" s="38">
        <f>+AVERAGE(DACH!$AL22:$AW22)</f>
        <v>0</v>
      </c>
      <c r="I23" s="37">
        <f t="shared" si="0"/>
        <v>0</v>
      </c>
      <c r="J23" s="37">
        <f t="shared" si="1"/>
        <v>0</v>
      </c>
      <c r="M23" s="38">
        <f>+AVERAGE('IB HUB'!Z22:AK22)</f>
        <v>0</v>
      </c>
      <c r="N23" s="38">
        <f>+AVERAGE('IB HUB'!AL22:AW22)</f>
        <v>0</v>
      </c>
      <c r="O23" s="37">
        <f t="shared" si="2"/>
        <v>0</v>
      </c>
      <c r="P23" s="37">
        <f t="shared" si="3"/>
        <v>0</v>
      </c>
      <c r="S23" s="37">
        <f>+AVERAGE('FR HUB'!Z22:AK22)</f>
        <v>0</v>
      </c>
      <c r="T23" s="37">
        <f>+AVERAGE('FR HUB'!AL22:AW22)</f>
        <v>0</v>
      </c>
      <c r="U23" s="37">
        <f t="shared" si="4"/>
        <v>0</v>
      </c>
      <c r="V23" s="37">
        <f t="shared" si="5"/>
        <v>0</v>
      </c>
      <c r="Y23" s="37">
        <f>+AVERAGE('IT HUB'!Z22:AK22)</f>
        <v>0</v>
      </c>
      <c r="Z23" s="37">
        <f>+AVERAGE('IT HUB'!AL22:AW22)</f>
        <v>0</v>
      </c>
      <c r="AA23" s="37">
        <f t="shared" si="6"/>
        <v>0</v>
      </c>
      <c r="AB23" s="37">
        <f t="shared" si="7"/>
        <v>0</v>
      </c>
      <c r="AE23" s="37">
        <f>+AVERAGE('UK HUB'!Z22:AK22)</f>
        <v>128</v>
      </c>
      <c r="AF23" s="37">
        <f>+AVERAGE('UK HUB'!AL22:AW22)</f>
        <v>192</v>
      </c>
      <c r="AG23" s="37">
        <f t="shared" si="8"/>
        <v>0.33333333333333331</v>
      </c>
      <c r="AH23" s="37">
        <f t="shared" si="9"/>
        <v>0.5</v>
      </c>
      <c r="AK23" s="37">
        <f>+AVERAGE('CE HUB'!Z22:AK22)</f>
        <v>0</v>
      </c>
      <c r="AL23" s="37">
        <f>+AVERAGE('CE HUB'!AL22:AW22)</f>
        <v>0</v>
      </c>
      <c r="AM23" s="37">
        <f t="shared" si="10"/>
        <v>0</v>
      </c>
      <c r="AN23" s="37">
        <f t="shared" si="11"/>
        <v>0</v>
      </c>
      <c r="AQ23" s="37">
        <f>+AVERAGE('M-EAST Hub'!Z22:AK22)</f>
        <v>0</v>
      </c>
      <c r="AR23" s="37">
        <f>+AVERAGE('M-EAST Hub'!AL22:AW22)</f>
        <v>0</v>
      </c>
      <c r="AS23" s="37">
        <f t="shared" si="12"/>
        <v>0</v>
      </c>
      <c r="AT23" s="37">
        <f t="shared" si="13"/>
        <v>0</v>
      </c>
      <c r="AV23" s="37">
        <f>+AVERAGE(USA!Z22:AK22)</f>
        <v>288</v>
      </c>
      <c r="AW23" s="37">
        <f>+AVERAGE(USA!AL22:AW22)</f>
        <v>416</v>
      </c>
      <c r="AX23" s="37">
        <f t="shared" si="14"/>
        <v>0.75</v>
      </c>
      <c r="AY23" s="37">
        <f t="shared" si="15"/>
        <v>1.0833333333333333</v>
      </c>
      <c r="BA23" s="37">
        <f>+AVERAGE(ASIA!Z22:AK22)</f>
        <v>0</v>
      </c>
      <c r="BB23" s="37">
        <f>+AVERAGE(ASIA!AL22:AW22)</f>
        <v>0</v>
      </c>
      <c r="BC23" s="37">
        <f t="shared" si="16"/>
        <v>0</v>
      </c>
      <c r="BD23" s="37">
        <f t="shared" si="17"/>
        <v>0</v>
      </c>
      <c r="BF23" s="37">
        <f>+AVERAGE('Others IEC'!Z22:AK22)</f>
        <v>0</v>
      </c>
      <c r="BG23" s="37">
        <f>+AVERAGE('Others IEC'!AL22:AW22)</f>
        <v>0</v>
      </c>
      <c r="BH23" s="37">
        <f t="shared" si="18"/>
        <v>0</v>
      </c>
      <c r="BI23" s="37">
        <f t="shared" si="19"/>
        <v>0</v>
      </c>
      <c r="BK23" s="37">
        <f>+AVERAGE('N-Africa'!Z22:AK22)</f>
        <v>0</v>
      </c>
      <c r="BL23" s="37">
        <f>+AVERAGE('N-Africa'!AL22:AW22)</f>
        <v>0</v>
      </c>
      <c r="BM23" s="37">
        <f t="shared" si="20"/>
        <v>0</v>
      </c>
      <c r="BN23" s="37">
        <f t="shared" si="21"/>
        <v>0</v>
      </c>
    </row>
    <row r="24" spans="2:66">
      <c r="B24" s="42" t="s">
        <v>161</v>
      </c>
      <c r="C24" s="31">
        <v>384</v>
      </c>
      <c r="D24">
        <f>+'Set up Supply'!J26*1.2</f>
        <v>0.504</v>
      </c>
      <c r="E24">
        <f>+'Set up Supply'!Q26*1.2</f>
        <v>1.08</v>
      </c>
      <c r="G24" s="38">
        <f>+AVERAGE(DACH!$Z23:$AK23)</f>
        <v>0</v>
      </c>
      <c r="H24" s="38">
        <f>+AVERAGE(DACH!$AL23:$AW23)</f>
        <v>0</v>
      </c>
      <c r="I24" s="37">
        <f t="shared" si="0"/>
        <v>0</v>
      </c>
      <c r="J24" s="37">
        <f t="shared" si="1"/>
        <v>0</v>
      </c>
      <c r="M24" s="38">
        <f>+AVERAGE('IB HUB'!Z23:AK23)</f>
        <v>0</v>
      </c>
      <c r="N24" s="38">
        <f>+AVERAGE('IB HUB'!AL23:AW23)</f>
        <v>0</v>
      </c>
      <c r="O24" s="37">
        <f t="shared" si="2"/>
        <v>0</v>
      </c>
      <c r="P24" s="37">
        <f t="shared" si="3"/>
        <v>0</v>
      </c>
      <c r="S24" s="37">
        <f>+AVERAGE('FR HUB'!Z23:AK23)</f>
        <v>0</v>
      </c>
      <c r="T24" s="37">
        <f>+AVERAGE('FR HUB'!AL23:AW23)</f>
        <v>0</v>
      </c>
      <c r="U24" s="37">
        <f t="shared" si="4"/>
        <v>0</v>
      </c>
      <c r="V24" s="37">
        <f t="shared" si="5"/>
        <v>0</v>
      </c>
      <c r="Y24" s="37">
        <f>+AVERAGE('IT HUB'!Z23:AK23)</f>
        <v>0</v>
      </c>
      <c r="Z24" s="37">
        <f>+AVERAGE('IT HUB'!AL23:AW23)</f>
        <v>0</v>
      </c>
      <c r="AA24" s="37">
        <f t="shared" si="6"/>
        <v>0</v>
      </c>
      <c r="AB24" s="37">
        <f t="shared" si="7"/>
        <v>0</v>
      </c>
      <c r="AE24" s="37">
        <f>+AVERAGE('UK HUB'!Z23:AK23)</f>
        <v>0</v>
      </c>
      <c r="AF24" s="37">
        <f>+AVERAGE('UK HUB'!AL23:AW23)</f>
        <v>0</v>
      </c>
      <c r="AG24" s="37">
        <f t="shared" si="8"/>
        <v>0</v>
      </c>
      <c r="AH24" s="37">
        <f t="shared" si="9"/>
        <v>0</v>
      </c>
      <c r="AK24" s="37">
        <f>+AVERAGE('CE HUB'!Z23:AK23)</f>
        <v>192</v>
      </c>
      <c r="AL24" s="37">
        <f>+AVERAGE('CE HUB'!AL23:AW23)</f>
        <v>64</v>
      </c>
      <c r="AM24" s="37">
        <f t="shared" si="10"/>
        <v>0.5</v>
      </c>
      <c r="AN24" s="37">
        <f t="shared" si="11"/>
        <v>0.16666666666666666</v>
      </c>
      <c r="AQ24" s="37">
        <f>+AVERAGE('M-EAST Hub'!Z23:AK23)</f>
        <v>0</v>
      </c>
      <c r="AR24" s="37">
        <f>+AVERAGE('M-EAST Hub'!AL23:AW23)</f>
        <v>0</v>
      </c>
      <c r="AS24" s="37">
        <f t="shared" si="12"/>
        <v>0</v>
      </c>
      <c r="AT24" s="37">
        <f t="shared" si="13"/>
        <v>0</v>
      </c>
      <c r="AV24" s="37">
        <f>+AVERAGE(USA!Z23:AK23)</f>
        <v>0</v>
      </c>
      <c r="AW24" s="37">
        <f>+AVERAGE(USA!AL23:AW23)</f>
        <v>0</v>
      </c>
      <c r="AX24" s="37">
        <f t="shared" si="14"/>
        <v>0</v>
      </c>
      <c r="AY24" s="37">
        <f t="shared" si="15"/>
        <v>0</v>
      </c>
      <c r="BA24" s="37">
        <f>+AVERAGE(ASIA!Z23:AK23)</f>
        <v>0</v>
      </c>
      <c r="BB24" s="37">
        <f>+AVERAGE(ASIA!AL23:AW23)</f>
        <v>0</v>
      </c>
      <c r="BC24" s="37">
        <f t="shared" si="16"/>
        <v>0</v>
      </c>
      <c r="BD24" s="37">
        <f t="shared" si="17"/>
        <v>0</v>
      </c>
      <c r="BF24" s="37">
        <f>+AVERAGE('Others IEC'!Z23:AK23)</f>
        <v>128</v>
      </c>
      <c r="BG24" s="37">
        <f>+AVERAGE('Others IEC'!AL23:AW23)</f>
        <v>64</v>
      </c>
      <c r="BH24" s="37">
        <f t="shared" si="18"/>
        <v>0.33333333333333331</v>
      </c>
      <c r="BI24" s="37">
        <f t="shared" si="19"/>
        <v>0.16666666666666666</v>
      </c>
      <c r="BK24" s="37">
        <f>+AVERAGE('N-Africa'!Z23:AK23)</f>
        <v>128</v>
      </c>
      <c r="BL24" s="37">
        <f>+AVERAGE('N-Africa'!AL23:AW23)</f>
        <v>64</v>
      </c>
      <c r="BM24" s="37">
        <f t="shared" si="20"/>
        <v>0.33333333333333331</v>
      </c>
      <c r="BN24" s="37">
        <f t="shared" si="21"/>
        <v>0.16666666666666666</v>
      </c>
    </row>
    <row r="25" spans="2:66">
      <c r="B25" s="42" t="s">
        <v>162</v>
      </c>
      <c r="C25" s="31">
        <v>384</v>
      </c>
      <c r="D25">
        <f>+'Set up Supply'!J27*1.2</f>
        <v>0.504</v>
      </c>
      <c r="E25">
        <f>+'Set up Supply'!Q27*1.2</f>
        <v>1.08</v>
      </c>
      <c r="G25" s="38">
        <f>+AVERAGE(DACH!$Z24:$AK24)</f>
        <v>0</v>
      </c>
      <c r="H25" s="38">
        <f>+AVERAGE(DACH!$AL24:$AW24)</f>
        <v>0</v>
      </c>
      <c r="I25" s="37">
        <f t="shared" si="0"/>
        <v>0</v>
      </c>
      <c r="J25" s="37">
        <f t="shared" si="1"/>
        <v>0</v>
      </c>
      <c r="M25" s="38">
        <f>+AVERAGE('IB HUB'!Z24:AK24)</f>
        <v>0</v>
      </c>
      <c r="N25" s="38">
        <f>+AVERAGE('IB HUB'!AL24:AW24)</f>
        <v>0</v>
      </c>
      <c r="O25" s="37">
        <f t="shared" si="2"/>
        <v>0</v>
      </c>
      <c r="P25" s="37">
        <f t="shared" si="3"/>
        <v>0</v>
      </c>
      <c r="S25" s="37">
        <f>+AVERAGE('FR HUB'!Z24:AK24)</f>
        <v>0</v>
      </c>
      <c r="T25" s="37">
        <f>+AVERAGE('FR HUB'!AL24:AW24)</f>
        <v>0</v>
      </c>
      <c r="U25" s="37">
        <f t="shared" si="4"/>
        <v>0</v>
      </c>
      <c r="V25" s="37">
        <f t="shared" si="5"/>
        <v>0</v>
      </c>
      <c r="Y25" s="37">
        <f>+AVERAGE('IT HUB'!Z24:AK24)</f>
        <v>0</v>
      </c>
      <c r="Z25" s="37">
        <f>+AVERAGE('IT HUB'!AL24:AW24)</f>
        <v>0</v>
      </c>
      <c r="AA25" s="37">
        <f t="shared" si="6"/>
        <v>0</v>
      </c>
      <c r="AB25" s="37">
        <f t="shared" si="7"/>
        <v>0</v>
      </c>
      <c r="AE25" s="37">
        <f>+AVERAGE('UK HUB'!Z24:AK24)</f>
        <v>128</v>
      </c>
      <c r="AF25" s="37">
        <f>+AVERAGE('UK HUB'!AL24:AW24)</f>
        <v>256</v>
      </c>
      <c r="AG25" s="37">
        <f t="shared" si="8"/>
        <v>0.33333333333333331</v>
      </c>
      <c r="AH25" s="37">
        <f t="shared" si="9"/>
        <v>0.66666666666666663</v>
      </c>
      <c r="AK25" s="37">
        <f>+AVERAGE('CE HUB'!Z24:AK24)</f>
        <v>0</v>
      </c>
      <c r="AL25" s="37">
        <f>+AVERAGE('CE HUB'!AL24:AW24)</f>
        <v>0</v>
      </c>
      <c r="AM25" s="37">
        <f t="shared" si="10"/>
        <v>0</v>
      </c>
      <c r="AN25" s="37">
        <f t="shared" si="11"/>
        <v>0</v>
      </c>
      <c r="AQ25" s="37">
        <f>+AVERAGE('M-EAST Hub'!Z24:AK24)</f>
        <v>96</v>
      </c>
      <c r="AR25" s="37">
        <f>+AVERAGE('M-EAST Hub'!AL24:AW24)</f>
        <v>192</v>
      </c>
      <c r="AS25" s="37">
        <f t="shared" si="12"/>
        <v>0.25</v>
      </c>
      <c r="AT25" s="37">
        <f t="shared" si="13"/>
        <v>0.5</v>
      </c>
      <c r="AV25" s="37">
        <f>+AVERAGE(USA!Z24:AK24)</f>
        <v>0</v>
      </c>
      <c r="AW25" s="37">
        <f>+AVERAGE(USA!AL24:AW24)</f>
        <v>0</v>
      </c>
      <c r="AX25" s="37">
        <f t="shared" si="14"/>
        <v>0</v>
      </c>
      <c r="AY25" s="37">
        <f t="shared" si="15"/>
        <v>0</v>
      </c>
      <c r="BA25" s="37">
        <f>+AVERAGE(ASIA!Z24:AK24)</f>
        <v>0</v>
      </c>
      <c r="BB25" s="37">
        <f>+AVERAGE(ASIA!AL24:AW24)</f>
        <v>0</v>
      </c>
      <c r="BC25" s="37">
        <f t="shared" si="16"/>
        <v>0</v>
      </c>
      <c r="BD25" s="37">
        <f t="shared" si="17"/>
        <v>0</v>
      </c>
      <c r="BF25" s="37">
        <f>+AVERAGE('Others IEC'!Z24:AK24)</f>
        <v>0</v>
      </c>
      <c r="BG25" s="37">
        <f>+AVERAGE('Others IEC'!AL24:AW24)</f>
        <v>0</v>
      </c>
      <c r="BH25" s="37">
        <f t="shared" si="18"/>
        <v>0</v>
      </c>
      <c r="BI25" s="37">
        <f t="shared" si="19"/>
        <v>0</v>
      </c>
      <c r="BK25" s="37">
        <f>+AVERAGE('N-Africa'!Z24:AK24)</f>
        <v>64</v>
      </c>
      <c r="BL25" s="37">
        <f>+AVERAGE('N-Africa'!AL24:AW24)</f>
        <v>192</v>
      </c>
      <c r="BM25" s="37">
        <f t="shared" si="20"/>
        <v>0.16666666666666666</v>
      </c>
      <c r="BN25" s="37">
        <f t="shared" si="21"/>
        <v>0.5</v>
      </c>
    </row>
    <row r="26" spans="2:66">
      <c r="B26" s="42" t="s">
        <v>163</v>
      </c>
      <c r="C26" s="31">
        <v>384</v>
      </c>
      <c r="D26">
        <f>+'Set up Supply'!J28*1.2</f>
        <v>0.504</v>
      </c>
      <c r="E26">
        <f>+'Set up Supply'!Q28*1.2</f>
        <v>1.08</v>
      </c>
      <c r="G26" s="38">
        <f>+AVERAGE(DACH!$Z25:$AK25)</f>
        <v>0</v>
      </c>
      <c r="H26" s="38">
        <f>+AVERAGE(DACH!$AL25:$AW25)</f>
        <v>0</v>
      </c>
      <c r="I26" s="37">
        <f t="shared" si="0"/>
        <v>0</v>
      </c>
      <c r="J26" s="37">
        <f t="shared" si="1"/>
        <v>0</v>
      </c>
      <c r="M26" s="38">
        <f>+AVERAGE('IB HUB'!Z25:AK25)</f>
        <v>0</v>
      </c>
      <c r="N26" s="38">
        <f>+AVERAGE('IB HUB'!AL25:AW25)</f>
        <v>0</v>
      </c>
      <c r="O26" s="37">
        <f t="shared" si="2"/>
        <v>0</v>
      </c>
      <c r="P26" s="37">
        <f t="shared" si="3"/>
        <v>0</v>
      </c>
      <c r="S26" s="37">
        <f>+AVERAGE('FR HUB'!Z25:AK25)</f>
        <v>0</v>
      </c>
      <c r="T26" s="37">
        <f>+AVERAGE('FR HUB'!AL25:AW25)</f>
        <v>0</v>
      </c>
      <c r="U26" s="37">
        <f t="shared" si="4"/>
        <v>0</v>
      </c>
      <c r="V26" s="37">
        <f t="shared" si="5"/>
        <v>0</v>
      </c>
      <c r="Y26" s="37">
        <f>+AVERAGE('IT HUB'!Z25:AK25)</f>
        <v>0</v>
      </c>
      <c r="Z26" s="37">
        <f>+AVERAGE('IT HUB'!AL25:AW25)</f>
        <v>0</v>
      </c>
      <c r="AA26" s="37">
        <f t="shared" si="6"/>
        <v>0</v>
      </c>
      <c r="AB26" s="37">
        <f t="shared" si="7"/>
        <v>0</v>
      </c>
      <c r="AE26" s="37">
        <f>+AVERAGE('UK HUB'!Z25:AK25)</f>
        <v>96</v>
      </c>
      <c r="AF26" s="37">
        <f>+AVERAGE('UK HUB'!AL25:AW25)</f>
        <v>128</v>
      </c>
      <c r="AG26" s="37">
        <f t="shared" si="8"/>
        <v>0.25</v>
      </c>
      <c r="AH26" s="37">
        <f t="shared" si="9"/>
        <v>0.33333333333333331</v>
      </c>
      <c r="AK26" s="37">
        <f>+AVERAGE('CE HUB'!Z25:AK25)</f>
        <v>0</v>
      </c>
      <c r="AL26" s="37">
        <f>+AVERAGE('CE HUB'!AL25:AW25)</f>
        <v>0</v>
      </c>
      <c r="AM26" s="37">
        <f t="shared" si="10"/>
        <v>0</v>
      </c>
      <c r="AN26" s="37">
        <f t="shared" si="11"/>
        <v>0</v>
      </c>
      <c r="AQ26" s="37">
        <f>+AVERAGE('M-EAST Hub'!Z25:AK25)</f>
        <v>64</v>
      </c>
      <c r="AR26" s="37">
        <f>+AVERAGE('M-EAST Hub'!AL25:AW25)</f>
        <v>64</v>
      </c>
      <c r="AS26" s="37">
        <f t="shared" si="12"/>
        <v>0.16666666666666666</v>
      </c>
      <c r="AT26" s="37">
        <f t="shared" si="13"/>
        <v>0.16666666666666666</v>
      </c>
      <c r="AV26" s="37">
        <f>+AVERAGE(USA!Z25:AK25)</f>
        <v>0</v>
      </c>
      <c r="AW26" s="37">
        <f>+AVERAGE(USA!AL25:AW25)</f>
        <v>0</v>
      </c>
      <c r="AX26" s="37">
        <f t="shared" si="14"/>
        <v>0</v>
      </c>
      <c r="AY26" s="37">
        <f t="shared" si="15"/>
        <v>0</v>
      </c>
      <c r="BA26" s="37">
        <f>+AVERAGE(ASIA!Z25:AK25)</f>
        <v>0</v>
      </c>
      <c r="BB26" s="37">
        <f>+AVERAGE(ASIA!AL25:AW25)</f>
        <v>0</v>
      </c>
      <c r="BC26" s="37">
        <f t="shared" si="16"/>
        <v>0</v>
      </c>
      <c r="BD26" s="37">
        <f t="shared" si="17"/>
        <v>0</v>
      </c>
      <c r="BF26" s="37">
        <f>+AVERAGE('Others IEC'!Z25:AK25)</f>
        <v>0</v>
      </c>
      <c r="BG26" s="37">
        <f>+AVERAGE('Others IEC'!AL25:AW25)</f>
        <v>0</v>
      </c>
      <c r="BH26" s="37">
        <f t="shared" si="18"/>
        <v>0</v>
      </c>
      <c r="BI26" s="37">
        <f t="shared" si="19"/>
        <v>0</v>
      </c>
      <c r="BK26" s="37">
        <f>+AVERAGE('N-Africa'!Z25:AK25)</f>
        <v>64</v>
      </c>
      <c r="BL26" s="37">
        <f>+AVERAGE('N-Africa'!AL25:AW25)</f>
        <v>96</v>
      </c>
      <c r="BM26" s="37">
        <f t="shared" si="20"/>
        <v>0.16666666666666666</v>
      </c>
      <c r="BN26" s="37">
        <f t="shared" si="21"/>
        <v>0.25</v>
      </c>
    </row>
    <row r="27" spans="2:66">
      <c r="B27" s="42" t="s">
        <v>164</v>
      </c>
      <c r="C27" s="31">
        <v>384</v>
      </c>
      <c r="D27">
        <f>+'Set up Supply'!J29*1.2</f>
        <v>0.504</v>
      </c>
      <c r="E27">
        <f>+'Set up Supply'!Q29*1.2</f>
        <v>1.08</v>
      </c>
      <c r="G27" s="38">
        <f>+AVERAGE(DACH!$Z26:$AK26)</f>
        <v>0</v>
      </c>
      <c r="H27" s="38">
        <f>+AVERAGE(DACH!$AL26:$AW26)</f>
        <v>0</v>
      </c>
      <c r="I27" s="37">
        <f t="shared" si="0"/>
        <v>0</v>
      </c>
      <c r="J27" s="37">
        <f t="shared" si="1"/>
        <v>0</v>
      </c>
      <c r="M27" s="38">
        <f>+AVERAGE('IB HUB'!Z26:AK26)</f>
        <v>0</v>
      </c>
      <c r="N27" s="38">
        <f>+AVERAGE('IB HUB'!AL26:AW26)</f>
        <v>0</v>
      </c>
      <c r="O27" s="37">
        <f t="shared" si="2"/>
        <v>0</v>
      </c>
      <c r="P27" s="37">
        <f t="shared" si="3"/>
        <v>0</v>
      </c>
      <c r="S27" s="37">
        <f>+AVERAGE('FR HUB'!Z26:AK26)</f>
        <v>0</v>
      </c>
      <c r="T27" s="37">
        <f>+AVERAGE('FR HUB'!AL26:AW26)</f>
        <v>0</v>
      </c>
      <c r="U27" s="37">
        <f t="shared" si="4"/>
        <v>0</v>
      </c>
      <c r="V27" s="37">
        <f t="shared" si="5"/>
        <v>0</v>
      </c>
      <c r="Y27" s="37">
        <f>+AVERAGE('IT HUB'!Z26:AK26)</f>
        <v>0</v>
      </c>
      <c r="Z27" s="37">
        <f>+AVERAGE('IT HUB'!AL26:AW26)</f>
        <v>0</v>
      </c>
      <c r="AA27" s="37">
        <f t="shared" si="6"/>
        <v>0</v>
      </c>
      <c r="AB27" s="37">
        <f t="shared" si="7"/>
        <v>0</v>
      </c>
      <c r="AE27" s="37">
        <f>+AVERAGE('UK HUB'!Z26:AK26)</f>
        <v>32</v>
      </c>
      <c r="AF27" s="37">
        <f>+AVERAGE('UK HUB'!AL26:AW26)</f>
        <v>32</v>
      </c>
      <c r="AG27" s="37">
        <f t="shared" si="8"/>
        <v>8.3333333333333329E-2</v>
      </c>
      <c r="AH27" s="37">
        <f t="shared" si="9"/>
        <v>8.3333333333333329E-2</v>
      </c>
      <c r="AK27" s="37">
        <f>+AVERAGE('CE HUB'!Z26:AK26)</f>
        <v>0</v>
      </c>
      <c r="AL27" s="37">
        <f>+AVERAGE('CE HUB'!AL26:AW26)</f>
        <v>0</v>
      </c>
      <c r="AM27" s="37">
        <f t="shared" si="10"/>
        <v>0</v>
      </c>
      <c r="AN27" s="37">
        <f t="shared" si="11"/>
        <v>0</v>
      </c>
      <c r="AQ27" s="37">
        <f>+AVERAGE('M-EAST Hub'!Z26:AK26)</f>
        <v>32</v>
      </c>
      <c r="AR27" s="37">
        <f>+AVERAGE('M-EAST Hub'!AL26:AW26)</f>
        <v>32</v>
      </c>
      <c r="AS27" s="37">
        <f t="shared" si="12"/>
        <v>8.3333333333333329E-2</v>
      </c>
      <c r="AT27" s="37">
        <f t="shared" si="13"/>
        <v>8.3333333333333329E-2</v>
      </c>
      <c r="AV27" s="37">
        <f>+AVERAGE(USA!Z26:AK26)</f>
        <v>0</v>
      </c>
      <c r="AW27" s="37">
        <f>+AVERAGE(USA!AL26:AW26)</f>
        <v>0</v>
      </c>
      <c r="AX27" s="37">
        <f t="shared" si="14"/>
        <v>0</v>
      </c>
      <c r="AY27" s="37">
        <f t="shared" si="15"/>
        <v>0</v>
      </c>
      <c r="BA27" s="37">
        <f>+AVERAGE(ASIA!Z26:AK26)</f>
        <v>0</v>
      </c>
      <c r="BB27" s="37">
        <f>+AVERAGE(ASIA!AL26:AW26)</f>
        <v>0</v>
      </c>
      <c r="BC27" s="37">
        <f t="shared" si="16"/>
        <v>0</v>
      </c>
      <c r="BD27" s="37">
        <f t="shared" si="17"/>
        <v>0</v>
      </c>
      <c r="BF27" s="37">
        <f>+AVERAGE('Others IEC'!Z26:AK26)</f>
        <v>0</v>
      </c>
      <c r="BG27" s="37">
        <f>+AVERAGE('Others IEC'!AL26:AW26)</f>
        <v>0</v>
      </c>
      <c r="BH27" s="37">
        <f t="shared" si="18"/>
        <v>0</v>
      </c>
      <c r="BI27" s="37">
        <f t="shared" si="19"/>
        <v>0</v>
      </c>
      <c r="BK27" s="37">
        <f>+AVERAGE('N-Africa'!Z26:AK26)</f>
        <v>32</v>
      </c>
      <c r="BL27" s="37">
        <f>+AVERAGE('N-Africa'!AL26:AW26)</f>
        <v>32</v>
      </c>
      <c r="BM27" s="37">
        <f t="shared" si="20"/>
        <v>8.3333333333333329E-2</v>
      </c>
      <c r="BN27" s="37">
        <f t="shared" si="21"/>
        <v>8.3333333333333329E-2</v>
      </c>
    </row>
    <row r="29" spans="2:66">
      <c r="B29" s="42" t="s">
        <v>240</v>
      </c>
      <c r="I29" s="37">
        <f>+SUM(I5:I27)</f>
        <v>21.666666666666671</v>
      </c>
      <c r="J29" s="37">
        <f>+SUM(J5:J27)</f>
        <v>14.250000000000002</v>
      </c>
      <c r="O29" s="37">
        <f>+SUM(O5:O27)</f>
        <v>12.833333333333336</v>
      </c>
      <c r="P29" s="37">
        <f>+SUM(P5:P27)</f>
        <v>13.166666666666666</v>
      </c>
      <c r="U29" s="37">
        <f>+SUM(U5:U27)</f>
        <v>26.371212121212125</v>
      </c>
      <c r="V29" s="37">
        <f>+SUM(V5:V27)</f>
        <v>30.916666666666668</v>
      </c>
      <c r="AA29" s="37">
        <f>+SUM(AA5:AA27)</f>
        <v>13.083333333333336</v>
      </c>
      <c r="AB29" s="37">
        <f>+SUM(AB5:AB27)</f>
        <v>16.750000000000004</v>
      </c>
      <c r="AG29" s="37">
        <f>+SUM(AG5:AG27)</f>
        <v>35.719696969696983</v>
      </c>
      <c r="AH29" s="37">
        <f>+SUM(AH5:AH27)</f>
        <v>37.666666666666671</v>
      </c>
      <c r="AM29" s="37">
        <f>+SUM(AM5:AM27)</f>
        <v>4.666666666666667</v>
      </c>
      <c r="AN29" s="37">
        <f>+SUM(AN5:AN27)</f>
        <v>6.0833333333333339</v>
      </c>
      <c r="AS29" s="37">
        <f>+SUM(AS5:AS27)</f>
        <v>7</v>
      </c>
      <c r="AT29" s="37">
        <f>+SUM(AT5:AT27)</f>
        <v>7.7500000000000009</v>
      </c>
      <c r="AX29" s="37">
        <f>+SUM(AX5:AX27)</f>
        <v>18</v>
      </c>
      <c r="AY29" s="37">
        <f>+SUM(AY5:AY27)</f>
        <v>20.666666666666664</v>
      </c>
      <c r="BC29" s="37">
        <f>+SUM(BC5:BC27)</f>
        <v>7.25</v>
      </c>
      <c r="BD29" s="37">
        <f>+SUM(BD5:BD27)</f>
        <v>8.4166666666666679</v>
      </c>
      <c r="BH29" s="37">
        <f>+SUM(BH5:BH27)</f>
        <v>4.4166666666666661</v>
      </c>
      <c r="BI29" s="37">
        <f>+SUM(BI5:BI27)</f>
        <v>5.4166666666666679</v>
      </c>
      <c r="BM29" s="37">
        <f>+SUM(BM5:BM27)</f>
        <v>4.395182291666667</v>
      </c>
      <c r="BN29" s="37">
        <f>+SUM(BN5:BN27)</f>
        <v>5</v>
      </c>
    </row>
  </sheetData>
  <mergeCells count="22">
    <mergeCell ref="BH3:BI3"/>
    <mergeCell ref="BM3:BN3"/>
    <mergeCell ref="Y2:Z2"/>
    <mergeCell ref="AE2:AF2"/>
    <mergeCell ref="AK2:AL2"/>
    <mergeCell ref="AQ2:AR2"/>
    <mergeCell ref="AV2:AW2"/>
    <mergeCell ref="BA2:BB2"/>
    <mergeCell ref="BF2:BH2"/>
    <mergeCell ref="BK2:BM2"/>
    <mergeCell ref="AA3:AB3"/>
    <mergeCell ref="AG3:AH3"/>
    <mergeCell ref="AM3:AN3"/>
    <mergeCell ref="AS3:AT3"/>
    <mergeCell ref="AX3:AY3"/>
    <mergeCell ref="BC3:BD3"/>
    <mergeCell ref="U3:V3"/>
    <mergeCell ref="G2:H2"/>
    <mergeCell ref="M2:N2"/>
    <mergeCell ref="S2:T2"/>
    <mergeCell ref="I3:J3"/>
    <mergeCell ref="O3:P3"/>
  </mergeCells>
  <pageMargins left="0.7" right="0.7" top="0.75" bottom="0.75" header="0.3" footer="0.3"/>
  <pageSetup paperSize="9"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8"/>
  <sheetViews>
    <sheetView zoomScale="125" zoomScaleNormal="125" zoomScalePageLayoutView="125" workbookViewId="0">
      <selection activeCell="B378" sqref="B378:M388"/>
    </sheetView>
  </sheetViews>
  <sheetFormatPr baseColWidth="10" defaultColWidth="8.83203125" defaultRowHeight="15" x14ac:dyDescent="0"/>
  <cols>
    <col min="1" max="1" width="11.6640625" customWidth="1"/>
    <col min="2" max="11" width="7.6640625" style="31" customWidth="1"/>
    <col min="12" max="12" width="8.83203125" style="31" customWidth="1"/>
    <col min="13" max="13" width="9.1640625" style="31" customWidth="1"/>
    <col min="14" max="23" width="7.6640625" style="31" customWidth="1"/>
    <col min="24" max="24" width="8.6640625" style="31" customWidth="1"/>
    <col min="25" max="25" width="9.33203125" style="31" customWidth="1"/>
  </cols>
  <sheetData>
    <row r="1" spans="1:25">
      <c r="A1" s="16" t="s">
        <v>138</v>
      </c>
      <c r="B1" s="31" t="s">
        <v>141</v>
      </c>
      <c r="C1" s="31" t="s">
        <v>141</v>
      </c>
      <c r="D1" s="31" t="s">
        <v>141</v>
      </c>
      <c r="E1" s="31" t="s">
        <v>141</v>
      </c>
      <c r="F1" s="31" t="s">
        <v>141</v>
      </c>
      <c r="G1" s="31" t="s">
        <v>141</v>
      </c>
      <c r="H1" s="31" t="s">
        <v>141</v>
      </c>
      <c r="I1" s="31" t="s">
        <v>141</v>
      </c>
      <c r="J1" s="31" t="s">
        <v>141</v>
      </c>
      <c r="K1" s="31" t="s">
        <v>141</v>
      </c>
      <c r="L1" s="31" t="s">
        <v>141</v>
      </c>
      <c r="M1" s="31" t="s">
        <v>141</v>
      </c>
      <c r="N1" s="31" t="s">
        <v>141</v>
      </c>
      <c r="O1" s="31" t="s">
        <v>141</v>
      </c>
      <c r="P1" s="31" t="s">
        <v>141</v>
      </c>
      <c r="Q1" s="31" t="s">
        <v>141</v>
      </c>
      <c r="R1" s="31" t="s">
        <v>141</v>
      </c>
      <c r="S1" s="31" t="s">
        <v>141</v>
      </c>
      <c r="T1" s="31" t="s">
        <v>141</v>
      </c>
      <c r="U1" s="31" t="s">
        <v>141</v>
      </c>
      <c r="V1" s="31" t="s">
        <v>141</v>
      </c>
      <c r="W1" s="31" t="s">
        <v>141</v>
      </c>
      <c r="X1" s="31" t="s">
        <v>141</v>
      </c>
      <c r="Y1" s="31" t="s">
        <v>141</v>
      </c>
    </row>
    <row r="2" spans="1:25">
      <c r="A2" t="s">
        <v>203</v>
      </c>
      <c r="B2" s="31">
        <v>1</v>
      </c>
      <c r="C2" s="31">
        <v>1</v>
      </c>
      <c r="D2" s="31">
        <v>1</v>
      </c>
      <c r="E2" s="31">
        <v>1</v>
      </c>
      <c r="F2" s="31">
        <v>1</v>
      </c>
      <c r="G2" s="31">
        <v>1</v>
      </c>
      <c r="H2" s="31">
        <v>1</v>
      </c>
      <c r="I2" s="31">
        <v>1</v>
      </c>
      <c r="J2" s="31">
        <v>1</v>
      </c>
      <c r="K2" s="31">
        <v>1</v>
      </c>
      <c r="L2" s="31">
        <v>1</v>
      </c>
      <c r="M2" s="31">
        <v>1</v>
      </c>
      <c r="N2" s="31">
        <v>2</v>
      </c>
      <c r="O2" s="31">
        <v>2</v>
      </c>
      <c r="P2" s="31">
        <v>2</v>
      </c>
      <c r="Q2" s="31">
        <v>2</v>
      </c>
      <c r="R2" s="31">
        <v>2</v>
      </c>
      <c r="S2" s="31">
        <v>2</v>
      </c>
      <c r="T2" s="31">
        <v>2</v>
      </c>
      <c r="U2" s="31">
        <v>2</v>
      </c>
      <c r="V2" s="31">
        <v>2</v>
      </c>
      <c r="W2" s="31">
        <v>2</v>
      </c>
      <c r="X2" s="31">
        <v>2</v>
      </c>
      <c r="Y2" s="31">
        <v>2</v>
      </c>
    </row>
    <row r="3" spans="1:25">
      <c r="A3" t="s">
        <v>10</v>
      </c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</v>
      </c>
      <c r="O3" s="31">
        <v>2</v>
      </c>
      <c r="P3" s="31">
        <v>3</v>
      </c>
      <c r="Q3" s="31">
        <v>4</v>
      </c>
      <c r="R3" s="31">
        <v>5</v>
      </c>
      <c r="S3" s="31">
        <v>6</v>
      </c>
      <c r="T3" s="31">
        <v>7</v>
      </c>
      <c r="U3" s="31">
        <v>8</v>
      </c>
      <c r="V3" s="31">
        <v>9</v>
      </c>
      <c r="W3" s="31">
        <v>10</v>
      </c>
      <c r="X3" s="31">
        <v>11</v>
      </c>
      <c r="Y3" s="31">
        <v>12</v>
      </c>
    </row>
    <row r="4" spans="1:25">
      <c r="A4" t="s">
        <v>167</v>
      </c>
      <c r="B4" s="32">
        <f>+DACH!Z4</f>
        <v>8448</v>
      </c>
      <c r="C4" s="32">
        <f>+DACH!AA4</f>
        <v>3840</v>
      </c>
      <c r="D4" s="32">
        <f>+DACH!AB4</f>
        <v>3840</v>
      </c>
      <c r="E4" s="32">
        <f>+DACH!AC4</f>
        <v>3840</v>
      </c>
      <c r="F4" s="32">
        <f>+DACH!AD4</f>
        <v>3840</v>
      </c>
      <c r="G4" s="32">
        <f>+DACH!AE4</f>
        <v>0</v>
      </c>
      <c r="H4" s="32">
        <f>+DACH!AF4</f>
        <v>0</v>
      </c>
      <c r="I4" s="32">
        <f>+DACH!AG4</f>
        <v>3840</v>
      </c>
      <c r="J4" s="32">
        <f>+DACH!AH4</f>
        <v>3840</v>
      </c>
      <c r="K4" s="32">
        <f>+DACH!AI4</f>
        <v>12288</v>
      </c>
      <c r="L4" s="32">
        <f>+DACH!AJ4</f>
        <v>19968</v>
      </c>
      <c r="M4" s="32">
        <f>+DACH!AK4</f>
        <v>15360</v>
      </c>
      <c r="N4" s="32">
        <f>+DACH!AL4</f>
        <v>2304</v>
      </c>
      <c r="O4" s="32">
        <f>+DACH!AM4</f>
        <v>768</v>
      </c>
      <c r="P4" s="32">
        <f>+DACH!AN4</f>
        <v>768</v>
      </c>
      <c r="Q4" s="32">
        <f>+DACH!AO4</f>
        <v>1536</v>
      </c>
      <c r="R4" s="32">
        <f>+DACH!AP4</f>
        <v>768</v>
      </c>
      <c r="S4" s="32">
        <f>+DACH!AQ4</f>
        <v>0</v>
      </c>
      <c r="T4" s="32">
        <f>+DACH!AR4</f>
        <v>0</v>
      </c>
      <c r="U4" s="32">
        <f>+DACH!AS4</f>
        <v>768</v>
      </c>
      <c r="V4" s="32">
        <f>+DACH!AT4</f>
        <v>768</v>
      </c>
      <c r="W4" s="32">
        <f>+DACH!AU4</f>
        <v>3072</v>
      </c>
      <c r="X4" s="32">
        <f>+DACH!AV4</f>
        <v>4608</v>
      </c>
      <c r="Y4" s="32">
        <f>+DACH!AW4</f>
        <v>3840</v>
      </c>
    </row>
    <row r="5" spans="1:25">
      <c r="A5" t="s">
        <v>211</v>
      </c>
      <c r="B5" s="32">
        <f>+'IB HUB'!Z4</f>
        <v>3072</v>
      </c>
      <c r="C5" s="32">
        <f>+'IB HUB'!AA4</f>
        <v>2304</v>
      </c>
      <c r="D5" s="32">
        <f>+'IB HUB'!AB4</f>
        <v>1536</v>
      </c>
      <c r="E5" s="32">
        <f>+'IB HUB'!AC4</f>
        <v>1536</v>
      </c>
      <c r="F5" s="32">
        <f>+'IB HUB'!AD4</f>
        <v>1536</v>
      </c>
      <c r="G5" s="32">
        <f>+'IB HUB'!AE4</f>
        <v>0</v>
      </c>
      <c r="H5" s="32">
        <f>+'IB HUB'!AF4</f>
        <v>0</v>
      </c>
      <c r="I5" s="32">
        <f>+'IB HUB'!AG4</f>
        <v>1536</v>
      </c>
      <c r="J5" s="32">
        <f>+'IB HUB'!AH4</f>
        <v>1536</v>
      </c>
      <c r="K5" s="32">
        <f>+'IB HUB'!AI4</f>
        <v>5376</v>
      </c>
      <c r="L5" s="32">
        <f>+'IB HUB'!AJ4</f>
        <v>7680</v>
      </c>
      <c r="M5" s="32">
        <f>+'IB HUB'!AK4</f>
        <v>6912</v>
      </c>
      <c r="N5" s="32">
        <f>+'IB HUB'!AL4</f>
        <v>3072</v>
      </c>
      <c r="O5" s="32">
        <f>+'IB HUB'!AM4</f>
        <v>2304</v>
      </c>
      <c r="P5" s="32">
        <f>+'IB HUB'!AN4</f>
        <v>1536</v>
      </c>
      <c r="Q5" s="32">
        <f>+'IB HUB'!AO4</f>
        <v>1536</v>
      </c>
      <c r="R5" s="32">
        <f>+'IB HUB'!AP4</f>
        <v>1536</v>
      </c>
      <c r="S5" s="32">
        <f>+'IB HUB'!AQ4</f>
        <v>0</v>
      </c>
      <c r="T5" s="32">
        <f>+'IB HUB'!AR4</f>
        <v>0</v>
      </c>
      <c r="U5" s="32">
        <f>+'IB HUB'!AS4</f>
        <v>2304</v>
      </c>
      <c r="V5" s="32">
        <f>+'IB HUB'!AT4</f>
        <v>1536</v>
      </c>
      <c r="W5" s="32">
        <f>+'IB HUB'!AU4</f>
        <v>4608</v>
      </c>
      <c r="X5" s="32">
        <f>+'IB HUB'!AV4</f>
        <v>9216</v>
      </c>
      <c r="Y5" s="32">
        <f>+'IB HUB'!AW4</f>
        <v>6912</v>
      </c>
    </row>
    <row r="6" spans="1:25">
      <c r="A6" t="s">
        <v>212</v>
      </c>
      <c r="B6" s="32">
        <f>+'FR HUB'!Z4</f>
        <v>7680</v>
      </c>
      <c r="C6" s="32">
        <f>+'FR HUB'!AA4</f>
        <v>3840</v>
      </c>
      <c r="D6" s="32">
        <f>+'FR HUB'!AB4</f>
        <v>3840</v>
      </c>
      <c r="E6" s="32">
        <f>+'FR HUB'!AC4</f>
        <v>3840</v>
      </c>
      <c r="F6" s="32">
        <f>+'FR HUB'!AD4</f>
        <v>3072</v>
      </c>
      <c r="G6" s="32">
        <f>+'FR HUB'!AE4</f>
        <v>0</v>
      </c>
      <c r="H6" s="32">
        <f>+'FR HUB'!AF4</f>
        <v>0</v>
      </c>
      <c r="I6" s="32">
        <f>+'FR HUB'!AG4</f>
        <v>3840</v>
      </c>
      <c r="J6" s="32">
        <f>+'FR HUB'!AH4</f>
        <v>3072</v>
      </c>
      <c r="K6" s="32">
        <f>+'FR HUB'!AI4</f>
        <v>10752</v>
      </c>
      <c r="L6" s="32">
        <f>+'FR HUB'!AJ4</f>
        <v>18432</v>
      </c>
      <c r="M6" s="32">
        <f>+'FR HUB'!AK4</f>
        <v>13824</v>
      </c>
      <c r="N6" s="32">
        <f>+'FR HUB'!AL4</f>
        <v>7680</v>
      </c>
      <c r="O6" s="32">
        <f>+'FR HUB'!AM4</f>
        <v>3840</v>
      </c>
      <c r="P6" s="32">
        <f>+'FR HUB'!AN4</f>
        <v>3840</v>
      </c>
      <c r="Q6" s="32">
        <f>+'FR HUB'!AO4</f>
        <v>3840</v>
      </c>
      <c r="R6" s="32">
        <f>+'FR HUB'!AP4</f>
        <v>3840</v>
      </c>
      <c r="S6" s="32">
        <f>+'FR HUB'!AQ4</f>
        <v>0</v>
      </c>
      <c r="T6" s="32">
        <f>+'FR HUB'!AR4</f>
        <v>0</v>
      </c>
      <c r="U6" s="32">
        <f>+'FR HUB'!AS4</f>
        <v>3840</v>
      </c>
      <c r="V6" s="32">
        <f>+'FR HUB'!AT4</f>
        <v>3840</v>
      </c>
      <c r="W6" s="32">
        <f>+'FR HUB'!AU4</f>
        <v>11520</v>
      </c>
      <c r="X6" s="32">
        <f>+'FR HUB'!AV4</f>
        <v>19200</v>
      </c>
      <c r="Y6" s="32">
        <f>+'FR HUB'!AW4</f>
        <v>14592</v>
      </c>
    </row>
    <row r="7" spans="1:25">
      <c r="A7" t="s">
        <v>206</v>
      </c>
      <c r="B7" s="32">
        <f>+'IT HUB'!Z4</f>
        <v>3072</v>
      </c>
      <c r="C7" s="32">
        <f>+'IT HUB'!AA4</f>
        <v>768</v>
      </c>
      <c r="D7" s="32">
        <f>+'IT HUB'!AB4</f>
        <v>1536</v>
      </c>
      <c r="E7" s="32">
        <f>+'IT HUB'!AC4</f>
        <v>768</v>
      </c>
      <c r="F7" s="32">
        <f>+'IT HUB'!AD4</f>
        <v>1536</v>
      </c>
      <c r="G7" s="32">
        <f>+'IT HUB'!AE4</f>
        <v>0</v>
      </c>
      <c r="H7" s="32">
        <f>+'IT HUB'!AF4</f>
        <v>0</v>
      </c>
      <c r="I7" s="32">
        <f>+'IT HUB'!AG4</f>
        <v>1536</v>
      </c>
      <c r="J7" s="32">
        <f>+'IT HUB'!AH4</f>
        <v>1536</v>
      </c>
      <c r="K7" s="32">
        <f>+'IT HUB'!AI4</f>
        <v>3840</v>
      </c>
      <c r="L7" s="32">
        <f>+'IT HUB'!AJ4</f>
        <v>6144</v>
      </c>
      <c r="M7" s="32">
        <f>+'IT HUB'!AK4</f>
        <v>4608</v>
      </c>
      <c r="N7" s="32">
        <f>+'IT HUB'!AL4</f>
        <v>5376</v>
      </c>
      <c r="O7" s="32">
        <f>+'IT HUB'!AM4</f>
        <v>3072</v>
      </c>
      <c r="P7" s="32">
        <f>+'IT HUB'!AN4</f>
        <v>3072</v>
      </c>
      <c r="Q7" s="32">
        <f>+'IT HUB'!AO4</f>
        <v>3072</v>
      </c>
      <c r="R7" s="32">
        <f>+'IT HUB'!AP4</f>
        <v>2304</v>
      </c>
      <c r="S7" s="32">
        <f>+'IT HUB'!AQ4</f>
        <v>0</v>
      </c>
      <c r="T7" s="32">
        <f>+'IT HUB'!AR4</f>
        <v>0</v>
      </c>
      <c r="U7" s="32">
        <f>+'IT HUB'!AS4</f>
        <v>3072</v>
      </c>
      <c r="V7" s="32">
        <f>+'IT HUB'!AT4</f>
        <v>3072</v>
      </c>
      <c r="W7" s="32">
        <f>+'IT HUB'!AU4</f>
        <v>8448</v>
      </c>
      <c r="X7" s="32">
        <f>+'IT HUB'!AV4</f>
        <v>13824</v>
      </c>
      <c r="Y7" s="32">
        <f>+'IT HUB'!AW4</f>
        <v>11520</v>
      </c>
    </row>
    <row r="8" spans="1:25">
      <c r="A8" t="s">
        <v>207</v>
      </c>
      <c r="B8" s="32">
        <f>+'UK HUB'!Z4</f>
        <v>8448</v>
      </c>
      <c r="C8" s="32">
        <f>+'UK HUB'!AA4</f>
        <v>3840</v>
      </c>
      <c r="D8" s="32">
        <f>+'UK HUB'!AB4</f>
        <v>3840</v>
      </c>
      <c r="E8" s="32">
        <f>+'UK HUB'!AC4</f>
        <v>3840</v>
      </c>
      <c r="F8" s="32">
        <f>+'UK HUB'!AD4</f>
        <v>3840</v>
      </c>
      <c r="G8" s="32">
        <f>+'UK HUB'!AE4</f>
        <v>0</v>
      </c>
      <c r="H8" s="32">
        <f>+'UK HUB'!AF4</f>
        <v>0</v>
      </c>
      <c r="I8" s="32">
        <f>+'UK HUB'!AG4</f>
        <v>4608</v>
      </c>
      <c r="J8" s="32">
        <f>+'UK HUB'!AH4</f>
        <v>3840</v>
      </c>
      <c r="K8" s="32">
        <f>+'UK HUB'!AI4</f>
        <v>11520</v>
      </c>
      <c r="L8" s="32">
        <f>+'UK HUB'!AJ4</f>
        <v>19968</v>
      </c>
      <c r="M8" s="32">
        <f>+'UK HUB'!AK4</f>
        <v>16128</v>
      </c>
      <c r="N8" s="32">
        <f>+'UK HUB'!AL4</f>
        <v>7680</v>
      </c>
      <c r="O8" s="32">
        <f>+'UK HUB'!AM4</f>
        <v>4608</v>
      </c>
      <c r="P8" s="32">
        <f>+'UK HUB'!AN4</f>
        <v>3840</v>
      </c>
      <c r="Q8" s="32">
        <f>+'UK HUB'!AO4</f>
        <v>4608</v>
      </c>
      <c r="R8" s="32">
        <f>+'UK HUB'!AP4</f>
        <v>3840</v>
      </c>
      <c r="S8" s="32">
        <f>+'UK HUB'!AQ4</f>
        <v>0</v>
      </c>
      <c r="T8" s="32">
        <f>+'UK HUB'!AR4</f>
        <v>0</v>
      </c>
      <c r="U8" s="32">
        <f>+'UK HUB'!AS4</f>
        <v>4608</v>
      </c>
      <c r="V8" s="32">
        <f>+'UK HUB'!AT4</f>
        <v>3840</v>
      </c>
      <c r="W8" s="32">
        <f>+'UK HUB'!AU4</f>
        <v>13056</v>
      </c>
      <c r="X8" s="32">
        <f>+'UK HUB'!AV4</f>
        <v>20736</v>
      </c>
      <c r="Y8" s="32">
        <f>+'UK HUB'!AW4</f>
        <v>16896</v>
      </c>
    </row>
    <row r="9" spans="1:25">
      <c r="A9" t="s">
        <v>208</v>
      </c>
      <c r="B9" s="32">
        <f>+'CE HUB'!Z4</f>
        <v>768</v>
      </c>
      <c r="C9" s="32">
        <f>+'CE HUB'!AA4</f>
        <v>768</v>
      </c>
      <c r="D9" s="32">
        <f>+'CE HUB'!AB4</f>
        <v>0</v>
      </c>
      <c r="E9" s="32">
        <f>+'CE HUB'!AC4</f>
        <v>768</v>
      </c>
      <c r="F9" s="32">
        <f>+'CE HUB'!AD4</f>
        <v>0</v>
      </c>
      <c r="G9" s="32">
        <f>+'CE HUB'!AE4</f>
        <v>0</v>
      </c>
      <c r="H9" s="32">
        <f>+'CE HUB'!AF4</f>
        <v>0</v>
      </c>
      <c r="I9" s="32">
        <f>+'CE HUB'!AG4</f>
        <v>768</v>
      </c>
      <c r="J9" s="32">
        <f>+'CE HUB'!AH4</f>
        <v>0</v>
      </c>
      <c r="K9" s="32">
        <f>+'CE HUB'!AI4</f>
        <v>1536</v>
      </c>
      <c r="L9" s="32">
        <f>+'CE HUB'!AJ4</f>
        <v>1536</v>
      </c>
      <c r="M9" s="32">
        <f>+'CE HUB'!AK4</f>
        <v>1536</v>
      </c>
      <c r="N9" s="32">
        <f>+'CE HUB'!AL4</f>
        <v>768</v>
      </c>
      <c r="O9" s="32">
        <f>+'CE HUB'!AM4</f>
        <v>768</v>
      </c>
      <c r="P9" s="32">
        <f>+'CE HUB'!AN4</f>
        <v>0</v>
      </c>
      <c r="Q9" s="32">
        <f>+'CE HUB'!AO4</f>
        <v>768</v>
      </c>
      <c r="R9" s="32">
        <f>+'CE HUB'!AP4</f>
        <v>0</v>
      </c>
      <c r="S9" s="32">
        <f>+'CE HUB'!AQ4</f>
        <v>0</v>
      </c>
      <c r="T9" s="32">
        <f>+'CE HUB'!AR4</f>
        <v>0</v>
      </c>
      <c r="U9" s="32">
        <f>+'CE HUB'!AS4</f>
        <v>768</v>
      </c>
      <c r="V9" s="32">
        <f>+'CE HUB'!AT4</f>
        <v>0</v>
      </c>
      <c r="W9" s="32">
        <f>+'CE HUB'!AU4</f>
        <v>1536</v>
      </c>
      <c r="X9" s="32">
        <f>+'CE HUB'!AV4</f>
        <v>1536</v>
      </c>
      <c r="Y9" s="32">
        <f>+'CE HUB'!AW4</f>
        <v>1536</v>
      </c>
    </row>
    <row r="10" spans="1:25">
      <c r="A10" t="s">
        <v>213</v>
      </c>
      <c r="B10" s="32">
        <f>+'M-EAST Hub'!Z4</f>
        <v>1536</v>
      </c>
      <c r="C10" s="32">
        <f>+'M-EAST Hub'!AA4</f>
        <v>1536</v>
      </c>
      <c r="D10" s="32">
        <f>+'M-EAST Hub'!AB4</f>
        <v>1536</v>
      </c>
      <c r="E10" s="32">
        <f>+'M-EAST Hub'!AC4</f>
        <v>1536</v>
      </c>
      <c r="F10" s="32">
        <f>+'M-EAST Hub'!AD4</f>
        <v>1536</v>
      </c>
      <c r="G10" s="32">
        <f>+'M-EAST Hub'!AE4</f>
        <v>1536</v>
      </c>
      <c r="H10" s="32">
        <f>+'M-EAST Hub'!AF4</f>
        <v>1536</v>
      </c>
      <c r="I10" s="32">
        <f>+'M-EAST Hub'!AG4</f>
        <v>1536</v>
      </c>
      <c r="J10" s="32">
        <f>+'M-EAST Hub'!AH4</f>
        <v>1536</v>
      </c>
      <c r="K10" s="32">
        <f>+'M-EAST Hub'!AI4</f>
        <v>1536</v>
      </c>
      <c r="L10" s="32">
        <f>+'M-EAST Hub'!AJ4</f>
        <v>1536</v>
      </c>
      <c r="M10" s="32">
        <f>+'M-EAST Hub'!AK4</f>
        <v>1536</v>
      </c>
      <c r="N10" s="32">
        <f>+'M-EAST Hub'!AL4</f>
        <v>1536</v>
      </c>
      <c r="O10" s="32">
        <f>+'M-EAST Hub'!AM4</f>
        <v>1536</v>
      </c>
      <c r="P10" s="32">
        <f>+'M-EAST Hub'!AN4</f>
        <v>1536</v>
      </c>
      <c r="Q10" s="32">
        <f>+'M-EAST Hub'!AO4</f>
        <v>1536</v>
      </c>
      <c r="R10" s="32">
        <f>+'M-EAST Hub'!AP4</f>
        <v>1536</v>
      </c>
      <c r="S10" s="32">
        <f>+'M-EAST Hub'!AQ4</f>
        <v>1536</v>
      </c>
      <c r="T10" s="32">
        <f>+'M-EAST Hub'!AR4</f>
        <v>2304</v>
      </c>
      <c r="U10" s="32">
        <f>+'M-EAST Hub'!AS4</f>
        <v>1536</v>
      </c>
      <c r="V10" s="32">
        <f>+'M-EAST Hub'!AT4</f>
        <v>1536</v>
      </c>
      <c r="W10" s="32">
        <f>+'M-EAST Hub'!AU4</f>
        <v>1536</v>
      </c>
      <c r="X10" s="32">
        <f>+'M-EAST Hub'!AV4</f>
        <v>1536</v>
      </c>
      <c r="Y10" s="32">
        <f>+'M-EAST Hub'!AW4</f>
        <v>1536</v>
      </c>
    </row>
    <row r="11" spans="1:25">
      <c r="A11" t="s">
        <v>63</v>
      </c>
      <c r="B11" s="32">
        <f>+USA!Z4</f>
        <v>0</v>
      </c>
      <c r="C11" s="32">
        <f>+USA!AA4</f>
        <v>0</v>
      </c>
      <c r="D11" s="32">
        <f>+USA!AB4</f>
        <v>8448</v>
      </c>
      <c r="E11" s="32">
        <f>+USA!AC4</f>
        <v>0</v>
      </c>
      <c r="F11" s="32">
        <f>+USA!AD4</f>
        <v>0</v>
      </c>
      <c r="G11" s="32">
        <f>+USA!AE4</f>
        <v>7680</v>
      </c>
      <c r="H11" s="32">
        <f>+USA!AF4</f>
        <v>0</v>
      </c>
      <c r="I11" s="32">
        <f>+USA!AG4</f>
        <v>0</v>
      </c>
      <c r="J11" s="32">
        <f>+USA!AH4</f>
        <v>8448</v>
      </c>
      <c r="K11" s="32">
        <f>+USA!AI4</f>
        <v>0</v>
      </c>
      <c r="L11" s="32">
        <f>+USA!AJ4</f>
        <v>0</v>
      </c>
      <c r="M11" s="32">
        <f>+USA!AK4</f>
        <v>7680</v>
      </c>
      <c r="N11" s="32">
        <f>+USA!AL4</f>
        <v>0</v>
      </c>
      <c r="O11" s="32">
        <f>+USA!AM4</f>
        <v>0</v>
      </c>
      <c r="P11" s="32">
        <f>+USA!AN4</f>
        <v>16896</v>
      </c>
      <c r="Q11" s="32">
        <f>+USA!AO4</f>
        <v>0</v>
      </c>
      <c r="R11" s="32">
        <f>+USA!AP4</f>
        <v>0</v>
      </c>
      <c r="S11" s="32">
        <f>+USA!AQ4</f>
        <v>16896</v>
      </c>
      <c r="T11" s="32">
        <f>+USA!AR4</f>
        <v>0</v>
      </c>
      <c r="U11" s="32">
        <f>+USA!AS4</f>
        <v>0</v>
      </c>
      <c r="V11" s="32">
        <f>+USA!AT4</f>
        <v>17664</v>
      </c>
      <c r="W11" s="32">
        <f>+USA!AU4</f>
        <v>0</v>
      </c>
      <c r="X11" s="32">
        <f>+USA!AV4</f>
        <v>0</v>
      </c>
      <c r="Y11" s="32">
        <f>+USA!AW4</f>
        <v>17664</v>
      </c>
    </row>
    <row r="12" spans="1:25">
      <c r="A12" t="s">
        <v>209</v>
      </c>
      <c r="B12" s="32">
        <f>+ASIA!Z4</f>
        <v>0</v>
      </c>
      <c r="C12" s="32">
        <f>+ASIA!AA4</f>
        <v>3072</v>
      </c>
      <c r="D12" s="32">
        <f>+ASIA!AB4</f>
        <v>0</v>
      </c>
      <c r="E12" s="32">
        <f>+ASIA!AC4</f>
        <v>0</v>
      </c>
      <c r="F12" s="32">
        <f>+ASIA!AD4</f>
        <v>0</v>
      </c>
      <c r="G12" s="32">
        <f>+ASIA!AE4</f>
        <v>0</v>
      </c>
      <c r="H12" s="32">
        <f>+ASIA!AF4</f>
        <v>0</v>
      </c>
      <c r="I12" s="32">
        <f>+ASIA!AG4</f>
        <v>3840</v>
      </c>
      <c r="J12" s="32">
        <f>+ASIA!AH4</f>
        <v>0</v>
      </c>
      <c r="K12" s="32">
        <f>+ASIA!AI4</f>
        <v>0</v>
      </c>
      <c r="L12" s="32">
        <f>+ASIA!AJ4</f>
        <v>0</v>
      </c>
      <c r="M12" s="32">
        <f>+ASIA!AK4</f>
        <v>0</v>
      </c>
      <c r="N12" s="32">
        <f>+ASIA!AL4</f>
        <v>0</v>
      </c>
      <c r="O12" s="32">
        <f>+ASIA!AM4</f>
        <v>3840</v>
      </c>
      <c r="P12" s="32">
        <f>+ASIA!AN4</f>
        <v>0</v>
      </c>
      <c r="Q12" s="32">
        <f>+ASIA!AO4</f>
        <v>0</v>
      </c>
      <c r="R12" s="32">
        <f>+ASIA!AP4</f>
        <v>0</v>
      </c>
      <c r="S12" s="32">
        <f>+ASIA!AQ4</f>
        <v>0</v>
      </c>
      <c r="T12" s="32">
        <f>+ASIA!AR4</f>
        <v>0</v>
      </c>
      <c r="U12" s="32">
        <f>+ASIA!AS4</f>
        <v>3840</v>
      </c>
      <c r="V12" s="32">
        <f>+ASIA!AT4</f>
        <v>0</v>
      </c>
      <c r="W12" s="32">
        <f>+ASIA!AU4</f>
        <v>0</v>
      </c>
      <c r="X12" s="32">
        <f>+ASIA!AV4</f>
        <v>0</v>
      </c>
      <c r="Y12" s="32">
        <f>+ASIA!AW4</f>
        <v>0</v>
      </c>
    </row>
    <row r="13" spans="1:25">
      <c r="A13" t="s">
        <v>214</v>
      </c>
      <c r="B13" s="32">
        <f>+'Others IEC'!Z4</f>
        <v>0</v>
      </c>
      <c r="C13" s="32">
        <f>+'Others IEC'!AA4</f>
        <v>1536</v>
      </c>
      <c r="D13" s="32">
        <f>+'Others IEC'!AB4</f>
        <v>0</v>
      </c>
      <c r="E13" s="32">
        <f>+'Others IEC'!AC4</f>
        <v>0</v>
      </c>
      <c r="F13" s="32">
        <f>+'Others IEC'!AD4</f>
        <v>0</v>
      </c>
      <c r="G13" s="32">
        <f>+'Others IEC'!AE4</f>
        <v>0</v>
      </c>
      <c r="H13" s="32">
        <f>+'Others IEC'!AF4</f>
        <v>0</v>
      </c>
      <c r="I13" s="32">
        <f>+'Others IEC'!AG4</f>
        <v>2304</v>
      </c>
      <c r="J13" s="32">
        <f>+'Others IEC'!AH4</f>
        <v>0</v>
      </c>
      <c r="K13" s="32">
        <f>+'Others IEC'!AI4</f>
        <v>0</v>
      </c>
      <c r="L13" s="32">
        <f>+'Others IEC'!AJ4</f>
        <v>0</v>
      </c>
      <c r="M13" s="32">
        <f>+'Others IEC'!AK4</f>
        <v>0</v>
      </c>
      <c r="N13" s="32">
        <f>+'Others IEC'!AL4</f>
        <v>0</v>
      </c>
      <c r="O13" s="32">
        <f>+'Others IEC'!AM4</f>
        <v>1536</v>
      </c>
      <c r="P13" s="32">
        <f>+'Others IEC'!AN4</f>
        <v>0</v>
      </c>
      <c r="Q13" s="32">
        <f>+'Others IEC'!AO4</f>
        <v>0</v>
      </c>
      <c r="R13" s="32">
        <f>+'Others IEC'!AP4</f>
        <v>0</v>
      </c>
      <c r="S13" s="32">
        <f>+'Others IEC'!AQ4</f>
        <v>0</v>
      </c>
      <c r="T13" s="32">
        <f>+'Others IEC'!AR4</f>
        <v>0</v>
      </c>
      <c r="U13" s="32">
        <f>+'Others IEC'!AS4</f>
        <v>2304</v>
      </c>
      <c r="V13" s="32">
        <f>+'Others IEC'!AT4</f>
        <v>0</v>
      </c>
      <c r="W13" s="32">
        <f>+'Others IEC'!AU4</f>
        <v>0</v>
      </c>
      <c r="X13" s="32">
        <f>+'Others IEC'!AV4</f>
        <v>0</v>
      </c>
      <c r="Y13" s="32">
        <f>+'Others IEC'!AW4</f>
        <v>0</v>
      </c>
    </row>
    <row r="14" spans="1:25">
      <c r="A14" t="s">
        <v>215</v>
      </c>
      <c r="B14" s="32">
        <f>+'N-Africa'!Z4</f>
        <v>0</v>
      </c>
      <c r="C14" s="32">
        <f>+'N-Africa'!AA4</f>
        <v>1536</v>
      </c>
      <c r="D14" s="32">
        <f>+'N-Africa'!AB4</f>
        <v>0</v>
      </c>
      <c r="E14" s="32">
        <f>+'N-Africa'!AC4</f>
        <v>0</v>
      </c>
      <c r="F14" s="32">
        <f>+'N-Africa'!AD4</f>
        <v>0</v>
      </c>
      <c r="G14" s="32">
        <f>+'N-Africa'!AE4</f>
        <v>0</v>
      </c>
      <c r="H14" s="32">
        <f>+'N-Africa'!AF4</f>
        <v>0</v>
      </c>
      <c r="I14" s="32">
        <f>+'N-Africa'!AG4</f>
        <v>2304</v>
      </c>
      <c r="J14" s="32">
        <f>+'N-Africa'!AH4</f>
        <v>0</v>
      </c>
      <c r="K14" s="32">
        <f>+'N-Africa'!AI4</f>
        <v>0</v>
      </c>
      <c r="L14" s="32">
        <f>+'N-Africa'!AJ4</f>
        <v>0</v>
      </c>
      <c r="M14" s="32">
        <f>+'N-Africa'!AK4</f>
        <v>0</v>
      </c>
      <c r="N14" s="32">
        <f>+'N-Africa'!AL4</f>
        <v>0</v>
      </c>
      <c r="O14" s="32">
        <f>+'N-Africa'!AM4</f>
        <v>1536</v>
      </c>
      <c r="P14" s="32">
        <f>+'N-Africa'!AN4</f>
        <v>0</v>
      </c>
      <c r="Q14" s="32">
        <f>+'N-Africa'!AO4</f>
        <v>0</v>
      </c>
      <c r="R14" s="32">
        <f>+'N-Africa'!AP4</f>
        <v>0</v>
      </c>
      <c r="S14" s="32">
        <f>+'N-Africa'!AQ4</f>
        <v>0</v>
      </c>
      <c r="T14" s="32">
        <f>+'N-Africa'!AR4</f>
        <v>0</v>
      </c>
      <c r="U14" s="32">
        <f>+'N-Africa'!AS4</f>
        <v>2304</v>
      </c>
      <c r="V14" s="32">
        <f>+'N-Africa'!AT4</f>
        <v>0</v>
      </c>
      <c r="W14" s="32">
        <f>+'N-Africa'!AU4</f>
        <v>0</v>
      </c>
      <c r="X14" s="32">
        <f>+'N-Africa'!AV4</f>
        <v>0</v>
      </c>
      <c r="Y14" s="32">
        <f>+'N-Africa'!AW4</f>
        <v>0</v>
      </c>
    </row>
    <row r="15" spans="1:25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>
      <c r="A16" s="33" t="s">
        <v>216</v>
      </c>
      <c r="B16" s="34">
        <f>+SUM(B4:B14)</f>
        <v>33024</v>
      </c>
      <c r="C16" s="34">
        <f t="shared" ref="C16:Y16" si="0">+SUM(C4:C14)</f>
        <v>23040</v>
      </c>
      <c r="D16" s="34">
        <f t="shared" si="0"/>
        <v>24576</v>
      </c>
      <c r="E16" s="34">
        <f t="shared" si="0"/>
        <v>16128</v>
      </c>
      <c r="F16" s="34">
        <f t="shared" si="0"/>
        <v>15360</v>
      </c>
      <c r="G16" s="34">
        <f t="shared" si="0"/>
        <v>9216</v>
      </c>
      <c r="H16" s="34">
        <f t="shared" si="0"/>
        <v>1536</v>
      </c>
      <c r="I16" s="34">
        <f t="shared" si="0"/>
        <v>26112</v>
      </c>
      <c r="J16" s="34">
        <f t="shared" si="0"/>
        <v>23808</v>
      </c>
      <c r="K16" s="34">
        <f t="shared" si="0"/>
        <v>46848</v>
      </c>
      <c r="L16" s="34">
        <f t="shared" si="0"/>
        <v>75264</v>
      </c>
      <c r="M16" s="34">
        <f t="shared" si="0"/>
        <v>67584</v>
      </c>
      <c r="N16" s="34">
        <f t="shared" si="0"/>
        <v>28416</v>
      </c>
      <c r="O16" s="34">
        <f t="shared" si="0"/>
        <v>23808</v>
      </c>
      <c r="P16" s="34">
        <f t="shared" si="0"/>
        <v>31488</v>
      </c>
      <c r="Q16" s="34">
        <f t="shared" si="0"/>
        <v>16896</v>
      </c>
      <c r="R16" s="34">
        <f t="shared" si="0"/>
        <v>13824</v>
      </c>
      <c r="S16" s="34">
        <f t="shared" si="0"/>
        <v>18432</v>
      </c>
      <c r="T16" s="34">
        <f t="shared" si="0"/>
        <v>2304</v>
      </c>
      <c r="U16" s="34">
        <f t="shared" si="0"/>
        <v>25344</v>
      </c>
      <c r="V16" s="34">
        <f t="shared" si="0"/>
        <v>32256</v>
      </c>
      <c r="W16" s="34">
        <f t="shared" si="0"/>
        <v>43776</v>
      </c>
      <c r="X16" s="34">
        <f t="shared" si="0"/>
        <v>70656</v>
      </c>
      <c r="Y16" s="34">
        <f t="shared" si="0"/>
        <v>74496</v>
      </c>
    </row>
    <row r="18" spans="1:25">
      <c r="A18" s="16" t="s">
        <v>138</v>
      </c>
      <c r="B18" s="31" t="s">
        <v>142</v>
      </c>
      <c r="C18" s="31" t="s">
        <v>142</v>
      </c>
      <c r="D18" s="31" t="s">
        <v>142</v>
      </c>
      <c r="E18" s="31" t="s">
        <v>142</v>
      </c>
      <c r="F18" s="31" t="s">
        <v>142</v>
      </c>
      <c r="G18" s="31" t="s">
        <v>142</v>
      </c>
      <c r="H18" s="31" t="s">
        <v>142</v>
      </c>
      <c r="I18" s="31" t="s">
        <v>142</v>
      </c>
      <c r="J18" s="31" t="s">
        <v>142</v>
      </c>
      <c r="K18" s="31" t="s">
        <v>142</v>
      </c>
      <c r="L18" s="31" t="s">
        <v>142</v>
      </c>
      <c r="M18" s="31" t="s">
        <v>142</v>
      </c>
      <c r="N18" s="31" t="s">
        <v>142</v>
      </c>
      <c r="O18" s="31" t="s">
        <v>142</v>
      </c>
      <c r="P18" s="31" t="s">
        <v>142</v>
      </c>
      <c r="Q18" s="31" t="s">
        <v>142</v>
      </c>
      <c r="R18" s="31" t="s">
        <v>142</v>
      </c>
      <c r="S18" s="31" t="s">
        <v>142</v>
      </c>
      <c r="T18" s="31" t="s">
        <v>142</v>
      </c>
      <c r="U18" s="31" t="s">
        <v>142</v>
      </c>
      <c r="V18" s="31" t="s">
        <v>142</v>
      </c>
      <c r="W18" s="31" t="s">
        <v>142</v>
      </c>
      <c r="X18" s="31" t="s">
        <v>142</v>
      </c>
      <c r="Y18" s="31" t="s">
        <v>142</v>
      </c>
    </row>
    <row r="19" spans="1:25">
      <c r="A19" t="s">
        <v>203</v>
      </c>
      <c r="B19" s="31">
        <v>1</v>
      </c>
      <c r="C19" s="31">
        <v>1</v>
      </c>
      <c r="D19" s="31">
        <v>1</v>
      </c>
      <c r="E19" s="31">
        <v>1</v>
      </c>
      <c r="F19" s="31">
        <v>1</v>
      </c>
      <c r="G19" s="31">
        <v>1</v>
      </c>
      <c r="H19" s="31">
        <v>1</v>
      </c>
      <c r="I19" s="31">
        <v>1</v>
      </c>
      <c r="J19" s="31">
        <v>1</v>
      </c>
      <c r="K19" s="31">
        <v>1</v>
      </c>
      <c r="L19" s="31">
        <v>1</v>
      </c>
      <c r="M19" s="31">
        <v>1</v>
      </c>
      <c r="N19" s="31">
        <v>2</v>
      </c>
      <c r="O19" s="31">
        <v>2</v>
      </c>
      <c r="P19" s="31">
        <v>2</v>
      </c>
      <c r="Q19" s="31">
        <v>2</v>
      </c>
      <c r="R19" s="31">
        <v>2</v>
      </c>
      <c r="S19" s="31">
        <v>2</v>
      </c>
      <c r="T19" s="31">
        <v>2</v>
      </c>
      <c r="U19" s="31">
        <v>2</v>
      </c>
      <c r="V19" s="31">
        <v>2</v>
      </c>
      <c r="W19" s="31">
        <v>2</v>
      </c>
      <c r="X19" s="31">
        <v>2</v>
      </c>
      <c r="Y19" s="31">
        <v>2</v>
      </c>
    </row>
    <row r="20" spans="1:25">
      <c r="A20" t="s">
        <v>10</v>
      </c>
      <c r="B20" s="31">
        <v>1</v>
      </c>
      <c r="C20" s="31">
        <v>2</v>
      </c>
      <c r="D20" s="31">
        <v>3</v>
      </c>
      <c r="E20" s="31">
        <v>4</v>
      </c>
      <c r="F20" s="31">
        <v>5</v>
      </c>
      <c r="G20" s="31">
        <v>6</v>
      </c>
      <c r="H20" s="31">
        <v>7</v>
      </c>
      <c r="I20" s="31">
        <v>8</v>
      </c>
      <c r="J20" s="31">
        <v>9</v>
      </c>
      <c r="K20" s="31">
        <v>10</v>
      </c>
      <c r="L20" s="31">
        <v>11</v>
      </c>
      <c r="M20" s="31">
        <v>12</v>
      </c>
      <c r="N20" s="31">
        <v>1</v>
      </c>
      <c r="O20" s="31">
        <v>2</v>
      </c>
      <c r="P20" s="31">
        <v>3</v>
      </c>
      <c r="Q20" s="31">
        <v>4</v>
      </c>
      <c r="R20" s="31">
        <v>5</v>
      </c>
      <c r="S20" s="31">
        <v>6</v>
      </c>
      <c r="T20" s="31">
        <v>7</v>
      </c>
      <c r="U20" s="31">
        <v>8</v>
      </c>
      <c r="V20" s="31">
        <v>9</v>
      </c>
      <c r="W20" s="31">
        <v>10</v>
      </c>
      <c r="X20" s="31">
        <v>11</v>
      </c>
      <c r="Y20" s="31">
        <v>12</v>
      </c>
    </row>
    <row r="21" spans="1:25">
      <c r="A21" t="s">
        <v>167</v>
      </c>
      <c r="B21" s="32">
        <f>+DACH!Z5</f>
        <v>1536</v>
      </c>
      <c r="C21" s="32">
        <f>+DACH!AA5</f>
        <v>768</v>
      </c>
      <c r="D21" s="32">
        <f>+DACH!AB5</f>
        <v>768</v>
      </c>
      <c r="E21" s="32">
        <f>+DACH!AC5</f>
        <v>768</v>
      </c>
      <c r="F21" s="32">
        <f>+DACH!AD5</f>
        <v>768</v>
      </c>
      <c r="G21" s="32">
        <f>+DACH!AE5</f>
        <v>0</v>
      </c>
      <c r="H21" s="32">
        <f>+DACH!AF5</f>
        <v>0</v>
      </c>
      <c r="I21" s="32">
        <f>+DACH!AG5</f>
        <v>768</v>
      </c>
      <c r="J21" s="32">
        <f>+DACH!AH5</f>
        <v>768</v>
      </c>
      <c r="K21" s="32">
        <f>+DACH!AI5</f>
        <v>2304</v>
      </c>
      <c r="L21" s="32">
        <f>+DACH!AJ5</f>
        <v>3072</v>
      </c>
      <c r="M21" s="32">
        <f>+DACH!AK5</f>
        <v>3072</v>
      </c>
      <c r="N21" s="32">
        <f>+DACH!AL5</f>
        <v>1536</v>
      </c>
      <c r="O21" s="32">
        <f>+DACH!AM5</f>
        <v>768</v>
      </c>
      <c r="P21" s="32">
        <f>+DACH!AN5</f>
        <v>768</v>
      </c>
      <c r="Q21" s="32">
        <f>+DACH!AO5</f>
        <v>768</v>
      </c>
      <c r="R21" s="32">
        <f>+DACH!AP5</f>
        <v>768</v>
      </c>
      <c r="S21" s="32">
        <f>+DACH!AQ5</f>
        <v>0</v>
      </c>
      <c r="T21" s="32">
        <f>+DACH!AR5</f>
        <v>0</v>
      </c>
      <c r="U21" s="32">
        <f>+DACH!AS5</f>
        <v>768</v>
      </c>
      <c r="V21" s="32">
        <f>+DACH!AT5</f>
        <v>768</v>
      </c>
      <c r="W21" s="32">
        <f>+DACH!AU5</f>
        <v>2304</v>
      </c>
      <c r="X21" s="32">
        <f>+DACH!AV5</f>
        <v>3072</v>
      </c>
      <c r="Y21" s="32">
        <f>+DACH!AW5</f>
        <v>2304</v>
      </c>
    </row>
    <row r="22" spans="1:25">
      <c r="A22" t="s">
        <v>211</v>
      </c>
      <c r="B22" s="32">
        <f>+'IB HUB'!Z5</f>
        <v>2304</v>
      </c>
      <c r="C22" s="32">
        <f>+'IB HUB'!AA5</f>
        <v>1536</v>
      </c>
      <c r="D22" s="32">
        <f>+'IB HUB'!AB5</f>
        <v>768</v>
      </c>
      <c r="E22" s="32">
        <f>+'IB HUB'!AC5</f>
        <v>1536</v>
      </c>
      <c r="F22" s="32">
        <f>+'IB HUB'!AD5</f>
        <v>768</v>
      </c>
      <c r="G22" s="32">
        <f>+'IB HUB'!AE5</f>
        <v>0</v>
      </c>
      <c r="H22" s="32">
        <f>+'IB HUB'!AF5</f>
        <v>0</v>
      </c>
      <c r="I22" s="32">
        <f>+'IB HUB'!AG5</f>
        <v>1536</v>
      </c>
      <c r="J22" s="32">
        <f>+'IB HUB'!AH5</f>
        <v>768</v>
      </c>
      <c r="K22" s="32">
        <f>+'IB HUB'!AI5</f>
        <v>3072</v>
      </c>
      <c r="L22" s="32">
        <f>+'IB HUB'!AJ5</f>
        <v>5376</v>
      </c>
      <c r="M22" s="32">
        <f>+'IB HUB'!AK5</f>
        <v>4608</v>
      </c>
      <c r="N22" s="32">
        <f>+'IB HUB'!AL5</f>
        <v>1536</v>
      </c>
      <c r="O22" s="32">
        <f>+'IB HUB'!AM5</f>
        <v>1536</v>
      </c>
      <c r="P22" s="32">
        <f>+'IB HUB'!AN5</f>
        <v>768</v>
      </c>
      <c r="Q22" s="32">
        <f>+'IB HUB'!AO5</f>
        <v>768</v>
      </c>
      <c r="R22" s="32">
        <f>+'IB HUB'!AP5</f>
        <v>768</v>
      </c>
      <c r="S22" s="32">
        <f>+'IB HUB'!AQ5</f>
        <v>0</v>
      </c>
      <c r="T22" s="32">
        <f>+'IB HUB'!AR5</f>
        <v>0</v>
      </c>
      <c r="U22" s="32">
        <f>+'IB HUB'!AS5</f>
        <v>1536</v>
      </c>
      <c r="V22" s="32">
        <f>+'IB HUB'!AT5</f>
        <v>768</v>
      </c>
      <c r="W22" s="32">
        <f>+'IB HUB'!AU5</f>
        <v>3072</v>
      </c>
      <c r="X22" s="32">
        <f>+'IB HUB'!AV5</f>
        <v>5376</v>
      </c>
      <c r="Y22" s="32">
        <f>+'IB HUB'!AW5</f>
        <v>4608</v>
      </c>
    </row>
    <row r="23" spans="1:25">
      <c r="A23" t="s">
        <v>212</v>
      </c>
      <c r="B23" s="32">
        <f>+'FR HUB'!Z5</f>
        <v>3840</v>
      </c>
      <c r="C23" s="32">
        <f>+'FR HUB'!AA5</f>
        <v>1536</v>
      </c>
      <c r="D23" s="32">
        <f>+'FR HUB'!AB5</f>
        <v>2304</v>
      </c>
      <c r="E23" s="32">
        <f>+'FR HUB'!AC5</f>
        <v>1536</v>
      </c>
      <c r="F23" s="32">
        <f>+'FR HUB'!AD5</f>
        <v>1536</v>
      </c>
      <c r="G23" s="32">
        <f>+'FR HUB'!AE5</f>
        <v>0</v>
      </c>
      <c r="H23" s="32">
        <f>+'FR HUB'!AF5</f>
        <v>0</v>
      </c>
      <c r="I23" s="32">
        <f>+'FR HUB'!AG5</f>
        <v>2304</v>
      </c>
      <c r="J23" s="32">
        <f>+'FR HUB'!AH5</f>
        <v>1536</v>
      </c>
      <c r="K23" s="32">
        <f>+'FR HUB'!AI5</f>
        <v>5376</v>
      </c>
      <c r="L23" s="32">
        <f>+'FR HUB'!AJ5</f>
        <v>9216</v>
      </c>
      <c r="M23" s="32">
        <f>+'FR HUB'!AK5</f>
        <v>6912</v>
      </c>
      <c r="N23" s="32">
        <f>+'FR HUB'!AL5</f>
        <v>3840</v>
      </c>
      <c r="O23" s="32">
        <f>+'FR HUB'!AM5</f>
        <v>1536</v>
      </c>
      <c r="P23" s="32">
        <f>+'FR HUB'!AN5</f>
        <v>1536</v>
      </c>
      <c r="Q23" s="32">
        <f>+'FR HUB'!AO5</f>
        <v>2304</v>
      </c>
      <c r="R23" s="32">
        <f>+'FR HUB'!AP5</f>
        <v>1536</v>
      </c>
      <c r="S23" s="32">
        <f>+'FR HUB'!AQ5</f>
        <v>0</v>
      </c>
      <c r="T23" s="32">
        <f>+'FR HUB'!AR5</f>
        <v>0</v>
      </c>
      <c r="U23" s="32">
        <f>+'FR HUB'!AS5</f>
        <v>2304</v>
      </c>
      <c r="V23" s="32">
        <f>+'FR HUB'!AT5</f>
        <v>1536</v>
      </c>
      <c r="W23" s="32">
        <f>+'FR HUB'!AU5</f>
        <v>5376</v>
      </c>
      <c r="X23" s="32">
        <f>+'FR HUB'!AV5</f>
        <v>8448</v>
      </c>
      <c r="Y23" s="32">
        <f>+'FR HUB'!AW5</f>
        <v>6144</v>
      </c>
    </row>
    <row r="24" spans="1:25">
      <c r="A24" t="s">
        <v>206</v>
      </c>
      <c r="B24" s="32">
        <f>+'IT HUB'!Z5</f>
        <v>3072</v>
      </c>
      <c r="C24" s="32">
        <f>+'IT HUB'!AA5</f>
        <v>768</v>
      </c>
      <c r="D24" s="32">
        <f>+'IT HUB'!AB5</f>
        <v>1536</v>
      </c>
      <c r="E24" s="32">
        <f>+'IT HUB'!AC5</f>
        <v>768</v>
      </c>
      <c r="F24" s="32">
        <f>+'IT HUB'!AD5</f>
        <v>1536</v>
      </c>
      <c r="G24" s="32">
        <f>+'IT HUB'!AE5</f>
        <v>0</v>
      </c>
      <c r="H24" s="32">
        <f>+'IT HUB'!AF5</f>
        <v>0</v>
      </c>
      <c r="I24" s="32">
        <f>+'IT HUB'!AG5</f>
        <v>1536</v>
      </c>
      <c r="J24" s="32">
        <f>+'IT HUB'!AH5</f>
        <v>1536</v>
      </c>
      <c r="K24" s="32">
        <f>+'IT HUB'!AI5</f>
        <v>3840</v>
      </c>
      <c r="L24" s="32">
        <f>+'IT HUB'!AJ5</f>
        <v>6144</v>
      </c>
      <c r="M24" s="32">
        <f>+'IT HUB'!AK5</f>
        <v>3840</v>
      </c>
      <c r="N24" s="32">
        <f>+'IT HUB'!AL5</f>
        <v>2304</v>
      </c>
      <c r="O24" s="32">
        <f>+'IT HUB'!AM5</f>
        <v>768</v>
      </c>
      <c r="P24" s="32">
        <f>+'IT HUB'!AN5</f>
        <v>1536</v>
      </c>
      <c r="Q24" s="32">
        <f>+'IT HUB'!AO5</f>
        <v>1536</v>
      </c>
      <c r="R24" s="32">
        <f>+'IT HUB'!AP5</f>
        <v>768</v>
      </c>
      <c r="S24" s="32">
        <f>+'IT HUB'!AQ5</f>
        <v>0</v>
      </c>
      <c r="T24" s="32">
        <f>+'IT HUB'!AR5</f>
        <v>0</v>
      </c>
      <c r="U24" s="32">
        <f>+'IT HUB'!AS5</f>
        <v>1536</v>
      </c>
      <c r="V24" s="32">
        <f>+'IT HUB'!AT5</f>
        <v>768</v>
      </c>
      <c r="W24" s="32">
        <f>+'IT HUB'!AU5</f>
        <v>3840</v>
      </c>
      <c r="X24" s="32">
        <f>+'IT HUB'!AV5</f>
        <v>5376</v>
      </c>
      <c r="Y24" s="32">
        <f>+'IT HUB'!AW5</f>
        <v>4608</v>
      </c>
    </row>
    <row r="25" spans="1:25">
      <c r="A25" t="s">
        <v>207</v>
      </c>
      <c r="B25" s="32">
        <f>+'UK HUB'!Z5</f>
        <v>8448</v>
      </c>
      <c r="C25" s="32">
        <f>+'UK HUB'!AA5</f>
        <v>4608</v>
      </c>
      <c r="D25" s="32">
        <f>+'UK HUB'!AB5</f>
        <v>3840</v>
      </c>
      <c r="E25" s="32">
        <f>+'UK HUB'!AC5</f>
        <v>4608</v>
      </c>
      <c r="F25" s="32">
        <f>+'UK HUB'!AD5</f>
        <v>3840</v>
      </c>
      <c r="G25" s="32">
        <f>+'UK HUB'!AE5</f>
        <v>0</v>
      </c>
      <c r="H25" s="32">
        <f>+'UK HUB'!AF5</f>
        <v>0</v>
      </c>
      <c r="I25" s="32">
        <f>+'UK HUB'!AG5</f>
        <v>4608</v>
      </c>
      <c r="J25" s="32">
        <f>+'UK HUB'!AH5</f>
        <v>3840</v>
      </c>
      <c r="K25" s="32">
        <f>+'UK HUB'!AI5</f>
        <v>13056</v>
      </c>
      <c r="L25" s="32">
        <f>+'UK HUB'!AJ5</f>
        <v>20736</v>
      </c>
      <c r="M25" s="32">
        <f>+'UK HUB'!AK5</f>
        <v>16896</v>
      </c>
      <c r="N25" s="32">
        <f>+'UK HUB'!AL5</f>
        <v>9216</v>
      </c>
      <c r="O25" s="32">
        <f>+'UK HUB'!AM5</f>
        <v>4608</v>
      </c>
      <c r="P25" s="32">
        <f>+'UK HUB'!AN5</f>
        <v>4608</v>
      </c>
      <c r="Q25" s="32">
        <f>+'UK HUB'!AO5</f>
        <v>4608</v>
      </c>
      <c r="R25" s="32">
        <f>+'UK HUB'!AP5</f>
        <v>4608</v>
      </c>
      <c r="S25" s="32">
        <f>+'UK HUB'!AQ5</f>
        <v>0</v>
      </c>
      <c r="T25" s="32">
        <f>+'UK HUB'!AR5</f>
        <v>0</v>
      </c>
      <c r="U25" s="32">
        <f>+'UK HUB'!AS5</f>
        <v>4608</v>
      </c>
      <c r="V25" s="32">
        <f>+'UK HUB'!AT5</f>
        <v>4608</v>
      </c>
      <c r="W25" s="32">
        <f>+'UK HUB'!AU5</f>
        <v>13824</v>
      </c>
      <c r="X25" s="32">
        <f>+'UK HUB'!AV5</f>
        <v>23040</v>
      </c>
      <c r="Y25" s="32">
        <f>+'UK HUB'!AW5</f>
        <v>18432</v>
      </c>
    </row>
    <row r="26" spans="1:25">
      <c r="A26" t="s">
        <v>208</v>
      </c>
      <c r="B26" s="32">
        <f>+'CE HUB'!Z5</f>
        <v>0</v>
      </c>
      <c r="C26" s="32">
        <f>+'CE HUB'!AA5</f>
        <v>0</v>
      </c>
      <c r="D26" s="32">
        <f>+'CE HUB'!AB5</f>
        <v>0</v>
      </c>
      <c r="E26" s="32">
        <f>+'CE HUB'!AC5</f>
        <v>0</v>
      </c>
      <c r="F26" s="32">
        <f>+'CE HUB'!AD5</f>
        <v>0</v>
      </c>
      <c r="G26" s="32">
        <f>+'CE HUB'!AE5</f>
        <v>0</v>
      </c>
      <c r="H26" s="32">
        <f>+'CE HUB'!AF5</f>
        <v>0</v>
      </c>
      <c r="I26" s="32">
        <f>+'CE HUB'!AG5</f>
        <v>0</v>
      </c>
      <c r="J26" s="32">
        <f>+'CE HUB'!AH5</f>
        <v>0</v>
      </c>
      <c r="K26" s="32">
        <f>+'CE HUB'!AI5</f>
        <v>0</v>
      </c>
      <c r="L26" s="32">
        <f>+'CE HUB'!AJ5</f>
        <v>0</v>
      </c>
      <c r="M26" s="32">
        <f>+'CE HUB'!AK5</f>
        <v>0</v>
      </c>
      <c r="N26" s="32">
        <f>+'CE HUB'!AL5</f>
        <v>0</v>
      </c>
      <c r="O26" s="32">
        <f>+'CE HUB'!AM5</f>
        <v>0</v>
      </c>
      <c r="P26" s="32">
        <f>+'CE HUB'!AN5</f>
        <v>0</v>
      </c>
      <c r="Q26" s="32">
        <f>+'CE HUB'!AO5</f>
        <v>0</v>
      </c>
      <c r="R26" s="32">
        <f>+'CE HUB'!AP5</f>
        <v>0</v>
      </c>
      <c r="S26" s="32">
        <f>+'CE HUB'!AQ5</f>
        <v>0</v>
      </c>
      <c r="T26" s="32">
        <f>+'CE HUB'!AR5</f>
        <v>0</v>
      </c>
      <c r="U26" s="32">
        <f>+'CE HUB'!AS5</f>
        <v>0</v>
      </c>
      <c r="V26" s="32">
        <f>+'CE HUB'!AT5</f>
        <v>0</v>
      </c>
      <c r="W26" s="32">
        <f>+'CE HUB'!AU5</f>
        <v>0</v>
      </c>
      <c r="X26" s="32">
        <f>+'CE HUB'!AV5</f>
        <v>0</v>
      </c>
      <c r="Y26" s="32">
        <f>+'CE HUB'!AW5</f>
        <v>0</v>
      </c>
    </row>
    <row r="27" spans="1:25">
      <c r="A27" t="s">
        <v>213</v>
      </c>
      <c r="B27" s="32">
        <f>+'M-EAST Hub'!Z5</f>
        <v>0</v>
      </c>
      <c r="C27" s="32">
        <f>+'M-EAST Hub'!AA5</f>
        <v>0</v>
      </c>
      <c r="D27" s="32">
        <f>+'M-EAST Hub'!AB5</f>
        <v>0</v>
      </c>
      <c r="E27" s="32">
        <f>+'M-EAST Hub'!AC5</f>
        <v>0</v>
      </c>
      <c r="F27" s="32">
        <f>+'M-EAST Hub'!AD5</f>
        <v>0</v>
      </c>
      <c r="G27" s="32">
        <f>+'M-EAST Hub'!AE5</f>
        <v>0</v>
      </c>
      <c r="H27" s="32">
        <f>+'M-EAST Hub'!AF5</f>
        <v>0</v>
      </c>
      <c r="I27" s="32">
        <f>+'M-EAST Hub'!AG5</f>
        <v>0</v>
      </c>
      <c r="J27" s="32">
        <f>+'M-EAST Hub'!AH5</f>
        <v>0</v>
      </c>
      <c r="K27" s="32">
        <f>+'M-EAST Hub'!AI5</f>
        <v>0</v>
      </c>
      <c r="L27" s="32">
        <f>+'M-EAST Hub'!AJ5</f>
        <v>0</v>
      </c>
      <c r="M27" s="32">
        <f>+'M-EAST Hub'!AK5</f>
        <v>0</v>
      </c>
      <c r="N27" s="32">
        <f>+'M-EAST Hub'!AL5</f>
        <v>0</v>
      </c>
      <c r="O27" s="32">
        <f>+'M-EAST Hub'!AM5</f>
        <v>0</v>
      </c>
      <c r="P27" s="32">
        <f>+'M-EAST Hub'!AN5</f>
        <v>0</v>
      </c>
      <c r="Q27" s="32">
        <f>+'M-EAST Hub'!AO5</f>
        <v>0</v>
      </c>
      <c r="R27" s="32">
        <f>+'M-EAST Hub'!AP5</f>
        <v>0</v>
      </c>
      <c r="S27" s="32">
        <f>+'M-EAST Hub'!AQ5</f>
        <v>0</v>
      </c>
      <c r="T27" s="32">
        <f>+'M-EAST Hub'!AR5</f>
        <v>0</v>
      </c>
      <c r="U27" s="32">
        <f>+'M-EAST Hub'!AS5</f>
        <v>0</v>
      </c>
      <c r="V27" s="32">
        <f>+'M-EAST Hub'!AT5</f>
        <v>0</v>
      </c>
      <c r="W27" s="32">
        <f>+'M-EAST Hub'!AU5</f>
        <v>0</v>
      </c>
      <c r="X27" s="32">
        <f>+'M-EAST Hub'!AV5</f>
        <v>0</v>
      </c>
      <c r="Y27" s="32">
        <f>+'M-EAST Hub'!AW5</f>
        <v>0</v>
      </c>
    </row>
    <row r="28" spans="1:25">
      <c r="A28" t="s">
        <v>63</v>
      </c>
      <c r="B28" s="32">
        <f>+USA!Z5</f>
        <v>0</v>
      </c>
      <c r="C28" s="32">
        <f>+USA!AA5</f>
        <v>0</v>
      </c>
      <c r="D28" s="32">
        <f>+USA!AB5</f>
        <v>15360</v>
      </c>
      <c r="E28" s="32">
        <f>+USA!AC5</f>
        <v>0</v>
      </c>
      <c r="F28" s="32">
        <f>+USA!AD5</f>
        <v>0</v>
      </c>
      <c r="G28" s="32">
        <f>+USA!AE5</f>
        <v>14592</v>
      </c>
      <c r="H28" s="32">
        <f>+USA!AF5</f>
        <v>0</v>
      </c>
      <c r="I28" s="32">
        <f>+USA!AG5</f>
        <v>0</v>
      </c>
      <c r="J28" s="32">
        <f>+USA!AH5</f>
        <v>15360</v>
      </c>
      <c r="K28" s="32">
        <f>+USA!AI5</f>
        <v>0</v>
      </c>
      <c r="L28" s="32">
        <f>+USA!AJ5</f>
        <v>0</v>
      </c>
      <c r="M28" s="32">
        <f>+USA!AK5</f>
        <v>14592</v>
      </c>
      <c r="N28" s="32">
        <f>+USA!AL5</f>
        <v>0</v>
      </c>
      <c r="O28" s="32">
        <f>+USA!AM5</f>
        <v>0</v>
      </c>
      <c r="P28" s="32">
        <f>+USA!AN5</f>
        <v>2304</v>
      </c>
      <c r="Q28" s="32">
        <f>+USA!AO5</f>
        <v>0</v>
      </c>
      <c r="R28" s="32">
        <f>+USA!AP5</f>
        <v>0</v>
      </c>
      <c r="S28" s="32">
        <f>+USA!AQ5</f>
        <v>3072</v>
      </c>
      <c r="T28" s="32">
        <f>+USA!AR5</f>
        <v>0</v>
      </c>
      <c r="U28" s="32">
        <f>+USA!AS5</f>
        <v>0</v>
      </c>
      <c r="V28" s="32">
        <f>+USA!AT5</f>
        <v>3072</v>
      </c>
      <c r="W28" s="32">
        <f>+USA!AU5</f>
        <v>0</v>
      </c>
      <c r="X28" s="32">
        <f>+USA!AV5</f>
        <v>0</v>
      </c>
      <c r="Y28" s="32">
        <f>+USA!AW5</f>
        <v>3072</v>
      </c>
    </row>
    <row r="29" spans="1:25">
      <c r="A29" t="s">
        <v>209</v>
      </c>
      <c r="B29" s="32">
        <f>+ASIA!Z5</f>
        <v>0</v>
      </c>
      <c r="C29" s="32">
        <f>+ASIA!AA5</f>
        <v>0</v>
      </c>
      <c r="D29" s="32">
        <f>+ASIA!AB5</f>
        <v>0</v>
      </c>
      <c r="E29" s="32">
        <f>+ASIA!AC5</f>
        <v>0</v>
      </c>
      <c r="F29" s="32">
        <f>+ASIA!AD5</f>
        <v>0</v>
      </c>
      <c r="G29" s="32">
        <f>+ASIA!AE5</f>
        <v>0</v>
      </c>
      <c r="H29" s="32">
        <f>+ASIA!AF5</f>
        <v>0</v>
      </c>
      <c r="I29" s="32">
        <f>+ASIA!AG5</f>
        <v>0</v>
      </c>
      <c r="J29" s="32">
        <f>+ASIA!AH5</f>
        <v>0</v>
      </c>
      <c r="K29" s="32">
        <f>+ASIA!AI5</f>
        <v>0</v>
      </c>
      <c r="L29" s="32">
        <f>+ASIA!AJ5</f>
        <v>0</v>
      </c>
      <c r="M29" s="32">
        <f>+ASIA!AK5</f>
        <v>0</v>
      </c>
      <c r="N29" s="32">
        <f>+ASIA!AL5</f>
        <v>0</v>
      </c>
      <c r="O29" s="32">
        <f>+ASIA!AM5</f>
        <v>16896</v>
      </c>
      <c r="P29" s="32">
        <f>+ASIA!AN5</f>
        <v>0</v>
      </c>
      <c r="Q29" s="32">
        <f>+ASIA!AO5</f>
        <v>0</v>
      </c>
      <c r="R29" s="32">
        <f>+ASIA!AP5</f>
        <v>0</v>
      </c>
      <c r="S29" s="32">
        <f>+ASIA!AQ5</f>
        <v>0</v>
      </c>
      <c r="T29" s="32">
        <f>+ASIA!AR5</f>
        <v>0</v>
      </c>
      <c r="U29" s="32">
        <f>+ASIA!AS5</f>
        <v>17664</v>
      </c>
      <c r="V29" s="32">
        <f>+ASIA!AT5</f>
        <v>0</v>
      </c>
      <c r="W29" s="32">
        <f>+ASIA!AU5</f>
        <v>0</v>
      </c>
      <c r="X29" s="32">
        <f>+ASIA!AV5</f>
        <v>0</v>
      </c>
      <c r="Y29" s="32">
        <f>+ASIA!AW5</f>
        <v>0</v>
      </c>
    </row>
    <row r="30" spans="1:25">
      <c r="A30" t="s">
        <v>214</v>
      </c>
      <c r="B30" s="32">
        <f>+'Others IEC'!Z5</f>
        <v>0</v>
      </c>
      <c r="C30" s="32">
        <f>+'Others IEC'!AA5</f>
        <v>0</v>
      </c>
      <c r="D30" s="32">
        <f>+'Others IEC'!AB5</f>
        <v>0</v>
      </c>
      <c r="E30" s="32">
        <f>+'Others IEC'!AC5</f>
        <v>0</v>
      </c>
      <c r="F30" s="32">
        <f>+'Others IEC'!AD5</f>
        <v>0</v>
      </c>
      <c r="G30" s="32">
        <f>+'Others IEC'!AE5</f>
        <v>0</v>
      </c>
      <c r="H30" s="32">
        <f>+'Others IEC'!AF5</f>
        <v>0</v>
      </c>
      <c r="I30" s="32">
        <f>+'Others IEC'!AG5</f>
        <v>0</v>
      </c>
      <c r="J30" s="32">
        <f>+'Others IEC'!AH5</f>
        <v>0</v>
      </c>
      <c r="K30" s="32">
        <f>+'Others IEC'!AI5</f>
        <v>0</v>
      </c>
      <c r="L30" s="32">
        <f>+'Others IEC'!AJ5</f>
        <v>0</v>
      </c>
      <c r="M30" s="32">
        <f>+'Others IEC'!AK5</f>
        <v>0</v>
      </c>
      <c r="N30" s="32">
        <f>+'Others IEC'!AL5</f>
        <v>0</v>
      </c>
      <c r="O30" s="32">
        <f>+'Others IEC'!AM5</f>
        <v>0</v>
      </c>
      <c r="P30" s="32">
        <f>+'Others IEC'!AN5</f>
        <v>0</v>
      </c>
      <c r="Q30" s="32">
        <f>+'Others IEC'!AO5</f>
        <v>0</v>
      </c>
      <c r="R30" s="32">
        <f>+'Others IEC'!AP5</f>
        <v>0</v>
      </c>
      <c r="S30" s="32">
        <f>+'Others IEC'!AQ5</f>
        <v>0</v>
      </c>
      <c r="T30" s="32">
        <f>+'Others IEC'!AR5</f>
        <v>0</v>
      </c>
      <c r="U30" s="32">
        <f>+'Others IEC'!AS5</f>
        <v>0</v>
      </c>
      <c r="V30" s="32">
        <f>+'Others IEC'!AT5</f>
        <v>0</v>
      </c>
      <c r="W30" s="32">
        <f>+'Others IEC'!AU5</f>
        <v>0</v>
      </c>
      <c r="X30" s="32">
        <f>+'Others IEC'!AV5</f>
        <v>0</v>
      </c>
      <c r="Y30" s="32">
        <f>+'Others IEC'!AW5</f>
        <v>0</v>
      </c>
    </row>
    <row r="31" spans="1:25">
      <c r="A31" t="s">
        <v>215</v>
      </c>
      <c r="B31" s="32">
        <f>+'N-Africa'!Z5</f>
        <v>0</v>
      </c>
      <c r="C31" s="32">
        <f>+'N-Africa'!AA5</f>
        <v>0</v>
      </c>
      <c r="D31" s="32">
        <f>+'N-Africa'!AB5</f>
        <v>0</v>
      </c>
      <c r="E31" s="32">
        <f>+'N-Africa'!AC5</f>
        <v>0</v>
      </c>
      <c r="F31" s="32">
        <f>+'N-Africa'!AD5</f>
        <v>0</v>
      </c>
      <c r="G31" s="32">
        <f>+'N-Africa'!AE5</f>
        <v>0</v>
      </c>
      <c r="H31" s="32">
        <f>+'N-Africa'!AF5</f>
        <v>0</v>
      </c>
      <c r="I31" s="32">
        <f>+'N-Africa'!AG5</f>
        <v>0</v>
      </c>
      <c r="J31" s="32">
        <f>+'N-Africa'!AH5</f>
        <v>0</v>
      </c>
      <c r="K31" s="32">
        <f>+'N-Africa'!AI5</f>
        <v>0</v>
      </c>
      <c r="L31" s="32">
        <f>+'N-Africa'!AJ5</f>
        <v>0</v>
      </c>
      <c r="M31" s="32">
        <f>+'N-Africa'!AK5</f>
        <v>0</v>
      </c>
      <c r="N31" s="32">
        <f>+'N-Africa'!AL5</f>
        <v>0</v>
      </c>
      <c r="O31" s="32">
        <f>+'N-Africa'!AM5</f>
        <v>0</v>
      </c>
      <c r="P31" s="32">
        <f>+'N-Africa'!AN5</f>
        <v>0</v>
      </c>
      <c r="Q31" s="32">
        <f>+'N-Africa'!AO5</f>
        <v>0</v>
      </c>
      <c r="R31" s="32">
        <f>+'N-Africa'!AP5</f>
        <v>0</v>
      </c>
      <c r="S31" s="32">
        <f>+'N-Africa'!AQ5</f>
        <v>0</v>
      </c>
      <c r="T31" s="32">
        <f>+'N-Africa'!AR5</f>
        <v>0</v>
      </c>
      <c r="U31" s="32">
        <f>+'N-Africa'!AS5</f>
        <v>0</v>
      </c>
      <c r="V31" s="32">
        <f>+'N-Africa'!AT5</f>
        <v>0</v>
      </c>
      <c r="W31" s="32">
        <f>+'N-Africa'!AU5</f>
        <v>0</v>
      </c>
      <c r="X31" s="32">
        <f>+'N-Africa'!AV5</f>
        <v>0</v>
      </c>
      <c r="Y31" s="32">
        <f>+'N-Africa'!AW5</f>
        <v>0</v>
      </c>
    </row>
    <row r="33" spans="1:25">
      <c r="A33" s="33" t="s">
        <v>216</v>
      </c>
      <c r="B33" s="34">
        <f>+SUM(B21:B31)</f>
        <v>19200</v>
      </c>
      <c r="C33" s="34">
        <f t="shared" ref="C33:Y33" si="1">+SUM(C21:C31)</f>
        <v>9216</v>
      </c>
      <c r="D33" s="34">
        <f t="shared" si="1"/>
        <v>24576</v>
      </c>
      <c r="E33" s="34">
        <f t="shared" si="1"/>
        <v>9216</v>
      </c>
      <c r="F33" s="34">
        <f t="shared" si="1"/>
        <v>8448</v>
      </c>
      <c r="G33" s="34">
        <f t="shared" si="1"/>
        <v>14592</v>
      </c>
      <c r="H33" s="34">
        <f t="shared" si="1"/>
        <v>0</v>
      </c>
      <c r="I33" s="34">
        <f t="shared" si="1"/>
        <v>10752</v>
      </c>
      <c r="J33" s="34">
        <f t="shared" si="1"/>
        <v>23808</v>
      </c>
      <c r="K33" s="34">
        <f t="shared" si="1"/>
        <v>27648</v>
      </c>
      <c r="L33" s="34">
        <f t="shared" si="1"/>
        <v>44544</v>
      </c>
      <c r="M33" s="34">
        <f t="shared" si="1"/>
        <v>49920</v>
      </c>
      <c r="N33" s="34">
        <f t="shared" si="1"/>
        <v>18432</v>
      </c>
      <c r="O33" s="34">
        <f t="shared" si="1"/>
        <v>26112</v>
      </c>
      <c r="P33" s="34">
        <f t="shared" si="1"/>
        <v>11520</v>
      </c>
      <c r="Q33" s="34">
        <f t="shared" si="1"/>
        <v>9984</v>
      </c>
      <c r="R33" s="34">
        <f t="shared" si="1"/>
        <v>8448</v>
      </c>
      <c r="S33" s="34">
        <f t="shared" si="1"/>
        <v>3072</v>
      </c>
      <c r="T33" s="34">
        <f t="shared" si="1"/>
        <v>0</v>
      </c>
      <c r="U33" s="34">
        <f t="shared" si="1"/>
        <v>28416</v>
      </c>
      <c r="V33" s="34">
        <f t="shared" si="1"/>
        <v>11520</v>
      </c>
      <c r="W33" s="34">
        <f t="shared" si="1"/>
        <v>28416</v>
      </c>
      <c r="X33" s="34">
        <f t="shared" si="1"/>
        <v>45312</v>
      </c>
      <c r="Y33" s="34">
        <f t="shared" si="1"/>
        <v>39168</v>
      </c>
    </row>
    <row r="35" spans="1:25">
      <c r="A35" s="16" t="s">
        <v>138</v>
      </c>
      <c r="B35" s="31" t="s">
        <v>143</v>
      </c>
      <c r="C35" s="31" t="s">
        <v>143</v>
      </c>
      <c r="D35" s="31" t="s">
        <v>143</v>
      </c>
      <c r="E35" s="31" t="s">
        <v>143</v>
      </c>
      <c r="F35" s="31" t="s">
        <v>143</v>
      </c>
      <c r="G35" s="31" t="s">
        <v>143</v>
      </c>
      <c r="H35" s="31" t="s">
        <v>143</v>
      </c>
      <c r="I35" s="31" t="s">
        <v>143</v>
      </c>
      <c r="J35" s="31" t="s">
        <v>143</v>
      </c>
      <c r="K35" s="31" t="s">
        <v>143</v>
      </c>
      <c r="L35" s="31" t="s">
        <v>143</v>
      </c>
      <c r="M35" s="31" t="s">
        <v>143</v>
      </c>
      <c r="N35" s="31" t="s">
        <v>143</v>
      </c>
      <c r="O35" s="31" t="s">
        <v>143</v>
      </c>
      <c r="P35" s="31" t="s">
        <v>143</v>
      </c>
      <c r="Q35" s="31" t="s">
        <v>143</v>
      </c>
      <c r="R35" s="31" t="s">
        <v>143</v>
      </c>
      <c r="S35" s="31" t="s">
        <v>143</v>
      </c>
      <c r="T35" s="31" t="s">
        <v>143</v>
      </c>
      <c r="U35" s="31" t="s">
        <v>143</v>
      </c>
      <c r="V35" s="31" t="s">
        <v>143</v>
      </c>
      <c r="W35" s="31" t="s">
        <v>143</v>
      </c>
      <c r="X35" s="31" t="s">
        <v>143</v>
      </c>
      <c r="Y35" s="31" t="s">
        <v>143</v>
      </c>
    </row>
    <row r="36" spans="1:25">
      <c r="A36" t="s">
        <v>203</v>
      </c>
      <c r="B36" s="31">
        <v>1</v>
      </c>
      <c r="C36" s="31">
        <v>1</v>
      </c>
      <c r="D36" s="31">
        <v>1</v>
      </c>
      <c r="E36" s="31">
        <v>1</v>
      </c>
      <c r="F36" s="31">
        <v>1</v>
      </c>
      <c r="G36" s="31">
        <v>1</v>
      </c>
      <c r="H36" s="31">
        <v>1</v>
      </c>
      <c r="I36" s="31">
        <v>1</v>
      </c>
      <c r="J36" s="31">
        <v>1</v>
      </c>
      <c r="K36" s="31">
        <v>1</v>
      </c>
      <c r="L36" s="31">
        <v>1</v>
      </c>
      <c r="M36" s="31">
        <v>1</v>
      </c>
      <c r="N36" s="31">
        <v>2</v>
      </c>
      <c r="O36" s="31">
        <v>2</v>
      </c>
      <c r="P36" s="31">
        <v>2</v>
      </c>
      <c r="Q36" s="31">
        <v>2</v>
      </c>
      <c r="R36" s="31">
        <v>2</v>
      </c>
      <c r="S36" s="31">
        <v>2</v>
      </c>
      <c r="T36" s="31">
        <v>2</v>
      </c>
      <c r="U36" s="31">
        <v>2</v>
      </c>
      <c r="V36" s="31">
        <v>2</v>
      </c>
      <c r="W36" s="31">
        <v>2</v>
      </c>
      <c r="X36" s="31">
        <v>2</v>
      </c>
      <c r="Y36" s="31">
        <v>2</v>
      </c>
    </row>
    <row r="37" spans="1:25">
      <c r="A37" t="s">
        <v>10</v>
      </c>
      <c r="B37" s="31">
        <v>1</v>
      </c>
      <c r="C37" s="31">
        <v>2</v>
      </c>
      <c r="D37" s="31">
        <v>3</v>
      </c>
      <c r="E37" s="31">
        <v>4</v>
      </c>
      <c r="F37" s="31">
        <v>5</v>
      </c>
      <c r="G37" s="31">
        <v>6</v>
      </c>
      <c r="H37" s="31">
        <v>7</v>
      </c>
      <c r="I37" s="31">
        <v>8</v>
      </c>
      <c r="J37" s="31">
        <v>9</v>
      </c>
      <c r="K37" s="31">
        <v>10</v>
      </c>
      <c r="L37" s="31">
        <v>11</v>
      </c>
      <c r="M37" s="31">
        <v>12</v>
      </c>
      <c r="N37" s="31">
        <v>1</v>
      </c>
      <c r="O37" s="31">
        <v>2</v>
      </c>
      <c r="P37" s="31">
        <v>3</v>
      </c>
      <c r="Q37" s="31">
        <v>4</v>
      </c>
      <c r="R37" s="31">
        <v>5</v>
      </c>
      <c r="S37" s="31">
        <v>6</v>
      </c>
      <c r="T37" s="31">
        <v>7</v>
      </c>
      <c r="U37" s="31">
        <v>8</v>
      </c>
      <c r="V37" s="31">
        <v>9</v>
      </c>
      <c r="W37" s="31">
        <v>10</v>
      </c>
      <c r="X37" s="31">
        <v>11</v>
      </c>
      <c r="Y37" s="31">
        <v>12</v>
      </c>
    </row>
    <row r="38" spans="1:25">
      <c r="A38" t="s">
        <v>167</v>
      </c>
      <c r="B38" s="32">
        <f>+DACH!Z6</f>
        <v>1152</v>
      </c>
      <c r="C38" s="32">
        <f>+DACH!AA6</f>
        <v>1152</v>
      </c>
      <c r="D38" s="32">
        <f>+DACH!AB6</f>
        <v>768</v>
      </c>
      <c r="E38" s="32">
        <f>+DACH!AC6</f>
        <v>384</v>
      </c>
      <c r="F38" s="32">
        <f>+DACH!AD6</f>
        <v>384</v>
      </c>
      <c r="G38" s="32">
        <f>+DACH!AE6</f>
        <v>384</v>
      </c>
      <c r="H38" s="32">
        <f>+DACH!AF6</f>
        <v>384</v>
      </c>
      <c r="I38" s="32">
        <f>+DACH!AG6</f>
        <v>384</v>
      </c>
      <c r="J38" s="32">
        <f>+DACH!AH6</f>
        <v>768</v>
      </c>
      <c r="K38" s="32">
        <f>+DACH!AI6</f>
        <v>1152</v>
      </c>
      <c r="L38" s="32">
        <f>+DACH!AJ6</f>
        <v>768</v>
      </c>
      <c r="M38" s="32">
        <f>+DACH!AK6</f>
        <v>1152</v>
      </c>
      <c r="N38" s="32">
        <f>+DACH!AL6</f>
        <v>1152</v>
      </c>
      <c r="O38" s="32">
        <f>+DACH!AM6</f>
        <v>1152</v>
      </c>
      <c r="P38" s="32">
        <f>+DACH!AN6</f>
        <v>384</v>
      </c>
      <c r="Q38" s="32">
        <f>+DACH!AO6</f>
        <v>384</v>
      </c>
      <c r="R38" s="32">
        <f>+DACH!AP6</f>
        <v>384</v>
      </c>
      <c r="S38" s="32">
        <f>+DACH!AQ6</f>
        <v>384</v>
      </c>
      <c r="T38" s="32">
        <f>+DACH!AR6</f>
        <v>384</v>
      </c>
      <c r="U38" s="32">
        <f>+DACH!AS6</f>
        <v>384</v>
      </c>
      <c r="V38" s="32">
        <f>+DACH!AT6</f>
        <v>384</v>
      </c>
      <c r="W38" s="32">
        <f>+DACH!AU6</f>
        <v>1152</v>
      </c>
      <c r="X38" s="32">
        <f>+DACH!AV6</f>
        <v>768</v>
      </c>
      <c r="Y38" s="32">
        <f>+DACH!AW6</f>
        <v>1152</v>
      </c>
    </row>
    <row r="39" spans="1:25">
      <c r="A39" t="s">
        <v>211</v>
      </c>
      <c r="B39" s="32">
        <f>+'IB HUB'!Z6</f>
        <v>1152</v>
      </c>
      <c r="C39" s="32">
        <f>+'IB HUB'!AA6</f>
        <v>1152</v>
      </c>
      <c r="D39" s="32">
        <f>+'IB HUB'!AB6</f>
        <v>768</v>
      </c>
      <c r="E39" s="32">
        <f>+'IB HUB'!AC6</f>
        <v>384</v>
      </c>
      <c r="F39" s="32">
        <f>+'IB HUB'!AD6</f>
        <v>384</v>
      </c>
      <c r="G39" s="32">
        <f>+'IB HUB'!AE6</f>
        <v>384</v>
      </c>
      <c r="H39" s="32">
        <f>+'IB HUB'!AF6</f>
        <v>384</v>
      </c>
      <c r="I39" s="32">
        <f>+'IB HUB'!AG6</f>
        <v>384</v>
      </c>
      <c r="J39" s="32">
        <f>+'IB HUB'!AH6</f>
        <v>768</v>
      </c>
      <c r="K39" s="32">
        <f>+'IB HUB'!AI6</f>
        <v>1152</v>
      </c>
      <c r="L39" s="32">
        <f>+'IB HUB'!AJ6</f>
        <v>1152</v>
      </c>
      <c r="M39" s="32">
        <f>+'IB HUB'!AK6</f>
        <v>1152</v>
      </c>
      <c r="N39" s="32">
        <f>+'IB HUB'!AL6</f>
        <v>1536</v>
      </c>
      <c r="O39" s="32">
        <f>+'IB HUB'!AM6</f>
        <v>1536</v>
      </c>
      <c r="P39" s="32">
        <f>+'IB HUB'!AN6</f>
        <v>1152</v>
      </c>
      <c r="Q39" s="32">
        <f>+'IB HUB'!AO6</f>
        <v>384</v>
      </c>
      <c r="R39" s="32">
        <f>+'IB HUB'!AP6</f>
        <v>384</v>
      </c>
      <c r="S39" s="32">
        <f>+'IB HUB'!AQ6</f>
        <v>768</v>
      </c>
      <c r="T39" s="32">
        <f>+'IB HUB'!AR6</f>
        <v>384</v>
      </c>
      <c r="U39" s="32">
        <f>+'IB HUB'!AS6</f>
        <v>768</v>
      </c>
      <c r="V39" s="32">
        <f>+'IB HUB'!AT6</f>
        <v>768</v>
      </c>
      <c r="W39" s="32">
        <f>+'IB HUB'!AU6</f>
        <v>1536</v>
      </c>
      <c r="X39" s="32">
        <f>+'IB HUB'!AV6</f>
        <v>1536</v>
      </c>
      <c r="Y39" s="32">
        <f>+'IB HUB'!AW6</f>
        <v>1536</v>
      </c>
    </row>
    <row r="40" spans="1:25">
      <c r="A40" t="s">
        <v>212</v>
      </c>
      <c r="B40" s="32">
        <f>+'FR HUB'!Z6</f>
        <v>1152</v>
      </c>
      <c r="C40" s="32">
        <f>+'FR HUB'!AA6</f>
        <v>1152</v>
      </c>
      <c r="D40" s="32">
        <f>+'FR HUB'!AB6</f>
        <v>768</v>
      </c>
      <c r="E40" s="32">
        <f>+'FR HUB'!AC6</f>
        <v>384</v>
      </c>
      <c r="F40" s="32">
        <f>+'FR HUB'!AD6</f>
        <v>384</v>
      </c>
      <c r="G40" s="32">
        <f>+'FR HUB'!AE6</f>
        <v>384</v>
      </c>
      <c r="H40" s="32">
        <f>+'FR HUB'!AF6</f>
        <v>384</v>
      </c>
      <c r="I40" s="32">
        <f>+'FR HUB'!AG6</f>
        <v>384</v>
      </c>
      <c r="J40" s="32">
        <f>+'FR HUB'!AH6</f>
        <v>768</v>
      </c>
      <c r="K40" s="32">
        <f>+'FR HUB'!AI6</f>
        <v>1152</v>
      </c>
      <c r="L40" s="32">
        <f>+'FR HUB'!AJ6</f>
        <v>1152</v>
      </c>
      <c r="M40" s="32">
        <f>+'FR HUB'!AK6</f>
        <v>1152</v>
      </c>
      <c r="N40" s="32">
        <f>+'FR HUB'!AL6</f>
        <v>2304</v>
      </c>
      <c r="O40" s="32">
        <f>+'FR HUB'!AM6</f>
        <v>2688</v>
      </c>
      <c r="P40" s="32">
        <f>+'FR HUB'!AN6</f>
        <v>1536</v>
      </c>
      <c r="Q40" s="32">
        <f>+'FR HUB'!AO6</f>
        <v>1152</v>
      </c>
      <c r="R40" s="32">
        <f>+'FR HUB'!AP6</f>
        <v>768</v>
      </c>
      <c r="S40" s="32">
        <f>+'FR HUB'!AQ6</f>
        <v>768</v>
      </c>
      <c r="T40" s="32">
        <f>+'FR HUB'!AR6</f>
        <v>1152</v>
      </c>
      <c r="U40" s="32">
        <f>+'FR HUB'!AS6</f>
        <v>768</v>
      </c>
      <c r="V40" s="32">
        <f>+'FR HUB'!AT6</f>
        <v>1536</v>
      </c>
      <c r="W40" s="32">
        <f>+'FR HUB'!AU6</f>
        <v>2688</v>
      </c>
      <c r="X40" s="32">
        <f>+'FR HUB'!AV6</f>
        <v>2688</v>
      </c>
      <c r="Y40" s="32">
        <f>+'FR HUB'!AW6</f>
        <v>2304</v>
      </c>
    </row>
    <row r="41" spans="1:25">
      <c r="A41" t="s">
        <v>206</v>
      </c>
      <c r="B41" s="32">
        <f>+'IT HUB'!Z6</f>
        <v>1152</v>
      </c>
      <c r="C41" s="32">
        <f>+'IT HUB'!AA6</f>
        <v>1152</v>
      </c>
      <c r="D41" s="32">
        <f>+'IT HUB'!AB6</f>
        <v>768</v>
      </c>
      <c r="E41" s="32">
        <f>+'IT HUB'!AC6</f>
        <v>384</v>
      </c>
      <c r="F41" s="32">
        <f>+'IT HUB'!AD6</f>
        <v>384</v>
      </c>
      <c r="G41" s="32">
        <f>+'IT HUB'!AE6</f>
        <v>384</v>
      </c>
      <c r="H41" s="32">
        <f>+'IT HUB'!AF6</f>
        <v>384</v>
      </c>
      <c r="I41" s="32">
        <f>+'IT HUB'!AG6</f>
        <v>384</v>
      </c>
      <c r="J41" s="32">
        <f>+'IT HUB'!AH6</f>
        <v>768</v>
      </c>
      <c r="K41" s="32">
        <f>+'IT HUB'!AI6</f>
        <v>1152</v>
      </c>
      <c r="L41" s="32">
        <f>+'IT HUB'!AJ6</f>
        <v>1152</v>
      </c>
      <c r="M41" s="32">
        <f>+'IT HUB'!AK6</f>
        <v>1152</v>
      </c>
      <c r="N41" s="32">
        <f>+'IT HUB'!AL6</f>
        <v>1536</v>
      </c>
      <c r="O41" s="32">
        <f>+'IT HUB'!AM6</f>
        <v>1536</v>
      </c>
      <c r="P41" s="32">
        <f>+'IT HUB'!AN6</f>
        <v>768</v>
      </c>
      <c r="Q41" s="32">
        <f>+'IT HUB'!AO6</f>
        <v>768</v>
      </c>
      <c r="R41" s="32">
        <f>+'IT HUB'!AP6</f>
        <v>384</v>
      </c>
      <c r="S41" s="32">
        <f>+'IT HUB'!AQ6</f>
        <v>768</v>
      </c>
      <c r="T41" s="32">
        <f>+'IT HUB'!AR6</f>
        <v>384</v>
      </c>
      <c r="U41" s="32">
        <f>+'IT HUB'!AS6</f>
        <v>384</v>
      </c>
      <c r="V41" s="32">
        <f>+'IT HUB'!AT6</f>
        <v>768</v>
      </c>
      <c r="W41" s="32">
        <f>+'IT HUB'!AU6</f>
        <v>1536</v>
      </c>
      <c r="X41" s="32">
        <f>+'IT HUB'!AV6</f>
        <v>1536</v>
      </c>
      <c r="Y41" s="32">
        <f>+'IT HUB'!AW6</f>
        <v>1536</v>
      </c>
    </row>
    <row r="42" spans="1:25">
      <c r="A42" t="s">
        <v>207</v>
      </c>
      <c r="B42" s="32">
        <f>+'UK HUB'!Z6</f>
        <v>1152</v>
      </c>
      <c r="C42" s="32">
        <f>+'UK HUB'!AA6</f>
        <v>1152</v>
      </c>
      <c r="D42" s="32">
        <f>+'UK HUB'!AB6</f>
        <v>768</v>
      </c>
      <c r="E42" s="32">
        <f>+'UK HUB'!AC6</f>
        <v>384</v>
      </c>
      <c r="F42" s="32">
        <f>+'UK HUB'!AD6</f>
        <v>384</v>
      </c>
      <c r="G42" s="32">
        <f>+'UK HUB'!AE6</f>
        <v>384</v>
      </c>
      <c r="H42" s="32">
        <f>+'UK HUB'!AF6</f>
        <v>384</v>
      </c>
      <c r="I42" s="32">
        <f>+'UK HUB'!AG6</f>
        <v>384</v>
      </c>
      <c r="J42" s="32">
        <f>+'UK HUB'!AH6</f>
        <v>768</v>
      </c>
      <c r="K42" s="32">
        <f>+'UK HUB'!AI6</f>
        <v>1152</v>
      </c>
      <c r="L42" s="32">
        <f>+'UK HUB'!AJ6</f>
        <v>1152</v>
      </c>
      <c r="M42" s="32">
        <f>+'UK HUB'!AK6</f>
        <v>1152</v>
      </c>
      <c r="N42" s="32">
        <f>+'UK HUB'!AL6</f>
        <v>1536</v>
      </c>
      <c r="O42" s="32">
        <f>+'UK HUB'!AM6</f>
        <v>1536</v>
      </c>
      <c r="P42" s="32">
        <f>+'UK HUB'!AN6</f>
        <v>768</v>
      </c>
      <c r="Q42" s="32">
        <f>+'UK HUB'!AO6</f>
        <v>768</v>
      </c>
      <c r="R42" s="32">
        <f>+'UK HUB'!AP6</f>
        <v>384</v>
      </c>
      <c r="S42" s="32">
        <f>+'UK HUB'!AQ6</f>
        <v>384</v>
      </c>
      <c r="T42" s="32">
        <f>+'UK HUB'!AR6</f>
        <v>768</v>
      </c>
      <c r="U42" s="32">
        <f>+'UK HUB'!AS6</f>
        <v>384</v>
      </c>
      <c r="V42" s="32">
        <f>+'UK HUB'!AT6</f>
        <v>1152</v>
      </c>
      <c r="W42" s="32">
        <f>+'UK HUB'!AU6</f>
        <v>1536</v>
      </c>
      <c r="X42" s="32">
        <f>+'UK HUB'!AV6</f>
        <v>1536</v>
      </c>
      <c r="Y42" s="32">
        <f>+'UK HUB'!AW6</f>
        <v>1536</v>
      </c>
    </row>
    <row r="43" spans="1:25">
      <c r="A43" t="s">
        <v>208</v>
      </c>
      <c r="B43" s="32">
        <f>+'CE HUB'!Z6</f>
        <v>768</v>
      </c>
      <c r="C43" s="32">
        <f>+'CE HUB'!AA6</f>
        <v>768</v>
      </c>
      <c r="D43" s="32">
        <f>+'CE HUB'!AB6</f>
        <v>384</v>
      </c>
      <c r="E43" s="32">
        <f>+'CE HUB'!AC6</f>
        <v>384</v>
      </c>
      <c r="F43" s="32">
        <f>+'CE HUB'!AD6</f>
        <v>0</v>
      </c>
      <c r="G43" s="32">
        <f>+'CE HUB'!AE6</f>
        <v>384</v>
      </c>
      <c r="H43" s="32">
        <f>+'CE HUB'!AF6</f>
        <v>0</v>
      </c>
      <c r="I43" s="32">
        <f>+'CE HUB'!AG6</f>
        <v>384</v>
      </c>
      <c r="J43" s="32">
        <f>+'CE HUB'!AH6</f>
        <v>384</v>
      </c>
      <c r="K43" s="32">
        <f>+'CE HUB'!AI6</f>
        <v>768</v>
      </c>
      <c r="L43" s="32">
        <f>+'CE HUB'!AJ6</f>
        <v>768</v>
      </c>
      <c r="M43" s="32">
        <f>+'CE HUB'!AK6</f>
        <v>384</v>
      </c>
      <c r="N43" s="32">
        <f>+'CE HUB'!AL6</f>
        <v>768</v>
      </c>
      <c r="O43" s="32">
        <f>+'CE HUB'!AM6</f>
        <v>1152</v>
      </c>
      <c r="P43" s="32">
        <f>+'CE HUB'!AN6</f>
        <v>384</v>
      </c>
      <c r="Q43" s="32">
        <f>+'CE HUB'!AO6</f>
        <v>384</v>
      </c>
      <c r="R43" s="32">
        <f>+'CE HUB'!AP6</f>
        <v>384</v>
      </c>
      <c r="S43" s="32">
        <f>+'CE HUB'!AQ6</f>
        <v>384</v>
      </c>
      <c r="T43" s="32">
        <f>+'CE HUB'!AR6</f>
        <v>384</v>
      </c>
      <c r="U43" s="32">
        <f>+'CE HUB'!AS6</f>
        <v>384</v>
      </c>
      <c r="V43" s="32">
        <f>+'CE HUB'!AT6</f>
        <v>768</v>
      </c>
      <c r="W43" s="32">
        <f>+'CE HUB'!AU6</f>
        <v>768</v>
      </c>
      <c r="X43" s="32">
        <f>+'CE HUB'!AV6</f>
        <v>768</v>
      </c>
      <c r="Y43" s="32">
        <f>+'CE HUB'!AW6</f>
        <v>768</v>
      </c>
    </row>
    <row r="44" spans="1:25">
      <c r="A44" t="s">
        <v>213</v>
      </c>
      <c r="B44" s="32">
        <f>+'M-EAST Hub'!Z6</f>
        <v>768</v>
      </c>
      <c r="C44" s="32">
        <f>+'M-EAST Hub'!AA6</f>
        <v>384</v>
      </c>
      <c r="D44" s="32">
        <f>+'M-EAST Hub'!AB6</f>
        <v>384</v>
      </c>
      <c r="E44" s="32">
        <f>+'M-EAST Hub'!AC6</f>
        <v>384</v>
      </c>
      <c r="F44" s="32">
        <f>+'M-EAST Hub'!AD6</f>
        <v>0</v>
      </c>
      <c r="G44" s="32">
        <f>+'M-EAST Hub'!AE6</f>
        <v>384</v>
      </c>
      <c r="H44" s="32">
        <f>+'M-EAST Hub'!AF6</f>
        <v>0</v>
      </c>
      <c r="I44" s="32">
        <f>+'M-EAST Hub'!AG6</f>
        <v>384</v>
      </c>
      <c r="J44" s="32">
        <f>+'M-EAST Hub'!AH6</f>
        <v>384</v>
      </c>
      <c r="K44" s="32">
        <f>+'M-EAST Hub'!AI6</f>
        <v>384</v>
      </c>
      <c r="L44" s="32">
        <f>+'M-EAST Hub'!AJ6</f>
        <v>768</v>
      </c>
      <c r="M44" s="32">
        <f>+'M-EAST Hub'!AK6</f>
        <v>384</v>
      </c>
      <c r="N44" s="32">
        <f>+'M-EAST Hub'!AL6</f>
        <v>768</v>
      </c>
      <c r="O44" s="32">
        <f>+'M-EAST Hub'!AM6</f>
        <v>768</v>
      </c>
      <c r="P44" s="32">
        <f>+'M-EAST Hub'!AN6</f>
        <v>384</v>
      </c>
      <c r="Q44" s="32">
        <f>+'M-EAST Hub'!AO6</f>
        <v>384</v>
      </c>
      <c r="R44" s="32">
        <f>+'M-EAST Hub'!AP6</f>
        <v>384</v>
      </c>
      <c r="S44" s="32">
        <f>+'M-EAST Hub'!AQ6</f>
        <v>384</v>
      </c>
      <c r="T44" s="32">
        <f>+'M-EAST Hub'!AR6</f>
        <v>384</v>
      </c>
      <c r="U44" s="32">
        <f>+'M-EAST Hub'!AS6</f>
        <v>0</v>
      </c>
      <c r="V44" s="32">
        <f>+'M-EAST Hub'!AT6</f>
        <v>384</v>
      </c>
      <c r="W44" s="32">
        <f>+'M-EAST Hub'!AU6</f>
        <v>768</v>
      </c>
      <c r="X44" s="32">
        <f>+'M-EAST Hub'!AV6</f>
        <v>768</v>
      </c>
      <c r="Y44" s="32">
        <f>+'M-EAST Hub'!AW6</f>
        <v>768</v>
      </c>
    </row>
    <row r="45" spans="1:25">
      <c r="A45" t="s">
        <v>63</v>
      </c>
      <c r="B45" s="32">
        <f>+USA!Z6</f>
        <v>0</v>
      </c>
      <c r="C45" s="32">
        <f>+USA!AA6</f>
        <v>0</v>
      </c>
      <c r="D45" s="32">
        <f>+USA!AB6</f>
        <v>1536</v>
      </c>
      <c r="E45" s="32">
        <f>+USA!AC6</f>
        <v>0</v>
      </c>
      <c r="F45" s="32">
        <f>+USA!AD6</f>
        <v>0</v>
      </c>
      <c r="G45" s="32">
        <f>+USA!AE6</f>
        <v>1152</v>
      </c>
      <c r="H45" s="32">
        <f>+USA!AF6</f>
        <v>0</v>
      </c>
      <c r="I45" s="32">
        <f>+USA!AG6</f>
        <v>0</v>
      </c>
      <c r="J45" s="32">
        <f>+USA!AH6</f>
        <v>1536</v>
      </c>
      <c r="K45" s="32">
        <f>+USA!AI6</f>
        <v>0</v>
      </c>
      <c r="L45" s="32">
        <f>+USA!AJ6</f>
        <v>0</v>
      </c>
      <c r="M45" s="32">
        <f>+USA!AK6</f>
        <v>1152</v>
      </c>
      <c r="N45" s="32">
        <f>+USA!AL6</f>
        <v>0</v>
      </c>
      <c r="O45" s="32">
        <f>+USA!AM6</f>
        <v>0</v>
      </c>
      <c r="P45" s="32">
        <f>+USA!AN6</f>
        <v>768</v>
      </c>
      <c r="Q45" s="32">
        <f>+USA!AO6</f>
        <v>0</v>
      </c>
      <c r="R45" s="32">
        <f>+USA!AP6</f>
        <v>0</v>
      </c>
      <c r="S45" s="32">
        <f>+USA!AQ6</f>
        <v>768</v>
      </c>
      <c r="T45" s="32">
        <f>+USA!AR6</f>
        <v>0</v>
      </c>
      <c r="U45" s="32">
        <f>+USA!AS6</f>
        <v>0</v>
      </c>
      <c r="V45" s="32">
        <f>+USA!AT6</f>
        <v>768</v>
      </c>
      <c r="W45" s="32">
        <f>+USA!AU6</f>
        <v>0</v>
      </c>
      <c r="X45" s="32">
        <f>+USA!AV6</f>
        <v>0</v>
      </c>
      <c r="Y45" s="32">
        <f>+USA!AW6</f>
        <v>768</v>
      </c>
    </row>
    <row r="46" spans="1:25">
      <c r="A46" t="s">
        <v>209</v>
      </c>
      <c r="B46" s="32">
        <f>+ASIA!Z6</f>
        <v>0</v>
      </c>
      <c r="C46" s="32">
        <f>+ASIA!AA6</f>
        <v>2688</v>
      </c>
      <c r="D46" s="32">
        <f>+ASIA!AB6</f>
        <v>0</v>
      </c>
      <c r="E46" s="32">
        <f>+ASIA!AC6</f>
        <v>0</v>
      </c>
      <c r="F46" s="32">
        <f>+ASIA!AD6</f>
        <v>0</v>
      </c>
      <c r="G46" s="32">
        <f>+ASIA!AE6</f>
        <v>0</v>
      </c>
      <c r="H46" s="32">
        <f>+ASIA!AF6</f>
        <v>0</v>
      </c>
      <c r="I46" s="32">
        <f>+ASIA!AG6</f>
        <v>2688</v>
      </c>
      <c r="J46" s="32">
        <f>+ASIA!AH6</f>
        <v>0</v>
      </c>
      <c r="K46" s="32">
        <f>+ASIA!AI6</f>
        <v>0</v>
      </c>
      <c r="L46" s="32">
        <f>+ASIA!AJ6</f>
        <v>0</v>
      </c>
      <c r="M46" s="32">
        <f>+ASIA!AK6</f>
        <v>0</v>
      </c>
      <c r="N46" s="32">
        <f>+ASIA!AL6</f>
        <v>0</v>
      </c>
      <c r="O46" s="32">
        <f>+ASIA!AM6</f>
        <v>3456</v>
      </c>
      <c r="P46" s="32">
        <f>+ASIA!AN6</f>
        <v>0</v>
      </c>
      <c r="Q46" s="32">
        <f>+ASIA!AO6</f>
        <v>0</v>
      </c>
      <c r="R46" s="32">
        <f>+ASIA!AP6</f>
        <v>0</v>
      </c>
      <c r="S46" s="32">
        <f>+ASIA!AQ6</f>
        <v>0</v>
      </c>
      <c r="T46" s="32">
        <f>+ASIA!AR6</f>
        <v>0</v>
      </c>
      <c r="U46" s="32">
        <f>+ASIA!AS6</f>
        <v>3456</v>
      </c>
      <c r="V46" s="32">
        <f>+ASIA!AT6</f>
        <v>0</v>
      </c>
      <c r="W46" s="32">
        <f>+ASIA!AU6</f>
        <v>0</v>
      </c>
      <c r="X46" s="32">
        <f>+ASIA!AV6</f>
        <v>0</v>
      </c>
      <c r="Y46" s="32">
        <f>+ASIA!AW6</f>
        <v>0</v>
      </c>
    </row>
    <row r="47" spans="1:25">
      <c r="A47" t="s">
        <v>214</v>
      </c>
      <c r="B47" s="32">
        <f>+'Others IEC'!Z6</f>
        <v>0</v>
      </c>
      <c r="C47" s="32">
        <f>+'Others IEC'!AA6</f>
        <v>0</v>
      </c>
      <c r="D47" s="32">
        <f>+'Others IEC'!AB6</f>
        <v>1152</v>
      </c>
      <c r="E47" s="32">
        <f>+'Others IEC'!AC6</f>
        <v>0</v>
      </c>
      <c r="F47" s="32">
        <f>+'Others IEC'!AD6</f>
        <v>0</v>
      </c>
      <c r="G47" s="32">
        <f>+'Others IEC'!AE6</f>
        <v>1152</v>
      </c>
      <c r="H47" s="32">
        <f>+'Others IEC'!AF6</f>
        <v>0</v>
      </c>
      <c r="I47" s="32">
        <f>+'Others IEC'!AG6</f>
        <v>0</v>
      </c>
      <c r="J47" s="32">
        <f>+'Others IEC'!AH6</f>
        <v>1152</v>
      </c>
      <c r="K47" s="32">
        <f>+'Others IEC'!AI6</f>
        <v>0</v>
      </c>
      <c r="L47" s="32">
        <f>+'Others IEC'!AJ6</f>
        <v>0</v>
      </c>
      <c r="M47" s="32">
        <f>+'Others IEC'!AK6</f>
        <v>1152</v>
      </c>
      <c r="N47" s="32">
        <f>+'Others IEC'!AL6</f>
        <v>0</v>
      </c>
      <c r="O47" s="32">
        <f>+'Others IEC'!AM6</f>
        <v>0</v>
      </c>
      <c r="P47" s="32">
        <f>+'Others IEC'!AN6</f>
        <v>1536</v>
      </c>
      <c r="Q47" s="32">
        <f>+'Others IEC'!AO6</f>
        <v>0</v>
      </c>
      <c r="R47" s="32">
        <f>+'Others IEC'!AP6</f>
        <v>0</v>
      </c>
      <c r="S47" s="32">
        <f>+'Others IEC'!AQ6</f>
        <v>1536</v>
      </c>
      <c r="T47" s="32">
        <f>+'Others IEC'!AR6</f>
        <v>0</v>
      </c>
      <c r="U47" s="32">
        <f>+'Others IEC'!AS6</f>
        <v>0</v>
      </c>
      <c r="V47" s="32">
        <f>+'Others IEC'!AT6</f>
        <v>1536</v>
      </c>
      <c r="W47" s="32">
        <f>+'Others IEC'!AU6</f>
        <v>0</v>
      </c>
      <c r="X47" s="32">
        <f>+'Others IEC'!AV6</f>
        <v>0</v>
      </c>
      <c r="Y47" s="32">
        <f>+'Others IEC'!AW6</f>
        <v>1536</v>
      </c>
    </row>
    <row r="48" spans="1:25">
      <c r="A48" t="s">
        <v>215</v>
      </c>
      <c r="B48" s="32">
        <f>+'N-Africa'!Z6</f>
        <v>0</v>
      </c>
      <c r="C48" s="32">
        <f>+'N-Africa'!AA6</f>
        <v>0</v>
      </c>
      <c r="D48" s="32">
        <f>+'N-Africa'!AB6</f>
        <v>1152</v>
      </c>
      <c r="E48" s="32">
        <f>+'N-Africa'!AC6</f>
        <v>0</v>
      </c>
      <c r="F48" s="32">
        <f>+'N-Africa'!AD6</f>
        <v>0</v>
      </c>
      <c r="G48" s="32">
        <f>+'N-Africa'!AE6</f>
        <v>1536</v>
      </c>
      <c r="H48" s="32">
        <f>+'N-Africa'!AF6</f>
        <v>0</v>
      </c>
      <c r="I48" s="32">
        <f>+'N-Africa'!AG6</f>
        <v>0</v>
      </c>
      <c r="J48" s="32">
        <f>+'N-Africa'!AH6</f>
        <v>1152</v>
      </c>
      <c r="K48" s="32">
        <f>+'N-Africa'!AI6</f>
        <v>0</v>
      </c>
      <c r="L48" s="32">
        <f>+'N-Africa'!AJ6</f>
        <v>0</v>
      </c>
      <c r="M48" s="32">
        <f>+'N-Africa'!AK6</f>
        <v>1536</v>
      </c>
      <c r="N48" s="32">
        <f>+'N-Africa'!AL6</f>
        <v>0</v>
      </c>
      <c r="O48" s="32">
        <f>+'N-Africa'!AM6</f>
        <v>0</v>
      </c>
      <c r="P48" s="32">
        <f>+'N-Africa'!AN6</f>
        <v>1536</v>
      </c>
      <c r="Q48" s="32">
        <f>+'N-Africa'!AO6</f>
        <v>0</v>
      </c>
      <c r="R48" s="32">
        <f>+'N-Africa'!AP6</f>
        <v>0</v>
      </c>
      <c r="S48" s="32">
        <f>+'N-Africa'!AQ6</f>
        <v>1920</v>
      </c>
      <c r="T48" s="32">
        <f>+'N-Africa'!AR6</f>
        <v>0</v>
      </c>
      <c r="U48" s="32">
        <f>+'N-Africa'!AS6</f>
        <v>0</v>
      </c>
      <c r="V48" s="32">
        <f>+'N-Africa'!AT6</f>
        <v>1536</v>
      </c>
      <c r="W48" s="32">
        <f>+'N-Africa'!AU6</f>
        <v>0</v>
      </c>
      <c r="X48" s="32">
        <f>+'N-Africa'!AV6</f>
        <v>0</v>
      </c>
      <c r="Y48" s="32">
        <f>+'N-Africa'!AW6</f>
        <v>1920</v>
      </c>
    </row>
    <row r="50" spans="1:25">
      <c r="A50" s="33" t="s">
        <v>216</v>
      </c>
      <c r="B50" s="34">
        <f>+SUM(B38:B48)</f>
        <v>7296</v>
      </c>
      <c r="C50" s="34">
        <f t="shared" ref="C50:Y50" si="2">+SUM(C38:C48)</f>
        <v>9600</v>
      </c>
      <c r="D50" s="34">
        <f t="shared" si="2"/>
        <v>8448</v>
      </c>
      <c r="E50" s="34">
        <f t="shared" si="2"/>
        <v>2688</v>
      </c>
      <c r="F50" s="34">
        <f t="shared" si="2"/>
        <v>1920</v>
      </c>
      <c r="G50" s="34">
        <f t="shared" si="2"/>
        <v>6528</v>
      </c>
      <c r="H50" s="34">
        <f t="shared" si="2"/>
        <v>1920</v>
      </c>
      <c r="I50" s="34">
        <f t="shared" si="2"/>
        <v>5376</v>
      </c>
      <c r="J50" s="34">
        <f t="shared" si="2"/>
        <v>8448</v>
      </c>
      <c r="K50" s="34">
        <f t="shared" si="2"/>
        <v>6912</v>
      </c>
      <c r="L50" s="34">
        <f t="shared" si="2"/>
        <v>6912</v>
      </c>
      <c r="M50" s="34">
        <f t="shared" si="2"/>
        <v>10368</v>
      </c>
      <c r="N50" s="34">
        <f t="shared" si="2"/>
        <v>9600</v>
      </c>
      <c r="O50" s="34">
        <f t="shared" si="2"/>
        <v>13824</v>
      </c>
      <c r="P50" s="34">
        <f t="shared" si="2"/>
        <v>9216</v>
      </c>
      <c r="Q50" s="34">
        <f t="shared" si="2"/>
        <v>4224</v>
      </c>
      <c r="R50" s="34">
        <f t="shared" si="2"/>
        <v>3072</v>
      </c>
      <c r="S50" s="34">
        <f t="shared" si="2"/>
        <v>8064</v>
      </c>
      <c r="T50" s="34">
        <f t="shared" si="2"/>
        <v>3840</v>
      </c>
      <c r="U50" s="34">
        <f t="shared" si="2"/>
        <v>6528</v>
      </c>
      <c r="V50" s="34">
        <f t="shared" si="2"/>
        <v>9600</v>
      </c>
      <c r="W50" s="34">
        <f t="shared" si="2"/>
        <v>9984</v>
      </c>
      <c r="X50" s="34">
        <f t="shared" si="2"/>
        <v>9600</v>
      </c>
      <c r="Y50" s="34">
        <f t="shared" si="2"/>
        <v>13824</v>
      </c>
    </row>
    <row r="52" spans="1:25">
      <c r="A52" s="16" t="s">
        <v>138</v>
      </c>
      <c r="B52" s="31" t="s">
        <v>144</v>
      </c>
      <c r="C52" s="31" t="s">
        <v>144</v>
      </c>
      <c r="D52" s="31" t="s">
        <v>144</v>
      </c>
      <c r="E52" s="31" t="s">
        <v>144</v>
      </c>
      <c r="F52" s="31" t="s">
        <v>144</v>
      </c>
      <c r="G52" s="31" t="s">
        <v>144</v>
      </c>
      <c r="H52" s="31" t="s">
        <v>144</v>
      </c>
      <c r="I52" s="31" t="s">
        <v>144</v>
      </c>
      <c r="J52" s="31" t="s">
        <v>144</v>
      </c>
      <c r="K52" s="31" t="s">
        <v>144</v>
      </c>
      <c r="L52" s="31" t="s">
        <v>144</v>
      </c>
      <c r="M52" s="31" t="s">
        <v>144</v>
      </c>
      <c r="N52" s="31" t="s">
        <v>144</v>
      </c>
      <c r="O52" s="31" t="s">
        <v>144</v>
      </c>
      <c r="P52" s="31" t="s">
        <v>144</v>
      </c>
      <c r="Q52" s="31" t="s">
        <v>144</v>
      </c>
      <c r="R52" s="31" t="s">
        <v>144</v>
      </c>
      <c r="S52" s="31" t="s">
        <v>144</v>
      </c>
      <c r="T52" s="31" t="s">
        <v>144</v>
      </c>
      <c r="U52" s="31" t="s">
        <v>144</v>
      </c>
      <c r="V52" s="31" t="s">
        <v>144</v>
      </c>
      <c r="W52" s="31" t="s">
        <v>144</v>
      </c>
      <c r="X52" s="31" t="s">
        <v>144</v>
      </c>
      <c r="Y52" s="31" t="s">
        <v>144</v>
      </c>
    </row>
    <row r="53" spans="1:25">
      <c r="A53" t="s">
        <v>203</v>
      </c>
      <c r="B53" s="31">
        <v>1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2</v>
      </c>
      <c r="O53" s="31">
        <v>2</v>
      </c>
      <c r="P53" s="31">
        <v>2</v>
      </c>
      <c r="Q53" s="31">
        <v>2</v>
      </c>
      <c r="R53" s="31">
        <v>2</v>
      </c>
      <c r="S53" s="31">
        <v>2</v>
      </c>
      <c r="T53" s="31">
        <v>2</v>
      </c>
      <c r="U53" s="31">
        <v>2</v>
      </c>
      <c r="V53" s="31">
        <v>2</v>
      </c>
      <c r="W53" s="31">
        <v>2</v>
      </c>
      <c r="X53" s="31">
        <v>2</v>
      </c>
      <c r="Y53" s="31">
        <v>2</v>
      </c>
    </row>
    <row r="54" spans="1:25">
      <c r="A54" t="s">
        <v>10</v>
      </c>
      <c r="B54" s="31">
        <v>1</v>
      </c>
      <c r="C54" s="31">
        <v>2</v>
      </c>
      <c r="D54" s="31">
        <v>3</v>
      </c>
      <c r="E54" s="31">
        <v>4</v>
      </c>
      <c r="F54" s="31">
        <v>5</v>
      </c>
      <c r="G54" s="31">
        <v>6</v>
      </c>
      <c r="H54" s="31">
        <v>7</v>
      </c>
      <c r="I54" s="31">
        <v>8</v>
      </c>
      <c r="J54" s="31">
        <v>9</v>
      </c>
      <c r="K54" s="31">
        <v>10</v>
      </c>
      <c r="L54" s="31">
        <v>11</v>
      </c>
      <c r="M54" s="31">
        <v>12</v>
      </c>
      <c r="N54" s="31">
        <v>1</v>
      </c>
      <c r="O54" s="31">
        <v>2</v>
      </c>
      <c r="P54" s="31">
        <v>3</v>
      </c>
      <c r="Q54" s="31">
        <v>4</v>
      </c>
      <c r="R54" s="31">
        <v>5</v>
      </c>
      <c r="S54" s="31">
        <v>6</v>
      </c>
      <c r="T54" s="31">
        <v>7</v>
      </c>
      <c r="U54" s="31">
        <v>8</v>
      </c>
      <c r="V54" s="31">
        <v>9</v>
      </c>
      <c r="W54" s="31">
        <v>10</v>
      </c>
      <c r="X54" s="31">
        <v>11</v>
      </c>
      <c r="Y54" s="31">
        <v>12</v>
      </c>
    </row>
    <row r="55" spans="1:25">
      <c r="A55" t="s">
        <v>167</v>
      </c>
      <c r="B55" s="32">
        <f>+DACH!Z7</f>
        <v>1920</v>
      </c>
      <c r="C55" s="32">
        <f>+DACH!AA7</f>
        <v>1920</v>
      </c>
      <c r="D55" s="32">
        <f>+DACH!AB7</f>
        <v>1536</v>
      </c>
      <c r="E55" s="32">
        <f>+DACH!AC7</f>
        <v>768</v>
      </c>
      <c r="F55" s="32">
        <f>+DACH!AD7</f>
        <v>768</v>
      </c>
      <c r="G55" s="32">
        <f>+DACH!AE7</f>
        <v>768</v>
      </c>
      <c r="H55" s="32">
        <f>+DACH!AF7</f>
        <v>768</v>
      </c>
      <c r="I55" s="32">
        <f>+DACH!AG7</f>
        <v>768</v>
      </c>
      <c r="J55" s="32">
        <f>+DACH!AH7</f>
        <v>1152</v>
      </c>
      <c r="K55" s="32">
        <f>+DACH!AI7</f>
        <v>1920</v>
      </c>
      <c r="L55" s="32">
        <f>+DACH!AJ7</f>
        <v>2304</v>
      </c>
      <c r="M55" s="32">
        <f>+DACH!AK7</f>
        <v>1920</v>
      </c>
      <c r="N55" s="32">
        <f>+DACH!AL7</f>
        <v>1536</v>
      </c>
      <c r="O55" s="32">
        <f>+DACH!AM7</f>
        <v>1536</v>
      </c>
      <c r="P55" s="32">
        <f>+DACH!AN7</f>
        <v>1152</v>
      </c>
      <c r="Q55" s="32">
        <f>+DACH!AO7</f>
        <v>384</v>
      </c>
      <c r="R55" s="32">
        <f>+DACH!AP7</f>
        <v>768</v>
      </c>
      <c r="S55" s="32">
        <f>+DACH!AQ7</f>
        <v>384</v>
      </c>
      <c r="T55" s="32">
        <f>+DACH!AR7</f>
        <v>768</v>
      </c>
      <c r="U55" s="32">
        <f>+DACH!AS7</f>
        <v>384</v>
      </c>
      <c r="V55" s="32">
        <f>+DACH!AT7</f>
        <v>1152</v>
      </c>
      <c r="W55" s="32">
        <f>+DACH!AU7</f>
        <v>1536</v>
      </c>
      <c r="X55" s="32">
        <f>+DACH!AV7</f>
        <v>1920</v>
      </c>
      <c r="Y55" s="32">
        <f>+DACH!AW7</f>
        <v>1536</v>
      </c>
    </row>
    <row r="56" spans="1:25">
      <c r="A56" t="s">
        <v>211</v>
      </c>
      <c r="B56" s="32">
        <f>+'IB HUB'!Z7</f>
        <v>1536</v>
      </c>
      <c r="C56" s="32">
        <f>+'IB HUB'!AA7</f>
        <v>1536</v>
      </c>
      <c r="D56" s="32">
        <f>+'IB HUB'!AB7</f>
        <v>768</v>
      </c>
      <c r="E56" s="32">
        <f>+'IB HUB'!AC7</f>
        <v>384</v>
      </c>
      <c r="F56" s="32">
        <f>+'IB HUB'!AD7</f>
        <v>768</v>
      </c>
      <c r="G56" s="32">
        <f>+'IB HUB'!AE7</f>
        <v>384</v>
      </c>
      <c r="H56" s="32">
        <f>+'IB HUB'!AF7</f>
        <v>768</v>
      </c>
      <c r="I56" s="32">
        <f>+'IB HUB'!AG7</f>
        <v>384</v>
      </c>
      <c r="J56" s="32">
        <f>+'IB HUB'!AH7</f>
        <v>1152</v>
      </c>
      <c r="K56" s="32">
        <f>+'IB HUB'!AI7</f>
        <v>1152</v>
      </c>
      <c r="L56" s="32">
        <f>+'IB HUB'!AJ7</f>
        <v>1536</v>
      </c>
      <c r="M56" s="32">
        <f>+'IB HUB'!AK7</f>
        <v>1152</v>
      </c>
      <c r="N56" s="32">
        <f>+'IB HUB'!AL7</f>
        <v>1152</v>
      </c>
      <c r="O56" s="32">
        <f>+'IB HUB'!AM7</f>
        <v>1152</v>
      </c>
      <c r="P56" s="32">
        <f>+'IB HUB'!AN7</f>
        <v>768</v>
      </c>
      <c r="Q56" s="32">
        <f>+'IB HUB'!AO7</f>
        <v>384</v>
      </c>
      <c r="R56" s="32">
        <f>+'IB HUB'!AP7</f>
        <v>384</v>
      </c>
      <c r="S56" s="32">
        <f>+'IB HUB'!AQ7</f>
        <v>384</v>
      </c>
      <c r="T56" s="32">
        <f>+'IB HUB'!AR7</f>
        <v>384</v>
      </c>
      <c r="U56" s="32">
        <f>+'IB HUB'!AS7</f>
        <v>384</v>
      </c>
      <c r="V56" s="32">
        <f>+'IB HUB'!AT7</f>
        <v>768</v>
      </c>
      <c r="W56" s="32">
        <f>+'IB HUB'!AU7</f>
        <v>1152</v>
      </c>
      <c r="X56" s="32">
        <f>+'IB HUB'!AV7</f>
        <v>1152</v>
      </c>
      <c r="Y56" s="32">
        <f>+'IB HUB'!AW7</f>
        <v>1152</v>
      </c>
    </row>
    <row r="57" spans="1:25">
      <c r="A57" t="s">
        <v>212</v>
      </c>
      <c r="B57" s="32">
        <f>+'FR HUB'!Z7</f>
        <v>2304</v>
      </c>
      <c r="C57" s="32">
        <f>+'FR HUB'!AA7</f>
        <v>1920</v>
      </c>
      <c r="D57" s="32">
        <f>+'FR HUB'!AB7</f>
        <v>1152</v>
      </c>
      <c r="E57" s="32">
        <f>+'FR HUB'!AC7</f>
        <v>768</v>
      </c>
      <c r="F57" s="32">
        <f>+'FR HUB'!AD7</f>
        <v>768</v>
      </c>
      <c r="G57" s="32">
        <f>+'FR HUB'!AE7</f>
        <v>384</v>
      </c>
      <c r="H57" s="32">
        <f>+'FR HUB'!AF7</f>
        <v>768</v>
      </c>
      <c r="I57" s="32">
        <f>+'FR HUB'!AG7</f>
        <v>768</v>
      </c>
      <c r="J57" s="32">
        <f>+'FR HUB'!AH7</f>
        <v>1152</v>
      </c>
      <c r="K57" s="32">
        <f>+'FR HUB'!AI7</f>
        <v>1920</v>
      </c>
      <c r="L57" s="32">
        <f>+'FR HUB'!AJ7</f>
        <v>1920</v>
      </c>
      <c r="M57" s="32">
        <f>+'FR HUB'!AK7</f>
        <v>1920</v>
      </c>
      <c r="N57" s="32">
        <f>+'FR HUB'!AL7</f>
        <v>1920</v>
      </c>
      <c r="O57" s="32">
        <f>+'FR HUB'!AM7</f>
        <v>1536</v>
      </c>
      <c r="P57" s="32">
        <f>+'FR HUB'!AN7</f>
        <v>768</v>
      </c>
      <c r="Q57" s="32">
        <f>+'FR HUB'!AO7</f>
        <v>768</v>
      </c>
      <c r="R57" s="32">
        <f>+'FR HUB'!AP7</f>
        <v>768</v>
      </c>
      <c r="S57" s="32">
        <f>+'FR HUB'!AQ7</f>
        <v>384</v>
      </c>
      <c r="T57" s="32">
        <f>+'FR HUB'!AR7</f>
        <v>768</v>
      </c>
      <c r="U57" s="32">
        <f>+'FR HUB'!AS7</f>
        <v>0</v>
      </c>
      <c r="V57" s="32">
        <f>+'FR HUB'!AT7</f>
        <v>1152</v>
      </c>
      <c r="W57" s="32">
        <f>+'FR HUB'!AU7</f>
        <v>1536</v>
      </c>
      <c r="X57" s="32">
        <f>+'FR HUB'!AV7</f>
        <v>1536</v>
      </c>
      <c r="Y57" s="32">
        <f>+'FR HUB'!AW7</f>
        <v>1536</v>
      </c>
    </row>
    <row r="58" spans="1:25">
      <c r="A58" t="s">
        <v>206</v>
      </c>
      <c r="B58" s="32">
        <f>+'IT HUB'!Z7</f>
        <v>1920</v>
      </c>
      <c r="C58" s="32">
        <f>+'IT HUB'!AA7</f>
        <v>1920</v>
      </c>
      <c r="D58" s="32">
        <f>+'IT HUB'!AB7</f>
        <v>1152</v>
      </c>
      <c r="E58" s="32">
        <f>+'IT HUB'!AC7</f>
        <v>384</v>
      </c>
      <c r="F58" s="32">
        <f>+'IT HUB'!AD7</f>
        <v>768</v>
      </c>
      <c r="G58" s="32">
        <f>+'IT HUB'!AE7</f>
        <v>384</v>
      </c>
      <c r="H58" s="32">
        <f>+'IT HUB'!AF7</f>
        <v>768</v>
      </c>
      <c r="I58" s="32">
        <f>+'IT HUB'!AG7</f>
        <v>384</v>
      </c>
      <c r="J58" s="32">
        <f>+'IT HUB'!AH7</f>
        <v>1536</v>
      </c>
      <c r="K58" s="32">
        <f>+'IT HUB'!AI7</f>
        <v>1536</v>
      </c>
      <c r="L58" s="32">
        <f>+'IT HUB'!AJ7</f>
        <v>1920</v>
      </c>
      <c r="M58" s="32">
        <f>+'IT HUB'!AK7</f>
        <v>1920</v>
      </c>
      <c r="N58" s="32">
        <f>+'IT HUB'!AL7</f>
        <v>1152</v>
      </c>
      <c r="O58" s="32">
        <f>+'IT HUB'!AM7</f>
        <v>1536</v>
      </c>
      <c r="P58" s="32">
        <f>+'IT HUB'!AN7</f>
        <v>1152</v>
      </c>
      <c r="Q58" s="32">
        <f>+'IT HUB'!AO7</f>
        <v>384</v>
      </c>
      <c r="R58" s="32">
        <f>+'IT HUB'!AP7</f>
        <v>384</v>
      </c>
      <c r="S58" s="32">
        <f>+'IT HUB'!AQ7</f>
        <v>768</v>
      </c>
      <c r="T58" s="32">
        <f>+'IT HUB'!AR7</f>
        <v>384</v>
      </c>
      <c r="U58" s="32">
        <f>+'IT HUB'!AS7</f>
        <v>384</v>
      </c>
      <c r="V58" s="32">
        <f>+'IT HUB'!AT7</f>
        <v>1152</v>
      </c>
      <c r="W58" s="32">
        <f>+'IT HUB'!AU7</f>
        <v>1536</v>
      </c>
      <c r="X58" s="32">
        <f>+'IT HUB'!AV7</f>
        <v>1536</v>
      </c>
      <c r="Y58" s="32">
        <f>+'IT HUB'!AW7</f>
        <v>1152</v>
      </c>
    </row>
    <row r="59" spans="1:25">
      <c r="A59" t="s">
        <v>207</v>
      </c>
      <c r="B59" s="32">
        <f>+'UK HUB'!Z7</f>
        <v>2304</v>
      </c>
      <c r="C59" s="32">
        <f>+'UK HUB'!AA7</f>
        <v>2304</v>
      </c>
      <c r="D59" s="32">
        <f>+'UK HUB'!AB7</f>
        <v>1152</v>
      </c>
      <c r="E59" s="32">
        <f>+'UK HUB'!AC7</f>
        <v>768</v>
      </c>
      <c r="F59" s="32">
        <f>+'UK HUB'!AD7</f>
        <v>768</v>
      </c>
      <c r="G59" s="32">
        <f>+'UK HUB'!AE7</f>
        <v>768</v>
      </c>
      <c r="H59" s="32">
        <f>+'UK HUB'!AF7</f>
        <v>768</v>
      </c>
      <c r="I59" s="32">
        <f>+'UK HUB'!AG7</f>
        <v>768</v>
      </c>
      <c r="J59" s="32">
        <f>+'UK HUB'!AH7</f>
        <v>1536</v>
      </c>
      <c r="K59" s="32">
        <f>+'UK HUB'!AI7</f>
        <v>1920</v>
      </c>
      <c r="L59" s="32">
        <f>+'UK HUB'!AJ7</f>
        <v>2304</v>
      </c>
      <c r="M59" s="32">
        <f>+'UK HUB'!AK7</f>
        <v>1920</v>
      </c>
      <c r="N59" s="32">
        <f>+'UK HUB'!AL7</f>
        <v>1920</v>
      </c>
      <c r="O59" s="32">
        <f>+'UK HUB'!AM7</f>
        <v>1536</v>
      </c>
      <c r="P59" s="32">
        <f>+'UK HUB'!AN7</f>
        <v>1152</v>
      </c>
      <c r="Q59" s="32">
        <f>+'UK HUB'!AO7</f>
        <v>768</v>
      </c>
      <c r="R59" s="32">
        <f>+'UK HUB'!AP7</f>
        <v>384</v>
      </c>
      <c r="S59" s="32">
        <f>+'UK HUB'!AQ7</f>
        <v>768</v>
      </c>
      <c r="T59" s="32">
        <f>+'UK HUB'!AR7</f>
        <v>384</v>
      </c>
      <c r="U59" s="32">
        <f>+'UK HUB'!AS7</f>
        <v>768</v>
      </c>
      <c r="V59" s="32">
        <f>+'UK HUB'!AT7</f>
        <v>1152</v>
      </c>
      <c r="W59" s="32">
        <f>+'UK HUB'!AU7</f>
        <v>1536</v>
      </c>
      <c r="X59" s="32">
        <f>+'UK HUB'!AV7</f>
        <v>1920</v>
      </c>
      <c r="Y59" s="32">
        <f>+'UK HUB'!AW7</f>
        <v>1536</v>
      </c>
    </row>
    <row r="60" spans="1:25">
      <c r="A60" t="s">
        <v>208</v>
      </c>
      <c r="B60" s="32">
        <f>+'CE HUB'!Z7</f>
        <v>0</v>
      </c>
      <c r="C60" s="32">
        <f>+'CE HUB'!AA7</f>
        <v>0</v>
      </c>
      <c r="D60" s="32">
        <f>+'CE HUB'!AB7</f>
        <v>0</v>
      </c>
      <c r="E60" s="32">
        <f>+'CE HUB'!AC7</f>
        <v>0</v>
      </c>
      <c r="F60" s="32">
        <f>+'CE HUB'!AD7</f>
        <v>0</v>
      </c>
      <c r="G60" s="32">
        <f>+'CE HUB'!AE7</f>
        <v>0</v>
      </c>
      <c r="H60" s="32">
        <f>+'CE HUB'!AF7</f>
        <v>0</v>
      </c>
      <c r="I60" s="32">
        <f>+'CE HUB'!AG7</f>
        <v>0</v>
      </c>
      <c r="J60" s="32">
        <f>+'CE HUB'!AH7</f>
        <v>0</v>
      </c>
      <c r="K60" s="32">
        <f>+'CE HUB'!AI7</f>
        <v>0</v>
      </c>
      <c r="L60" s="32">
        <f>+'CE HUB'!AJ7</f>
        <v>0</v>
      </c>
      <c r="M60" s="32">
        <f>+'CE HUB'!AK7</f>
        <v>0</v>
      </c>
      <c r="N60" s="32">
        <f>+'CE HUB'!AL7</f>
        <v>0</v>
      </c>
      <c r="O60" s="32">
        <f>+'CE HUB'!AM7</f>
        <v>0</v>
      </c>
      <c r="P60" s="32">
        <f>+'CE HUB'!AN7</f>
        <v>0</v>
      </c>
      <c r="Q60" s="32">
        <f>+'CE HUB'!AO7</f>
        <v>0</v>
      </c>
      <c r="R60" s="32">
        <f>+'CE HUB'!AP7</f>
        <v>0</v>
      </c>
      <c r="S60" s="32">
        <f>+'CE HUB'!AQ7</f>
        <v>0</v>
      </c>
      <c r="T60" s="32">
        <f>+'CE HUB'!AR7</f>
        <v>0</v>
      </c>
      <c r="U60" s="32">
        <f>+'CE HUB'!AS7</f>
        <v>0</v>
      </c>
      <c r="V60" s="32">
        <f>+'CE HUB'!AT7</f>
        <v>0</v>
      </c>
      <c r="W60" s="32">
        <f>+'CE HUB'!AU7</f>
        <v>0</v>
      </c>
      <c r="X60" s="32">
        <f>+'CE HUB'!AV7</f>
        <v>0</v>
      </c>
      <c r="Y60" s="32">
        <f>+'CE HUB'!AW7</f>
        <v>0</v>
      </c>
    </row>
    <row r="61" spans="1:25">
      <c r="A61" t="s">
        <v>213</v>
      </c>
      <c r="B61" s="32">
        <f>+'M-EAST Hub'!Z7</f>
        <v>0</v>
      </c>
      <c r="C61" s="32">
        <f>+'M-EAST Hub'!AA7</f>
        <v>0</v>
      </c>
      <c r="D61" s="32">
        <f>+'M-EAST Hub'!AB7</f>
        <v>0</v>
      </c>
      <c r="E61" s="32">
        <f>+'M-EAST Hub'!AC7</f>
        <v>0</v>
      </c>
      <c r="F61" s="32">
        <f>+'M-EAST Hub'!AD7</f>
        <v>0</v>
      </c>
      <c r="G61" s="32">
        <f>+'M-EAST Hub'!AE7</f>
        <v>0</v>
      </c>
      <c r="H61" s="32">
        <f>+'M-EAST Hub'!AF7</f>
        <v>0</v>
      </c>
      <c r="I61" s="32">
        <f>+'M-EAST Hub'!AG7</f>
        <v>0</v>
      </c>
      <c r="J61" s="32">
        <f>+'M-EAST Hub'!AH7</f>
        <v>0</v>
      </c>
      <c r="K61" s="32">
        <f>+'M-EAST Hub'!AI7</f>
        <v>0</v>
      </c>
      <c r="L61" s="32">
        <f>+'M-EAST Hub'!AJ7</f>
        <v>0</v>
      </c>
      <c r="M61" s="32">
        <f>+'M-EAST Hub'!AK7</f>
        <v>0</v>
      </c>
      <c r="N61" s="32">
        <f>+'M-EAST Hub'!AL7</f>
        <v>0</v>
      </c>
      <c r="O61" s="32">
        <f>+'M-EAST Hub'!AM7</f>
        <v>0</v>
      </c>
      <c r="P61" s="32">
        <f>+'M-EAST Hub'!AN7</f>
        <v>0</v>
      </c>
      <c r="Q61" s="32">
        <f>+'M-EAST Hub'!AO7</f>
        <v>0</v>
      </c>
      <c r="R61" s="32">
        <f>+'M-EAST Hub'!AP7</f>
        <v>0</v>
      </c>
      <c r="S61" s="32">
        <f>+'M-EAST Hub'!AQ7</f>
        <v>0</v>
      </c>
      <c r="T61" s="32">
        <f>+'M-EAST Hub'!AR7</f>
        <v>0</v>
      </c>
      <c r="U61" s="32">
        <f>+'M-EAST Hub'!AS7</f>
        <v>0</v>
      </c>
      <c r="V61" s="32">
        <f>+'M-EAST Hub'!AT7</f>
        <v>0</v>
      </c>
      <c r="W61" s="32">
        <f>+'M-EAST Hub'!AU7</f>
        <v>0</v>
      </c>
      <c r="X61" s="32">
        <f>+'M-EAST Hub'!AV7</f>
        <v>0</v>
      </c>
      <c r="Y61" s="32">
        <f>+'M-EAST Hub'!AW7</f>
        <v>0</v>
      </c>
    </row>
    <row r="62" spans="1:25">
      <c r="A62" t="s">
        <v>63</v>
      </c>
      <c r="B62" s="32">
        <f>+USA!Z7</f>
        <v>0</v>
      </c>
      <c r="C62" s="32">
        <f>+USA!AA7</f>
        <v>0</v>
      </c>
      <c r="D62" s="32">
        <f>+USA!AB7</f>
        <v>0</v>
      </c>
      <c r="E62" s="32">
        <f>+USA!AC7</f>
        <v>0</v>
      </c>
      <c r="F62" s="32">
        <f>+USA!AD7</f>
        <v>0</v>
      </c>
      <c r="G62" s="32">
        <f>+USA!AE7</f>
        <v>0</v>
      </c>
      <c r="H62" s="32">
        <f>+USA!AF7</f>
        <v>0</v>
      </c>
      <c r="I62" s="32">
        <f>+USA!AG7</f>
        <v>0</v>
      </c>
      <c r="J62" s="32">
        <f>+USA!AH7</f>
        <v>0</v>
      </c>
      <c r="K62" s="32">
        <f>+USA!AI7</f>
        <v>0</v>
      </c>
      <c r="L62" s="32">
        <f>+USA!AJ7</f>
        <v>0</v>
      </c>
      <c r="M62" s="32">
        <f>+USA!AK7</f>
        <v>0</v>
      </c>
      <c r="N62" s="32">
        <f>+USA!AL7</f>
        <v>0</v>
      </c>
      <c r="O62" s="32">
        <f>+USA!AM7</f>
        <v>0</v>
      </c>
      <c r="P62" s="32">
        <f>+USA!AN7</f>
        <v>0</v>
      </c>
      <c r="Q62" s="32">
        <f>+USA!AO7</f>
        <v>0</v>
      </c>
      <c r="R62" s="32">
        <f>+USA!AP7</f>
        <v>0</v>
      </c>
      <c r="S62" s="32">
        <f>+USA!AQ7</f>
        <v>0</v>
      </c>
      <c r="T62" s="32">
        <f>+USA!AR7</f>
        <v>0</v>
      </c>
      <c r="U62" s="32">
        <f>+USA!AS7</f>
        <v>0</v>
      </c>
      <c r="V62" s="32">
        <f>+USA!AT7</f>
        <v>0</v>
      </c>
      <c r="W62" s="32">
        <f>+USA!AU7</f>
        <v>0</v>
      </c>
      <c r="X62" s="32">
        <f>+USA!AV7</f>
        <v>0</v>
      </c>
      <c r="Y62" s="32">
        <f>+USA!AW7</f>
        <v>0</v>
      </c>
    </row>
    <row r="63" spans="1:25">
      <c r="A63" t="s">
        <v>209</v>
      </c>
      <c r="B63" s="32">
        <f>+ASIA!Z7</f>
        <v>0</v>
      </c>
      <c r="C63" s="32">
        <f>+ASIA!AA7</f>
        <v>0</v>
      </c>
      <c r="D63" s="32">
        <f>+ASIA!AB7</f>
        <v>0</v>
      </c>
      <c r="E63" s="32">
        <f>+ASIA!AC7</f>
        <v>0</v>
      </c>
      <c r="F63" s="32">
        <f>+ASIA!AD7</f>
        <v>0</v>
      </c>
      <c r="G63" s="32">
        <f>+ASIA!AE7</f>
        <v>0</v>
      </c>
      <c r="H63" s="32">
        <f>+ASIA!AF7</f>
        <v>0</v>
      </c>
      <c r="I63" s="32">
        <f>+ASIA!AG7</f>
        <v>0</v>
      </c>
      <c r="J63" s="32">
        <f>+ASIA!AH7</f>
        <v>0</v>
      </c>
      <c r="K63" s="32">
        <f>+ASIA!AI7</f>
        <v>0</v>
      </c>
      <c r="L63" s="32">
        <f>+ASIA!AJ7</f>
        <v>0</v>
      </c>
      <c r="M63" s="32">
        <f>+ASIA!AK7</f>
        <v>0</v>
      </c>
      <c r="N63" s="32">
        <f>+ASIA!AL7</f>
        <v>0</v>
      </c>
      <c r="O63" s="32">
        <f>+ASIA!AM7</f>
        <v>0</v>
      </c>
      <c r="P63" s="32">
        <f>+ASIA!AN7</f>
        <v>0</v>
      </c>
      <c r="Q63" s="32">
        <f>+ASIA!AO7</f>
        <v>0</v>
      </c>
      <c r="R63" s="32">
        <f>+ASIA!AP7</f>
        <v>0</v>
      </c>
      <c r="S63" s="32">
        <f>+ASIA!AQ7</f>
        <v>0</v>
      </c>
      <c r="T63" s="32">
        <f>+ASIA!AR7</f>
        <v>0</v>
      </c>
      <c r="U63" s="32">
        <f>+ASIA!AS7</f>
        <v>0</v>
      </c>
      <c r="V63" s="32">
        <f>+ASIA!AT7</f>
        <v>0</v>
      </c>
      <c r="W63" s="32">
        <f>+ASIA!AU7</f>
        <v>0</v>
      </c>
      <c r="X63" s="32">
        <f>+ASIA!AV7</f>
        <v>0</v>
      </c>
      <c r="Y63" s="32">
        <f>+ASIA!AW7</f>
        <v>0</v>
      </c>
    </row>
    <row r="64" spans="1:25">
      <c r="A64" t="s">
        <v>214</v>
      </c>
      <c r="B64" s="32">
        <f>+'Others IEC'!Z7</f>
        <v>0</v>
      </c>
      <c r="C64" s="32">
        <f>+'Others IEC'!AA7</f>
        <v>0</v>
      </c>
      <c r="D64" s="32">
        <f>+'Others IEC'!AB7</f>
        <v>0</v>
      </c>
      <c r="E64" s="32">
        <f>+'Others IEC'!AC7</f>
        <v>0</v>
      </c>
      <c r="F64" s="32">
        <f>+'Others IEC'!AD7</f>
        <v>0</v>
      </c>
      <c r="G64" s="32">
        <f>+'Others IEC'!AE7</f>
        <v>0</v>
      </c>
      <c r="H64" s="32">
        <f>+'Others IEC'!AF7</f>
        <v>0</v>
      </c>
      <c r="I64" s="32">
        <f>+'Others IEC'!AG7</f>
        <v>0</v>
      </c>
      <c r="J64" s="32">
        <f>+'Others IEC'!AH7</f>
        <v>0</v>
      </c>
      <c r="K64" s="32">
        <f>+'Others IEC'!AI7</f>
        <v>0</v>
      </c>
      <c r="L64" s="32">
        <f>+'Others IEC'!AJ7</f>
        <v>0</v>
      </c>
      <c r="M64" s="32">
        <f>+'Others IEC'!AK7</f>
        <v>0</v>
      </c>
      <c r="N64" s="32">
        <f>+'Others IEC'!AL7</f>
        <v>0</v>
      </c>
      <c r="O64" s="32">
        <f>+'Others IEC'!AM7</f>
        <v>0</v>
      </c>
      <c r="P64" s="32">
        <f>+'Others IEC'!AN7</f>
        <v>0</v>
      </c>
      <c r="Q64" s="32">
        <f>+'Others IEC'!AO7</f>
        <v>0</v>
      </c>
      <c r="R64" s="32">
        <f>+'Others IEC'!AP7</f>
        <v>0</v>
      </c>
      <c r="S64" s="32">
        <f>+'Others IEC'!AQ7</f>
        <v>0</v>
      </c>
      <c r="T64" s="32">
        <f>+'Others IEC'!AR7</f>
        <v>0</v>
      </c>
      <c r="U64" s="32">
        <f>+'Others IEC'!AS7</f>
        <v>0</v>
      </c>
      <c r="V64" s="32">
        <f>+'Others IEC'!AT7</f>
        <v>0</v>
      </c>
      <c r="W64" s="32">
        <f>+'Others IEC'!AU7</f>
        <v>0</v>
      </c>
      <c r="X64" s="32">
        <f>+'Others IEC'!AV7</f>
        <v>0</v>
      </c>
      <c r="Y64" s="32">
        <f>+'Others IEC'!AW7</f>
        <v>0</v>
      </c>
    </row>
    <row r="65" spans="1:25">
      <c r="A65" t="s">
        <v>215</v>
      </c>
      <c r="B65" s="32">
        <f>+'N-Africa'!Z7</f>
        <v>0</v>
      </c>
      <c r="C65" s="32">
        <f>+'N-Africa'!AA7</f>
        <v>0</v>
      </c>
      <c r="D65" s="32">
        <f>+'N-Africa'!AB7</f>
        <v>0</v>
      </c>
      <c r="E65" s="32">
        <f>+'N-Africa'!AC7</f>
        <v>0</v>
      </c>
      <c r="F65" s="32">
        <f>+'N-Africa'!AD7</f>
        <v>0</v>
      </c>
      <c r="G65" s="32">
        <f>+'N-Africa'!AE7</f>
        <v>0</v>
      </c>
      <c r="H65" s="32">
        <f>+'N-Africa'!AF7</f>
        <v>0</v>
      </c>
      <c r="I65" s="32">
        <f>+'N-Africa'!AG7</f>
        <v>0</v>
      </c>
      <c r="J65" s="32">
        <f>+'N-Africa'!AH7</f>
        <v>0</v>
      </c>
      <c r="K65" s="32">
        <f>+'N-Africa'!AI7</f>
        <v>0</v>
      </c>
      <c r="L65" s="32">
        <f>+'N-Africa'!AJ7</f>
        <v>0</v>
      </c>
      <c r="M65" s="32">
        <f>+'N-Africa'!AK7</f>
        <v>0</v>
      </c>
      <c r="N65" s="32">
        <f>+'N-Africa'!AL7</f>
        <v>0</v>
      </c>
      <c r="O65" s="32">
        <f>+'N-Africa'!AM7</f>
        <v>0</v>
      </c>
      <c r="P65" s="32">
        <f>+'N-Africa'!AN7</f>
        <v>0</v>
      </c>
      <c r="Q65" s="32">
        <f>+'N-Africa'!AO7</f>
        <v>0</v>
      </c>
      <c r="R65" s="32">
        <f>+'N-Africa'!AP7</f>
        <v>0</v>
      </c>
      <c r="S65" s="32">
        <f>+'N-Africa'!AQ7</f>
        <v>0</v>
      </c>
      <c r="T65" s="32">
        <f>+'N-Africa'!AR7</f>
        <v>0</v>
      </c>
      <c r="U65" s="32">
        <f>+'N-Africa'!AS7</f>
        <v>0</v>
      </c>
      <c r="V65" s="32">
        <f>+'N-Africa'!AT7</f>
        <v>0</v>
      </c>
      <c r="W65" s="32">
        <f>+'N-Africa'!AU7</f>
        <v>0</v>
      </c>
      <c r="X65" s="32">
        <f>+'N-Africa'!AV7</f>
        <v>0</v>
      </c>
      <c r="Y65" s="32">
        <f>+'N-Africa'!AW7</f>
        <v>0</v>
      </c>
    </row>
    <row r="67" spans="1:25">
      <c r="A67" s="33" t="s">
        <v>216</v>
      </c>
      <c r="B67" s="34">
        <f>+SUM(B55:B65)</f>
        <v>9984</v>
      </c>
      <c r="C67" s="34">
        <f t="shared" ref="C67:Y67" si="3">+SUM(C55:C65)</f>
        <v>9600</v>
      </c>
      <c r="D67" s="34">
        <f t="shared" si="3"/>
        <v>5760</v>
      </c>
      <c r="E67" s="34">
        <f t="shared" si="3"/>
        <v>3072</v>
      </c>
      <c r="F67" s="34">
        <f t="shared" si="3"/>
        <v>3840</v>
      </c>
      <c r="G67" s="34">
        <f t="shared" si="3"/>
        <v>2688</v>
      </c>
      <c r="H67" s="34">
        <f t="shared" si="3"/>
        <v>3840</v>
      </c>
      <c r="I67" s="34">
        <f t="shared" si="3"/>
        <v>3072</v>
      </c>
      <c r="J67" s="34">
        <f t="shared" si="3"/>
        <v>6528</v>
      </c>
      <c r="K67" s="34">
        <f t="shared" si="3"/>
        <v>8448</v>
      </c>
      <c r="L67" s="34">
        <f t="shared" si="3"/>
        <v>9984</v>
      </c>
      <c r="M67" s="34">
        <f t="shared" si="3"/>
        <v>8832</v>
      </c>
      <c r="N67" s="34">
        <f t="shared" si="3"/>
        <v>7680</v>
      </c>
      <c r="O67" s="34">
        <f t="shared" si="3"/>
        <v>7296</v>
      </c>
      <c r="P67" s="34">
        <f t="shared" si="3"/>
        <v>4992</v>
      </c>
      <c r="Q67" s="34">
        <f t="shared" si="3"/>
        <v>2688</v>
      </c>
      <c r="R67" s="34">
        <f t="shared" si="3"/>
        <v>2688</v>
      </c>
      <c r="S67" s="34">
        <f t="shared" si="3"/>
        <v>2688</v>
      </c>
      <c r="T67" s="34">
        <f t="shared" si="3"/>
        <v>2688</v>
      </c>
      <c r="U67" s="34">
        <f t="shared" si="3"/>
        <v>1920</v>
      </c>
      <c r="V67" s="34">
        <f t="shared" si="3"/>
        <v>5376</v>
      </c>
      <c r="W67" s="34">
        <f t="shared" si="3"/>
        <v>7296</v>
      </c>
      <c r="X67" s="34">
        <f t="shared" si="3"/>
        <v>8064</v>
      </c>
      <c r="Y67" s="34">
        <f t="shared" si="3"/>
        <v>6912</v>
      </c>
    </row>
    <row r="69" spans="1:25">
      <c r="A69" s="16" t="s">
        <v>138</v>
      </c>
      <c r="B69" s="31" t="s">
        <v>145</v>
      </c>
      <c r="C69" s="31" t="s">
        <v>145</v>
      </c>
      <c r="D69" s="31" t="s">
        <v>145</v>
      </c>
      <c r="E69" s="31" t="s">
        <v>145</v>
      </c>
      <c r="F69" s="31" t="s">
        <v>145</v>
      </c>
      <c r="G69" s="31" t="s">
        <v>145</v>
      </c>
      <c r="H69" s="31" t="s">
        <v>145</v>
      </c>
      <c r="I69" s="31" t="s">
        <v>145</v>
      </c>
      <c r="J69" s="31" t="s">
        <v>145</v>
      </c>
      <c r="K69" s="31" t="s">
        <v>145</v>
      </c>
      <c r="L69" s="31" t="s">
        <v>145</v>
      </c>
      <c r="M69" s="31" t="s">
        <v>145</v>
      </c>
      <c r="N69" s="31" t="s">
        <v>145</v>
      </c>
      <c r="O69" s="31" t="s">
        <v>145</v>
      </c>
      <c r="P69" s="31" t="s">
        <v>145</v>
      </c>
      <c r="Q69" s="31" t="s">
        <v>145</v>
      </c>
      <c r="R69" s="31" t="s">
        <v>145</v>
      </c>
      <c r="S69" s="31" t="s">
        <v>145</v>
      </c>
      <c r="T69" s="31" t="s">
        <v>145</v>
      </c>
      <c r="U69" s="31" t="s">
        <v>145</v>
      </c>
      <c r="V69" s="31" t="s">
        <v>145</v>
      </c>
      <c r="W69" s="31" t="s">
        <v>145</v>
      </c>
      <c r="X69" s="31" t="s">
        <v>145</v>
      </c>
      <c r="Y69" s="31" t="s">
        <v>145</v>
      </c>
    </row>
    <row r="70" spans="1:25">
      <c r="A70" t="s">
        <v>203</v>
      </c>
      <c r="B70" s="31">
        <v>1</v>
      </c>
      <c r="C70" s="31">
        <v>1</v>
      </c>
      <c r="D70" s="31">
        <v>1</v>
      </c>
      <c r="E70" s="31">
        <v>1</v>
      </c>
      <c r="F70" s="31">
        <v>1</v>
      </c>
      <c r="G70" s="31">
        <v>1</v>
      </c>
      <c r="H70" s="31">
        <v>1</v>
      </c>
      <c r="I70" s="31">
        <v>1</v>
      </c>
      <c r="J70" s="31">
        <v>1</v>
      </c>
      <c r="K70" s="31">
        <v>1</v>
      </c>
      <c r="L70" s="31">
        <v>1</v>
      </c>
      <c r="M70" s="31">
        <v>1</v>
      </c>
      <c r="N70" s="31">
        <v>2</v>
      </c>
      <c r="O70" s="31">
        <v>2</v>
      </c>
      <c r="P70" s="31">
        <v>2</v>
      </c>
      <c r="Q70" s="31">
        <v>2</v>
      </c>
      <c r="R70" s="31">
        <v>2</v>
      </c>
      <c r="S70" s="31">
        <v>2</v>
      </c>
      <c r="T70" s="31">
        <v>2</v>
      </c>
      <c r="U70" s="31">
        <v>2</v>
      </c>
      <c r="V70" s="31">
        <v>2</v>
      </c>
      <c r="W70" s="31">
        <v>2</v>
      </c>
      <c r="X70" s="31">
        <v>2</v>
      </c>
      <c r="Y70" s="31">
        <v>2</v>
      </c>
    </row>
    <row r="71" spans="1:25">
      <c r="A71" t="s">
        <v>10</v>
      </c>
      <c r="B71" s="31">
        <v>1</v>
      </c>
      <c r="C71" s="31">
        <v>2</v>
      </c>
      <c r="D71" s="31">
        <v>3</v>
      </c>
      <c r="E71" s="31">
        <v>4</v>
      </c>
      <c r="F71" s="31">
        <v>5</v>
      </c>
      <c r="G71" s="31">
        <v>6</v>
      </c>
      <c r="H71" s="31">
        <v>7</v>
      </c>
      <c r="I71" s="31">
        <v>8</v>
      </c>
      <c r="J71" s="31">
        <v>9</v>
      </c>
      <c r="K71" s="31">
        <v>10</v>
      </c>
      <c r="L71" s="31">
        <v>11</v>
      </c>
      <c r="M71" s="31">
        <v>12</v>
      </c>
      <c r="N71" s="31">
        <v>1</v>
      </c>
      <c r="O71" s="31">
        <v>2</v>
      </c>
      <c r="P71" s="31">
        <v>3</v>
      </c>
      <c r="Q71" s="31">
        <v>4</v>
      </c>
      <c r="R71" s="31">
        <v>5</v>
      </c>
      <c r="S71" s="31">
        <v>6</v>
      </c>
      <c r="T71" s="31">
        <v>7</v>
      </c>
      <c r="U71" s="31">
        <v>8</v>
      </c>
      <c r="V71" s="31">
        <v>9</v>
      </c>
      <c r="W71" s="31">
        <v>10</v>
      </c>
      <c r="X71" s="31">
        <v>11</v>
      </c>
      <c r="Y71" s="31">
        <v>12</v>
      </c>
    </row>
    <row r="72" spans="1:25">
      <c r="A72" t="s">
        <v>167</v>
      </c>
      <c r="B72" s="32">
        <f>+DACH!Z8</f>
        <v>0</v>
      </c>
      <c r="C72" s="32">
        <f>+DACH!AA8</f>
        <v>0</v>
      </c>
      <c r="D72" s="32">
        <f>+DACH!AB8</f>
        <v>0</v>
      </c>
      <c r="E72" s="32">
        <f>+DACH!AC8</f>
        <v>0</v>
      </c>
      <c r="F72" s="32">
        <f>+DACH!AD8</f>
        <v>0</v>
      </c>
      <c r="G72" s="32">
        <f>+DACH!AE8</f>
        <v>0</v>
      </c>
      <c r="H72" s="32">
        <f>+DACH!AF8</f>
        <v>0</v>
      </c>
      <c r="I72" s="32">
        <f>+DACH!AG8</f>
        <v>0</v>
      </c>
      <c r="J72" s="32">
        <f>+DACH!AH8</f>
        <v>0</v>
      </c>
      <c r="K72" s="32">
        <f>+DACH!AI8</f>
        <v>0</v>
      </c>
      <c r="L72" s="32">
        <f>+DACH!AJ8</f>
        <v>0</v>
      </c>
      <c r="M72" s="32">
        <f>+DACH!AK8</f>
        <v>0</v>
      </c>
      <c r="N72" s="32">
        <f>+DACH!AL8</f>
        <v>0</v>
      </c>
      <c r="O72" s="32">
        <f>+DACH!AM8</f>
        <v>0</v>
      </c>
      <c r="P72" s="32">
        <f>+DACH!AN8</f>
        <v>0</v>
      </c>
      <c r="Q72" s="32">
        <f>+DACH!AO8</f>
        <v>0</v>
      </c>
      <c r="R72" s="32">
        <f>+DACH!AP8</f>
        <v>0</v>
      </c>
      <c r="S72" s="32">
        <f>+DACH!AQ8</f>
        <v>0</v>
      </c>
      <c r="T72" s="32">
        <f>+DACH!AR8</f>
        <v>0</v>
      </c>
      <c r="U72" s="32">
        <f>+DACH!AS8</f>
        <v>0</v>
      </c>
      <c r="V72" s="32">
        <f>+DACH!AT8</f>
        <v>0</v>
      </c>
      <c r="W72" s="32">
        <f>+DACH!AU8</f>
        <v>0</v>
      </c>
      <c r="X72" s="32">
        <f>+DACH!AV8</f>
        <v>0</v>
      </c>
      <c r="Y72" s="32">
        <f>+DACH!AW8</f>
        <v>0</v>
      </c>
    </row>
    <row r="73" spans="1:25">
      <c r="A73" t="s">
        <v>211</v>
      </c>
      <c r="B73" s="32">
        <f>+'IB HUB'!Z8</f>
        <v>0</v>
      </c>
      <c r="C73" s="32">
        <f>+'IB HUB'!AA8</f>
        <v>0</v>
      </c>
      <c r="D73" s="32">
        <f>+'IB HUB'!AB8</f>
        <v>0</v>
      </c>
      <c r="E73" s="32">
        <f>+'IB HUB'!AC8</f>
        <v>0</v>
      </c>
      <c r="F73" s="32">
        <f>+'IB HUB'!AD8</f>
        <v>0</v>
      </c>
      <c r="G73" s="32">
        <f>+'IB HUB'!AE8</f>
        <v>0</v>
      </c>
      <c r="H73" s="32">
        <f>+'IB HUB'!AF8</f>
        <v>0</v>
      </c>
      <c r="I73" s="32">
        <f>+'IB HUB'!AG8</f>
        <v>0</v>
      </c>
      <c r="J73" s="32">
        <f>+'IB HUB'!AH8</f>
        <v>0</v>
      </c>
      <c r="K73" s="32">
        <f>+'IB HUB'!AI8</f>
        <v>0</v>
      </c>
      <c r="L73" s="32">
        <f>+'IB HUB'!AJ8</f>
        <v>0</v>
      </c>
      <c r="M73" s="32">
        <f>+'IB HUB'!AK8</f>
        <v>0</v>
      </c>
      <c r="N73" s="32">
        <f>+'IB HUB'!AL8</f>
        <v>0</v>
      </c>
      <c r="O73" s="32">
        <f>+'IB HUB'!AM8</f>
        <v>0</v>
      </c>
      <c r="P73" s="32">
        <f>+'IB HUB'!AN8</f>
        <v>0</v>
      </c>
      <c r="Q73" s="32">
        <f>+'IB HUB'!AO8</f>
        <v>0</v>
      </c>
      <c r="R73" s="32">
        <f>+'IB HUB'!AP8</f>
        <v>0</v>
      </c>
      <c r="S73" s="32">
        <f>+'IB HUB'!AQ8</f>
        <v>0</v>
      </c>
      <c r="T73" s="32">
        <f>+'IB HUB'!AR8</f>
        <v>0</v>
      </c>
      <c r="U73" s="32">
        <f>+'IB HUB'!AS8</f>
        <v>0</v>
      </c>
      <c r="V73" s="32">
        <f>+'IB HUB'!AT8</f>
        <v>0</v>
      </c>
      <c r="W73" s="32">
        <f>+'IB HUB'!AU8</f>
        <v>0</v>
      </c>
      <c r="X73" s="32">
        <f>+'IB HUB'!AV8</f>
        <v>0</v>
      </c>
      <c r="Y73" s="32">
        <f>+'IB HUB'!AW8</f>
        <v>0</v>
      </c>
    </row>
    <row r="74" spans="1:25">
      <c r="A74" t="s">
        <v>212</v>
      </c>
      <c r="B74" s="32">
        <f>+'FR HUB'!Z8</f>
        <v>0</v>
      </c>
      <c r="C74" s="32">
        <f>+'FR HUB'!AA8</f>
        <v>0</v>
      </c>
      <c r="D74" s="32">
        <f>+'FR HUB'!AB8</f>
        <v>0</v>
      </c>
      <c r="E74" s="32">
        <f>+'FR HUB'!AC8</f>
        <v>0</v>
      </c>
      <c r="F74" s="32">
        <f>+'FR HUB'!AD8</f>
        <v>0</v>
      </c>
      <c r="G74" s="32">
        <f>+'FR HUB'!AE8</f>
        <v>0</v>
      </c>
      <c r="H74" s="32">
        <f>+'FR HUB'!AF8</f>
        <v>0</v>
      </c>
      <c r="I74" s="32">
        <f>+'FR HUB'!AG8</f>
        <v>0</v>
      </c>
      <c r="J74" s="32">
        <f>+'FR HUB'!AH8</f>
        <v>0</v>
      </c>
      <c r="K74" s="32">
        <f>+'FR HUB'!AI8</f>
        <v>0</v>
      </c>
      <c r="L74" s="32">
        <f>+'FR HUB'!AJ8</f>
        <v>0</v>
      </c>
      <c r="M74" s="32">
        <f>+'FR HUB'!AK8</f>
        <v>0</v>
      </c>
      <c r="N74" s="32">
        <f>+'FR HUB'!AL8</f>
        <v>0</v>
      </c>
      <c r="O74" s="32">
        <f>+'FR HUB'!AM8</f>
        <v>0</v>
      </c>
      <c r="P74" s="32">
        <f>+'FR HUB'!AN8</f>
        <v>0</v>
      </c>
      <c r="Q74" s="32">
        <f>+'FR HUB'!AO8</f>
        <v>0</v>
      </c>
      <c r="R74" s="32">
        <f>+'FR HUB'!AP8</f>
        <v>0</v>
      </c>
      <c r="S74" s="32">
        <f>+'FR HUB'!AQ8</f>
        <v>0</v>
      </c>
      <c r="T74" s="32">
        <f>+'FR HUB'!AR8</f>
        <v>0</v>
      </c>
      <c r="U74" s="32">
        <f>+'FR HUB'!AS8</f>
        <v>0</v>
      </c>
      <c r="V74" s="32">
        <f>+'FR HUB'!AT8</f>
        <v>0</v>
      </c>
      <c r="W74" s="32">
        <f>+'FR HUB'!AU8</f>
        <v>0</v>
      </c>
      <c r="X74" s="32">
        <f>+'FR HUB'!AV8</f>
        <v>0</v>
      </c>
      <c r="Y74" s="32">
        <f>+'FR HUB'!AW8</f>
        <v>0</v>
      </c>
    </row>
    <row r="75" spans="1:25">
      <c r="A75" t="s">
        <v>206</v>
      </c>
      <c r="B75" s="32">
        <f>+'IT HUB'!Z8</f>
        <v>0</v>
      </c>
      <c r="C75" s="32">
        <f>+'IT HUB'!AA8</f>
        <v>0</v>
      </c>
      <c r="D75" s="32">
        <f>+'IT HUB'!AB8</f>
        <v>0</v>
      </c>
      <c r="E75" s="32">
        <f>+'IT HUB'!AC8</f>
        <v>0</v>
      </c>
      <c r="F75" s="32">
        <f>+'IT HUB'!AD8</f>
        <v>0</v>
      </c>
      <c r="G75" s="32">
        <f>+'IT HUB'!AE8</f>
        <v>0</v>
      </c>
      <c r="H75" s="32">
        <f>+'IT HUB'!AF8</f>
        <v>0</v>
      </c>
      <c r="I75" s="32">
        <f>+'IT HUB'!AG8</f>
        <v>0</v>
      </c>
      <c r="J75" s="32">
        <f>+'IT HUB'!AH8</f>
        <v>0</v>
      </c>
      <c r="K75" s="32">
        <f>+'IT HUB'!AI8</f>
        <v>0</v>
      </c>
      <c r="L75" s="32">
        <f>+'IT HUB'!AJ8</f>
        <v>0</v>
      </c>
      <c r="M75" s="32">
        <f>+'IT HUB'!AK8</f>
        <v>0</v>
      </c>
      <c r="N75" s="32">
        <f>+'IT HUB'!AL8</f>
        <v>0</v>
      </c>
      <c r="O75" s="32">
        <f>+'IT HUB'!AM8</f>
        <v>0</v>
      </c>
      <c r="P75" s="32">
        <f>+'IT HUB'!AN8</f>
        <v>0</v>
      </c>
      <c r="Q75" s="32">
        <f>+'IT HUB'!AO8</f>
        <v>0</v>
      </c>
      <c r="R75" s="32">
        <f>+'IT HUB'!AP8</f>
        <v>0</v>
      </c>
      <c r="S75" s="32">
        <f>+'IT HUB'!AQ8</f>
        <v>0</v>
      </c>
      <c r="T75" s="32">
        <f>+'IT HUB'!AR8</f>
        <v>0</v>
      </c>
      <c r="U75" s="32">
        <f>+'IT HUB'!AS8</f>
        <v>0</v>
      </c>
      <c r="V75" s="32">
        <f>+'IT HUB'!AT8</f>
        <v>0</v>
      </c>
      <c r="W75" s="32">
        <f>+'IT HUB'!AU8</f>
        <v>0</v>
      </c>
      <c r="X75" s="32">
        <f>+'IT HUB'!AV8</f>
        <v>0</v>
      </c>
      <c r="Y75" s="32">
        <f>+'IT HUB'!AW8</f>
        <v>0</v>
      </c>
    </row>
    <row r="76" spans="1:25">
      <c r="A76" t="s">
        <v>207</v>
      </c>
      <c r="B76" s="32">
        <f>+'UK HUB'!Z8</f>
        <v>0</v>
      </c>
      <c r="C76" s="32">
        <f>+'UK HUB'!AA8</f>
        <v>0</v>
      </c>
      <c r="D76" s="32">
        <f>+'UK HUB'!AB8</f>
        <v>0</v>
      </c>
      <c r="E76" s="32">
        <f>+'UK HUB'!AC8</f>
        <v>0</v>
      </c>
      <c r="F76" s="32">
        <f>+'UK HUB'!AD8</f>
        <v>0</v>
      </c>
      <c r="G76" s="32">
        <f>+'UK HUB'!AE8</f>
        <v>0</v>
      </c>
      <c r="H76" s="32">
        <f>+'UK HUB'!AF8</f>
        <v>0</v>
      </c>
      <c r="I76" s="32">
        <f>+'UK HUB'!AG8</f>
        <v>0</v>
      </c>
      <c r="J76" s="32">
        <f>+'UK HUB'!AH8</f>
        <v>0</v>
      </c>
      <c r="K76" s="32">
        <f>+'UK HUB'!AI8</f>
        <v>0</v>
      </c>
      <c r="L76" s="32">
        <f>+'UK HUB'!AJ8</f>
        <v>0</v>
      </c>
      <c r="M76" s="32">
        <f>+'UK HUB'!AK8</f>
        <v>0</v>
      </c>
      <c r="N76" s="32">
        <f>+'UK HUB'!AL8</f>
        <v>0</v>
      </c>
      <c r="O76" s="32">
        <f>+'UK HUB'!AM8</f>
        <v>0</v>
      </c>
      <c r="P76" s="32">
        <f>+'UK HUB'!AN8</f>
        <v>0</v>
      </c>
      <c r="Q76" s="32">
        <f>+'UK HUB'!AO8</f>
        <v>0</v>
      </c>
      <c r="R76" s="32">
        <f>+'UK HUB'!AP8</f>
        <v>0</v>
      </c>
      <c r="S76" s="32">
        <f>+'UK HUB'!AQ8</f>
        <v>0</v>
      </c>
      <c r="T76" s="32">
        <f>+'UK HUB'!AR8</f>
        <v>0</v>
      </c>
      <c r="U76" s="32">
        <f>+'UK HUB'!AS8</f>
        <v>0</v>
      </c>
      <c r="V76" s="32">
        <f>+'UK HUB'!AT8</f>
        <v>0</v>
      </c>
      <c r="W76" s="32">
        <f>+'UK HUB'!AU8</f>
        <v>0</v>
      </c>
      <c r="X76" s="32">
        <f>+'UK HUB'!AV8</f>
        <v>0</v>
      </c>
      <c r="Y76" s="32">
        <f>+'UK HUB'!AW8</f>
        <v>0</v>
      </c>
    </row>
    <row r="77" spans="1:25">
      <c r="A77" t="s">
        <v>208</v>
      </c>
      <c r="B77" s="32">
        <f>+'CE HUB'!Z8</f>
        <v>1152</v>
      </c>
      <c r="C77" s="32">
        <f>+'CE HUB'!AA8</f>
        <v>1152</v>
      </c>
      <c r="D77" s="32">
        <f>+'CE HUB'!AB8</f>
        <v>768</v>
      </c>
      <c r="E77" s="32">
        <f>+'CE HUB'!AC8</f>
        <v>384</v>
      </c>
      <c r="F77" s="32">
        <f>+'CE HUB'!AD8</f>
        <v>384</v>
      </c>
      <c r="G77" s="32">
        <f>+'CE HUB'!AE8</f>
        <v>384</v>
      </c>
      <c r="H77" s="32">
        <f>+'CE HUB'!AF8</f>
        <v>384</v>
      </c>
      <c r="I77" s="32">
        <f>+'CE HUB'!AG8</f>
        <v>384</v>
      </c>
      <c r="J77" s="32">
        <f>+'CE HUB'!AH8</f>
        <v>768</v>
      </c>
      <c r="K77" s="32">
        <f>+'CE HUB'!AI8</f>
        <v>1152</v>
      </c>
      <c r="L77" s="32">
        <f>+'CE HUB'!AJ8</f>
        <v>1152</v>
      </c>
      <c r="M77" s="32">
        <f>+'CE HUB'!AK8</f>
        <v>1152</v>
      </c>
      <c r="N77" s="32">
        <f>+'CE HUB'!AL8</f>
        <v>1920</v>
      </c>
      <c r="O77" s="32">
        <f>+'CE HUB'!AM8</f>
        <v>1920</v>
      </c>
      <c r="P77" s="32">
        <f>+'CE HUB'!AN8</f>
        <v>1536</v>
      </c>
      <c r="Q77" s="32">
        <f>+'CE HUB'!AO8</f>
        <v>384</v>
      </c>
      <c r="R77" s="32">
        <f>+'CE HUB'!AP8</f>
        <v>384</v>
      </c>
      <c r="S77" s="32">
        <f>+'CE HUB'!AQ8</f>
        <v>768</v>
      </c>
      <c r="T77" s="32">
        <f>+'CE HUB'!AR8</f>
        <v>768</v>
      </c>
      <c r="U77" s="32">
        <f>+'CE HUB'!AS8</f>
        <v>768</v>
      </c>
      <c r="V77" s="32">
        <f>+'CE HUB'!AT8</f>
        <v>1152</v>
      </c>
      <c r="W77" s="32">
        <f>+'CE HUB'!AU8</f>
        <v>1920</v>
      </c>
      <c r="X77" s="32">
        <f>+'CE HUB'!AV8</f>
        <v>1920</v>
      </c>
      <c r="Y77" s="32">
        <f>+'CE HUB'!AW8</f>
        <v>1920</v>
      </c>
    </row>
    <row r="78" spans="1:25">
      <c r="A78" t="s">
        <v>213</v>
      </c>
      <c r="B78" s="32">
        <f>+'M-EAST Hub'!Z8</f>
        <v>1152</v>
      </c>
      <c r="C78" s="32">
        <f>+'M-EAST Hub'!AA8</f>
        <v>1152</v>
      </c>
      <c r="D78" s="32">
        <f>+'M-EAST Hub'!AB8</f>
        <v>768</v>
      </c>
      <c r="E78" s="32">
        <f>+'M-EAST Hub'!AC8</f>
        <v>384</v>
      </c>
      <c r="F78" s="32">
        <f>+'M-EAST Hub'!AD8</f>
        <v>384</v>
      </c>
      <c r="G78" s="32">
        <f>+'M-EAST Hub'!AE8</f>
        <v>384</v>
      </c>
      <c r="H78" s="32">
        <f>+'M-EAST Hub'!AF8</f>
        <v>384</v>
      </c>
      <c r="I78" s="32">
        <f>+'M-EAST Hub'!AG8</f>
        <v>384</v>
      </c>
      <c r="J78" s="32">
        <f>+'M-EAST Hub'!AH8</f>
        <v>768</v>
      </c>
      <c r="K78" s="32">
        <f>+'M-EAST Hub'!AI8</f>
        <v>1152</v>
      </c>
      <c r="L78" s="32">
        <f>+'M-EAST Hub'!AJ8</f>
        <v>1152</v>
      </c>
      <c r="M78" s="32">
        <f>+'M-EAST Hub'!AK8</f>
        <v>1152</v>
      </c>
      <c r="N78" s="32">
        <f>+'M-EAST Hub'!AL8</f>
        <v>1152</v>
      </c>
      <c r="O78" s="32">
        <f>+'M-EAST Hub'!AM8</f>
        <v>1152</v>
      </c>
      <c r="P78" s="32">
        <f>+'M-EAST Hub'!AN8</f>
        <v>768</v>
      </c>
      <c r="Q78" s="32">
        <f>+'M-EAST Hub'!AO8</f>
        <v>384</v>
      </c>
      <c r="R78" s="32">
        <f>+'M-EAST Hub'!AP8</f>
        <v>384</v>
      </c>
      <c r="S78" s="32">
        <f>+'M-EAST Hub'!AQ8</f>
        <v>384</v>
      </c>
      <c r="T78" s="32">
        <f>+'M-EAST Hub'!AR8</f>
        <v>384</v>
      </c>
      <c r="U78" s="32">
        <f>+'M-EAST Hub'!AS8</f>
        <v>384</v>
      </c>
      <c r="V78" s="32">
        <f>+'M-EAST Hub'!AT8</f>
        <v>768</v>
      </c>
      <c r="W78" s="32">
        <f>+'M-EAST Hub'!AU8</f>
        <v>1152</v>
      </c>
      <c r="X78" s="32">
        <f>+'M-EAST Hub'!AV8</f>
        <v>1152</v>
      </c>
      <c r="Y78" s="32">
        <f>+'M-EAST Hub'!AW8</f>
        <v>1152</v>
      </c>
    </row>
    <row r="79" spans="1:25">
      <c r="A79" t="s">
        <v>63</v>
      </c>
      <c r="B79" s="32">
        <f>+USA!Z8</f>
        <v>0</v>
      </c>
      <c r="C79" s="32">
        <f>+USA!AA8</f>
        <v>0</v>
      </c>
      <c r="D79" s="32">
        <f>+USA!AB8</f>
        <v>2688</v>
      </c>
      <c r="E79" s="32">
        <f>+USA!AC8</f>
        <v>0</v>
      </c>
      <c r="F79" s="32">
        <f>+USA!AD8</f>
        <v>0</v>
      </c>
      <c r="G79" s="32">
        <f>+USA!AE8</f>
        <v>3072</v>
      </c>
      <c r="H79" s="32">
        <f>+USA!AF8</f>
        <v>0</v>
      </c>
      <c r="I79" s="32">
        <f>+USA!AG8</f>
        <v>0</v>
      </c>
      <c r="J79" s="32">
        <f>+USA!AH8</f>
        <v>3072</v>
      </c>
      <c r="K79" s="32">
        <f>+USA!AI8</f>
        <v>0</v>
      </c>
      <c r="L79" s="32">
        <f>+USA!AJ8</f>
        <v>0</v>
      </c>
      <c r="M79" s="32">
        <f>+USA!AK8</f>
        <v>3072</v>
      </c>
      <c r="N79" s="32">
        <f>+USA!AL8</f>
        <v>0</v>
      </c>
      <c r="O79" s="32">
        <f>+USA!AM8</f>
        <v>0</v>
      </c>
      <c r="P79" s="32">
        <f>+USA!AN8</f>
        <v>3072</v>
      </c>
      <c r="Q79" s="32">
        <f>+USA!AO8</f>
        <v>0</v>
      </c>
      <c r="R79" s="32">
        <f>+USA!AP8</f>
        <v>0</v>
      </c>
      <c r="S79" s="32">
        <f>+USA!AQ8</f>
        <v>3072</v>
      </c>
      <c r="T79" s="32">
        <f>+USA!AR8</f>
        <v>0</v>
      </c>
      <c r="U79" s="32">
        <f>+USA!AS8</f>
        <v>0</v>
      </c>
      <c r="V79" s="32">
        <f>+USA!AT8</f>
        <v>3072</v>
      </c>
      <c r="W79" s="32">
        <f>+USA!AU8</f>
        <v>0</v>
      </c>
      <c r="X79" s="32">
        <f>+USA!AV8</f>
        <v>0</v>
      </c>
      <c r="Y79" s="32">
        <f>+USA!AW8</f>
        <v>3072</v>
      </c>
    </row>
    <row r="80" spans="1:25">
      <c r="A80" t="s">
        <v>209</v>
      </c>
      <c r="B80" s="32">
        <f>+ASIA!Z8</f>
        <v>0</v>
      </c>
      <c r="C80" s="32">
        <f>+ASIA!AA8</f>
        <v>6144</v>
      </c>
      <c r="D80" s="32">
        <f>+ASIA!AB8</f>
        <v>0</v>
      </c>
      <c r="E80" s="32">
        <f>+ASIA!AC8</f>
        <v>0</v>
      </c>
      <c r="F80" s="32">
        <f>+ASIA!AD8</f>
        <v>0</v>
      </c>
      <c r="G80" s="32">
        <f>+ASIA!AE8</f>
        <v>0</v>
      </c>
      <c r="H80" s="32">
        <f>+ASIA!AF8</f>
        <v>0</v>
      </c>
      <c r="I80" s="32">
        <f>+ASIA!AG8</f>
        <v>5760</v>
      </c>
      <c r="J80" s="32">
        <f>+ASIA!AH8</f>
        <v>0</v>
      </c>
      <c r="K80" s="32">
        <f>+ASIA!AI8</f>
        <v>0</v>
      </c>
      <c r="L80" s="32">
        <f>+ASIA!AJ8</f>
        <v>0</v>
      </c>
      <c r="M80" s="32">
        <f>+ASIA!AK8</f>
        <v>0</v>
      </c>
      <c r="N80" s="32">
        <f>+ASIA!AL8</f>
        <v>0</v>
      </c>
      <c r="O80" s="32">
        <f>+ASIA!AM8</f>
        <v>1536</v>
      </c>
      <c r="P80" s="32">
        <f>+ASIA!AN8</f>
        <v>0</v>
      </c>
      <c r="Q80" s="32">
        <f>+ASIA!AO8</f>
        <v>0</v>
      </c>
      <c r="R80" s="32">
        <f>+ASIA!AP8</f>
        <v>0</v>
      </c>
      <c r="S80" s="32">
        <f>+ASIA!AQ8</f>
        <v>0</v>
      </c>
      <c r="T80" s="32">
        <f>+ASIA!AR8</f>
        <v>0</v>
      </c>
      <c r="U80" s="32">
        <f>+ASIA!AS8</f>
        <v>1536</v>
      </c>
      <c r="V80" s="32">
        <f>+ASIA!AT8</f>
        <v>0</v>
      </c>
      <c r="W80" s="32">
        <f>+ASIA!AU8</f>
        <v>0</v>
      </c>
      <c r="X80" s="32">
        <f>+ASIA!AV8</f>
        <v>0</v>
      </c>
      <c r="Y80" s="32">
        <f>+ASIA!AW8</f>
        <v>0</v>
      </c>
    </row>
    <row r="81" spans="1:25">
      <c r="A81" t="s">
        <v>214</v>
      </c>
      <c r="B81" s="32">
        <f>+'Others IEC'!Z8</f>
        <v>0</v>
      </c>
      <c r="C81" s="32">
        <f>+'Others IEC'!AA8</f>
        <v>0</v>
      </c>
      <c r="D81" s="32">
        <f>+'Others IEC'!AB8</f>
        <v>2688</v>
      </c>
      <c r="E81" s="32">
        <f>+'Others IEC'!AC8</f>
        <v>0</v>
      </c>
      <c r="F81" s="32">
        <f>+'Others IEC'!AD8</f>
        <v>0</v>
      </c>
      <c r="G81" s="32">
        <f>+'Others IEC'!AE8</f>
        <v>3072</v>
      </c>
      <c r="H81" s="32">
        <f>+'Others IEC'!AF8</f>
        <v>0</v>
      </c>
      <c r="I81" s="32">
        <f>+'Others IEC'!AG8</f>
        <v>0</v>
      </c>
      <c r="J81" s="32">
        <f>+'Others IEC'!AH8</f>
        <v>3072</v>
      </c>
      <c r="K81" s="32">
        <f>+'Others IEC'!AI8</f>
        <v>0</v>
      </c>
      <c r="L81" s="32">
        <f>+'Others IEC'!AJ8</f>
        <v>0</v>
      </c>
      <c r="M81" s="32">
        <f>+'Others IEC'!AK8</f>
        <v>3072</v>
      </c>
      <c r="N81" s="32">
        <f>+'Others IEC'!AL8</f>
        <v>0</v>
      </c>
      <c r="O81" s="32">
        <f>+'Others IEC'!AM8</f>
        <v>0</v>
      </c>
      <c r="P81" s="32">
        <f>+'Others IEC'!AN8</f>
        <v>3840</v>
      </c>
      <c r="Q81" s="32">
        <f>+'Others IEC'!AO8</f>
        <v>0</v>
      </c>
      <c r="R81" s="32">
        <f>+'Others IEC'!AP8</f>
        <v>0</v>
      </c>
      <c r="S81" s="32">
        <f>+'Others IEC'!AQ8</f>
        <v>3840</v>
      </c>
      <c r="T81" s="32">
        <f>+'Others IEC'!AR8</f>
        <v>0</v>
      </c>
      <c r="U81" s="32">
        <f>+'Others IEC'!AS8</f>
        <v>0</v>
      </c>
      <c r="V81" s="32">
        <f>+'Others IEC'!AT8</f>
        <v>3840</v>
      </c>
      <c r="W81" s="32">
        <f>+'Others IEC'!AU8</f>
        <v>0</v>
      </c>
      <c r="X81" s="32">
        <f>+'Others IEC'!AV8</f>
        <v>0</v>
      </c>
      <c r="Y81" s="32">
        <f>+'Others IEC'!AW8</f>
        <v>3840</v>
      </c>
    </row>
    <row r="82" spans="1:25">
      <c r="A82" t="s">
        <v>215</v>
      </c>
      <c r="B82" s="32">
        <f>+'N-Africa'!Z8</f>
        <v>0</v>
      </c>
      <c r="C82" s="32">
        <f>+'N-Africa'!AA8</f>
        <v>0</v>
      </c>
      <c r="D82" s="32">
        <f>+'N-Africa'!AB8</f>
        <v>1536</v>
      </c>
      <c r="E82" s="32">
        <f>+'N-Africa'!AC8</f>
        <v>0</v>
      </c>
      <c r="F82" s="32">
        <f>+'N-Africa'!AD8</f>
        <v>0</v>
      </c>
      <c r="G82" s="32">
        <f>+'N-Africa'!AE8</f>
        <v>1536</v>
      </c>
      <c r="H82" s="32">
        <f>+'N-Africa'!AF8</f>
        <v>0</v>
      </c>
      <c r="I82" s="32">
        <f>+'N-Africa'!AG8</f>
        <v>0</v>
      </c>
      <c r="J82" s="32">
        <f>+'N-Africa'!AH8</f>
        <v>1536</v>
      </c>
      <c r="K82" s="32">
        <f>+'N-Africa'!AI8</f>
        <v>0</v>
      </c>
      <c r="L82" s="32">
        <f>+'N-Africa'!AJ8</f>
        <v>0</v>
      </c>
      <c r="M82" s="32">
        <f>+'N-Africa'!AK8</f>
        <v>1536</v>
      </c>
      <c r="N82" s="32">
        <f>+'N-Africa'!AL8</f>
        <v>0</v>
      </c>
      <c r="O82" s="32">
        <f>+'N-Africa'!AM8</f>
        <v>0</v>
      </c>
      <c r="P82" s="32">
        <f>+'N-Africa'!AN8</f>
        <v>1536</v>
      </c>
      <c r="Q82" s="32">
        <f>+'N-Africa'!AO8</f>
        <v>0</v>
      </c>
      <c r="R82" s="32">
        <f>+'N-Africa'!AP8</f>
        <v>0</v>
      </c>
      <c r="S82" s="32">
        <f>+'N-Africa'!AQ8</f>
        <v>1536</v>
      </c>
      <c r="T82" s="32">
        <f>+'N-Africa'!AR8</f>
        <v>0</v>
      </c>
      <c r="U82" s="32">
        <f>+'N-Africa'!AS8</f>
        <v>0</v>
      </c>
      <c r="V82" s="32">
        <f>+'N-Africa'!AT8</f>
        <v>1536</v>
      </c>
      <c r="W82" s="32">
        <f>+'N-Africa'!AU8</f>
        <v>0</v>
      </c>
      <c r="X82" s="32">
        <f>+'N-Africa'!AV8</f>
        <v>0</v>
      </c>
      <c r="Y82" s="32">
        <f>+'N-Africa'!AW8</f>
        <v>1536</v>
      </c>
    </row>
    <row r="84" spans="1:25">
      <c r="A84" s="33" t="s">
        <v>216</v>
      </c>
      <c r="B84" s="34">
        <f>+SUM(B72:B82)</f>
        <v>2304</v>
      </c>
      <c r="C84" s="34">
        <f t="shared" ref="C84:Y84" si="4">+SUM(C72:C82)</f>
        <v>8448</v>
      </c>
      <c r="D84" s="34">
        <f t="shared" si="4"/>
        <v>8448</v>
      </c>
      <c r="E84" s="34">
        <f t="shared" si="4"/>
        <v>768</v>
      </c>
      <c r="F84" s="34">
        <f t="shared" si="4"/>
        <v>768</v>
      </c>
      <c r="G84" s="34">
        <f t="shared" si="4"/>
        <v>8448</v>
      </c>
      <c r="H84" s="34">
        <f t="shared" si="4"/>
        <v>768</v>
      </c>
      <c r="I84" s="34">
        <f t="shared" si="4"/>
        <v>6528</v>
      </c>
      <c r="J84" s="34">
        <f t="shared" si="4"/>
        <v>9216</v>
      </c>
      <c r="K84" s="34">
        <f t="shared" si="4"/>
        <v>2304</v>
      </c>
      <c r="L84" s="34">
        <f t="shared" si="4"/>
        <v>2304</v>
      </c>
      <c r="M84" s="34">
        <f t="shared" si="4"/>
        <v>9984</v>
      </c>
      <c r="N84" s="34">
        <f t="shared" si="4"/>
        <v>3072</v>
      </c>
      <c r="O84" s="34">
        <f t="shared" si="4"/>
        <v>4608</v>
      </c>
      <c r="P84" s="34">
        <f t="shared" si="4"/>
        <v>10752</v>
      </c>
      <c r="Q84" s="34">
        <f t="shared" si="4"/>
        <v>768</v>
      </c>
      <c r="R84" s="34">
        <f t="shared" si="4"/>
        <v>768</v>
      </c>
      <c r="S84" s="34">
        <f t="shared" si="4"/>
        <v>9600</v>
      </c>
      <c r="T84" s="34">
        <f t="shared" si="4"/>
        <v>1152</v>
      </c>
      <c r="U84" s="34">
        <f t="shared" si="4"/>
        <v>2688</v>
      </c>
      <c r="V84" s="34">
        <f t="shared" si="4"/>
        <v>10368</v>
      </c>
      <c r="W84" s="34">
        <f t="shared" si="4"/>
        <v>3072</v>
      </c>
      <c r="X84" s="34">
        <f t="shared" si="4"/>
        <v>3072</v>
      </c>
      <c r="Y84" s="34">
        <f t="shared" si="4"/>
        <v>11520</v>
      </c>
    </row>
    <row r="86" spans="1:25">
      <c r="A86" s="16" t="s">
        <v>138</v>
      </c>
      <c r="B86" s="31" t="s">
        <v>146</v>
      </c>
      <c r="C86" s="31" t="s">
        <v>146</v>
      </c>
      <c r="D86" s="31" t="s">
        <v>146</v>
      </c>
      <c r="E86" s="31" t="s">
        <v>146</v>
      </c>
      <c r="F86" s="31" t="s">
        <v>146</v>
      </c>
      <c r="G86" s="31" t="s">
        <v>146</v>
      </c>
      <c r="H86" s="31" t="s">
        <v>146</v>
      </c>
      <c r="I86" s="31" t="s">
        <v>146</v>
      </c>
      <c r="J86" s="31" t="s">
        <v>146</v>
      </c>
      <c r="K86" s="31" t="s">
        <v>146</v>
      </c>
      <c r="L86" s="31" t="s">
        <v>146</v>
      </c>
      <c r="M86" s="31" t="s">
        <v>146</v>
      </c>
      <c r="N86" s="31" t="s">
        <v>146</v>
      </c>
      <c r="O86" s="31" t="s">
        <v>146</v>
      </c>
      <c r="P86" s="31" t="s">
        <v>146</v>
      </c>
      <c r="Q86" s="31" t="s">
        <v>146</v>
      </c>
      <c r="R86" s="31" t="s">
        <v>146</v>
      </c>
      <c r="S86" s="31" t="s">
        <v>146</v>
      </c>
      <c r="T86" s="31" t="s">
        <v>146</v>
      </c>
      <c r="U86" s="31" t="s">
        <v>146</v>
      </c>
      <c r="V86" s="31" t="s">
        <v>146</v>
      </c>
      <c r="W86" s="31" t="s">
        <v>146</v>
      </c>
      <c r="X86" s="31" t="s">
        <v>146</v>
      </c>
      <c r="Y86" s="31" t="s">
        <v>146</v>
      </c>
    </row>
    <row r="87" spans="1:25">
      <c r="A87" t="s">
        <v>203</v>
      </c>
      <c r="B87" s="31">
        <v>1</v>
      </c>
      <c r="C87" s="31">
        <v>1</v>
      </c>
      <c r="D87" s="31">
        <v>1</v>
      </c>
      <c r="E87" s="31">
        <v>1</v>
      </c>
      <c r="F87" s="31">
        <v>1</v>
      </c>
      <c r="G87" s="31">
        <v>1</v>
      </c>
      <c r="H87" s="31">
        <v>1</v>
      </c>
      <c r="I87" s="31">
        <v>1</v>
      </c>
      <c r="J87" s="31">
        <v>1</v>
      </c>
      <c r="K87" s="31">
        <v>1</v>
      </c>
      <c r="L87" s="31">
        <v>1</v>
      </c>
      <c r="M87" s="31">
        <v>1</v>
      </c>
      <c r="N87" s="31">
        <v>2</v>
      </c>
      <c r="O87" s="31">
        <v>2</v>
      </c>
      <c r="P87" s="31">
        <v>2</v>
      </c>
      <c r="Q87" s="31">
        <v>2</v>
      </c>
      <c r="R87" s="31">
        <v>2</v>
      </c>
      <c r="S87" s="31">
        <v>2</v>
      </c>
      <c r="T87" s="31">
        <v>2</v>
      </c>
      <c r="U87" s="31">
        <v>2</v>
      </c>
      <c r="V87" s="31">
        <v>2</v>
      </c>
      <c r="W87" s="31">
        <v>2</v>
      </c>
      <c r="X87" s="31">
        <v>2</v>
      </c>
      <c r="Y87" s="31">
        <v>2</v>
      </c>
    </row>
    <row r="88" spans="1:25">
      <c r="A88" t="s">
        <v>10</v>
      </c>
      <c r="B88" s="31">
        <v>1</v>
      </c>
      <c r="C88" s="31">
        <v>2</v>
      </c>
      <c r="D88" s="31">
        <v>3</v>
      </c>
      <c r="E88" s="31">
        <v>4</v>
      </c>
      <c r="F88" s="31">
        <v>5</v>
      </c>
      <c r="G88" s="31">
        <v>6</v>
      </c>
      <c r="H88" s="31">
        <v>7</v>
      </c>
      <c r="I88" s="31">
        <v>8</v>
      </c>
      <c r="J88" s="31">
        <v>9</v>
      </c>
      <c r="K88" s="31">
        <v>10</v>
      </c>
      <c r="L88" s="31">
        <v>11</v>
      </c>
      <c r="M88" s="31">
        <v>12</v>
      </c>
      <c r="N88" s="31">
        <v>1</v>
      </c>
      <c r="O88" s="31">
        <v>2</v>
      </c>
      <c r="P88" s="31">
        <v>3</v>
      </c>
      <c r="Q88" s="31">
        <v>4</v>
      </c>
      <c r="R88" s="31">
        <v>5</v>
      </c>
      <c r="S88" s="31">
        <v>6</v>
      </c>
      <c r="T88" s="31">
        <v>7</v>
      </c>
      <c r="U88" s="31">
        <v>8</v>
      </c>
      <c r="V88" s="31">
        <v>9</v>
      </c>
      <c r="W88" s="31">
        <v>10</v>
      </c>
      <c r="X88" s="31">
        <v>11</v>
      </c>
      <c r="Y88" s="31">
        <v>12</v>
      </c>
    </row>
    <row r="89" spans="1:25">
      <c r="A89" t="s">
        <v>167</v>
      </c>
      <c r="B89" s="32">
        <f>+DACH!Z9</f>
        <v>1536</v>
      </c>
      <c r="C89" s="32">
        <f>+DACH!AA9</f>
        <v>1536</v>
      </c>
      <c r="D89" s="32">
        <f>+DACH!AB9</f>
        <v>768</v>
      </c>
      <c r="E89" s="32">
        <f>+DACH!AC9</f>
        <v>384</v>
      </c>
      <c r="F89" s="32">
        <f>+DACH!AD9</f>
        <v>768</v>
      </c>
      <c r="G89" s="32">
        <f>+DACH!AE9</f>
        <v>384</v>
      </c>
      <c r="H89" s="32">
        <f>+DACH!AF9</f>
        <v>384</v>
      </c>
      <c r="I89" s="32">
        <f>+DACH!AG9</f>
        <v>384</v>
      </c>
      <c r="J89" s="32">
        <f>+DACH!AH9</f>
        <v>1152</v>
      </c>
      <c r="K89" s="32">
        <f>+DACH!AI9</f>
        <v>1536</v>
      </c>
      <c r="L89" s="32">
        <f>+DACH!AJ9</f>
        <v>1536</v>
      </c>
      <c r="M89" s="32">
        <f>+DACH!AK9</f>
        <v>1536</v>
      </c>
      <c r="N89" s="32">
        <f>+DACH!AL9</f>
        <v>1536</v>
      </c>
      <c r="O89" s="32">
        <f>+DACH!AM9</f>
        <v>1536</v>
      </c>
      <c r="P89" s="32">
        <f>+DACH!AN9</f>
        <v>1152</v>
      </c>
      <c r="Q89" s="32">
        <f>+DACH!AO9</f>
        <v>384</v>
      </c>
      <c r="R89" s="32">
        <f>+DACH!AP9</f>
        <v>768</v>
      </c>
      <c r="S89" s="32">
        <f>+DACH!AQ9</f>
        <v>384</v>
      </c>
      <c r="T89" s="32">
        <f>+DACH!AR9</f>
        <v>768</v>
      </c>
      <c r="U89" s="32">
        <f>+DACH!AS9</f>
        <v>768</v>
      </c>
      <c r="V89" s="32">
        <f>+DACH!AT9</f>
        <v>1152</v>
      </c>
      <c r="W89" s="32">
        <f>+DACH!AU9</f>
        <v>1920</v>
      </c>
      <c r="X89" s="32">
        <f>+DACH!AV9</f>
        <v>1536</v>
      </c>
      <c r="Y89" s="32">
        <f>+DACH!AW9</f>
        <v>1152</v>
      </c>
    </row>
    <row r="90" spans="1:25">
      <c r="A90" t="s">
        <v>211</v>
      </c>
      <c r="B90" s="32">
        <f>+'IB HUB'!Z9</f>
        <v>0</v>
      </c>
      <c r="C90" s="32">
        <f>+'IB HUB'!AA9</f>
        <v>0</v>
      </c>
      <c r="D90" s="32">
        <f>+'IB HUB'!AB9</f>
        <v>0</v>
      </c>
      <c r="E90" s="32">
        <f>+'IB HUB'!AC9</f>
        <v>0</v>
      </c>
      <c r="F90" s="32">
        <f>+'IB HUB'!AD9</f>
        <v>0</v>
      </c>
      <c r="G90" s="32">
        <f>+'IB HUB'!AE9</f>
        <v>0</v>
      </c>
      <c r="H90" s="32">
        <f>+'IB HUB'!AF9</f>
        <v>0</v>
      </c>
      <c r="I90" s="32">
        <f>+'IB HUB'!AG9</f>
        <v>0</v>
      </c>
      <c r="J90" s="32">
        <f>+'IB HUB'!AH9</f>
        <v>0</v>
      </c>
      <c r="K90" s="32">
        <f>+'IB HUB'!AI9</f>
        <v>0</v>
      </c>
      <c r="L90" s="32">
        <f>+'IB HUB'!AJ9</f>
        <v>0</v>
      </c>
      <c r="M90" s="32">
        <f>+'IB HUB'!AK9</f>
        <v>0</v>
      </c>
      <c r="N90" s="32">
        <f>+'IB HUB'!AL9</f>
        <v>0</v>
      </c>
      <c r="O90" s="32">
        <f>+'IB HUB'!AM9</f>
        <v>0</v>
      </c>
      <c r="P90" s="32">
        <f>+'IB HUB'!AN9</f>
        <v>0</v>
      </c>
      <c r="Q90" s="32">
        <f>+'IB HUB'!AO9</f>
        <v>0</v>
      </c>
      <c r="R90" s="32">
        <f>+'IB HUB'!AP9</f>
        <v>0</v>
      </c>
      <c r="S90" s="32">
        <f>+'IB HUB'!AQ9</f>
        <v>0</v>
      </c>
      <c r="T90" s="32">
        <f>+'IB HUB'!AR9</f>
        <v>0</v>
      </c>
      <c r="U90" s="32">
        <f>+'IB HUB'!AS9</f>
        <v>0</v>
      </c>
      <c r="V90" s="32">
        <f>+'IB HUB'!AT9</f>
        <v>0</v>
      </c>
      <c r="W90" s="32">
        <f>+'IB HUB'!AU9</f>
        <v>0</v>
      </c>
      <c r="X90" s="32">
        <f>+'IB HUB'!AV9</f>
        <v>0</v>
      </c>
      <c r="Y90" s="32">
        <f>+'IB HUB'!AW9</f>
        <v>0</v>
      </c>
    </row>
    <row r="91" spans="1:25">
      <c r="A91" t="s">
        <v>212</v>
      </c>
      <c r="B91" s="32">
        <f>+'FR HUB'!Z9</f>
        <v>1920</v>
      </c>
      <c r="C91" s="32">
        <f>+'FR HUB'!AA9</f>
        <v>1920</v>
      </c>
      <c r="D91" s="32">
        <f>+'FR HUB'!AB9</f>
        <v>1152</v>
      </c>
      <c r="E91" s="32">
        <f>+'FR HUB'!AC9</f>
        <v>768</v>
      </c>
      <c r="F91" s="32">
        <f>+'FR HUB'!AD9</f>
        <v>768</v>
      </c>
      <c r="G91" s="32">
        <f>+'FR HUB'!AE9</f>
        <v>768</v>
      </c>
      <c r="H91" s="32">
        <f>+'FR HUB'!AF9</f>
        <v>768</v>
      </c>
      <c r="I91" s="32">
        <f>+'FR HUB'!AG9</f>
        <v>384</v>
      </c>
      <c r="J91" s="32">
        <f>+'FR HUB'!AH9</f>
        <v>1536</v>
      </c>
      <c r="K91" s="32">
        <f>+'FR HUB'!AI9</f>
        <v>1920</v>
      </c>
      <c r="L91" s="32">
        <f>+'FR HUB'!AJ9</f>
        <v>1920</v>
      </c>
      <c r="M91" s="32">
        <f>+'FR HUB'!AK9</f>
        <v>1536</v>
      </c>
      <c r="N91" s="32">
        <f>+'FR HUB'!AL9</f>
        <v>1920</v>
      </c>
      <c r="O91" s="32">
        <f>+'FR HUB'!AM9</f>
        <v>1920</v>
      </c>
      <c r="P91" s="32">
        <f>+'FR HUB'!AN9</f>
        <v>1536</v>
      </c>
      <c r="Q91" s="32">
        <f>+'FR HUB'!AO9</f>
        <v>768</v>
      </c>
      <c r="R91" s="32">
        <f>+'FR HUB'!AP9</f>
        <v>768</v>
      </c>
      <c r="S91" s="32">
        <f>+'FR HUB'!AQ9</f>
        <v>768</v>
      </c>
      <c r="T91" s="32">
        <f>+'FR HUB'!AR9</f>
        <v>768</v>
      </c>
      <c r="U91" s="32">
        <f>+'FR HUB'!AS9</f>
        <v>384</v>
      </c>
      <c r="V91" s="32">
        <f>+'FR HUB'!AT9</f>
        <v>1536</v>
      </c>
      <c r="W91" s="32">
        <f>+'FR HUB'!AU9</f>
        <v>1920</v>
      </c>
      <c r="X91" s="32">
        <f>+'FR HUB'!AV9</f>
        <v>2304</v>
      </c>
      <c r="Y91" s="32">
        <f>+'FR HUB'!AW9</f>
        <v>1920</v>
      </c>
    </row>
    <row r="92" spans="1:25">
      <c r="A92" t="s">
        <v>206</v>
      </c>
      <c r="B92" s="32">
        <f>+'IT HUB'!Z9</f>
        <v>0</v>
      </c>
      <c r="C92" s="32">
        <f>+'IT HUB'!AA9</f>
        <v>0</v>
      </c>
      <c r="D92" s="32">
        <f>+'IT HUB'!AB9</f>
        <v>0</v>
      </c>
      <c r="E92" s="32">
        <f>+'IT HUB'!AC9</f>
        <v>0</v>
      </c>
      <c r="F92" s="32">
        <f>+'IT HUB'!AD9</f>
        <v>0</v>
      </c>
      <c r="G92" s="32">
        <f>+'IT HUB'!AE9</f>
        <v>0</v>
      </c>
      <c r="H92" s="32">
        <f>+'IT HUB'!AF9</f>
        <v>0</v>
      </c>
      <c r="I92" s="32">
        <f>+'IT HUB'!AG9</f>
        <v>0</v>
      </c>
      <c r="J92" s="32">
        <f>+'IT HUB'!AH9</f>
        <v>0</v>
      </c>
      <c r="K92" s="32">
        <f>+'IT HUB'!AI9</f>
        <v>0</v>
      </c>
      <c r="L92" s="32">
        <f>+'IT HUB'!AJ9</f>
        <v>0</v>
      </c>
      <c r="M92" s="32">
        <f>+'IT HUB'!AK9</f>
        <v>0</v>
      </c>
      <c r="N92" s="32">
        <f>+'IT HUB'!AL9</f>
        <v>0</v>
      </c>
      <c r="O92" s="32">
        <f>+'IT HUB'!AM9</f>
        <v>0</v>
      </c>
      <c r="P92" s="32">
        <f>+'IT HUB'!AN9</f>
        <v>0</v>
      </c>
      <c r="Q92" s="32">
        <f>+'IT HUB'!AO9</f>
        <v>0</v>
      </c>
      <c r="R92" s="32">
        <f>+'IT HUB'!AP9</f>
        <v>0</v>
      </c>
      <c r="S92" s="32">
        <f>+'IT HUB'!AQ9</f>
        <v>0</v>
      </c>
      <c r="T92" s="32">
        <f>+'IT HUB'!AR9</f>
        <v>0</v>
      </c>
      <c r="U92" s="32">
        <f>+'IT HUB'!AS9</f>
        <v>0</v>
      </c>
      <c r="V92" s="32">
        <f>+'IT HUB'!AT9</f>
        <v>0</v>
      </c>
      <c r="W92" s="32">
        <f>+'IT HUB'!AU9</f>
        <v>0</v>
      </c>
      <c r="X92" s="32">
        <f>+'IT HUB'!AV9</f>
        <v>0</v>
      </c>
      <c r="Y92" s="32">
        <f>+'IT HUB'!AW9</f>
        <v>0</v>
      </c>
    </row>
    <row r="93" spans="1:25">
      <c r="A93" t="s">
        <v>207</v>
      </c>
      <c r="B93" s="32">
        <f>+'UK HUB'!Z9</f>
        <v>1920</v>
      </c>
      <c r="C93" s="32">
        <f>+'UK HUB'!AA9</f>
        <v>1920</v>
      </c>
      <c r="D93" s="32">
        <f>+'UK HUB'!AB9</f>
        <v>1536</v>
      </c>
      <c r="E93" s="32">
        <f>+'UK HUB'!AC9</f>
        <v>768</v>
      </c>
      <c r="F93" s="32">
        <f>+'UK HUB'!AD9</f>
        <v>768</v>
      </c>
      <c r="G93" s="32">
        <f>+'UK HUB'!AE9</f>
        <v>0</v>
      </c>
      <c r="H93" s="32">
        <f>+'UK HUB'!AF9</f>
        <v>768</v>
      </c>
      <c r="I93" s="32">
        <f>+'UK HUB'!AG9</f>
        <v>768</v>
      </c>
      <c r="J93" s="32">
        <f>+'UK HUB'!AH9</f>
        <v>1152</v>
      </c>
      <c r="K93" s="32">
        <f>+'UK HUB'!AI9</f>
        <v>1920</v>
      </c>
      <c r="L93" s="32">
        <f>+'UK HUB'!AJ9</f>
        <v>1920</v>
      </c>
      <c r="M93" s="32">
        <f>+'UK HUB'!AK9</f>
        <v>1920</v>
      </c>
      <c r="N93" s="32">
        <f>+'UK HUB'!AL9</f>
        <v>2304</v>
      </c>
      <c r="O93" s="32">
        <f>+'UK HUB'!AM9</f>
        <v>1920</v>
      </c>
      <c r="P93" s="32">
        <f>+'UK HUB'!AN9</f>
        <v>1536</v>
      </c>
      <c r="Q93" s="32">
        <f>+'UK HUB'!AO9</f>
        <v>768</v>
      </c>
      <c r="R93" s="32">
        <f>+'UK HUB'!AP9</f>
        <v>768</v>
      </c>
      <c r="S93" s="32">
        <f>+'UK HUB'!AQ9</f>
        <v>768</v>
      </c>
      <c r="T93" s="32">
        <f>+'UK HUB'!AR9</f>
        <v>768</v>
      </c>
      <c r="U93" s="32">
        <f>+'UK HUB'!AS9</f>
        <v>0</v>
      </c>
      <c r="V93" s="32">
        <f>+'UK HUB'!AT9</f>
        <v>1536</v>
      </c>
      <c r="W93" s="32">
        <f>+'UK HUB'!AU9</f>
        <v>1920</v>
      </c>
      <c r="X93" s="32">
        <f>+'UK HUB'!AV9</f>
        <v>2304</v>
      </c>
      <c r="Y93" s="32">
        <f>+'UK HUB'!AW9</f>
        <v>1920</v>
      </c>
    </row>
    <row r="94" spans="1:25">
      <c r="A94" t="s">
        <v>208</v>
      </c>
      <c r="B94" s="32">
        <f>+'CE HUB'!Z9</f>
        <v>0</v>
      </c>
      <c r="C94" s="32">
        <f>+'CE HUB'!AA9</f>
        <v>0</v>
      </c>
      <c r="D94" s="32">
        <f>+'CE HUB'!AB9</f>
        <v>0</v>
      </c>
      <c r="E94" s="32">
        <f>+'CE HUB'!AC9</f>
        <v>0</v>
      </c>
      <c r="F94" s="32">
        <f>+'CE HUB'!AD9</f>
        <v>0</v>
      </c>
      <c r="G94" s="32">
        <f>+'CE HUB'!AE9</f>
        <v>0</v>
      </c>
      <c r="H94" s="32">
        <f>+'CE HUB'!AF9</f>
        <v>0</v>
      </c>
      <c r="I94" s="32">
        <f>+'CE HUB'!AG9</f>
        <v>0</v>
      </c>
      <c r="J94" s="32">
        <f>+'CE HUB'!AH9</f>
        <v>0</v>
      </c>
      <c r="K94" s="32">
        <f>+'CE HUB'!AI9</f>
        <v>0</v>
      </c>
      <c r="L94" s="32">
        <f>+'CE HUB'!AJ9</f>
        <v>0</v>
      </c>
      <c r="M94" s="32">
        <f>+'CE HUB'!AK9</f>
        <v>0</v>
      </c>
      <c r="N94" s="32">
        <f>+'CE HUB'!AL9</f>
        <v>0</v>
      </c>
      <c r="O94" s="32">
        <f>+'CE HUB'!AM9</f>
        <v>0</v>
      </c>
      <c r="P94" s="32">
        <f>+'CE HUB'!AN9</f>
        <v>0</v>
      </c>
      <c r="Q94" s="32">
        <f>+'CE HUB'!AO9</f>
        <v>0</v>
      </c>
      <c r="R94" s="32">
        <f>+'CE HUB'!AP9</f>
        <v>0</v>
      </c>
      <c r="S94" s="32">
        <f>+'CE HUB'!AQ9</f>
        <v>0</v>
      </c>
      <c r="T94" s="32">
        <f>+'CE HUB'!AR9</f>
        <v>0</v>
      </c>
      <c r="U94" s="32">
        <f>+'CE HUB'!AS9</f>
        <v>0</v>
      </c>
      <c r="V94" s="32">
        <f>+'CE HUB'!AT9</f>
        <v>0</v>
      </c>
      <c r="W94" s="32">
        <f>+'CE HUB'!AU9</f>
        <v>0</v>
      </c>
      <c r="X94" s="32">
        <f>+'CE HUB'!AV9</f>
        <v>0</v>
      </c>
      <c r="Y94" s="32">
        <f>+'CE HUB'!AW9</f>
        <v>0</v>
      </c>
    </row>
    <row r="95" spans="1:25">
      <c r="A95" t="s">
        <v>213</v>
      </c>
      <c r="B95" s="32">
        <f>+'M-EAST Hub'!Z9</f>
        <v>0</v>
      </c>
      <c r="C95" s="32">
        <f>+'M-EAST Hub'!AA9</f>
        <v>0</v>
      </c>
      <c r="D95" s="32">
        <f>+'M-EAST Hub'!AB9</f>
        <v>0</v>
      </c>
      <c r="E95" s="32">
        <f>+'M-EAST Hub'!AC9</f>
        <v>0</v>
      </c>
      <c r="F95" s="32">
        <f>+'M-EAST Hub'!AD9</f>
        <v>0</v>
      </c>
      <c r="G95" s="32">
        <f>+'M-EAST Hub'!AE9</f>
        <v>0</v>
      </c>
      <c r="H95" s="32">
        <f>+'M-EAST Hub'!AF9</f>
        <v>0</v>
      </c>
      <c r="I95" s="32">
        <f>+'M-EAST Hub'!AG9</f>
        <v>0</v>
      </c>
      <c r="J95" s="32">
        <f>+'M-EAST Hub'!AH9</f>
        <v>0</v>
      </c>
      <c r="K95" s="32">
        <f>+'M-EAST Hub'!AI9</f>
        <v>0</v>
      </c>
      <c r="L95" s="32">
        <f>+'M-EAST Hub'!AJ9</f>
        <v>0</v>
      </c>
      <c r="M95" s="32">
        <f>+'M-EAST Hub'!AK9</f>
        <v>0</v>
      </c>
      <c r="N95" s="32">
        <f>+'M-EAST Hub'!AL9</f>
        <v>0</v>
      </c>
      <c r="O95" s="32">
        <f>+'M-EAST Hub'!AM9</f>
        <v>0</v>
      </c>
      <c r="P95" s="32">
        <f>+'M-EAST Hub'!AN9</f>
        <v>0</v>
      </c>
      <c r="Q95" s="32">
        <f>+'M-EAST Hub'!AO9</f>
        <v>0</v>
      </c>
      <c r="R95" s="32">
        <f>+'M-EAST Hub'!AP9</f>
        <v>0</v>
      </c>
      <c r="S95" s="32">
        <f>+'M-EAST Hub'!AQ9</f>
        <v>0</v>
      </c>
      <c r="T95" s="32">
        <f>+'M-EAST Hub'!AR9</f>
        <v>0</v>
      </c>
      <c r="U95" s="32">
        <f>+'M-EAST Hub'!AS9</f>
        <v>0</v>
      </c>
      <c r="V95" s="32">
        <f>+'M-EAST Hub'!AT9</f>
        <v>0</v>
      </c>
      <c r="W95" s="32">
        <f>+'M-EAST Hub'!AU9</f>
        <v>0</v>
      </c>
      <c r="X95" s="32">
        <f>+'M-EAST Hub'!AV9</f>
        <v>0</v>
      </c>
      <c r="Y95" s="32">
        <f>+'M-EAST Hub'!AW9</f>
        <v>0</v>
      </c>
    </row>
    <row r="96" spans="1:25">
      <c r="A96" t="s">
        <v>63</v>
      </c>
      <c r="B96" s="32">
        <f>+USA!Z9</f>
        <v>0</v>
      </c>
      <c r="C96" s="32">
        <f>+USA!AA9</f>
        <v>0</v>
      </c>
      <c r="D96" s="32">
        <f>+USA!AB9</f>
        <v>1920</v>
      </c>
      <c r="E96" s="32">
        <f>+USA!AC9</f>
        <v>0</v>
      </c>
      <c r="F96" s="32">
        <f>+USA!AD9</f>
        <v>0</v>
      </c>
      <c r="G96" s="32">
        <f>+USA!AE9</f>
        <v>2304</v>
      </c>
      <c r="H96" s="32">
        <f>+USA!AF9</f>
        <v>0</v>
      </c>
      <c r="I96" s="32">
        <f>+USA!AG9</f>
        <v>0</v>
      </c>
      <c r="J96" s="32">
        <f>+USA!AH9</f>
        <v>2304</v>
      </c>
      <c r="K96" s="32">
        <f>+USA!AI9</f>
        <v>0</v>
      </c>
      <c r="L96" s="32">
        <f>+USA!AJ9</f>
        <v>0</v>
      </c>
      <c r="M96" s="32">
        <f>+USA!AK9</f>
        <v>2304</v>
      </c>
      <c r="N96" s="32">
        <f>+USA!AL9</f>
        <v>0</v>
      </c>
      <c r="O96" s="32">
        <f>+USA!AM9</f>
        <v>0</v>
      </c>
      <c r="P96" s="32">
        <f>+USA!AN9</f>
        <v>4992</v>
      </c>
      <c r="Q96" s="32">
        <f>+USA!AO9</f>
        <v>0</v>
      </c>
      <c r="R96" s="32">
        <f>+USA!AP9</f>
        <v>0</v>
      </c>
      <c r="S96" s="32">
        <f>+USA!AQ9</f>
        <v>4992</v>
      </c>
      <c r="T96" s="32">
        <f>+USA!AR9</f>
        <v>0</v>
      </c>
      <c r="U96" s="32">
        <f>+USA!AS9</f>
        <v>0</v>
      </c>
      <c r="V96" s="32">
        <f>+USA!AT9</f>
        <v>4992</v>
      </c>
      <c r="W96" s="32">
        <f>+USA!AU9</f>
        <v>0</v>
      </c>
      <c r="X96" s="32">
        <f>+USA!AV9</f>
        <v>0</v>
      </c>
      <c r="Y96" s="32">
        <f>+USA!AW9</f>
        <v>4608</v>
      </c>
    </row>
    <row r="97" spans="1:25">
      <c r="A97" t="s">
        <v>209</v>
      </c>
      <c r="B97" s="32">
        <f>+ASIA!Z9</f>
        <v>0</v>
      </c>
      <c r="C97" s="32">
        <f>+ASIA!AA9</f>
        <v>4608</v>
      </c>
      <c r="D97" s="32">
        <f>+ASIA!AB9</f>
        <v>0</v>
      </c>
      <c r="E97" s="32">
        <f>+ASIA!AC9</f>
        <v>0</v>
      </c>
      <c r="F97" s="32">
        <f>+ASIA!AD9</f>
        <v>0</v>
      </c>
      <c r="G97" s="32">
        <f>+ASIA!AE9</f>
        <v>0</v>
      </c>
      <c r="H97" s="32">
        <f>+ASIA!AF9</f>
        <v>0</v>
      </c>
      <c r="I97" s="32">
        <f>+ASIA!AG9</f>
        <v>4608</v>
      </c>
      <c r="J97" s="32">
        <f>+ASIA!AH9</f>
        <v>0</v>
      </c>
      <c r="K97" s="32">
        <f>+ASIA!AI9</f>
        <v>0</v>
      </c>
      <c r="L97" s="32">
        <f>+ASIA!AJ9</f>
        <v>0</v>
      </c>
      <c r="M97" s="32">
        <f>+ASIA!AK9</f>
        <v>0</v>
      </c>
      <c r="N97" s="32">
        <f>+ASIA!AL9</f>
        <v>0</v>
      </c>
      <c r="O97" s="32">
        <f>+ASIA!AM9</f>
        <v>0</v>
      </c>
      <c r="P97" s="32">
        <f>+ASIA!AN9</f>
        <v>0</v>
      </c>
      <c r="Q97" s="32">
        <f>+ASIA!AO9</f>
        <v>0</v>
      </c>
      <c r="R97" s="32">
        <f>+ASIA!AP9</f>
        <v>0</v>
      </c>
      <c r="S97" s="32">
        <f>+ASIA!AQ9</f>
        <v>0</v>
      </c>
      <c r="T97" s="32">
        <f>+ASIA!AR9</f>
        <v>0</v>
      </c>
      <c r="U97" s="32">
        <f>+ASIA!AS9</f>
        <v>0</v>
      </c>
      <c r="V97" s="32">
        <f>+ASIA!AT9</f>
        <v>0</v>
      </c>
      <c r="W97" s="32">
        <f>+ASIA!AU9</f>
        <v>0</v>
      </c>
      <c r="X97" s="32">
        <f>+ASIA!AV9</f>
        <v>0</v>
      </c>
      <c r="Y97" s="32">
        <f>+ASIA!AW9</f>
        <v>0</v>
      </c>
    </row>
    <row r="98" spans="1:25">
      <c r="A98" t="s">
        <v>214</v>
      </c>
      <c r="B98" s="32">
        <f>+'Others IEC'!Z9</f>
        <v>0</v>
      </c>
      <c r="C98" s="32">
        <f>+'Others IEC'!AA9</f>
        <v>0</v>
      </c>
      <c r="D98" s="32">
        <f>+'Others IEC'!AB9</f>
        <v>0</v>
      </c>
      <c r="E98" s="32">
        <f>+'Others IEC'!AC9</f>
        <v>0</v>
      </c>
      <c r="F98" s="32">
        <f>+'Others IEC'!AD9</f>
        <v>0</v>
      </c>
      <c r="G98" s="32">
        <f>+'Others IEC'!AE9</f>
        <v>0</v>
      </c>
      <c r="H98" s="32">
        <f>+'Others IEC'!AF9</f>
        <v>0</v>
      </c>
      <c r="I98" s="32">
        <f>+'Others IEC'!AG9</f>
        <v>0</v>
      </c>
      <c r="J98" s="32">
        <f>+'Others IEC'!AH9</f>
        <v>0</v>
      </c>
      <c r="K98" s="32">
        <f>+'Others IEC'!AI9</f>
        <v>0</v>
      </c>
      <c r="L98" s="32">
        <f>+'Others IEC'!AJ9</f>
        <v>0</v>
      </c>
      <c r="M98" s="32">
        <f>+'Others IEC'!AK9</f>
        <v>0</v>
      </c>
      <c r="N98" s="32">
        <f>+'Others IEC'!AL9</f>
        <v>0</v>
      </c>
      <c r="O98" s="32">
        <f>+'Others IEC'!AM9</f>
        <v>0</v>
      </c>
      <c r="P98" s="32">
        <f>+'Others IEC'!AN9</f>
        <v>0</v>
      </c>
      <c r="Q98" s="32">
        <f>+'Others IEC'!AO9</f>
        <v>0</v>
      </c>
      <c r="R98" s="32">
        <f>+'Others IEC'!AP9</f>
        <v>0</v>
      </c>
      <c r="S98" s="32">
        <f>+'Others IEC'!AQ9</f>
        <v>0</v>
      </c>
      <c r="T98" s="32">
        <f>+'Others IEC'!AR9</f>
        <v>0</v>
      </c>
      <c r="U98" s="32">
        <f>+'Others IEC'!AS9</f>
        <v>0</v>
      </c>
      <c r="V98" s="32">
        <f>+'Others IEC'!AT9</f>
        <v>0</v>
      </c>
      <c r="W98" s="32">
        <f>+'Others IEC'!AU9</f>
        <v>0</v>
      </c>
      <c r="X98" s="32">
        <f>+'Others IEC'!AV9</f>
        <v>0</v>
      </c>
      <c r="Y98" s="32">
        <f>+'Others IEC'!AW9</f>
        <v>0</v>
      </c>
    </row>
    <row r="99" spans="1:25">
      <c r="A99" t="s">
        <v>215</v>
      </c>
      <c r="B99" s="32">
        <f>+'N-Africa'!Z9</f>
        <v>0</v>
      </c>
      <c r="C99" s="32">
        <f>+'N-Africa'!AA9</f>
        <v>0</v>
      </c>
      <c r="D99" s="32">
        <f>+'N-Africa'!AB9</f>
        <v>0</v>
      </c>
      <c r="E99" s="32">
        <f>+'N-Africa'!AC9</f>
        <v>0</v>
      </c>
      <c r="F99" s="32">
        <f>+'N-Africa'!AD9</f>
        <v>0</v>
      </c>
      <c r="G99" s="32">
        <f>+'N-Africa'!AE9</f>
        <v>0</v>
      </c>
      <c r="H99" s="32">
        <f>+'N-Africa'!AF9</f>
        <v>0</v>
      </c>
      <c r="I99" s="32">
        <f>+'N-Africa'!AG9</f>
        <v>0</v>
      </c>
      <c r="J99" s="32">
        <f>+'N-Africa'!AH9</f>
        <v>0</v>
      </c>
      <c r="K99" s="32">
        <f>+'N-Africa'!AI9</f>
        <v>0</v>
      </c>
      <c r="L99" s="32">
        <f>+'N-Africa'!AJ9</f>
        <v>0</v>
      </c>
      <c r="M99" s="32">
        <f>+'N-Africa'!AK9</f>
        <v>0</v>
      </c>
      <c r="N99" s="32">
        <f>+'N-Africa'!AL9</f>
        <v>0</v>
      </c>
      <c r="O99" s="32">
        <f>+'N-Africa'!AM9</f>
        <v>0</v>
      </c>
      <c r="P99" s="32">
        <f>+'N-Africa'!AN9</f>
        <v>0</v>
      </c>
      <c r="Q99" s="32">
        <f>+'N-Africa'!AO9</f>
        <v>0</v>
      </c>
      <c r="R99" s="32">
        <f>+'N-Africa'!AP9</f>
        <v>0</v>
      </c>
      <c r="S99" s="32">
        <f>+'N-Africa'!AQ9</f>
        <v>0</v>
      </c>
      <c r="T99" s="32">
        <f>+'N-Africa'!AR9</f>
        <v>0</v>
      </c>
      <c r="U99" s="32">
        <f>+'N-Africa'!AS9</f>
        <v>0</v>
      </c>
      <c r="V99" s="32">
        <f>+'N-Africa'!AT9</f>
        <v>0</v>
      </c>
      <c r="W99" s="32">
        <f>+'N-Africa'!AU9</f>
        <v>0</v>
      </c>
      <c r="X99" s="32">
        <f>+'N-Africa'!AV9</f>
        <v>0</v>
      </c>
      <c r="Y99" s="32">
        <f>+'N-Africa'!AW9</f>
        <v>0</v>
      </c>
    </row>
    <row r="101" spans="1:25">
      <c r="A101" s="33" t="s">
        <v>216</v>
      </c>
      <c r="B101" s="34">
        <f>+SUM(B89:B99)</f>
        <v>5376</v>
      </c>
      <c r="C101" s="34">
        <f t="shared" ref="C101:Y101" si="5">+SUM(C89:C99)</f>
        <v>9984</v>
      </c>
      <c r="D101" s="34">
        <f t="shared" si="5"/>
        <v>5376</v>
      </c>
      <c r="E101" s="34">
        <f t="shared" si="5"/>
        <v>1920</v>
      </c>
      <c r="F101" s="34">
        <f t="shared" si="5"/>
        <v>2304</v>
      </c>
      <c r="G101" s="34">
        <f t="shared" si="5"/>
        <v>3456</v>
      </c>
      <c r="H101" s="34">
        <f t="shared" si="5"/>
        <v>1920</v>
      </c>
      <c r="I101" s="34">
        <f t="shared" si="5"/>
        <v>6144</v>
      </c>
      <c r="J101" s="34">
        <f t="shared" si="5"/>
        <v>6144</v>
      </c>
      <c r="K101" s="34">
        <f t="shared" si="5"/>
        <v>5376</v>
      </c>
      <c r="L101" s="34">
        <f t="shared" si="5"/>
        <v>5376</v>
      </c>
      <c r="M101" s="34">
        <f t="shared" si="5"/>
        <v>7296</v>
      </c>
      <c r="N101" s="34">
        <f t="shared" si="5"/>
        <v>5760</v>
      </c>
      <c r="O101" s="34">
        <f t="shared" si="5"/>
        <v>5376</v>
      </c>
      <c r="P101" s="34">
        <f t="shared" si="5"/>
        <v>9216</v>
      </c>
      <c r="Q101" s="34">
        <f t="shared" si="5"/>
        <v>1920</v>
      </c>
      <c r="R101" s="34">
        <f t="shared" si="5"/>
        <v>2304</v>
      </c>
      <c r="S101" s="34">
        <f t="shared" si="5"/>
        <v>6912</v>
      </c>
      <c r="T101" s="34">
        <f t="shared" si="5"/>
        <v>2304</v>
      </c>
      <c r="U101" s="34">
        <f t="shared" si="5"/>
        <v>1152</v>
      </c>
      <c r="V101" s="34">
        <f t="shared" si="5"/>
        <v>9216</v>
      </c>
      <c r="W101" s="34">
        <f t="shared" si="5"/>
        <v>5760</v>
      </c>
      <c r="X101" s="34">
        <f t="shared" si="5"/>
        <v>6144</v>
      </c>
      <c r="Y101" s="34">
        <f t="shared" si="5"/>
        <v>9600</v>
      </c>
    </row>
    <row r="103" spans="1:25">
      <c r="A103" s="16" t="s">
        <v>138</v>
      </c>
      <c r="B103" s="31" t="s">
        <v>147</v>
      </c>
      <c r="C103" s="31" t="s">
        <v>147</v>
      </c>
      <c r="D103" s="31" t="s">
        <v>147</v>
      </c>
      <c r="E103" s="31" t="s">
        <v>147</v>
      </c>
      <c r="F103" s="31" t="s">
        <v>147</v>
      </c>
      <c r="G103" s="31" t="s">
        <v>147</v>
      </c>
      <c r="H103" s="31" t="s">
        <v>147</v>
      </c>
      <c r="I103" s="31" t="s">
        <v>147</v>
      </c>
      <c r="J103" s="31" t="s">
        <v>147</v>
      </c>
      <c r="K103" s="31" t="s">
        <v>147</v>
      </c>
      <c r="L103" s="31" t="s">
        <v>147</v>
      </c>
      <c r="M103" s="31" t="s">
        <v>147</v>
      </c>
      <c r="N103" s="31" t="s">
        <v>147</v>
      </c>
      <c r="O103" s="31" t="s">
        <v>147</v>
      </c>
      <c r="P103" s="31" t="s">
        <v>147</v>
      </c>
      <c r="Q103" s="31" t="s">
        <v>147</v>
      </c>
      <c r="R103" s="31" t="s">
        <v>147</v>
      </c>
      <c r="S103" s="31" t="s">
        <v>147</v>
      </c>
      <c r="T103" s="31" t="s">
        <v>147</v>
      </c>
      <c r="U103" s="31" t="s">
        <v>147</v>
      </c>
      <c r="V103" s="31" t="s">
        <v>147</v>
      </c>
      <c r="W103" s="31" t="s">
        <v>147</v>
      </c>
      <c r="X103" s="31" t="s">
        <v>147</v>
      </c>
      <c r="Y103" s="31" t="s">
        <v>147</v>
      </c>
    </row>
    <row r="104" spans="1:25">
      <c r="A104" t="s">
        <v>203</v>
      </c>
      <c r="B104" s="31">
        <v>1</v>
      </c>
      <c r="C104" s="31">
        <v>1</v>
      </c>
      <c r="D104" s="31">
        <v>1</v>
      </c>
      <c r="E104" s="31">
        <v>1</v>
      </c>
      <c r="F104" s="31">
        <v>1</v>
      </c>
      <c r="G104" s="31">
        <v>1</v>
      </c>
      <c r="H104" s="31">
        <v>1</v>
      </c>
      <c r="I104" s="31">
        <v>1</v>
      </c>
      <c r="J104" s="31">
        <v>1</v>
      </c>
      <c r="K104" s="31">
        <v>1</v>
      </c>
      <c r="L104" s="31">
        <v>1</v>
      </c>
      <c r="M104" s="31">
        <v>1</v>
      </c>
      <c r="N104" s="31">
        <v>2</v>
      </c>
      <c r="O104" s="31">
        <v>2</v>
      </c>
      <c r="P104" s="31">
        <v>2</v>
      </c>
      <c r="Q104" s="31">
        <v>2</v>
      </c>
      <c r="R104" s="31">
        <v>2</v>
      </c>
      <c r="S104" s="31">
        <v>2</v>
      </c>
      <c r="T104" s="31">
        <v>2</v>
      </c>
      <c r="U104" s="31">
        <v>2</v>
      </c>
      <c r="V104" s="31">
        <v>2</v>
      </c>
      <c r="W104" s="31">
        <v>2</v>
      </c>
      <c r="X104" s="31">
        <v>2</v>
      </c>
      <c r="Y104" s="31">
        <v>2</v>
      </c>
    </row>
    <row r="105" spans="1:25">
      <c r="A105" t="s">
        <v>10</v>
      </c>
      <c r="B105" s="31">
        <v>1</v>
      </c>
      <c r="C105" s="31">
        <v>2</v>
      </c>
      <c r="D105" s="31">
        <v>3</v>
      </c>
      <c r="E105" s="31">
        <v>4</v>
      </c>
      <c r="F105" s="31">
        <v>5</v>
      </c>
      <c r="G105" s="31">
        <v>6</v>
      </c>
      <c r="H105" s="31">
        <v>7</v>
      </c>
      <c r="I105" s="31">
        <v>8</v>
      </c>
      <c r="J105" s="31">
        <v>9</v>
      </c>
      <c r="K105" s="31">
        <v>10</v>
      </c>
      <c r="L105" s="31">
        <v>11</v>
      </c>
      <c r="M105" s="31">
        <v>12</v>
      </c>
      <c r="N105" s="31">
        <v>1</v>
      </c>
      <c r="O105" s="31">
        <v>2</v>
      </c>
      <c r="P105" s="31">
        <v>3</v>
      </c>
      <c r="Q105" s="31">
        <v>4</v>
      </c>
      <c r="R105" s="31">
        <v>5</v>
      </c>
      <c r="S105" s="31">
        <v>6</v>
      </c>
      <c r="T105" s="31">
        <v>7</v>
      </c>
      <c r="U105" s="31">
        <v>8</v>
      </c>
      <c r="V105" s="31">
        <v>9</v>
      </c>
      <c r="W105" s="31">
        <v>10</v>
      </c>
      <c r="X105" s="31">
        <v>11</v>
      </c>
      <c r="Y105" s="31">
        <v>12</v>
      </c>
    </row>
    <row r="106" spans="1:25">
      <c r="A106" t="s">
        <v>167</v>
      </c>
      <c r="B106" s="32">
        <f>+DACH!Z10</f>
        <v>0</v>
      </c>
      <c r="C106" s="32">
        <f>+DACH!AA10</f>
        <v>0</v>
      </c>
      <c r="D106" s="32">
        <f>+DACH!AB10</f>
        <v>0</v>
      </c>
      <c r="E106" s="32">
        <f>+DACH!AC10</f>
        <v>0</v>
      </c>
      <c r="F106" s="32">
        <f>+DACH!AD10</f>
        <v>0</v>
      </c>
      <c r="G106" s="32">
        <f>+DACH!AE10</f>
        <v>0</v>
      </c>
      <c r="H106" s="32">
        <f>+DACH!AF10</f>
        <v>0</v>
      </c>
      <c r="I106" s="32">
        <f>+DACH!AG10</f>
        <v>0</v>
      </c>
      <c r="J106" s="32">
        <f>+DACH!AH10</f>
        <v>0</v>
      </c>
      <c r="K106" s="32">
        <f>+DACH!AI10</f>
        <v>0</v>
      </c>
      <c r="L106" s="32">
        <f>+DACH!AJ10</f>
        <v>0</v>
      </c>
      <c r="M106" s="32">
        <f>+DACH!AK10</f>
        <v>0</v>
      </c>
      <c r="N106" s="32">
        <f>+DACH!AL10</f>
        <v>0</v>
      </c>
      <c r="O106" s="32">
        <f>+DACH!AM10</f>
        <v>0</v>
      </c>
      <c r="P106" s="32">
        <f>+DACH!AN10</f>
        <v>0</v>
      </c>
      <c r="Q106" s="32">
        <f>+DACH!AO10</f>
        <v>0</v>
      </c>
      <c r="R106" s="32">
        <f>+DACH!AP10</f>
        <v>0</v>
      </c>
      <c r="S106" s="32">
        <f>+DACH!AQ10</f>
        <v>0</v>
      </c>
      <c r="T106" s="32">
        <f>+DACH!AR10</f>
        <v>0</v>
      </c>
      <c r="U106" s="32">
        <f>+DACH!AS10</f>
        <v>0</v>
      </c>
      <c r="V106" s="32">
        <f>+DACH!AT10</f>
        <v>0</v>
      </c>
      <c r="W106" s="32">
        <f>+DACH!AU10</f>
        <v>0</v>
      </c>
      <c r="X106" s="32">
        <f>+DACH!AV10</f>
        <v>0</v>
      </c>
      <c r="Y106" s="32">
        <f>+DACH!AW10</f>
        <v>0</v>
      </c>
    </row>
    <row r="107" spans="1:25">
      <c r="A107" t="s">
        <v>211</v>
      </c>
      <c r="B107" s="32">
        <f>+'IB HUB'!Z10</f>
        <v>0</v>
      </c>
      <c r="C107" s="32">
        <f>+'IB HUB'!AA10</f>
        <v>0</v>
      </c>
      <c r="D107" s="32">
        <f>+'IB HUB'!AB10</f>
        <v>0</v>
      </c>
      <c r="E107" s="32">
        <f>+'IB HUB'!AC10</f>
        <v>0</v>
      </c>
      <c r="F107" s="32">
        <f>+'IB HUB'!AD10</f>
        <v>0</v>
      </c>
      <c r="G107" s="32">
        <f>+'IB HUB'!AE10</f>
        <v>0</v>
      </c>
      <c r="H107" s="32">
        <f>+'IB HUB'!AF10</f>
        <v>0</v>
      </c>
      <c r="I107" s="32">
        <f>+'IB HUB'!AG10</f>
        <v>0</v>
      </c>
      <c r="J107" s="32">
        <f>+'IB HUB'!AH10</f>
        <v>0</v>
      </c>
      <c r="K107" s="32">
        <f>+'IB HUB'!AI10</f>
        <v>0</v>
      </c>
      <c r="L107" s="32">
        <f>+'IB HUB'!AJ10</f>
        <v>0</v>
      </c>
      <c r="M107" s="32">
        <f>+'IB HUB'!AK10</f>
        <v>0</v>
      </c>
      <c r="N107" s="32">
        <f>+'IB HUB'!AL10</f>
        <v>0</v>
      </c>
      <c r="O107" s="32">
        <f>+'IB HUB'!AM10</f>
        <v>0</v>
      </c>
      <c r="P107" s="32">
        <f>+'IB HUB'!AN10</f>
        <v>0</v>
      </c>
      <c r="Q107" s="32">
        <f>+'IB HUB'!AO10</f>
        <v>0</v>
      </c>
      <c r="R107" s="32">
        <f>+'IB HUB'!AP10</f>
        <v>0</v>
      </c>
      <c r="S107" s="32">
        <f>+'IB HUB'!AQ10</f>
        <v>0</v>
      </c>
      <c r="T107" s="32">
        <f>+'IB HUB'!AR10</f>
        <v>0</v>
      </c>
      <c r="U107" s="32">
        <f>+'IB HUB'!AS10</f>
        <v>0</v>
      </c>
      <c r="V107" s="32">
        <f>+'IB HUB'!AT10</f>
        <v>0</v>
      </c>
      <c r="W107" s="32">
        <f>+'IB HUB'!AU10</f>
        <v>0</v>
      </c>
      <c r="X107" s="32">
        <f>+'IB HUB'!AV10</f>
        <v>0</v>
      </c>
      <c r="Y107" s="32">
        <f>+'IB HUB'!AW10</f>
        <v>0</v>
      </c>
    </row>
    <row r="108" spans="1:25">
      <c r="A108" t="s">
        <v>212</v>
      </c>
      <c r="B108" s="32">
        <f>+'FR HUB'!Z10</f>
        <v>1536</v>
      </c>
      <c r="C108" s="32">
        <f>+'FR HUB'!AA10</f>
        <v>1152</v>
      </c>
      <c r="D108" s="32">
        <f>+'FR HUB'!AB10</f>
        <v>768</v>
      </c>
      <c r="E108" s="32">
        <f>+'FR HUB'!AC10</f>
        <v>768</v>
      </c>
      <c r="F108" s="32">
        <f>+'FR HUB'!AD10</f>
        <v>384</v>
      </c>
      <c r="G108" s="32">
        <f>+'FR HUB'!AE10</f>
        <v>384</v>
      </c>
      <c r="H108" s="32">
        <f>+'FR HUB'!AF10</f>
        <v>384</v>
      </c>
      <c r="I108" s="32">
        <f>+'FR HUB'!AG10</f>
        <v>384</v>
      </c>
      <c r="J108" s="32">
        <f>+'FR HUB'!AH10</f>
        <v>1152</v>
      </c>
      <c r="K108" s="32">
        <f>+'FR HUB'!AI10</f>
        <v>1152</v>
      </c>
      <c r="L108" s="32">
        <f>+'FR HUB'!AJ10</f>
        <v>1536</v>
      </c>
      <c r="M108" s="32">
        <f>+'FR HUB'!AK10</f>
        <v>1152</v>
      </c>
      <c r="N108" s="32">
        <f>+'FR HUB'!AL10</f>
        <v>2688</v>
      </c>
      <c r="O108" s="32">
        <f>+'FR HUB'!AM10</f>
        <v>3072</v>
      </c>
      <c r="P108" s="32">
        <f>+'FR HUB'!AN10</f>
        <v>1920</v>
      </c>
      <c r="Q108" s="32">
        <f>+'FR HUB'!AO10</f>
        <v>768</v>
      </c>
      <c r="R108" s="32">
        <f>+'FR HUB'!AP10</f>
        <v>1152</v>
      </c>
      <c r="S108" s="32">
        <f>+'FR HUB'!AQ10</f>
        <v>768</v>
      </c>
      <c r="T108" s="32">
        <f>+'FR HUB'!AR10</f>
        <v>1152</v>
      </c>
      <c r="U108" s="32">
        <f>+'FR HUB'!AS10</f>
        <v>768</v>
      </c>
      <c r="V108" s="32">
        <f>+'FR HUB'!AT10</f>
        <v>1920</v>
      </c>
      <c r="W108" s="32">
        <f>+'FR HUB'!AU10</f>
        <v>3072</v>
      </c>
      <c r="X108" s="32">
        <f>+'FR HUB'!AV10</f>
        <v>3072</v>
      </c>
      <c r="Y108" s="32">
        <f>+'FR HUB'!AW10</f>
        <v>2304</v>
      </c>
    </row>
    <row r="109" spans="1:25">
      <c r="A109" t="s">
        <v>206</v>
      </c>
      <c r="B109" s="32">
        <f>+'IT HUB'!Z10</f>
        <v>0</v>
      </c>
      <c r="C109" s="32">
        <f>+'IT HUB'!AA10</f>
        <v>0</v>
      </c>
      <c r="D109" s="32">
        <f>+'IT HUB'!AB10</f>
        <v>0</v>
      </c>
      <c r="E109" s="32">
        <f>+'IT HUB'!AC10</f>
        <v>0</v>
      </c>
      <c r="F109" s="32">
        <f>+'IT HUB'!AD10</f>
        <v>0</v>
      </c>
      <c r="G109" s="32">
        <f>+'IT HUB'!AE10</f>
        <v>0</v>
      </c>
      <c r="H109" s="32">
        <f>+'IT HUB'!AF10</f>
        <v>0</v>
      </c>
      <c r="I109" s="32">
        <f>+'IT HUB'!AG10</f>
        <v>0</v>
      </c>
      <c r="J109" s="32">
        <f>+'IT HUB'!AH10</f>
        <v>0</v>
      </c>
      <c r="K109" s="32">
        <f>+'IT HUB'!AI10</f>
        <v>0</v>
      </c>
      <c r="L109" s="32">
        <f>+'IT HUB'!AJ10</f>
        <v>0</v>
      </c>
      <c r="M109" s="32">
        <f>+'IT HUB'!AK10</f>
        <v>0</v>
      </c>
      <c r="N109" s="32">
        <f>+'IT HUB'!AL10</f>
        <v>0</v>
      </c>
      <c r="O109" s="32">
        <f>+'IT HUB'!AM10</f>
        <v>0</v>
      </c>
      <c r="P109" s="32">
        <f>+'IT HUB'!AN10</f>
        <v>0</v>
      </c>
      <c r="Q109" s="32">
        <f>+'IT HUB'!AO10</f>
        <v>0</v>
      </c>
      <c r="R109" s="32">
        <f>+'IT HUB'!AP10</f>
        <v>0</v>
      </c>
      <c r="S109" s="32">
        <f>+'IT HUB'!AQ10</f>
        <v>0</v>
      </c>
      <c r="T109" s="32">
        <f>+'IT HUB'!AR10</f>
        <v>0</v>
      </c>
      <c r="U109" s="32">
        <f>+'IT HUB'!AS10</f>
        <v>0</v>
      </c>
      <c r="V109" s="32">
        <f>+'IT HUB'!AT10</f>
        <v>0</v>
      </c>
      <c r="W109" s="32">
        <f>+'IT HUB'!AU10</f>
        <v>0</v>
      </c>
      <c r="X109" s="32">
        <f>+'IT HUB'!AV10</f>
        <v>0</v>
      </c>
      <c r="Y109" s="32">
        <f>+'IT HUB'!AW10</f>
        <v>0</v>
      </c>
    </row>
    <row r="110" spans="1:25">
      <c r="A110" t="s">
        <v>207</v>
      </c>
      <c r="B110" s="32">
        <f>+'UK HUB'!Z10</f>
        <v>1536</v>
      </c>
      <c r="C110" s="32">
        <f>+'UK HUB'!AA10</f>
        <v>1152</v>
      </c>
      <c r="D110" s="32">
        <f>+'UK HUB'!AB10</f>
        <v>1152</v>
      </c>
      <c r="E110" s="32">
        <f>+'UK HUB'!AC10</f>
        <v>384</v>
      </c>
      <c r="F110" s="32">
        <f>+'UK HUB'!AD10</f>
        <v>0</v>
      </c>
      <c r="G110" s="32">
        <f>+'UK HUB'!AE10</f>
        <v>768</v>
      </c>
      <c r="H110" s="32">
        <f>+'UK HUB'!AF10</f>
        <v>384</v>
      </c>
      <c r="I110" s="32">
        <f>+'UK HUB'!AG10</f>
        <v>384</v>
      </c>
      <c r="J110" s="32">
        <f>+'UK HUB'!AH10</f>
        <v>1152</v>
      </c>
      <c r="K110" s="32">
        <f>+'UK HUB'!AI10</f>
        <v>1152</v>
      </c>
      <c r="L110" s="32">
        <f>+'UK HUB'!AJ10</f>
        <v>1536</v>
      </c>
      <c r="M110" s="32">
        <f>+'UK HUB'!AK10</f>
        <v>1152</v>
      </c>
      <c r="N110" s="32">
        <f>+'UK HUB'!AL10</f>
        <v>0</v>
      </c>
      <c r="O110" s="32">
        <f>+'UK HUB'!AM10</f>
        <v>0</v>
      </c>
      <c r="P110" s="32">
        <f>+'UK HUB'!AN10</f>
        <v>0</v>
      </c>
      <c r="Q110" s="32">
        <f>+'UK HUB'!AO10</f>
        <v>0</v>
      </c>
      <c r="R110" s="32">
        <f>+'UK HUB'!AP10</f>
        <v>0</v>
      </c>
      <c r="S110" s="32">
        <f>+'UK HUB'!AQ10</f>
        <v>0</v>
      </c>
      <c r="T110" s="32">
        <f>+'UK HUB'!AR10</f>
        <v>0</v>
      </c>
      <c r="U110" s="32">
        <f>+'UK HUB'!AS10</f>
        <v>0</v>
      </c>
      <c r="V110" s="32">
        <f>+'UK HUB'!AT10</f>
        <v>0</v>
      </c>
      <c r="W110" s="32">
        <f>+'UK HUB'!AU10</f>
        <v>0</v>
      </c>
      <c r="X110" s="32">
        <f>+'UK HUB'!AV10</f>
        <v>0</v>
      </c>
      <c r="Y110" s="32">
        <f>+'UK HUB'!AW10</f>
        <v>0</v>
      </c>
    </row>
    <row r="111" spans="1:25">
      <c r="A111" t="s">
        <v>208</v>
      </c>
      <c r="B111" s="32">
        <f>+'CE HUB'!Z10</f>
        <v>0</v>
      </c>
      <c r="C111" s="32">
        <f>+'CE HUB'!AA10</f>
        <v>0</v>
      </c>
      <c r="D111" s="32">
        <f>+'CE HUB'!AB10</f>
        <v>0</v>
      </c>
      <c r="E111" s="32">
        <f>+'CE HUB'!AC10</f>
        <v>0</v>
      </c>
      <c r="F111" s="32">
        <f>+'CE HUB'!AD10</f>
        <v>0</v>
      </c>
      <c r="G111" s="32">
        <f>+'CE HUB'!AE10</f>
        <v>0</v>
      </c>
      <c r="H111" s="32">
        <f>+'CE HUB'!AF10</f>
        <v>0</v>
      </c>
      <c r="I111" s="32">
        <f>+'CE HUB'!AG10</f>
        <v>0</v>
      </c>
      <c r="J111" s="32">
        <f>+'CE HUB'!AH10</f>
        <v>0</v>
      </c>
      <c r="K111" s="32">
        <f>+'CE HUB'!AI10</f>
        <v>0</v>
      </c>
      <c r="L111" s="32">
        <f>+'CE HUB'!AJ10</f>
        <v>0</v>
      </c>
      <c r="M111" s="32">
        <f>+'CE HUB'!AK10</f>
        <v>0</v>
      </c>
      <c r="N111" s="32">
        <f>+'CE HUB'!AL10</f>
        <v>0</v>
      </c>
      <c r="O111" s="32">
        <f>+'CE HUB'!AM10</f>
        <v>0</v>
      </c>
      <c r="P111" s="32">
        <f>+'CE HUB'!AN10</f>
        <v>0</v>
      </c>
      <c r="Q111" s="32">
        <f>+'CE HUB'!AO10</f>
        <v>0</v>
      </c>
      <c r="R111" s="32">
        <f>+'CE HUB'!AP10</f>
        <v>0</v>
      </c>
      <c r="S111" s="32">
        <f>+'CE HUB'!AQ10</f>
        <v>0</v>
      </c>
      <c r="T111" s="32">
        <f>+'CE HUB'!AR10</f>
        <v>0</v>
      </c>
      <c r="U111" s="32">
        <f>+'CE HUB'!AS10</f>
        <v>0</v>
      </c>
      <c r="V111" s="32">
        <f>+'CE HUB'!AT10</f>
        <v>0</v>
      </c>
      <c r="W111" s="32">
        <f>+'CE HUB'!AU10</f>
        <v>0</v>
      </c>
      <c r="X111" s="32">
        <f>+'CE HUB'!AV10</f>
        <v>0</v>
      </c>
      <c r="Y111" s="32">
        <f>+'CE HUB'!AW10</f>
        <v>0</v>
      </c>
    </row>
    <row r="112" spans="1:25">
      <c r="A112" t="s">
        <v>213</v>
      </c>
      <c r="B112" s="32">
        <f>+'M-EAST Hub'!Z10</f>
        <v>768</v>
      </c>
      <c r="C112" s="32">
        <f>+'M-EAST Hub'!AA10</f>
        <v>768</v>
      </c>
      <c r="D112" s="32">
        <f>+'M-EAST Hub'!AB10</f>
        <v>768</v>
      </c>
      <c r="E112" s="32">
        <f>+'M-EAST Hub'!AC10</f>
        <v>384</v>
      </c>
      <c r="F112" s="32">
        <f>+'M-EAST Hub'!AD10</f>
        <v>384</v>
      </c>
      <c r="G112" s="32">
        <f>+'M-EAST Hub'!AE10</f>
        <v>384</v>
      </c>
      <c r="H112" s="32">
        <f>+'M-EAST Hub'!AF10</f>
        <v>384</v>
      </c>
      <c r="I112" s="32">
        <f>+'M-EAST Hub'!AG10</f>
        <v>0</v>
      </c>
      <c r="J112" s="32">
        <f>+'M-EAST Hub'!AH10</f>
        <v>384</v>
      </c>
      <c r="K112" s="32">
        <f>+'M-EAST Hub'!AI10</f>
        <v>768</v>
      </c>
      <c r="L112" s="32">
        <f>+'M-EAST Hub'!AJ10</f>
        <v>768</v>
      </c>
      <c r="M112" s="32">
        <f>+'M-EAST Hub'!AK10</f>
        <v>384</v>
      </c>
      <c r="N112" s="32">
        <f>+'M-EAST Hub'!AL10</f>
        <v>768</v>
      </c>
      <c r="O112" s="32">
        <f>+'M-EAST Hub'!AM10</f>
        <v>768</v>
      </c>
      <c r="P112" s="32">
        <f>+'M-EAST Hub'!AN10</f>
        <v>768</v>
      </c>
      <c r="Q112" s="32">
        <f>+'M-EAST Hub'!AO10</f>
        <v>384</v>
      </c>
      <c r="R112" s="32">
        <f>+'M-EAST Hub'!AP10</f>
        <v>384</v>
      </c>
      <c r="S112" s="32">
        <f>+'M-EAST Hub'!AQ10</f>
        <v>384</v>
      </c>
      <c r="T112" s="32">
        <f>+'M-EAST Hub'!AR10</f>
        <v>384</v>
      </c>
      <c r="U112" s="32">
        <f>+'M-EAST Hub'!AS10</f>
        <v>384</v>
      </c>
      <c r="V112" s="32">
        <f>+'M-EAST Hub'!AT10</f>
        <v>384</v>
      </c>
      <c r="W112" s="32">
        <f>+'M-EAST Hub'!AU10</f>
        <v>384</v>
      </c>
      <c r="X112" s="32">
        <f>+'M-EAST Hub'!AV10</f>
        <v>768</v>
      </c>
      <c r="Y112" s="32">
        <f>+'M-EAST Hub'!AW10</f>
        <v>768</v>
      </c>
    </row>
    <row r="113" spans="1:25">
      <c r="A113" t="s">
        <v>63</v>
      </c>
      <c r="B113" s="32">
        <f>+USA!Z10</f>
        <v>0</v>
      </c>
      <c r="C113" s="32">
        <f>+USA!AA10</f>
        <v>0</v>
      </c>
      <c r="D113" s="32">
        <f>+USA!AB10</f>
        <v>0</v>
      </c>
      <c r="E113" s="32">
        <f>+USA!AC10</f>
        <v>0</v>
      </c>
      <c r="F113" s="32">
        <f>+USA!AD10</f>
        <v>0</v>
      </c>
      <c r="G113" s="32">
        <f>+USA!AE10</f>
        <v>0</v>
      </c>
      <c r="H113" s="32">
        <f>+USA!AF10</f>
        <v>0</v>
      </c>
      <c r="I113" s="32">
        <f>+USA!AG10</f>
        <v>0</v>
      </c>
      <c r="J113" s="32">
        <f>+USA!AH10</f>
        <v>0</v>
      </c>
      <c r="K113" s="32">
        <f>+USA!AI10</f>
        <v>0</v>
      </c>
      <c r="L113" s="32">
        <f>+USA!AJ10</f>
        <v>0</v>
      </c>
      <c r="M113" s="32">
        <f>+USA!AK10</f>
        <v>0</v>
      </c>
      <c r="N113" s="32">
        <f>+USA!AL10</f>
        <v>0</v>
      </c>
      <c r="O113" s="32">
        <f>+USA!AM10</f>
        <v>0</v>
      </c>
      <c r="P113" s="32">
        <f>+USA!AN10</f>
        <v>0</v>
      </c>
      <c r="Q113" s="32">
        <f>+USA!AO10</f>
        <v>0</v>
      </c>
      <c r="R113" s="32">
        <f>+USA!AP10</f>
        <v>0</v>
      </c>
      <c r="S113" s="32">
        <f>+USA!AQ10</f>
        <v>0</v>
      </c>
      <c r="T113" s="32">
        <f>+USA!AR10</f>
        <v>0</v>
      </c>
      <c r="U113" s="32">
        <f>+USA!AS10</f>
        <v>0</v>
      </c>
      <c r="V113" s="32">
        <f>+USA!AT10</f>
        <v>0</v>
      </c>
      <c r="W113" s="32">
        <f>+USA!AU10</f>
        <v>0</v>
      </c>
      <c r="X113" s="32">
        <f>+USA!AV10</f>
        <v>0</v>
      </c>
      <c r="Y113" s="32">
        <f>+USA!AW10</f>
        <v>0</v>
      </c>
    </row>
    <row r="114" spans="1:25">
      <c r="A114" t="s">
        <v>209</v>
      </c>
      <c r="B114" s="32">
        <f>+ASIA!Z10</f>
        <v>0</v>
      </c>
      <c r="C114" s="32">
        <f>+ASIA!AA10</f>
        <v>0</v>
      </c>
      <c r="D114" s="32">
        <f>+ASIA!AB10</f>
        <v>0</v>
      </c>
      <c r="E114" s="32">
        <f>+ASIA!AC10</f>
        <v>0</v>
      </c>
      <c r="F114" s="32">
        <f>+ASIA!AD10</f>
        <v>0</v>
      </c>
      <c r="G114" s="32">
        <f>+ASIA!AE10</f>
        <v>0</v>
      </c>
      <c r="H114" s="32">
        <f>+ASIA!AF10</f>
        <v>0</v>
      </c>
      <c r="I114" s="32">
        <f>+ASIA!AG10</f>
        <v>0</v>
      </c>
      <c r="J114" s="32">
        <f>+ASIA!AH10</f>
        <v>0</v>
      </c>
      <c r="K114" s="32">
        <f>+ASIA!AI10</f>
        <v>0</v>
      </c>
      <c r="L114" s="32">
        <f>+ASIA!AJ10</f>
        <v>0</v>
      </c>
      <c r="M114" s="32">
        <f>+ASIA!AK10</f>
        <v>0</v>
      </c>
      <c r="N114" s="32">
        <f>+ASIA!AL10</f>
        <v>0</v>
      </c>
      <c r="O114" s="32">
        <f>+ASIA!AM10</f>
        <v>0</v>
      </c>
      <c r="P114" s="32">
        <f>+ASIA!AN10</f>
        <v>0</v>
      </c>
      <c r="Q114" s="32">
        <f>+ASIA!AO10</f>
        <v>0</v>
      </c>
      <c r="R114" s="32">
        <f>+ASIA!AP10</f>
        <v>0</v>
      </c>
      <c r="S114" s="32">
        <f>+ASIA!AQ10</f>
        <v>0</v>
      </c>
      <c r="T114" s="32">
        <f>+ASIA!AR10</f>
        <v>0</v>
      </c>
      <c r="U114" s="32">
        <f>+ASIA!AS10</f>
        <v>0</v>
      </c>
      <c r="V114" s="32">
        <f>+ASIA!AT10</f>
        <v>0</v>
      </c>
      <c r="W114" s="32">
        <f>+ASIA!AU10</f>
        <v>0</v>
      </c>
      <c r="X114" s="32">
        <f>+ASIA!AV10</f>
        <v>0</v>
      </c>
      <c r="Y114" s="32">
        <f>+ASIA!AW10</f>
        <v>0</v>
      </c>
    </row>
    <row r="115" spans="1:25">
      <c r="A115" t="s">
        <v>214</v>
      </c>
      <c r="B115" s="32">
        <f>+'Others IEC'!Z10</f>
        <v>0</v>
      </c>
      <c r="C115" s="32">
        <f>+'Others IEC'!AA10</f>
        <v>0</v>
      </c>
      <c r="D115" s="32">
        <f>+'Others IEC'!AB10</f>
        <v>0</v>
      </c>
      <c r="E115" s="32">
        <f>+'Others IEC'!AC10</f>
        <v>0</v>
      </c>
      <c r="F115" s="32">
        <f>+'Others IEC'!AD10</f>
        <v>0</v>
      </c>
      <c r="G115" s="32">
        <f>+'Others IEC'!AE10</f>
        <v>0</v>
      </c>
      <c r="H115" s="32">
        <f>+'Others IEC'!AF10</f>
        <v>0</v>
      </c>
      <c r="I115" s="32">
        <f>+'Others IEC'!AG10</f>
        <v>0</v>
      </c>
      <c r="J115" s="32">
        <f>+'Others IEC'!AH10</f>
        <v>0</v>
      </c>
      <c r="K115" s="32">
        <f>+'Others IEC'!AI10</f>
        <v>0</v>
      </c>
      <c r="L115" s="32">
        <f>+'Others IEC'!AJ10</f>
        <v>0</v>
      </c>
      <c r="M115" s="32">
        <f>+'Others IEC'!AK10</f>
        <v>0</v>
      </c>
      <c r="N115" s="32">
        <f>+'Others IEC'!AL10</f>
        <v>0</v>
      </c>
      <c r="O115" s="32">
        <f>+'Others IEC'!AM10</f>
        <v>0</v>
      </c>
      <c r="P115" s="32">
        <f>+'Others IEC'!AN10</f>
        <v>0</v>
      </c>
      <c r="Q115" s="32">
        <f>+'Others IEC'!AO10</f>
        <v>0</v>
      </c>
      <c r="R115" s="32">
        <f>+'Others IEC'!AP10</f>
        <v>0</v>
      </c>
      <c r="S115" s="32">
        <f>+'Others IEC'!AQ10</f>
        <v>0</v>
      </c>
      <c r="T115" s="32">
        <f>+'Others IEC'!AR10</f>
        <v>0</v>
      </c>
      <c r="U115" s="32">
        <f>+'Others IEC'!AS10</f>
        <v>0</v>
      </c>
      <c r="V115" s="32">
        <f>+'Others IEC'!AT10</f>
        <v>0</v>
      </c>
      <c r="W115" s="32">
        <f>+'Others IEC'!AU10</f>
        <v>0</v>
      </c>
      <c r="X115" s="32">
        <f>+'Others IEC'!AV10</f>
        <v>0</v>
      </c>
      <c r="Y115" s="32">
        <f>+'Others IEC'!AW10</f>
        <v>0</v>
      </c>
    </row>
    <row r="116" spans="1:25">
      <c r="A116" t="s">
        <v>215</v>
      </c>
      <c r="B116" s="32">
        <f>+'N-Africa'!Z10</f>
        <v>0</v>
      </c>
      <c r="C116" s="32">
        <f>+'N-Africa'!AA10</f>
        <v>0</v>
      </c>
      <c r="D116" s="32">
        <f>+'N-Africa'!AB10</f>
        <v>768</v>
      </c>
      <c r="E116" s="32">
        <f>+'N-Africa'!AC10</f>
        <v>0</v>
      </c>
      <c r="F116" s="32">
        <f>+'N-Africa'!AD10</f>
        <v>0</v>
      </c>
      <c r="G116" s="32">
        <f>+'N-Africa'!AE10</f>
        <v>768</v>
      </c>
      <c r="H116" s="32">
        <f>+'N-Africa'!AF10</f>
        <v>0</v>
      </c>
      <c r="I116" s="32">
        <f>+'N-Africa'!AG10</f>
        <v>0</v>
      </c>
      <c r="J116" s="32">
        <f>+'N-Africa'!AH10</f>
        <v>768</v>
      </c>
      <c r="K116" s="32">
        <f>+'N-Africa'!AI10</f>
        <v>0</v>
      </c>
      <c r="L116" s="32">
        <f>+'N-Africa'!AJ10</f>
        <v>0</v>
      </c>
      <c r="M116" s="32">
        <f>+'N-Africa'!AK10</f>
        <v>768</v>
      </c>
      <c r="N116" s="32">
        <f>+'N-Africa'!AL10</f>
        <v>0</v>
      </c>
      <c r="O116" s="32">
        <f>+'N-Africa'!AM10</f>
        <v>0</v>
      </c>
      <c r="P116" s="32">
        <f>+'N-Africa'!AN10</f>
        <v>768</v>
      </c>
      <c r="Q116" s="32">
        <f>+'N-Africa'!AO10</f>
        <v>0</v>
      </c>
      <c r="R116" s="32">
        <f>+'N-Africa'!AP10</f>
        <v>0</v>
      </c>
      <c r="S116" s="32">
        <f>+'N-Africa'!AQ10</f>
        <v>768</v>
      </c>
      <c r="T116" s="32">
        <f>+'N-Africa'!AR10</f>
        <v>0</v>
      </c>
      <c r="U116" s="32">
        <f>+'N-Africa'!AS10</f>
        <v>0</v>
      </c>
      <c r="V116" s="32">
        <f>+'N-Africa'!AT10</f>
        <v>768</v>
      </c>
      <c r="W116" s="32">
        <f>+'N-Africa'!AU10</f>
        <v>0</v>
      </c>
      <c r="X116" s="32">
        <f>+'N-Africa'!AV10</f>
        <v>0</v>
      </c>
      <c r="Y116" s="32">
        <f>+'N-Africa'!AW10</f>
        <v>768</v>
      </c>
    </row>
    <row r="118" spans="1:25">
      <c r="A118" s="33" t="s">
        <v>216</v>
      </c>
      <c r="B118" s="34">
        <f>+SUM(B106:B116)</f>
        <v>3840</v>
      </c>
      <c r="C118" s="34">
        <f t="shared" ref="C118:Y118" si="6">+SUM(C106:C116)</f>
        <v>3072</v>
      </c>
      <c r="D118" s="34">
        <f t="shared" si="6"/>
        <v>3456</v>
      </c>
      <c r="E118" s="34">
        <f t="shared" si="6"/>
        <v>1536</v>
      </c>
      <c r="F118" s="34">
        <f t="shared" si="6"/>
        <v>768</v>
      </c>
      <c r="G118" s="34">
        <f t="shared" si="6"/>
        <v>2304</v>
      </c>
      <c r="H118" s="34">
        <f t="shared" si="6"/>
        <v>1152</v>
      </c>
      <c r="I118" s="34">
        <f t="shared" si="6"/>
        <v>768</v>
      </c>
      <c r="J118" s="34">
        <f t="shared" si="6"/>
        <v>3456</v>
      </c>
      <c r="K118" s="34">
        <f t="shared" si="6"/>
        <v>3072</v>
      </c>
      <c r="L118" s="34">
        <f t="shared" si="6"/>
        <v>3840</v>
      </c>
      <c r="M118" s="34">
        <f t="shared" si="6"/>
        <v>3456</v>
      </c>
      <c r="N118" s="34">
        <f t="shared" si="6"/>
        <v>3456</v>
      </c>
      <c r="O118" s="34">
        <f t="shared" si="6"/>
        <v>3840</v>
      </c>
      <c r="P118" s="34">
        <f t="shared" si="6"/>
        <v>3456</v>
      </c>
      <c r="Q118" s="34">
        <f t="shared" si="6"/>
        <v>1152</v>
      </c>
      <c r="R118" s="34">
        <f t="shared" si="6"/>
        <v>1536</v>
      </c>
      <c r="S118" s="34">
        <f t="shared" si="6"/>
        <v>1920</v>
      </c>
      <c r="T118" s="34">
        <f t="shared" si="6"/>
        <v>1536</v>
      </c>
      <c r="U118" s="34">
        <f t="shared" si="6"/>
        <v>1152</v>
      </c>
      <c r="V118" s="34">
        <f t="shared" si="6"/>
        <v>3072</v>
      </c>
      <c r="W118" s="34">
        <f t="shared" si="6"/>
        <v>3456</v>
      </c>
      <c r="X118" s="34">
        <f t="shared" si="6"/>
        <v>3840</v>
      </c>
      <c r="Y118" s="34">
        <f t="shared" si="6"/>
        <v>3840</v>
      </c>
    </row>
    <row r="120" spans="1:25">
      <c r="A120" s="16" t="s">
        <v>138</v>
      </c>
      <c r="B120" s="31" t="s">
        <v>148</v>
      </c>
      <c r="C120" s="31" t="s">
        <v>148</v>
      </c>
      <c r="D120" s="31" t="s">
        <v>148</v>
      </c>
      <c r="E120" s="31" t="s">
        <v>148</v>
      </c>
      <c r="F120" s="31" t="s">
        <v>148</v>
      </c>
      <c r="G120" s="31" t="s">
        <v>148</v>
      </c>
      <c r="H120" s="31" t="s">
        <v>148</v>
      </c>
      <c r="I120" s="31" t="s">
        <v>148</v>
      </c>
      <c r="J120" s="31" t="s">
        <v>148</v>
      </c>
      <c r="K120" s="31" t="s">
        <v>148</v>
      </c>
      <c r="L120" s="31" t="s">
        <v>148</v>
      </c>
      <c r="M120" s="31" t="s">
        <v>148</v>
      </c>
      <c r="N120" s="31" t="s">
        <v>148</v>
      </c>
      <c r="O120" s="31" t="s">
        <v>148</v>
      </c>
      <c r="P120" s="31" t="s">
        <v>148</v>
      </c>
      <c r="Q120" s="31" t="s">
        <v>148</v>
      </c>
      <c r="R120" s="31" t="s">
        <v>148</v>
      </c>
      <c r="S120" s="31" t="s">
        <v>148</v>
      </c>
      <c r="T120" s="31" t="s">
        <v>148</v>
      </c>
      <c r="U120" s="31" t="s">
        <v>148</v>
      </c>
      <c r="V120" s="31" t="s">
        <v>148</v>
      </c>
      <c r="W120" s="31" t="s">
        <v>148</v>
      </c>
      <c r="X120" s="31" t="s">
        <v>148</v>
      </c>
      <c r="Y120" s="31" t="s">
        <v>148</v>
      </c>
    </row>
    <row r="121" spans="1:25">
      <c r="A121" t="s">
        <v>203</v>
      </c>
      <c r="B121" s="31">
        <v>1</v>
      </c>
      <c r="C121" s="31">
        <v>1</v>
      </c>
      <c r="D121" s="31">
        <v>1</v>
      </c>
      <c r="E121" s="31">
        <v>1</v>
      </c>
      <c r="F121" s="31">
        <v>1</v>
      </c>
      <c r="G121" s="31">
        <v>1</v>
      </c>
      <c r="H121" s="31">
        <v>1</v>
      </c>
      <c r="I121" s="31">
        <v>1</v>
      </c>
      <c r="J121" s="31">
        <v>1</v>
      </c>
      <c r="K121" s="31">
        <v>1</v>
      </c>
      <c r="L121" s="31">
        <v>1</v>
      </c>
      <c r="M121" s="31">
        <v>1</v>
      </c>
      <c r="N121" s="31">
        <v>2</v>
      </c>
      <c r="O121" s="31">
        <v>2</v>
      </c>
      <c r="P121" s="31">
        <v>2</v>
      </c>
      <c r="Q121" s="31">
        <v>2</v>
      </c>
      <c r="R121" s="31">
        <v>2</v>
      </c>
      <c r="S121" s="31">
        <v>2</v>
      </c>
      <c r="T121" s="31">
        <v>2</v>
      </c>
      <c r="U121" s="31">
        <v>2</v>
      </c>
      <c r="V121" s="31">
        <v>2</v>
      </c>
      <c r="W121" s="31">
        <v>2</v>
      </c>
      <c r="X121" s="31">
        <v>2</v>
      </c>
      <c r="Y121" s="31">
        <v>2</v>
      </c>
    </row>
    <row r="122" spans="1:25">
      <c r="A122" t="s">
        <v>10</v>
      </c>
      <c r="B122" s="31">
        <v>1</v>
      </c>
      <c r="C122" s="31">
        <v>2</v>
      </c>
      <c r="D122" s="31">
        <v>3</v>
      </c>
      <c r="E122" s="31">
        <v>4</v>
      </c>
      <c r="F122" s="31">
        <v>5</v>
      </c>
      <c r="G122" s="31">
        <v>6</v>
      </c>
      <c r="H122" s="31">
        <v>7</v>
      </c>
      <c r="I122" s="31">
        <v>8</v>
      </c>
      <c r="J122" s="31">
        <v>9</v>
      </c>
      <c r="K122" s="31">
        <v>10</v>
      </c>
      <c r="L122" s="31">
        <v>11</v>
      </c>
      <c r="M122" s="31">
        <v>12</v>
      </c>
      <c r="N122" s="31">
        <v>1</v>
      </c>
      <c r="O122" s="31">
        <v>2</v>
      </c>
      <c r="P122" s="31">
        <v>3</v>
      </c>
      <c r="Q122" s="31">
        <v>4</v>
      </c>
      <c r="R122" s="31">
        <v>5</v>
      </c>
      <c r="S122" s="31">
        <v>6</v>
      </c>
      <c r="T122" s="31">
        <v>7</v>
      </c>
      <c r="U122" s="31">
        <v>8</v>
      </c>
      <c r="V122" s="31">
        <v>9</v>
      </c>
      <c r="W122" s="31">
        <v>10</v>
      </c>
      <c r="X122" s="31">
        <v>11</v>
      </c>
      <c r="Y122" s="31">
        <v>12</v>
      </c>
    </row>
    <row r="123" spans="1:25">
      <c r="A123" t="s">
        <v>167</v>
      </c>
      <c r="B123" s="32">
        <f>+DACH!Z11</f>
        <v>0</v>
      </c>
      <c r="C123" s="32">
        <f>+DACH!AA11</f>
        <v>0</v>
      </c>
      <c r="D123" s="32">
        <f>+DACH!AB11</f>
        <v>384</v>
      </c>
      <c r="E123" s="32">
        <f>+DACH!AC11</f>
        <v>0</v>
      </c>
      <c r="F123" s="32">
        <f>+DACH!AD11</f>
        <v>384</v>
      </c>
      <c r="G123" s="32">
        <f>+DACH!AE11</f>
        <v>0</v>
      </c>
      <c r="H123" s="32">
        <f>+DACH!AF11</f>
        <v>384</v>
      </c>
      <c r="I123" s="32">
        <f>+DACH!AG11</f>
        <v>0</v>
      </c>
      <c r="J123" s="32">
        <f>+DACH!AH11</f>
        <v>384</v>
      </c>
      <c r="K123" s="32">
        <f>+DACH!AI11</f>
        <v>0</v>
      </c>
      <c r="L123" s="32">
        <f>+DACH!AJ11</f>
        <v>0</v>
      </c>
      <c r="M123" s="32">
        <f>+DACH!AK11</f>
        <v>0</v>
      </c>
      <c r="N123" s="32">
        <f>+DACH!AL11</f>
        <v>384</v>
      </c>
      <c r="O123" s="32">
        <f>+DACH!AM11</f>
        <v>0</v>
      </c>
      <c r="P123" s="32">
        <f>+DACH!AN11</f>
        <v>384</v>
      </c>
      <c r="Q123" s="32">
        <f>+DACH!AO11</f>
        <v>0</v>
      </c>
      <c r="R123" s="32">
        <f>+DACH!AP11</f>
        <v>384</v>
      </c>
      <c r="S123" s="32">
        <f>+DACH!AQ11</f>
        <v>384</v>
      </c>
      <c r="T123" s="32">
        <f>+DACH!AR11</f>
        <v>384</v>
      </c>
      <c r="U123" s="32">
        <f>+DACH!AS11</f>
        <v>0</v>
      </c>
      <c r="V123" s="32">
        <f>+DACH!AT11</f>
        <v>384</v>
      </c>
      <c r="W123" s="32">
        <f>+DACH!AU11</f>
        <v>0</v>
      </c>
      <c r="X123" s="32">
        <f>+DACH!AV11</f>
        <v>0</v>
      </c>
      <c r="Y123" s="32">
        <f>+DACH!AW11</f>
        <v>0</v>
      </c>
    </row>
    <row r="124" spans="1:25">
      <c r="A124" t="s">
        <v>211</v>
      </c>
      <c r="B124" s="32">
        <f>+'IB HUB'!Z11</f>
        <v>384</v>
      </c>
      <c r="C124" s="32">
        <f>+'IB HUB'!AA11</f>
        <v>0</v>
      </c>
      <c r="D124" s="32">
        <f>+'IB HUB'!AB11</f>
        <v>0</v>
      </c>
      <c r="E124" s="32">
        <f>+'IB HUB'!AC11</f>
        <v>0</v>
      </c>
      <c r="F124" s="32">
        <f>+'IB HUB'!AD11</f>
        <v>384</v>
      </c>
      <c r="G124" s="32">
        <f>+'IB HUB'!AE11</f>
        <v>0</v>
      </c>
      <c r="H124" s="32">
        <f>+'IB HUB'!AF11</f>
        <v>384</v>
      </c>
      <c r="I124" s="32">
        <f>+'IB HUB'!AG11</f>
        <v>0</v>
      </c>
      <c r="J124" s="32">
        <f>+'IB HUB'!AH11</f>
        <v>0</v>
      </c>
      <c r="K124" s="32">
        <f>+'IB HUB'!AI11</f>
        <v>0</v>
      </c>
      <c r="L124" s="32">
        <f>+'IB HUB'!AJ11</f>
        <v>0</v>
      </c>
      <c r="M124" s="32">
        <f>+'IB HUB'!AK11</f>
        <v>0</v>
      </c>
      <c r="N124" s="32">
        <f>+'IB HUB'!AL11</f>
        <v>384</v>
      </c>
      <c r="O124" s="32">
        <f>+'IB HUB'!AM11</f>
        <v>0</v>
      </c>
      <c r="P124" s="32">
        <f>+'IB HUB'!AN11</f>
        <v>0</v>
      </c>
      <c r="Q124" s="32">
        <f>+'IB HUB'!AO11</f>
        <v>384</v>
      </c>
      <c r="R124" s="32">
        <f>+'IB HUB'!AP11</f>
        <v>384</v>
      </c>
      <c r="S124" s="32">
        <f>+'IB HUB'!AQ11</f>
        <v>0</v>
      </c>
      <c r="T124" s="32">
        <f>+'IB HUB'!AR11</f>
        <v>384</v>
      </c>
      <c r="U124" s="32">
        <f>+'IB HUB'!AS11</f>
        <v>0</v>
      </c>
      <c r="V124" s="32">
        <f>+'IB HUB'!AT11</f>
        <v>384</v>
      </c>
      <c r="W124" s="32">
        <f>+'IB HUB'!AU11</f>
        <v>0</v>
      </c>
      <c r="X124" s="32">
        <f>+'IB HUB'!AV11</f>
        <v>0</v>
      </c>
      <c r="Y124" s="32">
        <f>+'IB HUB'!AW11</f>
        <v>0</v>
      </c>
    </row>
    <row r="125" spans="1:25">
      <c r="A125" t="s">
        <v>212</v>
      </c>
      <c r="B125" s="32">
        <f>+'FR HUB'!Z11</f>
        <v>384</v>
      </c>
      <c r="C125" s="32">
        <f>+'FR HUB'!AA11</f>
        <v>0</v>
      </c>
      <c r="D125" s="32">
        <f>+'FR HUB'!AB11</f>
        <v>0</v>
      </c>
      <c r="E125" s="32">
        <f>+'FR HUB'!AC11</f>
        <v>384</v>
      </c>
      <c r="F125" s="32">
        <f>+'FR HUB'!AD11</f>
        <v>384</v>
      </c>
      <c r="G125" s="32">
        <f>+'FR HUB'!AE11</f>
        <v>0</v>
      </c>
      <c r="H125" s="32">
        <f>+'FR HUB'!AF11</f>
        <v>384</v>
      </c>
      <c r="I125" s="32">
        <f>+'FR HUB'!AG11</f>
        <v>0</v>
      </c>
      <c r="J125" s="32">
        <f>+'FR HUB'!AH11</f>
        <v>384</v>
      </c>
      <c r="K125" s="32">
        <f>+'FR HUB'!AI11</f>
        <v>0</v>
      </c>
      <c r="L125" s="32">
        <f>+'FR HUB'!AJ11</f>
        <v>0</v>
      </c>
      <c r="M125" s="32">
        <f>+'FR HUB'!AK11</f>
        <v>0</v>
      </c>
      <c r="N125" s="32">
        <f>+'FR HUB'!AL11</f>
        <v>0</v>
      </c>
      <c r="O125" s="32">
        <f>+'FR HUB'!AM11</f>
        <v>384</v>
      </c>
      <c r="P125" s="32">
        <f>+'FR HUB'!AN11</f>
        <v>384</v>
      </c>
      <c r="Q125" s="32">
        <f>+'FR HUB'!AO11</f>
        <v>0</v>
      </c>
      <c r="R125" s="32">
        <f>+'FR HUB'!AP11</f>
        <v>384</v>
      </c>
      <c r="S125" s="32">
        <f>+'FR HUB'!AQ11</f>
        <v>768</v>
      </c>
      <c r="T125" s="32">
        <f>+'FR HUB'!AR11</f>
        <v>384</v>
      </c>
      <c r="U125" s="32">
        <f>+'FR HUB'!AS11</f>
        <v>0</v>
      </c>
      <c r="V125" s="32">
        <f>+'FR HUB'!AT11</f>
        <v>384</v>
      </c>
      <c r="W125" s="32">
        <f>+'FR HUB'!AU11</f>
        <v>0</v>
      </c>
      <c r="X125" s="32">
        <f>+'FR HUB'!AV11</f>
        <v>384</v>
      </c>
      <c r="Y125" s="32">
        <f>+'FR HUB'!AW11</f>
        <v>0</v>
      </c>
    </row>
    <row r="126" spans="1:25">
      <c r="A126" t="s">
        <v>206</v>
      </c>
      <c r="B126" s="32">
        <f>+'IT HUB'!Z11</f>
        <v>384</v>
      </c>
      <c r="C126" s="32">
        <f>+'IT HUB'!AA11</f>
        <v>0</v>
      </c>
      <c r="D126" s="32">
        <f>+'IT HUB'!AB11</f>
        <v>0</v>
      </c>
      <c r="E126" s="32">
        <f>+'IT HUB'!AC11</f>
        <v>384</v>
      </c>
      <c r="F126" s="32">
        <f>+'IT HUB'!AD11</f>
        <v>0</v>
      </c>
      <c r="G126" s="32">
        <f>+'IT HUB'!AE11</f>
        <v>384</v>
      </c>
      <c r="H126" s="32">
        <f>+'IT HUB'!AF11</f>
        <v>0</v>
      </c>
      <c r="I126" s="32">
        <f>+'IT HUB'!AG11</f>
        <v>384</v>
      </c>
      <c r="J126" s="32">
        <f>+'IT HUB'!AH11</f>
        <v>0</v>
      </c>
      <c r="K126" s="32">
        <f>+'IT HUB'!AI11</f>
        <v>0</v>
      </c>
      <c r="L126" s="32">
        <f>+'IT HUB'!AJ11</f>
        <v>0</v>
      </c>
      <c r="M126" s="32">
        <f>+'IT HUB'!AK11</f>
        <v>0</v>
      </c>
      <c r="N126" s="32">
        <f>+'IT HUB'!AL11</f>
        <v>384</v>
      </c>
      <c r="O126" s="32">
        <f>+'IT HUB'!AM11</f>
        <v>0</v>
      </c>
      <c r="P126" s="32">
        <f>+'IT HUB'!AN11</f>
        <v>384</v>
      </c>
      <c r="Q126" s="32">
        <f>+'IT HUB'!AO11</f>
        <v>384</v>
      </c>
      <c r="R126" s="32">
        <f>+'IT HUB'!AP11</f>
        <v>384</v>
      </c>
      <c r="S126" s="32">
        <f>+'IT HUB'!AQ11</f>
        <v>384</v>
      </c>
      <c r="T126" s="32">
        <f>+'IT HUB'!AR11</f>
        <v>384</v>
      </c>
      <c r="U126" s="32">
        <f>+'IT HUB'!AS11</f>
        <v>0</v>
      </c>
      <c r="V126" s="32">
        <f>+'IT HUB'!AT11</f>
        <v>0</v>
      </c>
      <c r="W126" s="32">
        <f>+'IT HUB'!AU11</f>
        <v>384</v>
      </c>
      <c r="X126" s="32">
        <f>+'IT HUB'!AV11</f>
        <v>0</v>
      </c>
      <c r="Y126" s="32">
        <f>+'IT HUB'!AW11</f>
        <v>0</v>
      </c>
    </row>
    <row r="127" spans="1:25">
      <c r="A127" t="s">
        <v>207</v>
      </c>
      <c r="B127" s="32">
        <f>+'UK HUB'!Z11</f>
        <v>384</v>
      </c>
      <c r="C127" s="32">
        <f>+'UK HUB'!AA11</f>
        <v>0</v>
      </c>
      <c r="D127" s="32">
        <f>+'UK HUB'!AB11</f>
        <v>384</v>
      </c>
      <c r="E127" s="32">
        <f>+'UK HUB'!AC11</f>
        <v>0</v>
      </c>
      <c r="F127" s="32">
        <f>+'UK HUB'!AD11</f>
        <v>384</v>
      </c>
      <c r="G127" s="32">
        <f>+'UK HUB'!AE11</f>
        <v>384</v>
      </c>
      <c r="H127" s="32">
        <f>+'UK HUB'!AF11</f>
        <v>384</v>
      </c>
      <c r="I127" s="32">
        <f>+'UK HUB'!AG11</f>
        <v>0</v>
      </c>
      <c r="J127" s="32">
        <f>+'UK HUB'!AH11</f>
        <v>384</v>
      </c>
      <c r="K127" s="32">
        <f>+'UK HUB'!AI11</f>
        <v>0</v>
      </c>
      <c r="L127" s="32">
        <f>+'UK HUB'!AJ11</f>
        <v>0</v>
      </c>
      <c r="M127" s="32">
        <f>+'UK HUB'!AK11</f>
        <v>0</v>
      </c>
      <c r="N127" s="32">
        <f>+'UK HUB'!AL11</f>
        <v>0</v>
      </c>
      <c r="O127" s="32">
        <f>+'UK HUB'!AM11</f>
        <v>384</v>
      </c>
      <c r="P127" s="32">
        <f>+'UK HUB'!AN11</f>
        <v>384</v>
      </c>
      <c r="Q127" s="32">
        <f>+'UK HUB'!AO11</f>
        <v>384</v>
      </c>
      <c r="R127" s="32">
        <f>+'UK HUB'!AP11</f>
        <v>384</v>
      </c>
      <c r="S127" s="32">
        <f>+'UK HUB'!AQ11</f>
        <v>384</v>
      </c>
      <c r="T127" s="32">
        <f>+'UK HUB'!AR11</f>
        <v>768</v>
      </c>
      <c r="U127" s="32">
        <f>+'UK HUB'!AS11</f>
        <v>0</v>
      </c>
      <c r="V127" s="32">
        <f>+'UK HUB'!AT11</f>
        <v>384</v>
      </c>
      <c r="W127" s="32">
        <f>+'UK HUB'!AU11</f>
        <v>0</v>
      </c>
      <c r="X127" s="32">
        <f>+'UK HUB'!AV11</f>
        <v>384</v>
      </c>
      <c r="Y127" s="32">
        <f>+'UK HUB'!AW11</f>
        <v>0</v>
      </c>
    </row>
    <row r="128" spans="1:25">
      <c r="A128" t="s">
        <v>208</v>
      </c>
      <c r="B128" s="32">
        <f>+'CE HUB'!Z11</f>
        <v>384</v>
      </c>
      <c r="C128" s="32">
        <f>+'CE HUB'!AA11</f>
        <v>0</v>
      </c>
      <c r="D128" s="32">
        <f>+'CE HUB'!AB11</f>
        <v>0</v>
      </c>
      <c r="E128" s="32">
        <f>+'CE HUB'!AC11</f>
        <v>0</v>
      </c>
      <c r="F128" s="32">
        <f>+'CE HUB'!AD11</f>
        <v>0</v>
      </c>
      <c r="G128" s="32">
        <f>+'CE HUB'!AE11</f>
        <v>0</v>
      </c>
      <c r="H128" s="32">
        <f>+'CE HUB'!AF11</f>
        <v>384</v>
      </c>
      <c r="I128" s="32">
        <f>+'CE HUB'!AG11</f>
        <v>0</v>
      </c>
      <c r="J128" s="32">
        <f>+'CE HUB'!AH11</f>
        <v>0</v>
      </c>
      <c r="K128" s="32">
        <f>+'CE HUB'!AI11</f>
        <v>0</v>
      </c>
      <c r="L128" s="32">
        <f>+'CE HUB'!AJ11</f>
        <v>0</v>
      </c>
      <c r="M128" s="32">
        <f>+'CE HUB'!AK11</f>
        <v>0</v>
      </c>
      <c r="N128" s="32">
        <f>+'CE HUB'!AL11</f>
        <v>0</v>
      </c>
      <c r="O128" s="32">
        <f>+'CE HUB'!AM11</f>
        <v>0</v>
      </c>
      <c r="P128" s="32">
        <f>+'CE HUB'!AN11</f>
        <v>0</v>
      </c>
      <c r="Q128" s="32">
        <f>+'CE HUB'!AO11</f>
        <v>0</v>
      </c>
      <c r="R128" s="32">
        <f>+'CE HUB'!AP11</f>
        <v>384</v>
      </c>
      <c r="S128" s="32">
        <f>+'CE HUB'!AQ11</f>
        <v>0</v>
      </c>
      <c r="T128" s="32">
        <f>+'CE HUB'!AR11</f>
        <v>0</v>
      </c>
      <c r="U128" s="32">
        <f>+'CE HUB'!AS11</f>
        <v>384</v>
      </c>
      <c r="V128" s="32">
        <f>+'CE HUB'!AT11</f>
        <v>0</v>
      </c>
      <c r="W128" s="32">
        <f>+'CE HUB'!AU11</f>
        <v>0</v>
      </c>
      <c r="X128" s="32">
        <f>+'CE HUB'!AV11</f>
        <v>0</v>
      </c>
      <c r="Y128" s="32">
        <f>+'CE HUB'!AW11</f>
        <v>0</v>
      </c>
    </row>
    <row r="129" spans="1:25">
      <c r="A129" t="s">
        <v>213</v>
      </c>
      <c r="B129" s="32">
        <f>+'M-EAST Hub'!Z11</f>
        <v>384</v>
      </c>
      <c r="C129" s="32">
        <f>+'M-EAST Hub'!AA11</f>
        <v>0</v>
      </c>
      <c r="D129" s="32">
        <f>+'M-EAST Hub'!AB11</f>
        <v>0</v>
      </c>
      <c r="E129" s="32">
        <f>+'M-EAST Hub'!AC11</f>
        <v>0</v>
      </c>
      <c r="F129" s="32">
        <f>+'M-EAST Hub'!AD11</f>
        <v>0</v>
      </c>
      <c r="G129" s="32">
        <f>+'M-EAST Hub'!AE11</f>
        <v>0</v>
      </c>
      <c r="H129" s="32">
        <f>+'M-EAST Hub'!AF11</f>
        <v>384</v>
      </c>
      <c r="I129" s="32">
        <f>+'M-EAST Hub'!AG11</f>
        <v>0</v>
      </c>
      <c r="J129" s="32">
        <f>+'M-EAST Hub'!AH11</f>
        <v>0</v>
      </c>
      <c r="K129" s="32">
        <f>+'M-EAST Hub'!AI11</f>
        <v>0</v>
      </c>
      <c r="L129" s="32">
        <f>+'M-EAST Hub'!AJ11</f>
        <v>0</v>
      </c>
      <c r="M129" s="32">
        <f>+'M-EAST Hub'!AK11</f>
        <v>0</v>
      </c>
      <c r="N129" s="32">
        <f>+'M-EAST Hub'!AL11</f>
        <v>0</v>
      </c>
      <c r="O129" s="32">
        <f>+'M-EAST Hub'!AM11</f>
        <v>0</v>
      </c>
      <c r="P129" s="32">
        <f>+'M-EAST Hub'!AN11</f>
        <v>0</v>
      </c>
      <c r="Q129" s="32">
        <f>+'M-EAST Hub'!AO11</f>
        <v>0</v>
      </c>
      <c r="R129" s="32">
        <f>+'M-EAST Hub'!AP11</f>
        <v>384</v>
      </c>
      <c r="S129" s="32">
        <f>+'M-EAST Hub'!AQ11</f>
        <v>0</v>
      </c>
      <c r="T129" s="32">
        <f>+'M-EAST Hub'!AR11</f>
        <v>0</v>
      </c>
      <c r="U129" s="32">
        <f>+'M-EAST Hub'!AS11</f>
        <v>384</v>
      </c>
      <c r="V129" s="32">
        <f>+'M-EAST Hub'!AT11</f>
        <v>0</v>
      </c>
      <c r="W129" s="32">
        <f>+'M-EAST Hub'!AU11</f>
        <v>0</v>
      </c>
      <c r="X129" s="32">
        <f>+'M-EAST Hub'!AV11</f>
        <v>0</v>
      </c>
      <c r="Y129" s="32">
        <f>+'M-EAST Hub'!AW11</f>
        <v>0</v>
      </c>
    </row>
    <row r="130" spans="1:25">
      <c r="A130" t="s">
        <v>63</v>
      </c>
      <c r="B130" s="32">
        <f>+USA!Z11</f>
        <v>0</v>
      </c>
      <c r="C130" s="32">
        <f>+USA!AA11</f>
        <v>0</v>
      </c>
      <c r="D130" s="32">
        <f>+USA!AB11</f>
        <v>0</v>
      </c>
      <c r="E130" s="32">
        <f>+USA!AC11</f>
        <v>0</v>
      </c>
      <c r="F130" s="32">
        <f>+USA!AD11</f>
        <v>0</v>
      </c>
      <c r="G130" s="32">
        <f>+USA!AE11</f>
        <v>0</v>
      </c>
      <c r="H130" s="32">
        <f>+USA!AF11</f>
        <v>0</v>
      </c>
      <c r="I130" s="32">
        <f>+USA!AG11</f>
        <v>0</v>
      </c>
      <c r="J130" s="32">
        <f>+USA!AH11</f>
        <v>0</v>
      </c>
      <c r="K130" s="32">
        <f>+USA!AI11</f>
        <v>0</v>
      </c>
      <c r="L130" s="32">
        <f>+USA!AJ11</f>
        <v>0</v>
      </c>
      <c r="M130" s="32">
        <f>+USA!AK11</f>
        <v>0</v>
      </c>
      <c r="N130" s="32">
        <f>+USA!AL11</f>
        <v>0</v>
      </c>
      <c r="O130" s="32">
        <f>+USA!AM11</f>
        <v>0</v>
      </c>
      <c r="P130" s="32">
        <f>+USA!AN11</f>
        <v>0</v>
      </c>
      <c r="Q130" s="32">
        <f>+USA!AO11</f>
        <v>0</v>
      </c>
      <c r="R130" s="32">
        <f>+USA!AP11</f>
        <v>0</v>
      </c>
      <c r="S130" s="32">
        <f>+USA!AQ11</f>
        <v>0</v>
      </c>
      <c r="T130" s="32">
        <f>+USA!AR11</f>
        <v>0</v>
      </c>
      <c r="U130" s="32">
        <f>+USA!AS11</f>
        <v>0</v>
      </c>
      <c r="V130" s="32">
        <f>+USA!AT11</f>
        <v>0</v>
      </c>
      <c r="W130" s="32">
        <f>+USA!AU11</f>
        <v>0</v>
      </c>
      <c r="X130" s="32">
        <f>+USA!AV11</f>
        <v>0</v>
      </c>
      <c r="Y130" s="32">
        <f>+USA!AW11</f>
        <v>0</v>
      </c>
    </row>
    <row r="131" spans="1:25">
      <c r="A131" t="s">
        <v>209</v>
      </c>
      <c r="B131" s="32">
        <f>+ASIA!Z11</f>
        <v>0</v>
      </c>
      <c r="C131" s="32">
        <f>+ASIA!AA11</f>
        <v>0</v>
      </c>
      <c r="D131" s="32">
        <f>+ASIA!AB11</f>
        <v>0</v>
      </c>
      <c r="E131" s="32">
        <f>+ASIA!AC11</f>
        <v>0</v>
      </c>
      <c r="F131" s="32">
        <f>+ASIA!AD11</f>
        <v>0</v>
      </c>
      <c r="G131" s="32">
        <f>+ASIA!AE11</f>
        <v>0</v>
      </c>
      <c r="H131" s="32">
        <f>+ASIA!AF11</f>
        <v>0</v>
      </c>
      <c r="I131" s="32">
        <f>+ASIA!AG11</f>
        <v>0</v>
      </c>
      <c r="J131" s="32">
        <f>+ASIA!AH11</f>
        <v>0</v>
      </c>
      <c r="K131" s="32">
        <f>+ASIA!AI11</f>
        <v>0</v>
      </c>
      <c r="L131" s="32">
        <f>+ASIA!AJ11</f>
        <v>0</v>
      </c>
      <c r="M131" s="32">
        <f>+ASIA!AK11</f>
        <v>0</v>
      </c>
      <c r="N131" s="32">
        <f>+ASIA!AL11</f>
        <v>0</v>
      </c>
      <c r="O131" s="32">
        <f>+ASIA!AM11</f>
        <v>0</v>
      </c>
      <c r="P131" s="32">
        <f>+ASIA!AN11</f>
        <v>0</v>
      </c>
      <c r="Q131" s="32">
        <f>+ASIA!AO11</f>
        <v>0</v>
      </c>
      <c r="R131" s="32">
        <f>+ASIA!AP11</f>
        <v>0</v>
      </c>
      <c r="S131" s="32">
        <f>+ASIA!AQ11</f>
        <v>0</v>
      </c>
      <c r="T131" s="32">
        <f>+ASIA!AR11</f>
        <v>0</v>
      </c>
      <c r="U131" s="32">
        <f>+ASIA!AS11</f>
        <v>0</v>
      </c>
      <c r="V131" s="32">
        <f>+ASIA!AT11</f>
        <v>0</v>
      </c>
      <c r="W131" s="32">
        <f>+ASIA!AU11</f>
        <v>0</v>
      </c>
      <c r="X131" s="32">
        <f>+ASIA!AV11</f>
        <v>0</v>
      </c>
      <c r="Y131" s="32">
        <f>+ASIA!AW11</f>
        <v>0</v>
      </c>
    </row>
    <row r="132" spans="1:25">
      <c r="A132" t="s">
        <v>214</v>
      </c>
      <c r="B132" s="32">
        <f>+'Others IEC'!Z11</f>
        <v>0</v>
      </c>
      <c r="C132" s="32">
        <f>+'Others IEC'!AA11</f>
        <v>0</v>
      </c>
      <c r="D132" s="32">
        <f>+'Others IEC'!AB11</f>
        <v>384</v>
      </c>
      <c r="E132" s="32">
        <f>+'Others IEC'!AC11</f>
        <v>0</v>
      </c>
      <c r="F132" s="32">
        <f>+'Others IEC'!AD11</f>
        <v>0</v>
      </c>
      <c r="G132" s="32">
        <f>+'Others IEC'!AE11</f>
        <v>0</v>
      </c>
      <c r="H132" s="32">
        <f>+'Others IEC'!AF11</f>
        <v>0</v>
      </c>
      <c r="I132" s="32">
        <f>+'Others IEC'!AG11</f>
        <v>0</v>
      </c>
      <c r="J132" s="32">
        <f>+'Others IEC'!AH11</f>
        <v>0</v>
      </c>
      <c r="K132" s="32">
        <f>+'Others IEC'!AI11</f>
        <v>0</v>
      </c>
      <c r="L132" s="32">
        <f>+'Others IEC'!AJ11</f>
        <v>0</v>
      </c>
      <c r="M132" s="32">
        <f>+'Others IEC'!AK11</f>
        <v>0</v>
      </c>
      <c r="N132" s="32">
        <f>+'Others IEC'!AL11</f>
        <v>0</v>
      </c>
      <c r="O132" s="32">
        <f>+'Others IEC'!AM11</f>
        <v>0</v>
      </c>
      <c r="P132" s="32">
        <f>+'Others IEC'!AN11</f>
        <v>384</v>
      </c>
      <c r="Q132" s="32">
        <f>+'Others IEC'!AO11</f>
        <v>0</v>
      </c>
      <c r="R132" s="32">
        <f>+'Others IEC'!AP11</f>
        <v>0</v>
      </c>
      <c r="S132" s="32">
        <f>+'Others IEC'!AQ11</f>
        <v>0</v>
      </c>
      <c r="T132" s="32">
        <f>+'Others IEC'!AR11</f>
        <v>0</v>
      </c>
      <c r="U132" s="32">
        <f>+'Others IEC'!AS11</f>
        <v>0</v>
      </c>
      <c r="V132" s="32">
        <f>+'Others IEC'!AT11</f>
        <v>384</v>
      </c>
      <c r="W132" s="32">
        <f>+'Others IEC'!AU11</f>
        <v>0</v>
      </c>
      <c r="X132" s="32">
        <f>+'Others IEC'!AV11</f>
        <v>0</v>
      </c>
      <c r="Y132" s="32">
        <f>+'Others IEC'!AW11</f>
        <v>0</v>
      </c>
    </row>
    <row r="133" spans="1:25">
      <c r="A133" t="s">
        <v>215</v>
      </c>
      <c r="B133" s="32">
        <f>+'N-Africa'!Z11</f>
        <v>0</v>
      </c>
      <c r="C133" s="32">
        <f>+'N-Africa'!AA11</f>
        <v>0</v>
      </c>
      <c r="D133" s="32">
        <f>+'N-Africa'!AB11</f>
        <v>71.25</v>
      </c>
      <c r="E133" s="32">
        <f>+'N-Africa'!AC11</f>
        <v>0</v>
      </c>
      <c r="F133" s="32">
        <f>+'N-Africa'!AD11</f>
        <v>0</v>
      </c>
      <c r="G133" s="32">
        <f>+'N-Africa'!AE11</f>
        <v>71.25</v>
      </c>
      <c r="H133" s="32">
        <f>+'N-Africa'!AF11</f>
        <v>0</v>
      </c>
      <c r="I133" s="32">
        <f>+'N-Africa'!AG11</f>
        <v>0</v>
      </c>
      <c r="J133" s="32">
        <f>+'N-Africa'!AH11</f>
        <v>71.25</v>
      </c>
      <c r="K133" s="32">
        <f>+'N-Africa'!AI11</f>
        <v>0</v>
      </c>
      <c r="L133" s="32">
        <f>+'N-Africa'!AJ11</f>
        <v>0</v>
      </c>
      <c r="M133" s="32">
        <f>+'N-Africa'!AK11</f>
        <v>71.25</v>
      </c>
      <c r="N133" s="32">
        <f>+'N-Africa'!AL11</f>
        <v>0</v>
      </c>
      <c r="O133" s="32">
        <f>+'N-Africa'!AM11</f>
        <v>0</v>
      </c>
      <c r="P133" s="32">
        <f>+'N-Africa'!AN11</f>
        <v>0</v>
      </c>
      <c r="Q133" s="32">
        <f>+'N-Africa'!AO11</f>
        <v>0</v>
      </c>
      <c r="R133" s="32">
        <f>+'N-Africa'!AP11</f>
        <v>0</v>
      </c>
      <c r="S133" s="32">
        <f>+'N-Africa'!AQ11</f>
        <v>384</v>
      </c>
      <c r="T133" s="32">
        <f>+'N-Africa'!AR11</f>
        <v>0</v>
      </c>
      <c r="U133" s="32">
        <f>+'N-Africa'!AS11</f>
        <v>0</v>
      </c>
      <c r="V133" s="32">
        <f>+'N-Africa'!AT11</f>
        <v>0</v>
      </c>
      <c r="W133" s="32">
        <f>+'N-Africa'!AU11</f>
        <v>0</v>
      </c>
      <c r="X133" s="32">
        <f>+'N-Africa'!AV11</f>
        <v>0</v>
      </c>
      <c r="Y133" s="32">
        <f>+'N-Africa'!AW11</f>
        <v>0</v>
      </c>
    </row>
    <row r="135" spans="1:25">
      <c r="A135" s="33" t="s">
        <v>216</v>
      </c>
      <c r="B135" s="34">
        <f>+SUM(B123:B133)</f>
        <v>2304</v>
      </c>
      <c r="C135" s="34">
        <f t="shared" ref="C135:Y135" si="7">+SUM(C123:C133)</f>
        <v>0</v>
      </c>
      <c r="D135" s="34">
        <f t="shared" si="7"/>
        <v>1223.25</v>
      </c>
      <c r="E135" s="34">
        <f t="shared" si="7"/>
        <v>768</v>
      </c>
      <c r="F135" s="34">
        <f t="shared" si="7"/>
        <v>1536</v>
      </c>
      <c r="G135" s="34">
        <f t="shared" si="7"/>
        <v>839.25</v>
      </c>
      <c r="H135" s="34">
        <f t="shared" si="7"/>
        <v>2304</v>
      </c>
      <c r="I135" s="34">
        <f t="shared" si="7"/>
        <v>384</v>
      </c>
      <c r="J135" s="34">
        <f t="shared" si="7"/>
        <v>1223.25</v>
      </c>
      <c r="K135" s="34">
        <f t="shared" si="7"/>
        <v>0</v>
      </c>
      <c r="L135" s="34">
        <f t="shared" si="7"/>
        <v>0</v>
      </c>
      <c r="M135" s="34">
        <f t="shared" si="7"/>
        <v>71.25</v>
      </c>
      <c r="N135" s="34">
        <f t="shared" si="7"/>
        <v>1152</v>
      </c>
      <c r="O135" s="34">
        <f t="shared" si="7"/>
        <v>768</v>
      </c>
      <c r="P135" s="34">
        <f t="shared" si="7"/>
        <v>1920</v>
      </c>
      <c r="Q135" s="34">
        <f t="shared" si="7"/>
        <v>1152</v>
      </c>
      <c r="R135" s="34">
        <f t="shared" si="7"/>
        <v>2688</v>
      </c>
      <c r="S135" s="34">
        <f t="shared" si="7"/>
        <v>2304</v>
      </c>
      <c r="T135" s="34">
        <f t="shared" si="7"/>
        <v>2304</v>
      </c>
      <c r="U135" s="34">
        <f t="shared" si="7"/>
        <v>768</v>
      </c>
      <c r="V135" s="34">
        <f t="shared" si="7"/>
        <v>1920</v>
      </c>
      <c r="W135" s="34">
        <f t="shared" si="7"/>
        <v>384</v>
      </c>
      <c r="X135" s="34">
        <f t="shared" si="7"/>
        <v>768</v>
      </c>
      <c r="Y135" s="34">
        <f t="shared" si="7"/>
        <v>0</v>
      </c>
    </row>
    <row r="137" spans="1:25">
      <c r="A137" s="16" t="s">
        <v>138</v>
      </c>
      <c r="B137" s="31" t="s">
        <v>149</v>
      </c>
      <c r="C137" s="31" t="s">
        <v>149</v>
      </c>
      <c r="D137" s="31" t="s">
        <v>149</v>
      </c>
      <c r="E137" s="31" t="s">
        <v>149</v>
      </c>
      <c r="F137" s="31" t="s">
        <v>149</v>
      </c>
      <c r="G137" s="31" t="s">
        <v>149</v>
      </c>
      <c r="H137" s="31" t="s">
        <v>149</v>
      </c>
      <c r="I137" s="31" t="s">
        <v>149</v>
      </c>
      <c r="J137" s="31" t="s">
        <v>149</v>
      </c>
      <c r="K137" s="31" t="s">
        <v>149</v>
      </c>
      <c r="L137" s="31" t="s">
        <v>149</v>
      </c>
      <c r="M137" s="31" t="s">
        <v>149</v>
      </c>
      <c r="N137" s="31" t="s">
        <v>149</v>
      </c>
      <c r="O137" s="31" t="s">
        <v>149</v>
      </c>
      <c r="P137" s="31" t="s">
        <v>149</v>
      </c>
      <c r="Q137" s="31" t="s">
        <v>149</v>
      </c>
      <c r="R137" s="31" t="s">
        <v>149</v>
      </c>
      <c r="S137" s="31" t="s">
        <v>149</v>
      </c>
      <c r="T137" s="31" t="s">
        <v>149</v>
      </c>
      <c r="U137" s="31" t="s">
        <v>149</v>
      </c>
      <c r="V137" s="31" t="s">
        <v>149</v>
      </c>
      <c r="W137" s="31" t="s">
        <v>149</v>
      </c>
      <c r="X137" s="31" t="s">
        <v>149</v>
      </c>
      <c r="Y137" s="31" t="s">
        <v>149</v>
      </c>
    </row>
    <row r="138" spans="1:25">
      <c r="A138" t="s">
        <v>203</v>
      </c>
      <c r="B138" s="31">
        <v>1</v>
      </c>
      <c r="C138" s="31">
        <v>1</v>
      </c>
      <c r="D138" s="31">
        <v>1</v>
      </c>
      <c r="E138" s="31">
        <v>1</v>
      </c>
      <c r="F138" s="31">
        <v>1</v>
      </c>
      <c r="G138" s="31">
        <v>1</v>
      </c>
      <c r="H138" s="31">
        <v>1</v>
      </c>
      <c r="I138" s="31">
        <v>1</v>
      </c>
      <c r="J138" s="31">
        <v>1</v>
      </c>
      <c r="K138" s="31">
        <v>1</v>
      </c>
      <c r="L138" s="31">
        <v>1</v>
      </c>
      <c r="M138" s="31">
        <v>1</v>
      </c>
      <c r="N138" s="31">
        <v>2</v>
      </c>
      <c r="O138" s="31">
        <v>2</v>
      </c>
      <c r="P138" s="31">
        <v>2</v>
      </c>
      <c r="Q138" s="31">
        <v>2</v>
      </c>
      <c r="R138" s="31">
        <v>2</v>
      </c>
      <c r="S138" s="31">
        <v>2</v>
      </c>
      <c r="T138" s="31">
        <v>2</v>
      </c>
      <c r="U138" s="31">
        <v>2</v>
      </c>
      <c r="V138" s="31">
        <v>2</v>
      </c>
      <c r="W138" s="31">
        <v>2</v>
      </c>
      <c r="X138" s="31">
        <v>2</v>
      </c>
      <c r="Y138" s="31">
        <v>2</v>
      </c>
    </row>
    <row r="139" spans="1:25">
      <c r="A139" t="s">
        <v>10</v>
      </c>
      <c r="B139" s="31">
        <v>1</v>
      </c>
      <c r="C139" s="31">
        <v>2</v>
      </c>
      <c r="D139" s="31">
        <v>3</v>
      </c>
      <c r="E139" s="31">
        <v>4</v>
      </c>
      <c r="F139" s="31">
        <v>5</v>
      </c>
      <c r="G139" s="31">
        <v>6</v>
      </c>
      <c r="H139" s="31">
        <v>7</v>
      </c>
      <c r="I139" s="31">
        <v>8</v>
      </c>
      <c r="J139" s="31">
        <v>9</v>
      </c>
      <c r="K139" s="31">
        <v>10</v>
      </c>
      <c r="L139" s="31">
        <v>11</v>
      </c>
      <c r="M139" s="31">
        <v>12</v>
      </c>
      <c r="N139" s="31">
        <v>1</v>
      </c>
      <c r="O139" s="31">
        <v>2</v>
      </c>
      <c r="P139" s="31">
        <v>3</v>
      </c>
      <c r="Q139" s="31">
        <v>4</v>
      </c>
      <c r="R139" s="31">
        <v>5</v>
      </c>
      <c r="S139" s="31">
        <v>6</v>
      </c>
      <c r="T139" s="31">
        <v>7</v>
      </c>
      <c r="U139" s="31">
        <v>8</v>
      </c>
      <c r="V139" s="31">
        <v>9</v>
      </c>
      <c r="W139" s="31">
        <v>10</v>
      </c>
      <c r="X139" s="31">
        <v>11</v>
      </c>
      <c r="Y139" s="31">
        <v>12</v>
      </c>
    </row>
    <row r="140" spans="1:25">
      <c r="A140" t="s">
        <v>167</v>
      </c>
      <c r="B140" s="32">
        <f>+DACH!Z12</f>
        <v>384</v>
      </c>
      <c r="C140" s="32">
        <f>+DACH!AA12</f>
        <v>0</v>
      </c>
      <c r="D140" s="32">
        <f>+DACH!AB12</f>
        <v>384</v>
      </c>
      <c r="E140" s="32">
        <f>+DACH!AC12</f>
        <v>0</v>
      </c>
      <c r="F140" s="32">
        <f>+DACH!AD12</f>
        <v>768</v>
      </c>
      <c r="G140" s="32">
        <f>+DACH!AE12</f>
        <v>0</v>
      </c>
      <c r="H140" s="32">
        <f>+DACH!AF12</f>
        <v>384</v>
      </c>
      <c r="I140" s="32">
        <f>+DACH!AG12</f>
        <v>0</v>
      </c>
      <c r="J140" s="32">
        <f>+DACH!AH12</f>
        <v>384</v>
      </c>
      <c r="K140" s="32">
        <f>+DACH!AI12</f>
        <v>0</v>
      </c>
      <c r="L140" s="32">
        <f>+DACH!AJ12</f>
        <v>0</v>
      </c>
      <c r="M140" s="32">
        <f>+DACH!AK12</f>
        <v>0</v>
      </c>
      <c r="N140" s="32">
        <f>+DACH!AL12</f>
        <v>0</v>
      </c>
      <c r="O140" s="32">
        <f>+DACH!AM12</f>
        <v>384</v>
      </c>
      <c r="P140" s="32">
        <f>+DACH!AN12</f>
        <v>0</v>
      </c>
      <c r="Q140" s="32">
        <f>+DACH!AO12</f>
        <v>384</v>
      </c>
      <c r="R140" s="32">
        <f>+DACH!AP12</f>
        <v>0</v>
      </c>
      <c r="S140" s="32">
        <f>+DACH!AQ12</f>
        <v>768</v>
      </c>
      <c r="T140" s="32">
        <f>+DACH!AR12</f>
        <v>0</v>
      </c>
      <c r="U140" s="32">
        <f>+DACH!AS12</f>
        <v>0</v>
      </c>
      <c r="V140" s="32">
        <f>+DACH!AT12</f>
        <v>0</v>
      </c>
      <c r="W140" s="32">
        <f>+DACH!AU12</f>
        <v>0</v>
      </c>
      <c r="X140" s="32">
        <f>+DACH!AV12</f>
        <v>0</v>
      </c>
      <c r="Y140" s="32">
        <f>+DACH!AW12</f>
        <v>0</v>
      </c>
    </row>
    <row r="141" spans="1:25">
      <c r="A141" t="s">
        <v>211</v>
      </c>
      <c r="B141" s="32">
        <f>+'IB HUB'!Z12</f>
        <v>384</v>
      </c>
      <c r="C141" s="32">
        <f>+'IB HUB'!AA12</f>
        <v>0</v>
      </c>
      <c r="D141" s="32">
        <f>+'IB HUB'!AB12</f>
        <v>0</v>
      </c>
      <c r="E141" s="32">
        <f>+'IB HUB'!AC12</f>
        <v>384</v>
      </c>
      <c r="F141" s="32">
        <f>+'IB HUB'!AD12</f>
        <v>0</v>
      </c>
      <c r="G141" s="32">
        <f>+'IB HUB'!AE12</f>
        <v>384</v>
      </c>
      <c r="H141" s="32">
        <f>+'IB HUB'!AF12</f>
        <v>0</v>
      </c>
      <c r="I141" s="32">
        <f>+'IB HUB'!AG12</f>
        <v>384</v>
      </c>
      <c r="J141" s="32">
        <f>+'IB HUB'!AH12</f>
        <v>0</v>
      </c>
      <c r="K141" s="32">
        <f>+'IB HUB'!AI12</f>
        <v>0</v>
      </c>
      <c r="L141" s="32">
        <f>+'IB HUB'!AJ12</f>
        <v>0</v>
      </c>
      <c r="M141" s="32">
        <f>+'IB HUB'!AK12</f>
        <v>0</v>
      </c>
      <c r="N141" s="32">
        <f>+'IB HUB'!AL12</f>
        <v>0</v>
      </c>
      <c r="O141" s="32">
        <f>+'IB HUB'!AM12</f>
        <v>0</v>
      </c>
      <c r="P141" s="32">
        <f>+'IB HUB'!AN12</f>
        <v>0</v>
      </c>
      <c r="Q141" s="32">
        <f>+'IB HUB'!AO12</f>
        <v>384</v>
      </c>
      <c r="R141" s="32">
        <f>+'IB HUB'!AP12</f>
        <v>0</v>
      </c>
      <c r="S141" s="32">
        <f>+'IB HUB'!AQ12</f>
        <v>0</v>
      </c>
      <c r="T141" s="32">
        <f>+'IB HUB'!AR12</f>
        <v>384</v>
      </c>
      <c r="U141" s="32">
        <f>+'IB HUB'!AS12</f>
        <v>0</v>
      </c>
      <c r="V141" s="32">
        <f>+'IB HUB'!AT12</f>
        <v>0</v>
      </c>
      <c r="W141" s="32">
        <f>+'IB HUB'!AU12</f>
        <v>0</v>
      </c>
      <c r="X141" s="32">
        <f>+'IB HUB'!AV12</f>
        <v>384</v>
      </c>
      <c r="Y141" s="32">
        <f>+'IB HUB'!AW12</f>
        <v>0</v>
      </c>
    </row>
    <row r="142" spans="1:25">
      <c r="A142" t="s">
        <v>212</v>
      </c>
      <c r="B142" s="32">
        <f>+'FR HUB'!Z12</f>
        <v>384</v>
      </c>
      <c r="C142" s="32">
        <f>+'FR HUB'!AA12</f>
        <v>0</v>
      </c>
      <c r="D142" s="32">
        <f>+'FR HUB'!AB12</f>
        <v>0</v>
      </c>
      <c r="E142" s="32">
        <f>+'FR HUB'!AC12</f>
        <v>384</v>
      </c>
      <c r="F142" s="32">
        <f>+'FR HUB'!AD12</f>
        <v>384</v>
      </c>
      <c r="G142" s="32">
        <f>+'FR HUB'!AE12</f>
        <v>384</v>
      </c>
      <c r="H142" s="32">
        <f>+'FR HUB'!AF12</f>
        <v>0</v>
      </c>
      <c r="I142" s="32">
        <f>+'FR HUB'!AG12</f>
        <v>384</v>
      </c>
      <c r="J142" s="32">
        <f>+'FR HUB'!AH12</f>
        <v>0</v>
      </c>
      <c r="K142" s="32">
        <f>+'FR HUB'!AI12</f>
        <v>0</v>
      </c>
      <c r="L142" s="32">
        <f>+'FR HUB'!AJ12</f>
        <v>0</v>
      </c>
      <c r="M142" s="32">
        <f>+'FR HUB'!AK12</f>
        <v>384</v>
      </c>
      <c r="N142" s="32">
        <f>+'FR HUB'!AL12</f>
        <v>0</v>
      </c>
      <c r="O142" s="32">
        <f>+'FR HUB'!AM12</f>
        <v>0</v>
      </c>
      <c r="P142" s="32">
        <f>+'FR HUB'!AN12</f>
        <v>384</v>
      </c>
      <c r="Q142" s="32">
        <f>+'FR HUB'!AO12</f>
        <v>0</v>
      </c>
      <c r="R142" s="32">
        <f>+'FR HUB'!AP12</f>
        <v>384</v>
      </c>
      <c r="S142" s="32">
        <f>+'FR HUB'!AQ12</f>
        <v>384</v>
      </c>
      <c r="T142" s="32">
        <f>+'FR HUB'!AR12</f>
        <v>384</v>
      </c>
      <c r="U142" s="32">
        <f>+'FR HUB'!AS12</f>
        <v>0</v>
      </c>
      <c r="V142" s="32">
        <f>+'FR HUB'!AT12</f>
        <v>0</v>
      </c>
      <c r="W142" s="32">
        <f>+'FR HUB'!AU12</f>
        <v>0</v>
      </c>
      <c r="X142" s="32">
        <f>+'FR HUB'!AV12</f>
        <v>0</v>
      </c>
      <c r="Y142" s="32">
        <f>+'FR HUB'!AW12</f>
        <v>0</v>
      </c>
    </row>
    <row r="143" spans="1:25">
      <c r="A143" t="s">
        <v>206</v>
      </c>
      <c r="B143" s="32">
        <f>+'IT HUB'!Z12</f>
        <v>384</v>
      </c>
      <c r="C143" s="32">
        <f>+'IT HUB'!AA12</f>
        <v>0</v>
      </c>
      <c r="D143" s="32">
        <f>+'IT HUB'!AB12</f>
        <v>0</v>
      </c>
      <c r="E143" s="32">
        <f>+'IT HUB'!AC12</f>
        <v>384</v>
      </c>
      <c r="F143" s="32">
        <f>+'IT HUB'!AD12</f>
        <v>0</v>
      </c>
      <c r="G143" s="32">
        <f>+'IT HUB'!AE12</f>
        <v>384</v>
      </c>
      <c r="H143" s="32">
        <f>+'IT HUB'!AF12</f>
        <v>0</v>
      </c>
      <c r="I143" s="32">
        <f>+'IT HUB'!AG12</f>
        <v>384</v>
      </c>
      <c r="J143" s="32">
        <f>+'IT HUB'!AH12</f>
        <v>0</v>
      </c>
      <c r="K143" s="32">
        <f>+'IT HUB'!AI12</f>
        <v>0</v>
      </c>
      <c r="L143" s="32">
        <f>+'IT HUB'!AJ12</f>
        <v>0</v>
      </c>
      <c r="M143" s="32">
        <f>+'IT HUB'!AK12</f>
        <v>0</v>
      </c>
      <c r="N143" s="32">
        <f>+'IT HUB'!AL12</f>
        <v>0</v>
      </c>
      <c r="O143" s="32">
        <f>+'IT HUB'!AM12</f>
        <v>0</v>
      </c>
      <c r="P143" s="32">
        <f>+'IT HUB'!AN12</f>
        <v>0</v>
      </c>
      <c r="Q143" s="32">
        <f>+'IT HUB'!AO12</f>
        <v>384</v>
      </c>
      <c r="R143" s="32">
        <f>+'IT HUB'!AP12</f>
        <v>0</v>
      </c>
      <c r="S143" s="32">
        <f>+'IT HUB'!AQ12</f>
        <v>0</v>
      </c>
      <c r="T143" s="32">
        <f>+'IT HUB'!AR12</f>
        <v>384</v>
      </c>
      <c r="U143" s="32">
        <f>+'IT HUB'!AS12</f>
        <v>0</v>
      </c>
      <c r="V143" s="32">
        <f>+'IT HUB'!AT12</f>
        <v>0</v>
      </c>
      <c r="W143" s="32">
        <f>+'IT HUB'!AU12</f>
        <v>0</v>
      </c>
      <c r="X143" s="32">
        <f>+'IT HUB'!AV12</f>
        <v>384</v>
      </c>
      <c r="Y143" s="32">
        <f>+'IT HUB'!AW12</f>
        <v>0</v>
      </c>
    </row>
    <row r="144" spans="1:25">
      <c r="A144" t="s">
        <v>207</v>
      </c>
      <c r="B144" s="32">
        <f>+'UK HUB'!Z12</f>
        <v>384</v>
      </c>
      <c r="C144" s="32">
        <f>+'UK HUB'!AA12</f>
        <v>0</v>
      </c>
      <c r="D144" s="32">
        <f>+'UK HUB'!AB12</f>
        <v>0</v>
      </c>
      <c r="E144" s="32">
        <f>+'UK HUB'!AC12</f>
        <v>384</v>
      </c>
      <c r="F144" s="32">
        <f>+'UK HUB'!AD12</f>
        <v>384</v>
      </c>
      <c r="G144" s="32">
        <f>+'UK HUB'!AE12</f>
        <v>384</v>
      </c>
      <c r="H144" s="32">
        <f>+'UK HUB'!AF12</f>
        <v>0</v>
      </c>
      <c r="I144" s="32">
        <f>+'UK HUB'!AG12</f>
        <v>384</v>
      </c>
      <c r="J144" s="32">
        <f>+'UK HUB'!AH12</f>
        <v>0</v>
      </c>
      <c r="K144" s="32">
        <f>+'UK HUB'!AI12</f>
        <v>0</v>
      </c>
      <c r="L144" s="32">
        <f>+'UK HUB'!AJ12</f>
        <v>0</v>
      </c>
      <c r="M144" s="32">
        <f>+'UK HUB'!AK12</f>
        <v>384</v>
      </c>
      <c r="N144" s="32">
        <f>+'UK HUB'!AL12</f>
        <v>0</v>
      </c>
      <c r="O144" s="32">
        <f>+'UK HUB'!AM12</f>
        <v>0</v>
      </c>
      <c r="P144" s="32">
        <f>+'UK HUB'!AN12</f>
        <v>0</v>
      </c>
      <c r="Q144" s="32">
        <f>+'UK HUB'!AO12</f>
        <v>384</v>
      </c>
      <c r="R144" s="32">
        <f>+'UK HUB'!AP12</f>
        <v>0</v>
      </c>
      <c r="S144" s="32">
        <f>+'UK HUB'!AQ12</f>
        <v>384</v>
      </c>
      <c r="T144" s="32">
        <f>+'UK HUB'!AR12</f>
        <v>384</v>
      </c>
      <c r="U144" s="32">
        <f>+'UK HUB'!AS12</f>
        <v>0</v>
      </c>
      <c r="V144" s="32">
        <f>+'UK HUB'!AT12</f>
        <v>0</v>
      </c>
      <c r="W144" s="32">
        <f>+'UK HUB'!AU12</f>
        <v>0</v>
      </c>
      <c r="X144" s="32">
        <f>+'UK HUB'!AV12</f>
        <v>384</v>
      </c>
      <c r="Y144" s="32">
        <f>+'UK HUB'!AW12</f>
        <v>0</v>
      </c>
    </row>
    <row r="145" spans="1:25">
      <c r="A145" t="s">
        <v>208</v>
      </c>
      <c r="B145" s="32">
        <f>+'CE HUB'!Z12</f>
        <v>0</v>
      </c>
      <c r="C145" s="32">
        <f>+'CE HUB'!AA12</f>
        <v>0</v>
      </c>
      <c r="D145" s="32">
        <f>+'CE HUB'!AB12</f>
        <v>0</v>
      </c>
      <c r="E145" s="32">
        <f>+'CE HUB'!AC12</f>
        <v>0</v>
      </c>
      <c r="F145" s="32">
        <f>+'CE HUB'!AD12</f>
        <v>0</v>
      </c>
      <c r="G145" s="32">
        <f>+'CE HUB'!AE12</f>
        <v>0</v>
      </c>
      <c r="H145" s="32">
        <f>+'CE HUB'!AF12</f>
        <v>0</v>
      </c>
      <c r="I145" s="32">
        <f>+'CE HUB'!AG12</f>
        <v>0</v>
      </c>
      <c r="J145" s="32">
        <f>+'CE HUB'!AH12</f>
        <v>0</v>
      </c>
      <c r="K145" s="32">
        <f>+'CE HUB'!AI12</f>
        <v>0</v>
      </c>
      <c r="L145" s="32">
        <f>+'CE HUB'!AJ12</f>
        <v>0</v>
      </c>
      <c r="M145" s="32">
        <f>+'CE HUB'!AK12</f>
        <v>0</v>
      </c>
      <c r="N145" s="32">
        <f>+'CE HUB'!AL12</f>
        <v>0</v>
      </c>
      <c r="O145" s="32">
        <f>+'CE HUB'!AM12</f>
        <v>0</v>
      </c>
      <c r="P145" s="32">
        <f>+'CE HUB'!AN12</f>
        <v>0</v>
      </c>
      <c r="Q145" s="32">
        <f>+'CE HUB'!AO12</f>
        <v>0</v>
      </c>
      <c r="R145" s="32">
        <f>+'CE HUB'!AP12</f>
        <v>0</v>
      </c>
      <c r="S145" s="32">
        <f>+'CE HUB'!AQ12</f>
        <v>0</v>
      </c>
      <c r="T145" s="32">
        <f>+'CE HUB'!AR12</f>
        <v>0</v>
      </c>
      <c r="U145" s="32">
        <f>+'CE HUB'!AS12</f>
        <v>0</v>
      </c>
      <c r="V145" s="32">
        <f>+'CE HUB'!AT12</f>
        <v>0</v>
      </c>
      <c r="W145" s="32">
        <f>+'CE HUB'!AU12</f>
        <v>0</v>
      </c>
      <c r="X145" s="32">
        <f>+'CE HUB'!AV12</f>
        <v>0</v>
      </c>
      <c r="Y145" s="32">
        <f>+'CE HUB'!AW12</f>
        <v>0</v>
      </c>
    </row>
    <row r="146" spans="1:25">
      <c r="A146" t="s">
        <v>213</v>
      </c>
      <c r="B146" s="32">
        <f>+'M-EAST Hub'!Z12</f>
        <v>0</v>
      </c>
      <c r="C146" s="32">
        <f>+'M-EAST Hub'!AA12</f>
        <v>0</v>
      </c>
      <c r="D146" s="32">
        <f>+'M-EAST Hub'!AB12</f>
        <v>0</v>
      </c>
      <c r="E146" s="32">
        <f>+'M-EAST Hub'!AC12</f>
        <v>0</v>
      </c>
      <c r="F146" s="32">
        <f>+'M-EAST Hub'!AD12</f>
        <v>0</v>
      </c>
      <c r="G146" s="32">
        <f>+'M-EAST Hub'!AE12</f>
        <v>0</v>
      </c>
      <c r="H146" s="32">
        <f>+'M-EAST Hub'!AF12</f>
        <v>0</v>
      </c>
      <c r="I146" s="32">
        <f>+'M-EAST Hub'!AG12</f>
        <v>0</v>
      </c>
      <c r="J146" s="32">
        <f>+'M-EAST Hub'!AH12</f>
        <v>0</v>
      </c>
      <c r="K146" s="32">
        <f>+'M-EAST Hub'!AI12</f>
        <v>0</v>
      </c>
      <c r="L146" s="32">
        <f>+'M-EAST Hub'!AJ12</f>
        <v>0</v>
      </c>
      <c r="M146" s="32">
        <f>+'M-EAST Hub'!AK12</f>
        <v>0</v>
      </c>
      <c r="N146" s="32">
        <f>+'M-EAST Hub'!AL12</f>
        <v>0</v>
      </c>
      <c r="O146" s="32">
        <f>+'M-EAST Hub'!AM12</f>
        <v>0</v>
      </c>
      <c r="P146" s="32">
        <f>+'M-EAST Hub'!AN12</f>
        <v>0</v>
      </c>
      <c r="Q146" s="32">
        <f>+'M-EAST Hub'!AO12</f>
        <v>0</v>
      </c>
      <c r="R146" s="32">
        <f>+'M-EAST Hub'!AP12</f>
        <v>0</v>
      </c>
      <c r="S146" s="32">
        <f>+'M-EAST Hub'!AQ12</f>
        <v>0</v>
      </c>
      <c r="T146" s="32">
        <f>+'M-EAST Hub'!AR12</f>
        <v>0</v>
      </c>
      <c r="U146" s="32">
        <f>+'M-EAST Hub'!AS12</f>
        <v>0</v>
      </c>
      <c r="V146" s="32">
        <f>+'M-EAST Hub'!AT12</f>
        <v>0</v>
      </c>
      <c r="W146" s="32">
        <f>+'M-EAST Hub'!AU12</f>
        <v>0</v>
      </c>
      <c r="X146" s="32">
        <f>+'M-EAST Hub'!AV12</f>
        <v>0</v>
      </c>
      <c r="Y146" s="32">
        <f>+'M-EAST Hub'!AW12</f>
        <v>0</v>
      </c>
    </row>
    <row r="147" spans="1:25">
      <c r="A147" t="s">
        <v>63</v>
      </c>
      <c r="B147" s="32">
        <f>+USA!Z12</f>
        <v>0</v>
      </c>
      <c r="C147" s="32">
        <f>+USA!AA12</f>
        <v>0</v>
      </c>
      <c r="D147" s="32">
        <f>+USA!AB12</f>
        <v>0</v>
      </c>
      <c r="E147" s="32">
        <f>+USA!AC12</f>
        <v>0</v>
      </c>
      <c r="F147" s="32">
        <f>+USA!AD12</f>
        <v>0</v>
      </c>
      <c r="G147" s="32">
        <f>+USA!AE12</f>
        <v>0</v>
      </c>
      <c r="H147" s="32">
        <f>+USA!AF12</f>
        <v>0</v>
      </c>
      <c r="I147" s="32">
        <f>+USA!AG12</f>
        <v>0</v>
      </c>
      <c r="J147" s="32">
        <f>+USA!AH12</f>
        <v>0</v>
      </c>
      <c r="K147" s="32">
        <f>+USA!AI12</f>
        <v>0</v>
      </c>
      <c r="L147" s="32">
        <f>+USA!AJ12</f>
        <v>0</v>
      </c>
      <c r="M147" s="32">
        <f>+USA!AK12</f>
        <v>0</v>
      </c>
      <c r="N147" s="32">
        <f>+USA!AL12</f>
        <v>0</v>
      </c>
      <c r="O147" s="32">
        <f>+USA!AM12</f>
        <v>0</v>
      </c>
      <c r="P147" s="32">
        <f>+USA!AN12</f>
        <v>0</v>
      </c>
      <c r="Q147" s="32">
        <f>+USA!AO12</f>
        <v>0</v>
      </c>
      <c r="R147" s="32">
        <f>+USA!AP12</f>
        <v>0</v>
      </c>
      <c r="S147" s="32">
        <f>+USA!AQ12</f>
        <v>0</v>
      </c>
      <c r="T147" s="32">
        <f>+USA!AR12</f>
        <v>0</v>
      </c>
      <c r="U147" s="32">
        <f>+USA!AS12</f>
        <v>0</v>
      </c>
      <c r="V147" s="32">
        <f>+USA!AT12</f>
        <v>0</v>
      </c>
      <c r="W147" s="32">
        <f>+USA!AU12</f>
        <v>0</v>
      </c>
      <c r="X147" s="32">
        <f>+USA!AV12</f>
        <v>0</v>
      </c>
      <c r="Y147" s="32">
        <f>+USA!AW12</f>
        <v>0</v>
      </c>
    </row>
    <row r="148" spans="1:25">
      <c r="A148" t="s">
        <v>209</v>
      </c>
      <c r="B148" s="32">
        <f>+ASIA!Z12</f>
        <v>0</v>
      </c>
      <c r="C148" s="32">
        <f>+ASIA!AA12</f>
        <v>0</v>
      </c>
      <c r="D148" s="32">
        <f>+ASIA!AB12</f>
        <v>0</v>
      </c>
      <c r="E148" s="32">
        <f>+ASIA!AC12</f>
        <v>0</v>
      </c>
      <c r="F148" s="32">
        <f>+ASIA!AD12</f>
        <v>0</v>
      </c>
      <c r="G148" s="32">
        <f>+ASIA!AE12</f>
        <v>0</v>
      </c>
      <c r="H148" s="32">
        <f>+ASIA!AF12</f>
        <v>0</v>
      </c>
      <c r="I148" s="32">
        <f>+ASIA!AG12</f>
        <v>0</v>
      </c>
      <c r="J148" s="32">
        <f>+ASIA!AH12</f>
        <v>0</v>
      </c>
      <c r="K148" s="32">
        <f>+ASIA!AI12</f>
        <v>0</v>
      </c>
      <c r="L148" s="32">
        <f>+ASIA!AJ12</f>
        <v>0</v>
      </c>
      <c r="M148" s="32">
        <f>+ASIA!AK12</f>
        <v>0</v>
      </c>
      <c r="N148" s="32">
        <f>+ASIA!AL12</f>
        <v>0</v>
      </c>
      <c r="O148" s="32">
        <f>+ASIA!AM12</f>
        <v>0</v>
      </c>
      <c r="P148" s="32">
        <f>+ASIA!AN12</f>
        <v>0</v>
      </c>
      <c r="Q148" s="32">
        <f>+ASIA!AO12</f>
        <v>0</v>
      </c>
      <c r="R148" s="32">
        <f>+ASIA!AP12</f>
        <v>0</v>
      </c>
      <c r="S148" s="32">
        <f>+ASIA!AQ12</f>
        <v>0</v>
      </c>
      <c r="T148" s="32">
        <f>+ASIA!AR12</f>
        <v>0</v>
      </c>
      <c r="U148" s="32">
        <f>+ASIA!AS12</f>
        <v>0</v>
      </c>
      <c r="V148" s="32">
        <f>+ASIA!AT12</f>
        <v>0</v>
      </c>
      <c r="W148" s="32">
        <f>+ASIA!AU12</f>
        <v>0</v>
      </c>
      <c r="X148" s="32">
        <f>+ASIA!AV12</f>
        <v>0</v>
      </c>
      <c r="Y148" s="32">
        <f>+ASIA!AW12</f>
        <v>0</v>
      </c>
    </row>
    <row r="149" spans="1:25">
      <c r="A149" t="s">
        <v>214</v>
      </c>
      <c r="B149" s="32">
        <f>+'Others IEC'!Z12</f>
        <v>0</v>
      </c>
      <c r="C149" s="32">
        <f>+'Others IEC'!AA12</f>
        <v>0</v>
      </c>
      <c r="D149" s="32">
        <f>+'Others IEC'!AB12</f>
        <v>0</v>
      </c>
      <c r="E149" s="32">
        <f>+'Others IEC'!AC12</f>
        <v>0</v>
      </c>
      <c r="F149" s="32">
        <f>+'Others IEC'!AD12</f>
        <v>0</v>
      </c>
      <c r="G149" s="32">
        <f>+'Others IEC'!AE12</f>
        <v>0</v>
      </c>
      <c r="H149" s="32">
        <f>+'Others IEC'!AF12</f>
        <v>0</v>
      </c>
      <c r="I149" s="32">
        <f>+'Others IEC'!AG12</f>
        <v>0</v>
      </c>
      <c r="J149" s="32">
        <f>+'Others IEC'!AH12</f>
        <v>0</v>
      </c>
      <c r="K149" s="32">
        <f>+'Others IEC'!AI12</f>
        <v>0</v>
      </c>
      <c r="L149" s="32">
        <f>+'Others IEC'!AJ12</f>
        <v>0</v>
      </c>
      <c r="M149" s="32">
        <f>+'Others IEC'!AK12</f>
        <v>0</v>
      </c>
      <c r="N149" s="32">
        <f>+'Others IEC'!AL12</f>
        <v>0</v>
      </c>
      <c r="O149" s="32">
        <f>+'Others IEC'!AM12</f>
        <v>0</v>
      </c>
      <c r="P149" s="32">
        <f>+'Others IEC'!AN12</f>
        <v>0</v>
      </c>
      <c r="Q149" s="32">
        <f>+'Others IEC'!AO12</f>
        <v>0</v>
      </c>
      <c r="R149" s="32">
        <f>+'Others IEC'!AP12</f>
        <v>0</v>
      </c>
      <c r="S149" s="32">
        <f>+'Others IEC'!AQ12</f>
        <v>0</v>
      </c>
      <c r="T149" s="32">
        <f>+'Others IEC'!AR12</f>
        <v>0</v>
      </c>
      <c r="U149" s="32">
        <f>+'Others IEC'!AS12</f>
        <v>0</v>
      </c>
      <c r="V149" s="32">
        <f>+'Others IEC'!AT12</f>
        <v>0</v>
      </c>
      <c r="W149" s="32">
        <f>+'Others IEC'!AU12</f>
        <v>0</v>
      </c>
      <c r="X149" s="32">
        <f>+'Others IEC'!AV12</f>
        <v>0</v>
      </c>
      <c r="Y149" s="32">
        <f>+'Others IEC'!AW12</f>
        <v>0</v>
      </c>
    </row>
    <row r="150" spans="1:25">
      <c r="A150" t="s">
        <v>215</v>
      </c>
      <c r="B150" s="32">
        <f>+'N-Africa'!Z12</f>
        <v>0</v>
      </c>
      <c r="C150" s="32">
        <f>+'N-Africa'!AA12</f>
        <v>0</v>
      </c>
      <c r="D150" s="32">
        <f>+'N-Africa'!AB12</f>
        <v>0</v>
      </c>
      <c r="E150" s="32">
        <f>+'N-Africa'!AC12</f>
        <v>0</v>
      </c>
      <c r="F150" s="32">
        <f>+'N-Africa'!AD12</f>
        <v>0</v>
      </c>
      <c r="G150" s="32">
        <f>+'N-Africa'!AE12</f>
        <v>0</v>
      </c>
      <c r="H150" s="32">
        <f>+'N-Africa'!AF12</f>
        <v>0</v>
      </c>
      <c r="I150" s="32">
        <f>+'N-Africa'!AG12</f>
        <v>0</v>
      </c>
      <c r="J150" s="32">
        <f>+'N-Africa'!AH12</f>
        <v>0</v>
      </c>
      <c r="K150" s="32">
        <f>+'N-Africa'!AI12</f>
        <v>0</v>
      </c>
      <c r="L150" s="32">
        <f>+'N-Africa'!AJ12</f>
        <v>0</v>
      </c>
      <c r="M150" s="32">
        <f>+'N-Africa'!AK12</f>
        <v>0</v>
      </c>
      <c r="N150" s="32">
        <f>+'N-Africa'!AL12</f>
        <v>0</v>
      </c>
      <c r="O150" s="32">
        <f>+'N-Africa'!AM12</f>
        <v>0</v>
      </c>
      <c r="P150" s="32">
        <f>+'N-Africa'!AN12</f>
        <v>0</v>
      </c>
      <c r="Q150" s="32">
        <f>+'N-Africa'!AO12</f>
        <v>0</v>
      </c>
      <c r="R150" s="32">
        <f>+'N-Africa'!AP12</f>
        <v>0</v>
      </c>
      <c r="S150" s="32">
        <f>+'N-Africa'!AQ12</f>
        <v>0</v>
      </c>
      <c r="T150" s="32">
        <f>+'N-Africa'!AR12</f>
        <v>0</v>
      </c>
      <c r="U150" s="32">
        <f>+'N-Africa'!AS12</f>
        <v>0</v>
      </c>
      <c r="V150" s="32">
        <f>+'N-Africa'!AT12</f>
        <v>0</v>
      </c>
      <c r="W150" s="32">
        <f>+'N-Africa'!AU12</f>
        <v>0</v>
      </c>
      <c r="X150" s="32">
        <f>+'N-Africa'!AV12</f>
        <v>0</v>
      </c>
      <c r="Y150" s="32">
        <f>+'N-Africa'!AW12</f>
        <v>0</v>
      </c>
    </row>
    <row r="152" spans="1:25">
      <c r="A152" s="33" t="s">
        <v>216</v>
      </c>
      <c r="B152" s="34">
        <f>+SUM(B140:B150)</f>
        <v>1920</v>
      </c>
      <c r="C152" s="34">
        <f t="shared" ref="C152:Y152" si="8">+SUM(C140:C150)</f>
        <v>0</v>
      </c>
      <c r="D152" s="34">
        <f t="shared" si="8"/>
        <v>384</v>
      </c>
      <c r="E152" s="34">
        <f t="shared" si="8"/>
        <v>1536</v>
      </c>
      <c r="F152" s="34">
        <f t="shared" si="8"/>
        <v>1536</v>
      </c>
      <c r="G152" s="34">
        <f t="shared" si="8"/>
        <v>1536</v>
      </c>
      <c r="H152" s="34">
        <f t="shared" si="8"/>
        <v>384</v>
      </c>
      <c r="I152" s="34">
        <f t="shared" si="8"/>
        <v>1536</v>
      </c>
      <c r="J152" s="34">
        <f t="shared" si="8"/>
        <v>384</v>
      </c>
      <c r="K152" s="34">
        <f t="shared" si="8"/>
        <v>0</v>
      </c>
      <c r="L152" s="34">
        <f t="shared" si="8"/>
        <v>0</v>
      </c>
      <c r="M152" s="34">
        <f t="shared" si="8"/>
        <v>768</v>
      </c>
      <c r="N152" s="34">
        <f t="shared" si="8"/>
        <v>0</v>
      </c>
      <c r="O152" s="34">
        <f t="shared" si="8"/>
        <v>384</v>
      </c>
      <c r="P152" s="34">
        <f t="shared" si="8"/>
        <v>384</v>
      </c>
      <c r="Q152" s="34">
        <f t="shared" si="8"/>
        <v>1536</v>
      </c>
      <c r="R152" s="34">
        <f t="shared" si="8"/>
        <v>384</v>
      </c>
      <c r="S152" s="34">
        <f t="shared" si="8"/>
        <v>1536</v>
      </c>
      <c r="T152" s="34">
        <f t="shared" si="8"/>
        <v>1536</v>
      </c>
      <c r="U152" s="34">
        <f t="shared" si="8"/>
        <v>0</v>
      </c>
      <c r="V152" s="34">
        <f t="shared" si="8"/>
        <v>0</v>
      </c>
      <c r="W152" s="34">
        <f t="shared" si="8"/>
        <v>0</v>
      </c>
      <c r="X152" s="34">
        <f t="shared" si="8"/>
        <v>1152</v>
      </c>
      <c r="Y152" s="34">
        <f t="shared" si="8"/>
        <v>0</v>
      </c>
    </row>
    <row r="154" spans="1:25">
      <c r="A154" s="16" t="s">
        <v>138</v>
      </c>
      <c r="B154" s="31" t="s">
        <v>150</v>
      </c>
      <c r="C154" s="31" t="s">
        <v>150</v>
      </c>
      <c r="D154" s="31" t="s">
        <v>150</v>
      </c>
      <c r="E154" s="31" t="s">
        <v>150</v>
      </c>
      <c r="F154" s="31" t="s">
        <v>150</v>
      </c>
      <c r="G154" s="31" t="s">
        <v>150</v>
      </c>
      <c r="H154" s="31" t="s">
        <v>150</v>
      </c>
      <c r="I154" s="31" t="s">
        <v>150</v>
      </c>
      <c r="J154" s="31" t="s">
        <v>150</v>
      </c>
      <c r="K154" s="31" t="s">
        <v>150</v>
      </c>
      <c r="L154" s="31" t="s">
        <v>150</v>
      </c>
      <c r="M154" s="31" t="s">
        <v>150</v>
      </c>
      <c r="N154" s="31" t="s">
        <v>150</v>
      </c>
      <c r="O154" s="31" t="s">
        <v>150</v>
      </c>
      <c r="P154" s="31" t="s">
        <v>150</v>
      </c>
      <c r="Q154" s="31" t="s">
        <v>150</v>
      </c>
      <c r="R154" s="31" t="s">
        <v>150</v>
      </c>
      <c r="S154" s="31" t="s">
        <v>150</v>
      </c>
      <c r="T154" s="31" t="s">
        <v>150</v>
      </c>
      <c r="U154" s="31" t="s">
        <v>150</v>
      </c>
      <c r="V154" s="31" t="s">
        <v>150</v>
      </c>
      <c r="W154" s="31" t="s">
        <v>150</v>
      </c>
      <c r="X154" s="31" t="s">
        <v>150</v>
      </c>
      <c r="Y154" s="31" t="s">
        <v>150</v>
      </c>
    </row>
    <row r="155" spans="1:25">
      <c r="A155" t="s">
        <v>203</v>
      </c>
      <c r="B155" s="31">
        <v>1</v>
      </c>
      <c r="C155" s="31">
        <v>1</v>
      </c>
      <c r="D155" s="31">
        <v>1</v>
      </c>
      <c r="E155" s="31">
        <v>1</v>
      </c>
      <c r="F155" s="31">
        <v>1</v>
      </c>
      <c r="G155" s="31">
        <v>1</v>
      </c>
      <c r="H155" s="31">
        <v>1</v>
      </c>
      <c r="I155" s="31">
        <v>1</v>
      </c>
      <c r="J155" s="31">
        <v>1</v>
      </c>
      <c r="K155" s="31">
        <v>1</v>
      </c>
      <c r="L155" s="31">
        <v>1</v>
      </c>
      <c r="M155" s="31">
        <v>1</v>
      </c>
      <c r="N155" s="31">
        <v>2</v>
      </c>
      <c r="O155" s="31">
        <v>2</v>
      </c>
      <c r="P155" s="31">
        <v>2</v>
      </c>
      <c r="Q155" s="31">
        <v>2</v>
      </c>
      <c r="R155" s="31">
        <v>2</v>
      </c>
      <c r="S155" s="31">
        <v>2</v>
      </c>
      <c r="T155" s="31">
        <v>2</v>
      </c>
      <c r="U155" s="31">
        <v>2</v>
      </c>
      <c r="V155" s="31">
        <v>2</v>
      </c>
      <c r="W155" s="31">
        <v>2</v>
      </c>
      <c r="X155" s="31">
        <v>2</v>
      </c>
      <c r="Y155" s="31">
        <v>2</v>
      </c>
    </row>
    <row r="156" spans="1:25">
      <c r="A156" t="s">
        <v>10</v>
      </c>
      <c r="B156" s="31">
        <v>1</v>
      </c>
      <c r="C156" s="31">
        <v>2</v>
      </c>
      <c r="D156" s="31">
        <v>3</v>
      </c>
      <c r="E156" s="31">
        <v>4</v>
      </c>
      <c r="F156" s="31">
        <v>5</v>
      </c>
      <c r="G156" s="31">
        <v>6</v>
      </c>
      <c r="H156" s="31">
        <v>7</v>
      </c>
      <c r="I156" s="31">
        <v>8</v>
      </c>
      <c r="J156" s="31">
        <v>9</v>
      </c>
      <c r="K156" s="31">
        <v>10</v>
      </c>
      <c r="L156" s="31">
        <v>11</v>
      </c>
      <c r="M156" s="31">
        <v>12</v>
      </c>
      <c r="N156" s="31">
        <v>1</v>
      </c>
      <c r="O156" s="31">
        <v>2</v>
      </c>
      <c r="P156" s="31">
        <v>3</v>
      </c>
      <c r="Q156" s="31">
        <v>4</v>
      </c>
      <c r="R156" s="31">
        <v>5</v>
      </c>
      <c r="S156" s="31">
        <v>6</v>
      </c>
      <c r="T156" s="31">
        <v>7</v>
      </c>
      <c r="U156" s="31">
        <v>8</v>
      </c>
      <c r="V156" s="31">
        <v>9</v>
      </c>
      <c r="W156" s="31">
        <v>10</v>
      </c>
      <c r="X156" s="31">
        <v>11</v>
      </c>
      <c r="Y156" s="31">
        <v>12</v>
      </c>
    </row>
    <row r="157" spans="1:25">
      <c r="A157" t="s">
        <v>167</v>
      </c>
      <c r="B157" s="32">
        <f>+DACH!Z13</f>
        <v>384</v>
      </c>
      <c r="C157" s="32">
        <f>+DACH!AA13</f>
        <v>0</v>
      </c>
      <c r="D157" s="32">
        <f>+DACH!AB13</f>
        <v>384</v>
      </c>
      <c r="E157" s="32">
        <f>+DACH!AC13</f>
        <v>0</v>
      </c>
      <c r="F157" s="32">
        <f>+DACH!AD13</f>
        <v>384</v>
      </c>
      <c r="G157" s="32">
        <f>+DACH!AE13</f>
        <v>384</v>
      </c>
      <c r="H157" s="32">
        <f>+DACH!AF13</f>
        <v>384</v>
      </c>
      <c r="I157" s="32">
        <f>+DACH!AG13</f>
        <v>384</v>
      </c>
      <c r="J157" s="32">
        <f>+DACH!AH13</f>
        <v>0</v>
      </c>
      <c r="K157" s="32">
        <f>+DACH!AI13</f>
        <v>0</v>
      </c>
      <c r="L157" s="32">
        <f>+DACH!AJ13</f>
        <v>0</v>
      </c>
      <c r="M157" s="32">
        <f>+DACH!AK13</f>
        <v>0</v>
      </c>
      <c r="N157" s="32">
        <f>+DACH!AL13</f>
        <v>384</v>
      </c>
      <c r="O157" s="32">
        <f>+DACH!AM13</f>
        <v>768</v>
      </c>
      <c r="P157" s="32">
        <f>+DACH!AN13</f>
        <v>384</v>
      </c>
      <c r="Q157" s="32">
        <f>+DACH!AO13</f>
        <v>384</v>
      </c>
      <c r="R157" s="32">
        <f>+DACH!AP13</f>
        <v>384</v>
      </c>
      <c r="S157" s="32">
        <f>+DACH!AQ13</f>
        <v>0</v>
      </c>
      <c r="T157" s="32">
        <f>+DACH!AR13</f>
        <v>384</v>
      </c>
      <c r="U157" s="32">
        <f>+DACH!AS13</f>
        <v>384</v>
      </c>
      <c r="V157" s="32">
        <f>+DACH!AT13</f>
        <v>384</v>
      </c>
      <c r="W157" s="32">
        <f>+DACH!AU13</f>
        <v>0</v>
      </c>
      <c r="X157" s="32">
        <f>+DACH!AV13</f>
        <v>0</v>
      </c>
      <c r="Y157" s="32">
        <f>+DACH!AW13</f>
        <v>0</v>
      </c>
    </row>
    <row r="158" spans="1:25">
      <c r="A158" t="s">
        <v>211</v>
      </c>
      <c r="B158" s="32">
        <f>+'IB HUB'!Z13</f>
        <v>0</v>
      </c>
      <c r="C158" s="32">
        <f>+'IB HUB'!AA13</f>
        <v>384</v>
      </c>
      <c r="D158" s="32">
        <f>+'IB HUB'!AB13</f>
        <v>0</v>
      </c>
      <c r="E158" s="32">
        <f>+'IB HUB'!AC13</f>
        <v>0</v>
      </c>
      <c r="F158" s="32">
        <f>+'IB HUB'!AD13</f>
        <v>384</v>
      </c>
      <c r="G158" s="32">
        <f>+'IB HUB'!AE13</f>
        <v>0</v>
      </c>
      <c r="H158" s="32">
        <f>+'IB HUB'!AF13</f>
        <v>384</v>
      </c>
      <c r="I158" s="32">
        <f>+'IB HUB'!AG13</f>
        <v>0</v>
      </c>
      <c r="J158" s="32">
        <f>+'IB HUB'!AH13</f>
        <v>0</v>
      </c>
      <c r="K158" s="32">
        <f>+'IB HUB'!AI13</f>
        <v>0</v>
      </c>
      <c r="L158" s="32">
        <f>+'IB HUB'!AJ13</f>
        <v>0</v>
      </c>
      <c r="M158" s="32">
        <f>+'IB HUB'!AK13</f>
        <v>384</v>
      </c>
      <c r="N158" s="32">
        <f>+'IB HUB'!AL13</f>
        <v>0</v>
      </c>
      <c r="O158" s="32">
        <f>+'IB HUB'!AM13</f>
        <v>0</v>
      </c>
      <c r="P158" s="32">
        <f>+'IB HUB'!AN13</f>
        <v>0</v>
      </c>
      <c r="Q158" s="32">
        <f>+'IB HUB'!AO13</f>
        <v>0</v>
      </c>
      <c r="R158" s="32">
        <f>+'IB HUB'!AP13</f>
        <v>0</v>
      </c>
      <c r="S158" s="32">
        <f>+'IB HUB'!AQ13</f>
        <v>0</v>
      </c>
      <c r="T158" s="32">
        <f>+'IB HUB'!AR13</f>
        <v>0</v>
      </c>
      <c r="U158" s="32">
        <f>+'IB HUB'!AS13</f>
        <v>0</v>
      </c>
      <c r="V158" s="32">
        <f>+'IB HUB'!AT13</f>
        <v>0</v>
      </c>
      <c r="W158" s="32">
        <f>+'IB HUB'!AU13</f>
        <v>0</v>
      </c>
      <c r="X158" s="32">
        <f>+'IB HUB'!AV13</f>
        <v>0</v>
      </c>
      <c r="Y158" s="32">
        <f>+'IB HUB'!AW13</f>
        <v>0</v>
      </c>
    </row>
    <row r="159" spans="1:25">
      <c r="A159" t="s">
        <v>212</v>
      </c>
      <c r="B159" s="32">
        <f>+'FR HUB'!Z13</f>
        <v>384</v>
      </c>
      <c r="C159" s="32">
        <f>+'FR HUB'!AA13</f>
        <v>0</v>
      </c>
      <c r="D159" s="32">
        <f>+'FR HUB'!AB13</f>
        <v>0</v>
      </c>
      <c r="E159" s="32">
        <f>+'FR HUB'!AC13</f>
        <v>384</v>
      </c>
      <c r="F159" s="32">
        <f>+'FR HUB'!AD13</f>
        <v>384</v>
      </c>
      <c r="G159" s="32">
        <f>+'FR HUB'!AE13</f>
        <v>384</v>
      </c>
      <c r="H159" s="32">
        <f>+'FR HUB'!AF13</f>
        <v>0</v>
      </c>
      <c r="I159" s="32">
        <f>+'FR HUB'!AG13</f>
        <v>384</v>
      </c>
      <c r="J159" s="32">
        <f>+'FR HUB'!AH13</f>
        <v>0</v>
      </c>
      <c r="K159" s="32">
        <f>+'FR HUB'!AI13</f>
        <v>0</v>
      </c>
      <c r="L159" s="32">
        <f>+'FR HUB'!AJ13</f>
        <v>0</v>
      </c>
      <c r="M159" s="32">
        <f>+'FR HUB'!AK13</f>
        <v>384</v>
      </c>
      <c r="N159" s="32">
        <f>+'FR HUB'!AL13</f>
        <v>0</v>
      </c>
      <c r="O159" s="32">
        <f>+'FR HUB'!AM13</f>
        <v>384</v>
      </c>
      <c r="P159" s="32">
        <f>+'FR HUB'!AN13</f>
        <v>0</v>
      </c>
      <c r="Q159" s="32">
        <f>+'FR HUB'!AO13</f>
        <v>384</v>
      </c>
      <c r="R159" s="32">
        <f>+'FR HUB'!AP13</f>
        <v>384</v>
      </c>
      <c r="S159" s="32">
        <f>+'FR HUB'!AQ13</f>
        <v>384</v>
      </c>
      <c r="T159" s="32">
        <f>+'FR HUB'!AR13</f>
        <v>0</v>
      </c>
      <c r="U159" s="32">
        <f>+'FR HUB'!AS13</f>
        <v>384</v>
      </c>
      <c r="V159" s="32">
        <f>+'FR HUB'!AT13</f>
        <v>0</v>
      </c>
      <c r="W159" s="32">
        <f>+'FR HUB'!AU13</f>
        <v>0</v>
      </c>
      <c r="X159" s="32">
        <f>+'FR HUB'!AV13</f>
        <v>0</v>
      </c>
      <c r="Y159" s="32">
        <f>+'FR HUB'!AW13</f>
        <v>384</v>
      </c>
    </row>
    <row r="160" spans="1:25">
      <c r="A160" t="s">
        <v>206</v>
      </c>
      <c r="B160" s="32">
        <f>+'IT HUB'!Z13</f>
        <v>384</v>
      </c>
      <c r="C160" s="32">
        <f>+'IT HUB'!AA13</f>
        <v>0</v>
      </c>
      <c r="D160" s="32">
        <f>+'IT HUB'!AB13</f>
        <v>0</v>
      </c>
      <c r="E160" s="32">
        <f>+'IT HUB'!AC13</f>
        <v>384</v>
      </c>
      <c r="F160" s="32">
        <f>+'IT HUB'!AD13</f>
        <v>0</v>
      </c>
      <c r="G160" s="32">
        <f>+'IT HUB'!AE13</f>
        <v>384</v>
      </c>
      <c r="H160" s="32">
        <f>+'IT HUB'!AF13</f>
        <v>0</v>
      </c>
      <c r="I160" s="32">
        <f>+'IT HUB'!AG13</f>
        <v>384</v>
      </c>
      <c r="J160" s="32">
        <f>+'IT HUB'!AH13</f>
        <v>0</v>
      </c>
      <c r="K160" s="32">
        <f>+'IT HUB'!AI13</f>
        <v>0</v>
      </c>
      <c r="L160" s="32">
        <f>+'IT HUB'!AJ13</f>
        <v>0</v>
      </c>
      <c r="M160" s="32">
        <f>+'IT HUB'!AK13</f>
        <v>0</v>
      </c>
      <c r="N160" s="32">
        <f>+'IT HUB'!AL13</f>
        <v>0</v>
      </c>
      <c r="O160" s="32">
        <f>+'IT HUB'!AM13</f>
        <v>0</v>
      </c>
      <c r="P160" s="32">
        <f>+'IT HUB'!AN13</f>
        <v>384</v>
      </c>
      <c r="Q160" s="32">
        <f>+'IT HUB'!AO13</f>
        <v>0</v>
      </c>
      <c r="R160" s="32">
        <f>+'IT HUB'!AP13</f>
        <v>384</v>
      </c>
      <c r="S160" s="32">
        <f>+'IT HUB'!AQ13</f>
        <v>384</v>
      </c>
      <c r="T160" s="32">
        <f>+'IT HUB'!AR13</f>
        <v>0</v>
      </c>
      <c r="U160" s="32">
        <f>+'IT HUB'!AS13</f>
        <v>0</v>
      </c>
      <c r="V160" s="32">
        <f>+'IT HUB'!AT13</f>
        <v>384</v>
      </c>
      <c r="W160" s="32">
        <f>+'IT HUB'!AU13</f>
        <v>0</v>
      </c>
      <c r="X160" s="32">
        <f>+'IT HUB'!AV13</f>
        <v>0</v>
      </c>
      <c r="Y160" s="32">
        <f>+'IT HUB'!AW13</f>
        <v>0</v>
      </c>
    </row>
    <row r="161" spans="1:25">
      <c r="A161" t="s">
        <v>207</v>
      </c>
      <c r="B161" s="32">
        <f>+'UK HUB'!Z13</f>
        <v>384</v>
      </c>
      <c r="C161" s="32">
        <f>+'UK HUB'!AA13</f>
        <v>0</v>
      </c>
      <c r="D161" s="32">
        <f>+'UK HUB'!AB13</f>
        <v>0</v>
      </c>
      <c r="E161" s="32">
        <f>+'UK HUB'!AC13</f>
        <v>384</v>
      </c>
      <c r="F161" s="32">
        <f>+'UK HUB'!AD13</f>
        <v>384</v>
      </c>
      <c r="G161" s="32">
        <f>+'UK HUB'!AE13</f>
        <v>384</v>
      </c>
      <c r="H161" s="32">
        <f>+'UK HUB'!AF13</f>
        <v>0</v>
      </c>
      <c r="I161" s="32">
        <f>+'UK HUB'!AG13</f>
        <v>384</v>
      </c>
      <c r="J161" s="32">
        <f>+'UK HUB'!AH13</f>
        <v>0</v>
      </c>
      <c r="K161" s="32">
        <f>+'UK HUB'!AI13</f>
        <v>0</v>
      </c>
      <c r="L161" s="32">
        <f>+'UK HUB'!AJ13</f>
        <v>0</v>
      </c>
      <c r="M161" s="32">
        <f>+'UK HUB'!AK13</f>
        <v>384</v>
      </c>
      <c r="N161" s="32">
        <f>+'UK HUB'!AL13</f>
        <v>0</v>
      </c>
      <c r="O161" s="32">
        <f>+'UK HUB'!AM13</f>
        <v>384</v>
      </c>
      <c r="P161" s="32">
        <f>+'UK HUB'!AN13</f>
        <v>0</v>
      </c>
      <c r="Q161" s="32">
        <f>+'UK HUB'!AO13</f>
        <v>384</v>
      </c>
      <c r="R161" s="32">
        <f>+'UK HUB'!AP13</f>
        <v>384</v>
      </c>
      <c r="S161" s="32">
        <f>+'UK HUB'!AQ13</f>
        <v>384</v>
      </c>
      <c r="T161" s="32">
        <f>+'UK HUB'!AR13</f>
        <v>384</v>
      </c>
      <c r="U161" s="32">
        <f>+'UK HUB'!AS13</f>
        <v>384</v>
      </c>
      <c r="V161" s="32">
        <f>+'UK HUB'!AT13</f>
        <v>0</v>
      </c>
      <c r="W161" s="32">
        <f>+'UK HUB'!AU13</f>
        <v>0</v>
      </c>
      <c r="X161" s="32">
        <f>+'UK HUB'!AV13</f>
        <v>0</v>
      </c>
      <c r="Y161" s="32">
        <f>+'UK HUB'!AW13</f>
        <v>384</v>
      </c>
    </row>
    <row r="162" spans="1:25">
      <c r="A162" t="s">
        <v>208</v>
      </c>
      <c r="B162" s="32">
        <f>+'CE HUB'!Z13</f>
        <v>0</v>
      </c>
      <c r="C162" s="32">
        <f>+'CE HUB'!AA13</f>
        <v>0</v>
      </c>
      <c r="D162" s="32">
        <f>+'CE HUB'!AB13</f>
        <v>0</v>
      </c>
      <c r="E162" s="32">
        <f>+'CE HUB'!AC13</f>
        <v>0</v>
      </c>
      <c r="F162" s="32">
        <f>+'CE HUB'!AD13</f>
        <v>0</v>
      </c>
      <c r="G162" s="32">
        <f>+'CE HUB'!AE13</f>
        <v>0</v>
      </c>
      <c r="H162" s="32">
        <f>+'CE HUB'!AF13</f>
        <v>0</v>
      </c>
      <c r="I162" s="32">
        <f>+'CE HUB'!AG13</f>
        <v>0</v>
      </c>
      <c r="J162" s="32">
        <f>+'CE HUB'!AH13</f>
        <v>0</v>
      </c>
      <c r="K162" s="32">
        <f>+'CE HUB'!AI13</f>
        <v>0</v>
      </c>
      <c r="L162" s="32">
        <f>+'CE HUB'!AJ13</f>
        <v>0</v>
      </c>
      <c r="M162" s="32">
        <f>+'CE HUB'!AK13</f>
        <v>0</v>
      </c>
      <c r="N162" s="32">
        <f>+'CE HUB'!AL13</f>
        <v>0</v>
      </c>
      <c r="O162" s="32">
        <f>+'CE HUB'!AM13</f>
        <v>0</v>
      </c>
      <c r="P162" s="32">
        <f>+'CE HUB'!AN13</f>
        <v>0</v>
      </c>
      <c r="Q162" s="32">
        <f>+'CE HUB'!AO13</f>
        <v>0</v>
      </c>
      <c r="R162" s="32">
        <f>+'CE HUB'!AP13</f>
        <v>0</v>
      </c>
      <c r="S162" s="32">
        <f>+'CE HUB'!AQ13</f>
        <v>0</v>
      </c>
      <c r="T162" s="32">
        <f>+'CE HUB'!AR13</f>
        <v>0</v>
      </c>
      <c r="U162" s="32">
        <f>+'CE HUB'!AS13</f>
        <v>0</v>
      </c>
      <c r="V162" s="32">
        <f>+'CE HUB'!AT13</f>
        <v>0</v>
      </c>
      <c r="W162" s="32">
        <f>+'CE HUB'!AU13</f>
        <v>0</v>
      </c>
      <c r="X162" s="32">
        <f>+'CE HUB'!AV13</f>
        <v>0</v>
      </c>
      <c r="Y162" s="32">
        <f>+'CE HUB'!AW13</f>
        <v>0</v>
      </c>
    </row>
    <row r="163" spans="1:25">
      <c r="A163" t="s">
        <v>213</v>
      </c>
      <c r="B163" s="32">
        <f>+'M-EAST Hub'!Z13</f>
        <v>0</v>
      </c>
      <c r="C163" s="32">
        <f>+'M-EAST Hub'!AA13</f>
        <v>0</v>
      </c>
      <c r="D163" s="32">
        <f>+'M-EAST Hub'!AB13</f>
        <v>0</v>
      </c>
      <c r="E163" s="32">
        <f>+'M-EAST Hub'!AC13</f>
        <v>0</v>
      </c>
      <c r="F163" s="32">
        <f>+'M-EAST Hub'!AD13</f>
        <v>0</v>
      </c>
      <c r="G163" s="32">
        <f>+'M-EAST Hub'!AE13</f>
        <v>0</v>
      </c>
      <c r="H163" s="32">
        <f>+'M-EAST Hub'!AF13</f>
        <v>0</v>
      </c>
      <c r="I163" s="32">
        <f>+'M-EAST Hub'!AG13</f>
        <v>0</v>
      </c>
      <c r="J163" s="32">
        <f>+'M-EAST Hub'!AH13</f>
        <v>0</v>
      </c>
      <c r="K163" s="32">
        <f>+'M-EAST Hub'!AI13</f>
        <v>0</v>
      </c>
      <c r="L163" s="32">
        <f>+'M-EAST Hub'!AJ13</f>
        <v>0</v>
      </c>
      <c r="M163" s="32">
        <f>+'M-EAST Hub'!AK13</f>
        <v>0</v>
      </c>
      <c r="N163" s="32">
        <f>+'M-EAST Hub'!AL13</f>
        <v>0</v>
      </c>
      <c r="O163" s="32">
        <f>+'M-EAST Hub'!AM13</f>
        <v>0</v>
      </c>
      <c r="P163" s="32">
        <f>+'M-EAST Hub'!AN13</f>
        <v>0</v>
      </c>
      <c r="Q163" s="32">
        <f>+'M-EAST Hub'!AO13</f>
        <v>0</v>
      </c>
      <c r="R163" s="32">
        <f>+'M-EAST Hub'!AP13</f>
        <v>0</v>
      </c>
      <c r="S163" s="32">
        <f>+'M-EAST Hub'!AQ13</f>
        <v>0</v>
      </c>
      <c r="T163" s="32">
        <f>+'M-EAST Hub'!AR13</f>
        <v>0</v>
      </c>
      <c r="U163" s="32">
        <f>+'M-EAST Hub'!AS13</f>
        <v>0</v>
      </c>
      <c r="V163" s="32">
        <f>+'M-EAST Hub'!AT13</f>
        <v>0</v>
      </c>
      <c r="W163" s="32">
        <f>+'M-EAST Hub'!AU13</f>
        <v>0</v>
      </c>
      <c r="X163" s="32">
        <f>+'M-EAST Hub'!AV13</f>
        <v>0</v>
      </c>
      <c r="Y163" s="32">
        <f>+'M-EAST Hub'!AW13</f>
        <v>0</v>
      </c>
    </row>
    <row r="164" spans="1:25">
      <c r="A164" t="s">
        <v>63</v>
      </c>
      <c r="B164" s="32">
        <f>+USA!Z13</f>
        <v>0</v>
      </c>
      <c r="C164" s="32">
        <f>+USA!AA13</f>
        <v>0</v>
      </c>
      <c r="D164" s="32">
        <f>+USA!AB13</f>
        <v>0</v>
      </c>
      <c r="E164" s="32">
        <f>+USA!AC13</f>
        <v>0</v>
      </c>
      <c r="F164" s="32">
        <f>+USA!AD13</f>
        <v>0</v>
      </c>
      <c r="G164" s="32">
        <f>+USA!AE13</f>
        <v>0</v>
      </c>
      <c r="H164" s="32">
        <f>+USA!AF13</f>
        <v>0</v>
      </c>
      <c r="I164" s="32">
        <f>+USA!AG13</f>
        <v>0</v>
      </c>
      <c r="J164" s="32">
        <f>+USA!AH13</f>
        <v>0</v>
      </c>
      <c r="K164" s="32">
        <f>+USA!AI13</f>
        <v>0</v>
      </c>
      <c r="L164" s="32">
        <f>+USA!AJ13</f>
        <v>0</v>
      </c>
      <c r="M164" s="32">
        <f>+USA!AK13</f>
        <v>0</v>
      </c>
      <c r="N164" s="32">
        <f>+USA!AL13</f>
        <v>0</v>
      </c>
      <c r="O164" s="32">
        <f>+USA!AM13</f>
        <v>0</v>
      </c>
      <c r="P164" s="32">
        <f>+USA!AN13</f>
        <v>0</v>
      </c>
      <c r="Q164" s="32">
        <f>+USA!AO13</f>
        <v>0</v>
      </c>
      <c r="R164" s="32">
        <f>+USA!AP13</f>
        <v>0</v>
      </c>
      <c r="S164" s="32">
        <f>+USA!AQ13</f>
        <v>0</v>
      </c>
      <c r="T164" s="32">
        <f>+USA!AR13</f>
        <v>0</v>
      </c>
      <c r="U164" s="32">
        <f>+USA!AS13</f>
        <v>0</v>
      </c>
      <c r="V164" s="32">
        <f>+USA!AT13</f>
        <v>0</v>
      </c>
      <c r="W164" s="32">
        <f>+USA!AU13</f>
        <v>0</v>
      </c>
      <c r="X164" s="32">
        <f>+USA!AV13</f>
        <v>0</v>
      </c>
      <c r="Y164" s="32">
        <f>+USA!AW13</f>
        <v>0</v>
      </c>
    </row>
    <row r="165" spans="1:25">
      <c r="A165" t="s">
        <v>209</v>
      </c>
      <c r="B165" s="32">
        <f>+ASIA!Z13</f>
        <v>0</v>
      </c>
      <c r="C165" s="32">
        <f>+ASIA!AA13</f>
        <v>0</v>
      </c>
      <c r="D165" s="32">
        <f>+ASIA!AB13</f>
        <v>0</v>
      </c>
      <c r="E165" s="32">
        <f>+ASIA!AC13</f>
        <v>0</v>
      </c>
      <c r="F165" s="32">
        <f>+ASIA!AD13</f>
        <v>0</v>
      </c>
      <c r="G165" s="32">
        <f>+ASIA!AE13</f>
        <v>0</v>
      </c>
      <c r="H165" s="32">
        <f>+ASIA!AF13</f>
        <v>0</v>
      </c>
      <c r="I165" s="32">
        <f>+ASIA!AG13</f>
        <v>0</v>
      </c>
      <c r="J165" s="32">
        <f>+ASIA!AH13</f>
        <v>0</v>
      </c>
      <c r="K165" s="32">
        <f>+ASIA!AI13</f>
        <v>0</v>
      </c>
      <c r="L165" s="32">
        <f>+ASIA!AJ13</f>
        <v>0</v>
      </c>
      <c r="M165" s="32">
        <f>+ASIA!AK13</f>
        <v>0</v>
      </c>
      <c r="N165" s="32">
        <f>+ASIA!AL13</f>
        <v>0</v>
      </c>
      <c r="O165" s="32">
        <f>+ASIA!AM13</f>
        <v>0</v>
      </c>
      <c r="P165" s="32">
        <f>+ASIA!AN13</f>
        <v>0</v>
      </c>
      <c r="Q165" s="32">
        <f>+ASIA!AO13</f>
        <v>0</v>
      </c>
      <c r="R165" s="32">
        <f>+ASIA!AP13</f>
        <v>0</v>
      </c>
      <c r="S165" s="32">
        <f>+ASIA!AQ13</f>
        <v>0</v>
      </c>
      <c r="T165" s="32">
        <f>+ASIA!AR13</f>
        <v>0</v>
      </c>
      <c r="U165" s="32">
        <f>+ASIA!AS13</f>
        <v>0</v>
      </c>
      <c r="V165" s="32">
        <f>+ASIA!AT13</f>
        <v>0</v>
      </c>
      <c r="W165" s="32">
        <f>+ASIA!AU13</f>
        <v>0</v>
      </c>
      <c r="X165" s="32">
        <f>+ASIA!AV13</f>
        <v>0</v>
      </c>
      <c r="Y165" s="32">
        <f>+ASIA!AW13</f>
        <v>0</v>
      </c>
    </row>
    <row r="166" spans="1:25">
      <c r="A166" t="s">
        <v>214</v>
      </c>
      <c r="B166" s="32">
        <f>+'Others IEC'!Z13</f>
        <v>0</v>
      </c>
      <c r="C166" s="32">
        <f>+'Others IEC'!AA13</f>
        <v>0</v>
      </c>
      <c r="D166" s="32">
        <f>+'Others IEC'!AB13</f>
        <v>0</v>
      </c>
      <c r="E166" s="32">
        <f>+'Others IEC'!AC13</f>
        <v>0</v>
      </c>
      <c r="F166" s="32">
        <f>+'Others IEC'!AD13</f>
        <v>0</v>
      </c>
      <c r="G166" s="32">
        <f>+'Others IEC'!AE13</f>
        <v>0</v>
      </c>
      <c r="H166" s="32">
        <f>+'Others IEC'!AF13</f>
        <v>0</v>
      </c>
      <c r="I166" s="32">
        <f>+'Others IEC'!AG13</f>
        <v>0</v>
      </c>
      <c r="J166" s="32">
        <f>+'Others IEC'!AH13</f>
        <v>0</v>
      </c>
      <c r="K166" s="32">
        <f>+'Others IEC'!AI13</f>
        <v>0</v>
      </c>
      <c r="L166" s="32">
        <f>+'Others IEC'!AJ13</f>
        <v>0</v>
      </c>
      <c r="M166" s="32">
        <f>+'Others IEC'!AK13</f>
        <v>0</v>
      </c>
      <c r="N166" s="32">
        <f>+'Others IEC'!AL13</f>
        <v>0</v>
      </c>
      <c r="O166" s="32">
        <f>+'Others IEC'!AM13</f>
        <v>0</v>
      </c>
      <c r="P166" s="32">
        <f>+'Others IEC'!AN13</f>
        <v>0</v>
      </c>
      <c r="Q166" s="32">
        <f>+'Others IEC'!AO13</f>
        <v>0</v>
      </c>
      <c r="R166" s="32">
        <f>+'Others IEC'!AP13</f>
        <v>0</v>
      </c>
      <c r="S166" s="32">
        <f>+'Others IEC'!AQ13</f>
        <v>0</v>
      </c>
      <c r="T166" s="32">
        <f>+'Others IEC'!AR13</f>
        <v>0</v>
      </c>
      <c r="U166" s="32">
        <f>+'Others IEC'!AS13</f>
        <v>0</v>
      </c>
      <c r="V166" s="32">
        <f>+'Others IEC'!AT13</f>
        <v>0</v>
      </c>
      <c r="W166" s="32">
        <f>+'Others IEC'!AU13</f>
        <v>0</v>
      </c>
      <c r="X166" s="32">
        <f>+'Others IEC'!AV13</f>
        <v>0</v>
      </c>
      <c r="Y166" s="32">
        <f>+'Others IEC'!AW13</f>
        <v>0</v>
      </c>
    </row>
    <row r="167" spans="1:25">
      <c r="A167" t="s">
        <v>215</v>
      </c>
      <c r="B167" s="32">
        <f>+'N-Africa'!Z13</f>
        <v>0</v>
      </c>
      <c r="C167" s="32">
        <f>+'N-Africa'!AA13</f>
        <v>0</v>
      </c>
      <c r="D167" s="32">
        <f>+'N-Africa'!AB13</f>
        <v>0</v>
      </c>
      <c r="E167" s="32">
        <f>+'N-Africa'!AC13</f>
        <v>0</v>
      </c>
      <c r="F167" s="32">
        <f>+'N-Africa'!AD13</f>
        <v>0</v>
      </c>
      <c r="G167" s="32">
        <f>+'N-Africa'!AE13</f>
        <v>0</v>
      </c>
      <c r="H167" s="32">
        <f>+'N-Africa'!AF13</f>
        <v>0</v>
      </c>
      <c r="I167" s="32">
        <f>+'N-Africa'!AG13</f>
        <v>0</v>
      </c>
      <c r="J167" s="32">
        <f>+'N-Africa'!AH13</f>
        <v>0</v>
      </c>
      <c r="K167" s="32">
        <f>+'N-Africa'!AI13</f>
        <v>0</v>
      </c>
      <c r="L167" s="32">
        <f>+'N-Africa'!AJ13</f>
        <v>0</v>
      </c>
      <c r="M167" s="32">
        <f>+'N-Africa'!AK13</f>
        <v>0</v>
      </c>
      <c r="N167" s="32">
        <f>+'N-Africa'!AL13</f>
        <v>0</v>
      </c>
      <c r="O167" s="32">
        <f>+'N-Africa'!AM13</f>
        <v>0</v>
      </c>
      <c r="P167" s="32">
        <f>+'N-Africa'!AN13</f>
        <v>0</v>
      </c>
      <c r="Q167" s="32">
        <f>+'N-Africa'!AO13</f>
        <v>0</v>
      </c>
      <c r="R167" s="32">
        <f>+'N-Africa'!AP13</f>
        <v>0</v>
      </c>
      <c r="S167" s="32">
        <f>+'N-Africa'!AQ13</f>
        <v>0</v>
      </c>
      <c r="T167" s="32">
        <f>+'N-Africa'!AR13</f>
        <v>0</v>
      </c>
      <c r="U167" s="32">
        <f>+'N-Africa'!AS13</f>
        <v>0</v>
      </c>
      <c r="V167" s="32">
        <f>+'N-Africa'!AT13</f>
        <v>0</v>
      </c>
      <c r="W167" s="32">
        <f>+'N-Africa'!AU13</f>
        <v>0</v>
      </c>
      <c r="X167" s="32">
        <f>+'N-Africa'!AV13</f>
        <v>0</v>
      </c>
      <c r="Y167" s="32">
        <f>+'N-Africa'!AW13</f>
        <v>0</v>
      </c>
    </row>
    <row r="169" spans="1:25">
      <c r="A169" s="33" t="s">
        <v>216</v>
      </c>
      <c r="B169" s="34">
        <f>+SUM(B157:B167)</f>
        <v>1536</v>
      </c>
      <c r="C169" s="34">
        <f t="shared" ref="C169:Y169" si="9">+SUM(C157:C167)</f>
        <v>384</v>
      </c>
      <c r="D169" s="34">
        <f t="shared" si="9"/>
        <v>384</v>
      </c>
      <c r="E169" s="34">
        <f t="shared" si="9"/>
        <v>1152</v>
      </c>
      <c r="F169" s="34">
        <f t="shared" si="9"/>
        <v>1536</v>
      </c>
      <c r="G169" s="34">
        <f t="shared" si="9"/>
        <v>1536</v>
      </c>
      <c r="H169" s="34">
        <f t="shared" si="9"/>
        <v>768</v>
      </c>
      <c r="I169" s="34">
        <f t="shared" si="9"/>
        <v>1536</v>
      </c>
      <c r="J169" s="34">
        <f t="shared" si="9"/>
        <v>0</v>
      </c>
      <c r="K169" s="34">
        <f t="shared" si="9"/>
        <v>0</v>
      </c>
      <c r="L169" s="34">
        <f t="shared" si="9"/>
        <v>0</v>
      </c>
      <c r="M169" s="34">
        <f t="shared" si="9"/>
        <v>1152</v>
      </c>
      <c r="N169" s="34">
        <f t="shared" si="9"/>
        <v>384</v>
      </c>
      <c r="O169" s="34">
        <f t="shared" si="9"/>
        <v>1536</v>
      </c>
      <c r="P169" s="34">
        <f t="shared" si="9"/>
        <v>768</v>
      </c>
      <c r="Q169" s="34">
        <f t="shared" si="9"/>
        <v>1152</v>
      </c>
      <c r="R169" s="34">
        <f t="shared" si="9"/>
        <v>1536</v>
      </c>
      <c r="S169" s="34">
        <f t="shared" si="9"/>
        <v>1152</v>
      </c>
      <c r="T169" s="34">
        <f t="shared" si="9"/>
        <v>768</v>
      </c>
      <c r="U169" s="34">
        <f t="shared" si="9"/>
        <v>1152</v>
      </c>
      <c r="V169" s="34">
        <f t="shared" si="9"/>
        <v>768</v>
      </c>
      <c r="W169" s="34">
        <f t="shared" si="9"/>
        <v>0</v>
      </c>
      <c r="X169" s="34">
        <f t="shared" si="9"/>
        <v>0</v>
      </c>
      <c r="Y169" s="34">
        <f t="shared" si="9"/>
        <v>768</v>
      </c>
    </row>
    <row r="171" spans="1:25">
      <c r="A171" s="16" t="s">
        <v>138</v>
      </c>
      <c r="B171" s="31" t="s">
        <v>151</v>
      </c>
      <c r="C171" s="31" t="s">
        <v>151</v>
      </c>
      <c r="D171" s="31" t="s">
        <v>151</v>
      </c>
      <c r="E171" s="31" t="s">
        <v>151</v>
      </c>
      <c r="F171" s="31" t="s">
        <v>151</v>
      </c>
      <c r="G171" s="31" t="s">
        <v>151</v>
      </c>
      <c r="H171" s="31" t="s">
        <v>151</v>
      </c>
      <c r="I171" s="31" t="s">
        <v>151</v>
      </c>
      <c r="J171" s="31" t="s">
        <v>151</v>
      </c>
      <c r="K171" s="31" t="s">
        <v>151</v>
      </c>
      <c r="L171" s="31" t="s">
        <v>151</v>
      </c>
      <c r="M171" s="31" t="s">
        <v>151</v>
      </c>
      <c r="N171" s="31" t="s">
        <v>151</v>
      </c>
      <c r="O171" s="31" t="s">
        <v>151</v>
      </c>
      <c r="P171" s="31" t="s">
        <v>151</v>
      </c>
      <c r="Q171" s="31" t="s">
        <v>151</v>
      </c>
      <c r="R171" s="31" t="s">
        <v>151</v>
      </c>
      <c r="S171" s="31" t="s">
        <v>151</v>
      </c>
      <c r="T171" s="31" t="s">
        <v>151</v>
      </c>
      <c r="U171" s="31" t="s">
        <v>151</v>
      </c>
      <c r="V171" s="31" t="s">
        <v>151</v>
      </c>
      <c r="W171" s="31" t="s">
        <v>151</v>
      </c>
      <c r="X171" s="31" t="s">
        <v>151</v>
      </c>
      <c r="Y171" s="31" t="s">
        <v>151</v>
      </c>
    </row>
    <row r="172" spans="1:25">
      <c r="A172" t="s">
        <v>203</v>
      </c>
      <c r="B172" s="31">
        <v>1</v>
      </c>
      <c r="C172" s="31">
        <v>1</v>
      </c>
      <c r="D172" s="31">
        <v>1</v>
      </c>
      <c r="E172" s="31">
        <v>1</v>
      </c>
      <c r="F172" s="31">
        <v>1</v>
      </c>
      <c r="G172" s="31">
        <v>1</v>
      </c>
      <c r="H172" s="31">
        <v>1</v>
      </c>
      <c r="I172" s="31">
        <v>1</v>
      </c>
      <c r="J172" s="31">
        <v>1</v>
      </c>
      <c r="K172" s="31">
        <v>1</v>
      </c>
      <c r="L172" s="31">
        <v>1</v>
      </c>
      <c r="M172" s="31">
        <v>1</v>
      </c>
      <c r="N172" s="31">
        <v>2</v>
      </c>
      <c r="O172" s="31">
        <v>2</v>
      </c>
      <c r="P172" s="31">
        <v>2</v>
      </c>
      <c r="Q172" s="31">
        <v>2</v>
      </c>
      <c r="R172" s="31">
        <v>2</v>
      </c>
      <c r="S172" s="31">
        <v>2</v>
      </c>
      <c r="T172" s="31">
        <v>2</v>
      </c>
      <c r="U172" s="31">
        <v>2</v>
      </c>
      <c r="V172" s="31">
        <v>2</v>
      </c>
      <c r="W172" s="31">
        <v>2</v>
      </c>
      <c r="X172" s="31">
        <v>2</v>
      </c>
      <c r="Y172" s="31">
        <v>2</v>
      </c>
    </row>
    <row r="173" spans="1:25">
      <c r="A173" t="s">
        <v>10</v>
      </c>
      <c r="B173" s="31">
        <v>1</v>
      </c>
      <c r="C173" s="31">
        <v>2</v>
      </c>
      <c r="D173" s="31">
        <v>3</v>
      </c>
      <c r="E173" s="31">
        <v>4</v>
      </c>
      <c r="F173" s="31">
        <v>5</v>
      </c>
      <c r="G173" s="31">
        <v>6</v>
      </c>
      <c r="H173" s="31">
        <v>7</v>
      </c>
      <c r="I173" s="31">
        <v>8</v>
      </c>
      <c r="J173" s="31">
        <v>9</v>
      </c>
      <c r="K173" s="31">
        <v>10</v>
      </c>
      <c r="L173" s="31">
        <v>11</v>
      </c>
      <c r="M173" s="31">
        <v>12</v>
      </c>
      <c r="N173" s="31">
        <v>1</v>
      </c>
      <c r="O173" s="31">
        <v>2</v>
      </c>
      <c r="P173" s="31">
        <v>3</v>
      </c>
      <c r="Q173" s="31">
        <v>4</v>
      </c>
      <c r="R173" s="31">
        <v>5</v>
      </c>
      <c r="S173" s="31">
        <v>6</v>
      </c>
      <c r="T173" s="31">
        <v>7</v>
      </c>
      <c r="U173" s="31">
        <v>8</v>
      </c>
      <c r="V173" s="31">
        <v>9</v>
      </c>
      <c r="W173" s="31">
        <v>10</v>
      </c>
      <c r="X173" s="31">
        <v>11</v>
      </c>
      <c r="Y173" s="31">
        <v>12</v>
      </c>
    </row>
    <row r="174" spans="1:25">
      <c r="A174" t="s">
        <v>167</v>
      </c>
      <c r="B174" s="32">
        <f>+DACH!Z14</f>
        <v>384</v>
      </c>
      <c r="C174" s="32">
        <f>+DACH!AA14</f>
        <v>0</v>
      </c>
      <c r="D174" s="32">
        <f>+DACH!AB14</f>
        <v>0</v>
      </c>
      <c r="E174" s="32">
        <f>+DACH!AC14</f>
        <v>384</v>
      </c>
      <c r="F174" s="32">
        <f>+DACH!AD14</f>
        <v>768</v>
      </c>
      <c r="G174" s="32">
        <f>+DACH!AE14</f>
        <v>0</v>
      </c>
      <c r="H174" s="32">
        <f>+DACH!AF14</f>
        <v>384</v>
      </c>
      <c r="I174" s="32">
        <f>+DACH!AG14</f>
        <v>0</v>
      </c>
      <c r="J174" s="32">
        <f>+DACH!AH14</f>
        <v>0</v>
      </c>
      <c r="K174" s="32">
        <f>+DACH!AI14</f>
        <v>0</v>
      </c>
      <c r="L174" s="32">
        <f>+DACH!AJ14</f>
        <v>0</v>
      </c>
      <c r="M174" s="32">
        <f>+DACH!AK14</f>
        <v>0</v>
      </c>
      <c r="N174" s="32">
        <f>+DACH!AL14</f>
        <v>384</v>
      </c>
      <c r="O174" s="32">
        <f>+DACH!AM14</f>
        <v>384</v>
      </c>
      <c r="P174" s="32">
        <f>+DACH!AN14</f>
        <v>0</v>
      </c>
      <c r="Q174" s="32">
        <f>+DACH!AO14</f>
        <v>384</v>
      </c>
      <c r="R174" s="32">
        <f>+DACH!AP14</f>
        <v>384</v>
      </c>
      <c r="S174" s="32">
        <f>+DACH!AQ14</f>
        <v>768</v>
      </c>
      <c r="T174" s="32">
        <f>+DACH!AR14</f>
        <v>384</v>
      </c>
      <c r="U174" s="32">
        <f>+DACH!AS14</f>
        <v>0</v>
      </c>
      <c r="V174" s="32">
        <f>+DACH!AT14</f>
        <v>384</v>
      </c>
      <c r="W174" s="32">
        <f>+DACH!AU14</f>
        <v>0</v>
      </c>
      <c r="X174" s="32">
        <f>+DACH!AV14</f>
        <v>0</v>
      </c>
      <c r="Y174" s="32">
        <f>+DACH!AW14</f>
        <v>0</v>
      </c>
    </row>
    <row r="175" spans="1:25">
      <c r="A175" t="s">
        <v>211</v>
      </c>
      <c r="B175" s="32">
        <f>+'IB HUB'!Z14</f>
        <v>0</v>
      </c>
      <c r="C175" s="32">
        <f>+'IB HUB'!AA14</f>
        <v>384</v>
      </c>
      <c r="D175" s="32">
        <f>+'IB HUB'!AB14</f>
        <v>0</v>
      </c>
      <c r="E175" s="32">
        <f>+'IB HUB'!AC14</f>
        <v>0</v>
      </c>
      <c r="F175" s="32">
        <f>+'IB HUB'!AD14</f>
        <v>384</v>
      </c>
      <c r="G175" s="32">
        <f>+'IB HUB'!AE14</f>
        <v>0</v>
      </c>
      <c r="H175" s="32">
        <f>+'IB HUB'!AF14</f>
        <v>384</v>
      </c>
      <c r="I175" s="32">
        <f>+'IB HUB'!AG14</f>
        <v>0</v>
      </c>
      <c r="J175" s="32">
        <f>+'IB HUB'!AH14</f>
        <v>0</v>
      </c>
      <c r="K175" s="32">
        <f>+'IB HUB'!AI14</f>
        <v>0</v>
      </c>
      <c r="L175" s="32">
        <f>+'IB HUB'!AJ14</f>
        <v>0</v>
      </c>
      <c r="M175" s="32">
        <f>+'IB HUB'!AK14</f>
        <v>0</v>
      </c>
      <c r="N175" s="32">
        <f>+'IB HUB'!AL14</f>
        <v>0</v>
      </c>
      <c r="O175" s="32">
        <f>+'IB HUB'!AM14</f>
        <v>0</v>
      </c>
      <c r="P175" s="32">
        <f>+'IB HUB'!AN14</f>
        <v>0</v>
      </c>
      <c r="Q175" s="32">
        <f>+'IB HUB'!AO14</f>
        <v>0</v>
      </c>
      <c r="R175" s="32">
        <f>+'IB HUB'!AP14</f>
        <v>0</v>
      </c>
      <c r="S175" s="32">
        <f>+'IB HUB'!AQ14</f>
        <v>0</v>
      </c>
      <c r="T175" s="32">
        <f>+'IB HUB'!AR14</f>
        <v>0</v>
      </c>
      <c r="U175" s="32">
        <f>+'IB HUB'!AS14</f>
        <v>0</v>
      </c>
      <c r="V175" s="32">
        <f>+'IB HUB'!AT14</f>
        <v>0</v>
      </c>
      <c r="W175" s="32">
        <f>+'IB HUB'!AU14</f>
        <v>0</v>
      </c>
      <c r="X175" s="32">
        <f>+'IB HUB'!AV14</f>
        <v>0</v>
      </c>
      <c r="Y175" s="32">
        <f>+'IB HUB'!AW14</f>
        <v>0</v>
      </c>
    </row>
    <row r="176" spans="1:25">
      <c r="A176" t="s">
        <v>212</v>
      </c>
      <c r="B176" s="32">
        <f>+'FR HUB'!Z14</f>
        <v>384</v>
      </c>
      <c r="C176" s="32">
        <f>+'FR HUB'!AA14</f>
        <v>0</v>
      </c>
      <c r="D176" s="32">
        <f>+'FR HUB'!AB14</f>
        <v>0</v>
      </c>
      <c r="E176" s="32">
        <f>+'FR HUB'!AC14</f>
        <v>384</v>
      </c>
      <c r="F176" s="32">
        <f>+'FR HUB'!AD14</f>
        <v>384</v>
      </c>
      <c r="G176" s="32">
        <f>+'FR HUB'!AE14</f>
        <v>384</v>
      </c>
      <c r="H176" s="32">
        <f>+'FR HUB'!AF14</f>
        <v>0</v>
      </c>
      <c r="I176" s="32">
        <f>+'FR HUB'!AG14</f>
        <v>384</v>
      </c>
      <c r="J176" s="32">
        <f>+'FR HUB'!AH14</f>
        <v>0</v>
      </c>
      <c r="K176" s="32">
        <f>+'FR HUB'!AI14</f>
        <v>0</v>
      </c>
      <c r="L176" s="32">
        <f>+'FR HUB'!AJ14</f>
        <v>0</v>
      </c>
      <c r="M176" s="32">
        <f>+'FR HUB'!AK14</f>
        <v>0</v>
      </c>
      <c r="N176" s="32">
        <f>+'FR HUB'!AL14</f>
        <v>0</v>
      </c>
      <c r="O176" s="32">
        <f>+'FR HUB'!AM14</f>
        <v>384</v>
      </c>
      <c r="P176" s="32">
        <f>+'FR HUB'!AN14</f>
        <v>0</v>
      </c>
      <c r="Q176" s="32">
        <f>+'FR HUB'!AO14</f>
        <v>384</v>
      </c>
      <c r="R176" s="32">
        <f>+'FR HUB'!AP14</f>
        <v>384</v>
      </c>
      <c r="S176" s="32">
        <f>+'FR HUB'!AQ14</f>
        <v>384</v>
      </c>
      <c r="T176" s="32">
        <f>+'FR HUB'!AR14</f>
        <v>384</v>
      </c>
      <c r="U176" s="32">
        <f>+'FR HUB'!AS14</f>
        <v>0</v>
      </c>
      <c r="V176" s="32">
        <f>+'FR HUB'!AT14</f>
        <v>0</v>
      </c>
      <c r="W176" s="32">
        <f>+'FR HUB'!AU14</f>
        <v>384</v>
      </c>
      <c r="X176" s="32">
        <f>+'FR HUB'!AV14</f>
        <v>0</v>
      </c>
      <c r="Y176" s="32">
        <f>+'FR HUB'!AW14</f>
        <v>0</v>
      </c>
    </row>
    <row r="177" spans="1:25">
      <c r="A177" t="s">
        <v>206</v>
      </c>
      <c r="B177" s="32">
        <f>+'IT HUB'!Z14</f>
        <v>384</v>
      </c>
      <c r="C177" s="32">
        <f>+'IT HUB'!AA14</f>
        <v>0</v>
      </c>
      <c r="D177" s="32">
        <f>+'IT HUB'!AB14</f>
        <v>0</v>
      </c>
      <c r="E177" s="32">
        <f>+'IT HUB'!AC14</f>
        <v>384</v>
      </c>
      <c r="F177" s="32">
        <f>+'IT HUB'!AD14</f>
        <v>0</v>
      </c>
      <c r="G177" s="32">
        <f>+'IT HUB'!AE14</f>
        <v>0</v>
      </c>
      <c r="H177" s="32">
        <f>+'IT HUB'!AF14</f>
        <v>384</v>
      </c>
      <c r="I177" s="32">
        <f>+'IT HUB'!AG14</f>
        <v>0</v>
      </c>
      <c r="J177" s="32">
        <f>+'IT HUB'!AH14</f>
        <v>0</v>
      </c>
      <c r="K177" s="32">
        <f>+'IT HUB'!AI14</f>
        <v>0</v>
      </c>
      <c r="L177" s="32">
        <f>+'IT HUB'!AJ14</f>
        <v>0</v>
      </c>
      <c r="M177" s="32">
        <f>+'IT HUB'!AK14</f>
        <v>384</v>
      </c>
      <c r="N177" s="32">
        <f>+'IT HUB'!AL14</f>
        <v>0</v>
      </c>
      <c r="O177" s="32">
        <f>+'IT HUB'!AM14</f>
        <v>0</v>
      </c>
      <c r="P177" s="32">
        <f>+'IT HUB'!AN14</f>
        <v>0</v>
      </c>
      <c r="Q177" s="32">
        <f>+'IT HUB'!AO14</f>
        <v>384</v>
      </c>
      <c r="R177" s="32">
        <f>+'IT HUB'!AP14</f>
        <v>0</v>
      </c>
      <c r="S177" s="32">
        <f>+'IT HUB'!AQ14</f>
        <v>384</v>
      </c>
      <c r="T177" s="32">
        <f>+'IT HUB'!AR14</f>
        <v>0</v>
      </c>
      <c r="U177" s="32">
        <f>+'IT HUB'!AS14</f>
        <v>384</v>
      </c>
      <c r="V177" s="32">
        <f>+'IT HUB'!AT14</f>
        <v>0</v>
      </c>
      <c r="W177" s="32">
        <f>+'IT HUB'!AU14</f>
        <v>0</v>
      </c>
      <c r="X177" s="32">
        <f>+'IT HUB'!AV14</f>
        <v>0</v>
      </c>
      <c r="Y177" s="32">
        <f>+'IT HUB'!AW14</f>
        <v>0</v>
      </c>
    </row>
    <row r="178" spans="1:25">
      <c r="A178" t="s">
        <v>207</v>
      </c>
      <c r="B178" s="32">
        <f>+'UK HUB'!Z14</f>
        <v>384</v>
      </c>
      <c r="C178" s="32">
        <f>+'UK HUB'!AA14</f>
        <v>0</v>
      </c>
      <c r="D178" s="32">
        <f>+'UK HUB'!AB14</f>
        <v>0</v>
      </c>
      <c r="E178" s="32">
        <f>+'UK HUB'!AC14</f>
        <v>384</v>
      </c>
      <c r="F178" s="32">
        <f>+'UK HUB'!AD14</f>
        <v>0</v>
      </c>
      <c r="G178" s="32">
        <f>+'UK HUB'!AE14</f>
        <v>384</v>
      </c>
      <c r="H178" s="32">
        <f>+'UK HUB'!AF14</f>
        <v>384</v>
      </c>
      <c r="I178" s="32">
        <f>+'UK HUB'!AG14</f>
        <v>0</v>
      </c>
      <c r="J178" s="32">
        <f>+'UK HUB'!AH14</f>
        <v>384</v>
      </c>
      <c r="K178" s="32">
        <f>+'UK HUB'!AI14</f>
        <v>0</v>
      </c>
      <c r="L178" s="32">
        <f>+'UK HUB'!AJ14</f>
        <v>0</v>
      </c>
      <c r="M178" s="32">
        <f>+'UK HUB'!AK14</f>
        <v>0</v>
      </c>
      <c r="N178" s="32">
        <f>+'UK HUB'!AL14</f>
        <v>0</v>
      </c>
      <c r="O178" s="32">
        <f>+'UK HUB'!AM14</f>
        <v>384</v>
      </c>
      <c r="P178" s="32">
        <f>+'UK HUB'!AN14</f>
        <v>0</v>
      </c>
      <c r="Q178" s="32">
        <f>+'UK HUB'!AO14</f>
        <v>384</v>
      </c>
      <c r="R178" s="32">
        <f>+'UK HUB'!AP14</f>
        <v>384</v>
      </c>
      <c r="S178" s="32">
        <f>+'UK HUB'!AQ14</f>
        <v>384</v>
      </c>
      <c r="T178" s="32">
        <f>+'UK HUB'!AR14</f>
        <v>384</v>
      </c>
      <c r="U178" s="32">
        <f>+'UK HUB'!AS14</f>
        <v>0</v>
      </c>
      <c r="V178" s="32">
        <f>+'UK HUB'!AT14</f>
        <v>384</v>
      </c>
      <c r="W178" s="32">
        <f>+'UK HUB'!AU14</f>
        <v>0</v>
      </c>
      <c r="X178" s="32">
        <f>+'UK HUB'!AV14</f>
        <v>384</v>
      </c>
      <c r="Y178" s="32">
        <f>+'UK HUB'!AW14</f>
        <v>0</v>
      </c>
    </row>
    <row r="179" spans="1:25">
      <c r="A179" t="s">
        <v>208</v>
      </c>
      <c r="B179" s="32">
        <f>+'CE HUB'!Z14</f>
        <v>0</v>
      </c>
      <c r="C179" s="32">
        <f>+'CE HUB'!AA14</f>
        <v>0</v>
      </c>
      <c r="D179" s="32">
        <f>+'CE HUB'!AB14</f>
        <v>0</v>
      </c>
      <c r="E179" s="32">
        <f>+'CE HUB'!AC14</f>
        <v>0</v>
      </c>
      <c r="F179" s="32">
        <f>+'CE HUB'!AD14</f>
        <v>0</v>
      </c>
      <c r="G179" s="32">
        <f>+'CE HUB'!AE14</f>
        <v>0</v>
      </c>
      <c r="H179" s="32">
        <f>+'CE HUB'!AF14</f>
        <v>0</v>
      </c>
      <c r="I179" s="32">
        <f>+'CE HUB'!AG14</f>
        <v>0</v>
      </c>
      <c r="J179" s="32">
        <f>+'CE HUB'!AH14</f>
        <v>0</v>
      </c>
      <c r="K179" s="32">
        <f>+'CE HUB'!AI14</f>
        <v>0</v>
      </c>
      <c r="L179" s="32">
        <f>+'CE HUB'!AJ14</f>
        <v>0</v>
      </c>
      <c r="M179" s="32">
        <f>+'CE HUB'!AK14</f>
        <v>0</v>
      </c>
      <c r="N179" s="32">
        <f>+'CE HUB'!AL14</f>
        <v>0</v>
      </c>
      <c r="O179" s="32">
        <f>+'CE HUB'!AM14</f>
        <v>0</v>
      </c>
      <c r="P179" s="32">
        <f>+'CE HUB'!AN14</f>
        <v>0</v>
      </c>
      <c r="Q179" s="32">
        <f>+'CE HUB'!AO14</f>
        <v>0</v>
      </c>
      <c r="R179" s="32">
        <f>+'CE HUB'!AP14</f>
        <v>0</v>
      </c>
      <c r="S179" s="32">
        <f>+'CE HUB'!AQ14</f>
        <v>0</v>
      </c>
      <c r="T179" s="32">
        <f>+'CE HUB'!AR14</f>
        <v>0</v>
      </c>
      <c r="U179" s="32">
        <f>+'CE HUB'!AS14</f>
        <v>0</v>
      </c>
      <c r="V179" s="32">
        <f>+'CE HUB'!AT14</f>
        <v>0</v>
      </c>
      <c r="W179" s="32">
        <f>+'CE HUB'!AU14</f>
        <v>0</v>
      </c>
      <c r="X179" s="32">
        <f>+'CE HUB'!AV14</f>
        <v>0</v>
      </c>
      <c r="Y179" s="32">
        <f>+'CE HUB'!AW14</f>
        <v>0</v>
      </c>
    </row>
    <row r="180" spans="1:25">
      <c r="A180" t="s">
        <v>213</v>
      </c>
      <c r="B180" s="32">
        <f>+'M-EAST Hub'!Z14</f>
        <v>0</v>
      </c>
      <c r="C180" s="32">
        <f>+'M-EAST Hub'!AA14</f>
        <v>0</v>
      </c>
      <c r="D180" s="32">
        <f>+'M-EAST Hub'!AB14</f>
        <v>0</v>
      </c>
      <c r="E180" s="32">
        <f>+'M-EAST Hub'!AC14</f>
        <v>0</v>
      </c>
      <c r="F180" s="32">
        <f>+'M-EAST Hub'!AD14</f>
        <v>0</v>
      </c>
      <c r="G180" s="32">
        <f>+'M-EAST Hub'!AE14</f>
        <v>0</v>
      </c>
      <c r="H180" s="32">
        <f>+'M-EAST Hub'!AF14</f>
        <v>0</v>
      </c>
      <c r="I180" s="32">
        <f>+'M-EAST Hub'!AG14</f>
        <v>0</v>
      </c>
      <c r="J180" s="32">
        <f>+'M-EAST Hub'!AH14</f>
        <v>0</v>
      </c>
      <c r="K180" s="32">
        <f>+'M-EAST Hub'!AI14</f>
        <v>0</v>
      </c>
      <c r="L180" s="32">
        <f>+'M-EAST Hub'!AJ14</f>
        <v>0</v>
      </c>
      <c r="M180" s="32">
        <f>+'M-EAST Hub'!AK14</f>
        <v>0</v>
      </c>
      <c r="N180" s="32">
        <f>+'M-EAST Hub'!AL14</f>
        <v>0</v>
      </c>
      <c r="O180" s="32">
        <f>+'M-EAST Hub'!AM14</f>
        <v>0</v>
      </c>
      <c r="P180" s="32">
        <f>+'M-EAST Hub'!AN14</f>
        <v>0</v>
      </c>
      <c r="Q180" s="32">
        <f>+'M-EAST Hub'!AO14</f>
        <v>0</v>
      </c>
      <c r="R180" s="32">
        <f>+'M-EAST Hub'!AP14</f>
        <v>0</v>
      </c>
      <c r="S180" s="32">
        <f>+'M-EAST Hub'!AQ14</f>
        <v>0</v>
      </c>
      <c r="T180" s="32">
        <f>+'M-EAST Hub'!AR14</f>
        <v>0</v>
      </c>
      <c r="U180" s="32">
        <f>+'M-EAST Hub'!AS14</f>
        <v>0</v>
      </c>
      <c r="V180" s="32">
        <f>+'M-EAST Hub'!AT14</f>
        <v>0</v>
      </c>
      <c r="W180" s="32">
        <f>+'M-EAST Hub'!AU14</f>
        <v>0</v>
      </c>
      <c r="X180" s="32">
        <f>+'M-EAST Hub'!AV14</f>
        <v>0</v>
      </c>
      <c r="Y180" s="32">
        <f>+'M-EAST Hub'!AW14</f>
        <v>0</v>
      </c>
    </row>
    <row r="181" spans="1:25">
      <c r="A181" t="s">
        <v>63</v>
      </c>
      <c r="B181" s="32">
        <f>+USA!Z14</f>
        <v>0</v>
      </c>
      <c r="C181" s="32">
        <f>+USA!AA14</f>
        <v>0</v>
      </c>
      <c r="D181" s="32">
        <f>+USA!AB14</f>
        <v>0</v>
      </c>
      <c r="E181" s="32">
        <f>+USA!AC14</f>
        <v>0</v>
      </c>
      <c r="F181" s="32">
        <f>+USA!AD14</f>
        <v>0</v>
      </c>
      <c r="G181" s="32">
        <f>+USA!AE14</f>
        <v>0</v>
      </c>
      <c r="H181" s="32">
        <f>+USA!AF14</f>
        <v>0</v>
      </c>
      <c r="I181" s="32">
        <f>+USA!AG14</f>
        <v>0</v>
      </c>
      <c r="J181" s="32">
        <f>+USA!AH14</f>
        <v>0</v>
      </c>
      <c r="K181" s="32">
        <f>+USA!AI14</f>
        <v>0</v>
      </c>
      <c r="L181" s="32">
        <f>+USA!AJ14</f>
        <v>0</v>
      </c>
      <c r="M181" s="32">
        <f>+USA!AK14</f>
        <v>0</v>
      </c>
      <c r="N181" s="32">
        <f>+USA!AL14</f>
        <v>0</v>
      </c>
      <c r="O181" s="32">
        <f>+USA!AM14</f>
        <v>0</v>
      </c>
      <c r="P181" s="32">
        <f>+USA!AN14</f>
        <v>0</v>
      </c>
      <c r="Q181" s="32">
        <f>+USA!AO14</f>
        <v>0</v>
      </c>
      <c r="R181" s="32">
        <f>+USA!AP14</f>
        <v>0</v>
      </c>
      <c r="S181" s="32">
        <f>+USA!AQ14</f>
        <v>0</v>
      </c>
      <c r="T181" s="32">
        <f>+USA!AR14</f>
        <v>0</v>
      </c>
      <c r="U181" s="32">
        <f>+USA!AS14</f>
        <v>0</v>
      </c>
      <c r="V181" s="32">
        <f>+USA!AT14</f>
        <v>0</v>
      </c>
      <c r="W181" s="32">
        <f>+USA!AU14</f>
        <v>0</v>
      </c>
      <c r="X181" s="32">
        <f>+USA!AV14</f>
        <v>0</v>
      </c>
      <c r="Y181" s="32">
        <f>+USA!AW14</f>
        <v>0</v>
      </c>
    </row>
    <row r="182" spans="1:25">
      <c r="A182" t="s">
        <v>209</v>
      </c>
      <c r="B182" s="32">
        <f>+ASIA!Z14</f>
        <v>0</v>
      </c>
      <c r="C182" s="32">
        <f>+ASIA!AA14</f>
        <v>0</v>
      </c>
      <c r="D182" s="32">
        <f>+ASIA!AB14</f>
        <v>0</v>
      </c>
      <c r="E182" s="32">
        <f>+ASIA!AC14</f>
        <v>0</v>
      </c>
      <c r="F182" s="32">
        <f>+ASIA!AD14</f>
        <v>0</v>
      </c>
      <c r="G182" s="32">
        <f>+ASIA!AE14</f>
        <v>0</v>
      </c>
      <c r="H182" s="32">
        <f>+ASIA!AF14</f>
        <v>0</v>
      </c>
      <c r="I182" s="32">
        <f>+ASIA!AG14</f>
        <v>0</v>
      </c>
      <c r="J182" s="32">
        <f>+ASIA!AH14</f>
        <v>0</v>
      </c>
      <c r="K182" s="32">
        <f>+ASIA!AI14</f>
        <v>0</v>
      </c>
      <c r="L182" s="32">
        <f>+ASIA!AJ14</f>
        <v>0</v>
      </c>
      <c r="M182" s="32">
        <f>+ASIA!AK14</f>
        <v>0</v>
      </c>
      <c r="N182" s="32">
        <f>+ASIA!AL14</f>
        <v>0</v>
      </c>
      <c r="O182" s="32">
        <f>+ASIA!AM14</f>
        <v>0</v>
      </c>
      <c r="P182" s="32">
        <f>+ASIA!AN14</f>
        <v>0</v>
      </c>
      <c r="Q182" s="32">
        <f>+ASIA!AO14</f>
        <v>0</v>
      </c>
      <c r="R182" s="32">
        <f>+ASIA!AP14</f>
        <v>0</v>
      </c>
      <c r="S182" s="32">
        <f>+ASIA!AQ14</f>
        <v>0</v>
      </c>
      <c r="T182" s="32">
        <f>+ASIA!AR14</f>
        <v>0</v>
      </c>
      <c r="U182" s="32">
        <f>+ASIA!AS14</f>
        <v>0</v>
      </c>
      <c r="V182" s="32">
        <f>+ASIA!AT14</f>
        <v>0</v>
      </c>
      <c r="W182" s="32">
        <f>+ASIA!AU14</f>
        <v>0</v>
      </c>
      <c r="X182" s="32">
        <f>+ASIA!AV14</f>
        <v>0</v>
      </c>
      <c r="Y182" s="32">
        <f>+ASIA!AW14</f>
        <v>0</v>
      </c>
    </row>
    <row r="183" spans="1:25">
      <c r="A183" t="s">
        <v>214</v>
      </c>
      <c r="B183" s="32">
        <f>+'Others IEC'!Z14</f>
        <v>0</v>
      </c>
      <c r="C183" s="32">
        <f>+'Others IEC'!AA14</f>
        <v>0</v>
      </c>
      <c r="D183" s="32">
        <f>+'Others IEC'!AB14</f>
        <v>0</v>
      </c>
      <c r="E183" s="32">
        <f>+'Others IEC'!AC14</f>
        <v>0</v>
      </c>
      <c r="F183" s="32">
        <f>+'Others IEC'!AD14</f>
        <v>0</v>
      </c>
      <c r="G183" s="32">
        <f>+'Others IEC'!AE14</f>
        <v>0</v>
      </c>
      <c r="H183" s="32">
        <f>+'Others IEC'!AF14</f>
        <v>0</v>
      </c>
      <c r="I183" s="32">
        <f>+'Others IEC'!AG14</f>
        <v>0</v>
      </c>
      <c r="J183" s="32">
        <f>+'Others IEC'!AH14</f>
        <v>0</v>
      </c>
      <c r="K183" s="32">
        <f>+'Others IEC'!AI14</f>
        <v>0</v>
      </c>
      <c r="L183" s="32">
        <f>+'Others IEC'!AJ14</f>
        <v>0</v>
      </c>
      <c r="M183" s="32">
        <f>+'Others IEC'!AK14</f>
        <v>0</v>
      </c>
      <c r="N183" s="32">
        <f>+'Others IEC'!AL14</f>
        <v>0</v>
      </c>
      <c r="O183" s="32">
        <f>+'Others IEC'!AM14</f>
        <v>0</v>
      </c>
      <c r="P183" s="32">
        <f>+'Others IEC'!AN14</f>
        <v>0</v>
      </c>
      <c r="Q183" s="32">
        <f>+'Others IEC'!AO14</f>
        <v>0</v>
      </c>
      <c r="R183" s="32">
        <f>+'Others IEC'!AP14</f>
        <v>0</v>
      </c>
      <c r="S183" s="32">
        <f>+'Others IEC'!AQ14</f>
        <v>0</v>
      </c>
      <c r="T183" s="32">
        <f>+'Others IEC'!AR14</f>
        <v>0</v>
      </c>
      <c r="U183" s="32">
        <f>+'Others IEC'!AS14</f>
        <v>0</v>
      </c>
      <c r="V183" s="32">
        <f>+'Others IEC'!AT14</f>
        <v>0</v>
      </c>
      <c r="W183" s="32">
        <f>+'Others IEC'!AU14</f>
        <v>0</v>
      </c>
      <c r="X183" s="32">
        <f>+'Others IEC'!AV14</f>
        <v>0</v>
      </c>
      <c r="Y183" s="32">
        <f>+'Others IEC'!AW14</f>
        <v>0</v>
      </c>
    </row>
    <row r="184" spans="1:25">
      <c r="A184" t="s">
        <v>215</v>
      </c>
      <c r="B184" s="32">
        <f>+'N-Africa'!Z14</f>
        <v>0</v>
      </c>
      <c r="C184" s="32">
        <f>+'N-Africa'!AA14</f>
        <v>0</v>
      </c>
      <c r="D184" s="32">
        <f>+'N-Africa'!AB14</f>
        <v>0</v>
      </c>
      <c r="E184" s="32">
        <f>+'N-Africa'!AC14</f>
        <v>0</v>
      </c>
      <c r="F184" s="32">
        <f>+'N-Africa'!AD14</f>
        <v>0</v>
      </c>
      <c r="G184" s="32">
        <f>+'N-Africa'!AE14</f>
        <v>0</v>
      </c>
      <c r="H184" s="32">
        <f>+'N-Africa'!AF14</f>
        <v>0</v>
      </c>
      <c r="I184" s="32">
        <f>+'N-Africa'!AG14</f>
        <v>0</v>
      </c>
      <c r="J184" s="32">
        <f>+'N-Africa'!AH14</f>
        <v>0</v>
      </c>
      <c r="K184" s="32">
        <f>+'N-Africa'!AI14</f>
        <v>0</v>
      </c>
      <c r="L184" s="32">
        <f>+'N-Africa'!AJ14</f>
        <v>0</v>
      </c>
      <c r="M184" s="32">
        <f>+'N-Africa'!AK14</f>
        <v>0</v>
      </c>
      <c r="N184" s="32">
        <f>+'N-Africa'!AL14</f>
        <v>0</v>
      </c>
      <c r="O184" s="32">
        <f>+'N-Africa'!AM14</f>
        <v>0</v>
      </c>
      <c r="P184" s="32">
        <f>+'N-Africa'!AN14</f>
        <v>0</v>
      </c>
      <c r="Q184" s="32">
        <f>+'N-Africa'!AO14</f>
        <v>0</v>
      </c>
      <c r="R184" s="32">
        <f>+'N-Africa'!AP14</f>
        <v>0</v>
      </c>
      <c r="S184" s="32">
        <f>+'N-Africa'!AQ14</f>
        <v>0</v>
      </c>
      <c r="T184" s="32">
        <f>+'N-Africa'!AR14</f>
        <v>0</v>
      </c>
      <c r="U184" s="32">
        <f>+'N-Africa'!AS14</f>
        <v>0</v>
      </c>
      <c r="V184" s="32">
        <f>+'N-Africa'!AT14</f>
        <v>0</v>
      </c>
      <c r="W184" s="32">
        <f>+'N-Africa'!AU14</f>
        <v>0</v>
      </c>
      <c r="X184" s="32">
        <f>+'N-Africa'!AV14</f>
        <v>0</v>
      </c>
      <c r="Y184" s="32">
        <f>+'N-Africa'!AW14</f>
        <v>0</v>
      </c>
    </row>
    <row r="186" spans="1:25">
      <c r="A186" s="33" t="s">
        <v>216</v>
      </c>
      <c r="B186" s="34">
        <f>+SUM(B174:B184)</f>
        <v>1536</v>
      </c>
      <c r="C186" s="34">
        <f t="shared" ref="C186:Y186" si="10">+SUM(C174:C184)</f>
        <v>384</v>
      </c>
      <c r="D186" s="34">
        <f t="shared" si="10"/>
        <v>0</v>
      </c>
      <c r="E186" s="34">
        <f t="shared" si="10"/>
        <v>1536</v>
      </c>
      <c r="F186" s="34">
        <f t="shared" si="10"/>
        <v>1536</v>
      </c>
      <c r="G186" s="34">
        <f t="shared" si="10"/>
        <v>768</v>
      </c>
      <c r="H186" s="34">
        <f t="shared" si="10"/>
        <v>1536</v>
      </c>
      <c r="I186" s="34">
        <f t="shared" si="10"/>
        <v>384</v>
      </c>
      <c r="J186" s="34">
        <f t="shared" si="10"/>
        <v>384</v>
      </c>
      <c r="K186" s="34">
        <f t="shared" si="10"/>
        <v>0</v>
      </c>
      <c r="L186" s="34">
        <f t="shared" si="10"/>
        <v>0</v>
      </c>
      <c r="M186" s="34">
        <f t="shared" si="10"/>
        <v>384</v>
      </c>
      <c r="N186" s="34">
        <f t="shared" si="10"/>
        <v>384</v>
      </c>
      <c r="O186" s="34">
        <f t="shared" si="10"/>
        <v>1152</v>
      </c>
      <c r="P186" s="34">
        <f t="shared" si="10"/>
        <v>0</v>
      </c>
      <c r="Q186" s="34">
        <f t="shared" si="10"/>
        <v>1536</v>
      </c>
      <c r="R186" s="34">
        <f t="shared" si="10"/>
        <v>1152</v>
      </c>
      <c r="S186" s="34">
        <f t="shared" si="10"/>
        <v>1920</v>
      </c>
      <c r="T186" s="34">
        <f t="shared" si="10"/>
        <v>1152</v>
      </c>
      <c r="U186" s="34">
        <f t="shared" si="10"/>
        <v>384</v>
      </c>
      <c r="V186" s="34">
        <f t="shared" si="10"/>
        <v>768</v>
      </c>
      <c r="W186" s="34">
        <f t="shared" si="10"/>
        <v>384</v>
      </c>
      <c r="X186" s="34">
        <f t="shared" si="10"/>
        <v>384</v>
      </c>
      <c r="Y186" s="34">
        <f t="shared" si="10"/>
        <v>0</v>
      </c>
    </row>
    <row r="188" spans="1:25">
      <c r="A188" s="16" t="s">
        <v>138</v>
      </c>
      <c r="B188" s="31" t="s">
        <v>152</v>
      </c>
      <c r="C188" s="31" t="s">
        <v>152</v>
      </c>
      <c r="D188" s="31" t="s">
        <v>152</v>
      </c>
      <c r="E188" s="31" t="s">
        <v>152</v>
      </c>
      <c r="F188" s="31" t="s">
        <v>152</v>
      </c>
      <c r="G188" s="31" t="s">
        <v>152</v>
      </c>
      <c r="H188" s="31" t="s">
        <v>152</v>
      </c>
      <c r="I188" s="31" t="s">
        <v>152</v>
      </c>
      <c r="J188" s="31" t="s">
        <v>152</v>
      </c>
      <c r="K188" s="31" t="s">
        <v>152</v>
      </c>
      <c r="L188" s="31" t="s">
        <v>152</v>
      </c>
      <c r="M188" s="31" t="s">
        <v>152</v>
      </c>
      <c r="N188" s="31" t="s">
        <v>152</v>
      </c>
      <c r="O188" s="31" t="s">
        <v>152</v>
      </c>
      <c r="P188" s="31" t="s">
        <v>152</v>
      </c>
      <c r="Q188" s="31" t="s">
        <v>152</v>
      </c>
      <c r="R188" s="31" t="s">
        <v>152</v>
      </c>
      <c r="S188" s="31" t="s">
        <v>152</v>
      </c>
      <c r="T188" s="31" t="s">
        <v>152</v>
      </c>
      <c r="U188" s="31" t="s">
        <v>152</v>
      </c>
      <c r="V188" s="31" t="s">
        <v>152</v>
      </c>
      <c r="W188" s="31" t="s">
        <v>152</v>
      </c>
      <c r="X188" s="31" t="s">
        <v>152</v>
      </c>
      <c r="Y188" s="31" t="s">
        <v>152</v>
      </c>
    </row>
    <row r="189" spans="1:25">
      <c r="A189" t="s">
        <v>203</v>
      </c>
      <c r="B189" s="31">
        <v>1</v>
      </c>
      <c r="C189" s="31">
        <v>1</v>
      </c>
      <c r="D189" s="31">
        <v>1</v>
      </c>
      <c r="E189" s="31">
        <v>1</v>
      </c>
      <c r="F189" s="31">
        <v>1</v>
      </c>
      <c r="G189" s="31">
        <v>1</v>
      </c>
      <c r="H189" s="31">
        <v>1</v>
      </c>
      <c r="I189" s="31">
        <v>1</v>
      </c>
      <c r="J189" s="31">
        <v>1</v>
      </c>
      <c r="K189" s="31">
        <v>1</v>
      </c>
      <c r="L189" s="31">
        <v>1</v>
      </c>
      <c r="M189" s="31">
        <v>1</v>
      </c>
      <c r="N189" s="31">
        <v>2</v>
      </c>
      <c r="O189" s="31">
        <v>2</v>
      </c>
      <c r="P189" s="31">
        <v>2</v>
      </c>
      <c r="Q189" s="31">
        <v>2</v>
      </c>
      <c r="R189" s="31">
        <v>2</v>
      </c>
      <c r="S189" s="31">
        <v>2</v>
      </c>
      <c r="T189" s="31">
        <v>2</v>
      </c>
      <c r="U189" s="31">
        <v>2</v>
      </c>
      <c r="V189" s="31">
        <v>2</v>
      </c>
      <c r="W189" s="31">
        <v>2</v>
      </c>
      <c r="X189" s="31">
        <v>2</v>
      </c>
      <c r="Y189" s="31">
        <v>2</v>
      </c>
    </row>
    <row r="190" spans="1:25">
      <c r="A190" t="s">
        <v>10</v>
      </c>
      <c r="B190" s="31">
        <v>1</v>
      </c>
      <c r="C190" s="31">
        <v>2</v>
      </c>
      <c r="D190" s="31">
        <v>3</v>
      </c>
      <c r="E190" s="31">
        <v>4</v>
      </c>
      <c r="F190" s="31">
        <v>5</v>
      </c>
      <c r="G190" s="31">
        <v>6</v>
      </c>
      <c r="H190" s="31">
        <v>7</v>
      </c>
      <c r="I190" s="31">
        <v>8</v>
      </c>
      <c r="J190" s="31">
        <v>9</v>
      </c>
      <c r="K190" s="31">
        <v>10</v>
      </c>
      <c r="L190" s="31">
        <v>11</v>
      </c>
      <c r="M190" s="31">
        <v>12</v>
      </c>
      <c r="N190" s="31">
        <v>1</v>
      </c>
      <c r="O190" s="31">
        <v>2</v>
      </c>
      <c r="P190" s="31">
        <v>3</v>
      </c>
      <c r="Q190" s="31">
        <v>4</v>
      </c>
      <c r="R190" s="31">
        <v>5</v>
      </c>
      <c r="S190" s="31">
        <v>6</v>
      </c>
      <c r="T190" s="31">
        <v>7</v>
      </c>
      <c r="U190" s="31">
        <v>8</v>
      </c>
      <c r="V190" s="31">
        <v>9</v>
      </c>
      <c r="W190" s="31">
        <v>10</v>
      </c>
      <c r="X190" s="31">
        <v>11</v>
      </c>
      <c r="Y190" s="31">
        <v>12</v>
      </c>
    </row>
    <row r="191" spans="1:25">
      <c r="A191" t="s">
        <v>167</v>
      </c>
      <c r="B191" s="32">
        <f>+DACH!Z15</f>
        <v>384</v>
      </c>
      <c r="C191" s="32">
        <f>+DACH!AA15</f>
        <v>0</v>
      </c>
      <c r="D191" s="32">
        <f>+DACH!AB15</f>
        <v>0</v>
      </c>
      <c r="E191" s="32">
        <f>+DACH!AC15</f>
        <v>384</v>
      </c>
      <c r="F191" s="32">
        <f>+DACH!AD15</f>
        <v>384</v>
      </c>
      <c r="G191" s="32">
        <f>+DACH!AE15</f>
        <v>384</v>
      </c>
      <c r="H191" s="32">
        <f>+DACH!AF15</f>
        <v>384</v>
      </c>
      <c r="I191" s="32">
        <f>+DACH!AG15</f>
        <v>0</v>
      </c>
      <c r="J191" s="32">
        <f>+DACH!AH15</f>
        <v>0</v>
      </c>
      <c r="K191" s="32">
        <f>+DACH!AI15</f>
        <v>0</v>
      </c>
      <c r="L191" s="32">
        <f>+DACH!AJ15</f>
        <v>0</v>
      </c>
      <c r="M191" s="32">
        <f>+DACH!AK15</f>
        <v>0</v>
      </c>
      <c r="N191" s="32">
        <f>+DACH!AL15</f>
        <v>0</v>
      </c>
      <c r="O191" s="32">
        <f>+DACH!AM15</f>
        <v>0</v>
      </c>
      <c r="P191" s="32">
        <f>+DACH!AN15</f>
        <v>0</v>
      </c>
      <c r="Q191" s="32">
        <f>+DACH!AO15</f>
        <v>0</v>
      </c>
      <c r="R191" s="32">
        <f>+DACH!AP15</f>
        <v>0</v>
      </c>
      <c r="S191" s="32">
        <f>+DACH!AQ15</f>
        <v>0</v>
      </c>
      <c r="T191" s="32">
        <f>+DACH!AR15</f>
        <v>0</v>
      </c>
      <c r="U191" s="32">
        <f>+DACH!AS15</f>
        <v>0</v>
      </c>
      <c r="V191" s="32">
        <f>+DACH!AT15</f>
        <v>0</v>
      </c>
      <c r="W191" s="32">
        <f>+DACH!AU15</f>
        <v>0</v>
      </c>
      <c r="X191" s="32">
        <f>+DACH!AV15</f>
        <v>0</v>
      </c>
      <c r="Y191" s="32">
        <f>+DACH!AW15</f>
        <v>0</v>
      </c>
    </row>
    <row r="192" spans="1:25">
      <c r="A192" t="s">
        <v>211</v>
      </c>
      <c r="B192" s="32">
        <f>+'IB HUB'!Z15</f>
        <v>0</v>
      </c>
      <c r="C192" s="32">
        <f>+'IB HUB'!AA15</f>
        <v>384</v>
      </c>
      <c r="D192" s="32">
        <f>+'IB HUB'!AB15</f>
        <v>0</v>
      </c>
      <c r="E192" s="32">
        <f>+'IB HUB'!AC15</f>
        <v>0</v>
      </c>
      <c r="F192" s="32">
        <f>+'IB HUB'!AD15</f>
        <v>384</v>
      </c>
      <c r="G192" s="32">
        <f>+'IB HUB'!AE15</f>
        <v>0</v>
      </c>
      <c r="H192" s="32">
        <f>+'IB HUB'!AF15</f>
        <v>384</v>
      </c>
      <c r="I192" s="32">
        <f>+'IB HUB'!AG15</f>
        <v>0</v>
      </c>
      <c r="J192" s="32">
        <f>+'IB HUB'!AH15</f>
        <v>0</v>
      </c>
      <c r="K192" s="32">
        <f>+'IB HUB'!AI15</f>
        <v>0</v>
      </c>
      <c r="L192" s="32">
        <f>+'IB HUB'!AJ15</f>
        <v>0</v>
      </c>
      <c r="M192" s="32">
        <f>+'IB HUB'!AK15</f>
        <v>384</v>
      </c>
      <c r="N192" s="32">
        <f>+'IB HUB'!AL15</f>
        <v>0</v>
      </c>
      <c r="O192" s="32">
        <f>+'IB HUB'!AM15</f>
        <v>0</v>
      </c>
      <c r="P192" s="32">
        <f>+'IB HUB'!AN15</f>
        <v>384</v>
      </c>
      <c r="Q192" s="32">
        <f>+'IB HUB'!AO15</f>
        <v>384</v>
      </c>
      <c r="R192" s="32">
        <f>+'IB HUB'!AP15</f>
        <v>384</v>
      </c>
      <c r="S192" s="32">
        <f>+'IB HUB'!AQ15</f>
        <v>384</v>
      </c>
      <c r="T192" s="32">
        <f>+'IB HUB'!AR15</f>
        <v>384</v>
      </c>
      <c r="U192" s="32">
        <f>+'IB HUB'!AS15</f>
        <v>384</v>
      </c>
      <c r="V192" s="32">
        <f>+'IB HUB'!AT15</f>
        <v>0</v>
      </c>
      <c r="W192" s="32">
        <f>+'IB HUB'!AU15</f>
        <v>384</v>
      </c>
      <c r="X192" s="32">
        <f>+'IB HUB'!AV15</f>
        <v>0</v>
      </c>
      <c r="Y192" s="32">
        <f>+'IB HUB'!AW15</f>
        <v>0</v>
      </c>
    </row>
    <row r="193" spans="1:25">
      <c r="A193" t="s">
        <v>212</v>
      </c>
      <c r="B193" s="32">
        <f>+'FR HUB'!Z15</f>
        <v>384</v>
      </c>
      <c r="C193" s="32">
        <f>+'FR HUB'!AA15</f>
        <v>0</v>
      </c>
      <c r="D193" s="32">
        <f>+'FR HUB'!AB15</f>
        <v>0</v>
      </c>
      <c r="E193" s="32">
        <f>+'FR HUB'!AC15</f>
        <v>384</v>
      </c>
      <c r="F193" s="32">
        <f>+'FR HUB'!AD15</f>
        <v>384</v>
      </c>
      <c r="G193" s="32">
        <f>+'FR HUB'!AE15</f>
        <v>384</v>
      </c>
      <c r="H193" s="32">
        <f>+'FR HUB'!AF15</f>
        <v>0</v>
      </c>
      <c r="I193" s="32">
        <f>+'FR HUB'!AG15</f>
        <v>384</v>
      </c>
      <c r="J193" s="32">
        <f>+'FR HUB'!AH15</f>
        <v>0</v>
      </c>
      <c r="K193" s="32">
        <f>+'FR HUB'!AI15</f>
        <v>0</v>
      </c>
      <c r="L193" s="32">
        <f>+'FR HUB'!AJ15</f>
        <v>0</v>
      </c>
      <c r="M193" s="32">
        <f>+'FR HUB'!AK15</f>
        <v>0</v>
      </c>
      <c r="N193" s="32">
        <f>+'FR HUB'!AL15</f>
        <v>0</v>
      </c>
      <c r="O193" s="32">
        <f>+'FR HUB'!AM15</f>
        <v>384</v>
      </c>
      <c r="P193" s="32">
        <f>+'FR HUB'!AN15</f>
        <v>0</v>
      </c>
      <c r="Q193" s="32">
        <f>+'FR HUB'!AO15</f>
        <v>384</v>
      </c>
      <c r="R193" s="32">
        <f>+'FR HUB'!AP15</f>
        <v>384</v>
      </c>
      <c r="S193" s="32">
        <f>+'FR HUB'!AQ15</f>
        <v>384</v>
      </c>
      <c r="T193" s="32">
        <f>+'FR HUB'!AR15</f>
        <v>384</v>
      </c>
      <c r="U193" s="32">
        <f>+'FR HUB'!AS15</f>
        <v>0</v>
      </c>
      <c r="V193" s="32">
        <f>+'FR HUB'!AT15</f>
        <v>0</v>
      </c>
      <c r="W193" s="32">
        <f>+'FR HUB'!AU15</f>
        <v>384</v>
      </c>
      <c r="X193" s="32">
        <f>+'FR HUB'!AV15</f>
        <v>0</v>
      </c>
      <c r="Y193" s="32">
        <f>+'FR HUB'!AW15</f>
        <v>0</v>
      </c>
    </row>
    <row r="194" spans="1:25">
      <c r="A194" t="s">
        <v>206</v>
      </c>
      <c r="B194" s="32">
        <f>+'IT HUB'!Z15</f>
        <v>384</v>
      </c>
      <c r="C194" s="32">
        <f>+'IT HUB'!AA15</f>
        <v>0</v>
      </c>
      <c r="D194" s="32">
        <f>+'IT HUB'!AB15</f>
        <v>0</v>
      </c>
      <c r="E194" s="32">
        <f>+'IT HUB'!AC15</f>
        <v>384</v>
      </c>
      <c r="F194" s="32">
        <f>+'IT HUB'!AD15</f>
        <v>0</v>
      </c>
      <c r="G194" s="32">
        <f>+'IT HUB'!AE15</f>
        <v>0</v>
      </c>
      <c r="H194" s="32">
        <f>+'IT HUB'!AF15</f>
        <v>384</v>
      </c>
      <c r="I194" s="32">
        <f>+'IT HUB'!AG15</f>
        <v>0</v>
      </c>
      <c r="J194" s="32">
        <f>+'IT HUB'!AH15</f>
        <v>0</v>
      </c>
      <c r="K194" s="32">
        <f>+'IT HUB'!AI15</f>
        <v>0</v>
      </c>
      <c r="L194" s="32">
        <f>+'IT HUB'!AJ15</f>
        <v>0</v>
      </c>
      <c r="M194" s="32">
        <f>+'IT HUB'!AK15</f>
        <v>384</v>
      </c>
      <c r="N194" s="32">
        <f>+'IT HUB'!AL15</f>
        <v>0</v>
      </c>
      <c r="O194" s="32">
        <f>+'IT HUB'!AM15</f>
        <v>0</v>
      </c>
      <c r="P194" s="32">
        <f>+'IT HUB'!AN15</f>
        <v>384</v>
      </c>
      <c r="Q194" s="32">
        <f>+'IT HUB'!AO15</f>
        <v>0</v>
      </c>
      <c r="R194" s="32">
        <f>+'IT HUB'!AP15</f>
        <v>384</v>
      </c>
      <c r="S194" s="32">
        <f>+'IT HUB'!AQ15</f>
        <v>384</v>
      </c>
      <c r="T194" s="32">
        <f>+'IT HUB'!AR15</f>
        <v>384</v>
      </c>
      <c r="U194" s="32">
        <f>+'IT HUB'!AS15</f>
        <v>0</v>
      </c>
      <c r="V194" s="32">
        <f>+'IT HUB'!AT15</f>
        <v>0</v>
      </c>
      <c r="W194" s="32">
        <f>+'IT HUB'!AU15</f>
        <v>384</v>
      </c>
      <c r="X194" s="32">
        <f>+'IT HUB'!AV15</f>
        <v>0</v>
      </c>
      <c r="Y194" s="32">
        <f>+'IT HUB'!AW15</f>
        <v>0</v>
      </c>
    </row>
    <row r="195" spans="1:25">
      <c r="A195" t="s">
        <v>207</v>
      </c>
      <c r="B195" s="32">
        <f>+'UK HUB'!Z15</f>
        <v>384</v>
      </c>
      <c r="C195" s="32">
        <f>+'UK HUB'!AA15</f>
        <v>0</v>
      </c>
      <c r="D195" s="32">
        <f>+'UK HUB'!AB15</f>
        <v>0</v>
      </c>
      <c r="E195" s="32">
        <f>+'UK HUB'!AC15</f>
        <v>384</v>
      </c>
      <c r="F195" s="32">
        <f>+'UK HUB'!AD15</f>
        <v>0</v>
      </c>
      <c r="G195" s="32">
        <f>+'UK HUB'!AE15</f>
        <v>384</v>
      </c>
      <c r="H195" s="32">
        <f>+'UK HUB'!AF15</f>
        <v>384</v>
      </c>
      <c r="I195" s="32">
        <f>+'UK HUB'!AG15</f>
        <v>0</v>
      </c>
      <c r="J195" s="32">
        <f>+'UK HUB'!AH15</f>
        <v>384</v>
      </c>
      <c r="K195" s="32">
        <f>+'UK HUB'!AI15</f>
        <v>0</v>
      </c>
      <c r="L195" s="32">
        <f>+'UK HUB'!AJ15</f>
        <v>0</v>
      </c>
      <c r="M195" s="32">
        <f>+'UK HUB'!AK15</f>
        <v>0</v>
      </c>
      <c r="N195" s="32">
        <f>+'UK HUB'!AL15</f>
        <v>0</v>
      </c>
      <c r="O195" s="32">
        <f>+'UK HUB'!AM15</f>
        <v>384</v>
      </c>
      <c r="P195" s="32">
        <f>+'UK HUB'!AN15</f>
        <v>0</v>
      </c>
      <c r="Q195" s="32">
        <f>+'UK HUB'!AO15</f>
        <v>384</v>
      </c>
      <c r="R195" s="32">
        <f>+'UK HUB'!AP15</f>
        <v>384</v>
      </c>
      <c r="S195" s="32">
        <f>+'UK HUB'!AQ15</f>
        <v>384</v>
      </c>
      <c r="T195" s="32">
        <f>+'UK HUB'!AR15</f>
        <v>0</v>
      </c>
      <c r="U195" s="32">
        <f>+'UK HUB'!AS15</f>
        <v>384</v>
      </c>
      <c r="V195" s="32">
        <f>+'UK HUB'!AT15</f>
        <v>0</v>
      </c>
      <c r="W195" s="32">
        <f>+'UK HUB'!AU15</f>
        <v>0</v>
      </c>
      <c r="X195" s="32">
        <f>+'UK HUB'!AV15</f>
        <v>0</v>
      </c>
      <c r="Y195" s="32">
        <f>+'UK HUB'!AW15</f>
        <v>0</v>
      </c>
    </row>
    <row r="196" spans="1:25">
      <c r="A196" t="s">
        <v>208</v>
      </c>
      <c r="B196" s="32">
        <f>+'CE HUB'!Z15</f>
        <v>0</v>
      </c>
      <c r="C196" s="32">
        <f>+'CE HUB'!AA15</f>
        <v>0</v>
      </c>
      <c r="D196" s="32">
        <f>+'CE HUB'!AB15</f>
        <v>0</v>
      </c>
      <c r="E196" s="32">
        <f>+'CE HUB'!AC15</f>
        <v>0</v>
      </c>
      <c r="F196" s="32">
        <f>+'CE HUB'!AD15</f>
        <v>0</v>
      </c>
      <c r="G196" s="32">
        <f>+'CE HUB'!AE15</f>
        <v>0</v>
      </c>
      <c r="H196" s="32">
        <f>+'CE HUB'!AF15</f>
        <v>0</v>
      </c>
      <c r="I196" s="32">
        <f>+'CE HUB'!AG15</f>
        <v>0</v>
      </c>
      <c r="J196" s="32">
        <f>+'CE HUB'!AH15</f>
        <v>0</v>
      </c>
      <c r="K196" s="32">
        <f>+'CE HUB'!AI15</f>
        <v>0</v>
      </c>
      <c r="L196" s="32">
        <f>+'CE HUB'!AJ15</f>
        <v>0</v>
      </c>
      <c r="M196" s="32">
        <f>+'CE HUB'!AK15</f>
        <v>0</v>
      </c>
      <c r="N196" s="32">
        <f>+'CE HUB'!AL15</f>
        <v>0</v>
      </c>
      <c r="O196" s="32">
        <f>+'CE HUB'!AM15</f>
        <v>0</v>
      </c>
      <c r="P196" s="32">
        <f>+'CE HUB'!AN15</f>
        <v>0</v>
      </c>
      <c r="Q196" s="32">
        <f>+'CE HUB'!AO15</f>
        <v>0</v>
      </c>
      <c r="R196" s="32">
        <f>+'CE HUB'!AP15</f>
        <v>0</v>
      </c>
      <c r="S196" s="32">
        <f>+'CE HUB'!AQ15</f>
        <v>0</v>
      </c>
      <c r="T196" s="32">
        <f>+'CE HUB'!AR15</f>
        <v>0</v>
      </c>
      <c r="U196" s="32">
        <f>+'CE HUB'!AS15</f>
        <v>0</v>
      </c>
      <c r="V196" s="32">
        <f>+'CE HUB'!AT15</f>
        <v>0</v>
      </c>
      <c r="W196" s="32">
        <f>+'CE HUB'!AU15</f>
        <v>0</v>
      </c>
      <c r="X196" s="32">
        <f>+'CE HUB'!AV15</f>
        <v>0</v>
      </c>
      <c r="Y196" s="32">
        <f>+'CE HUB'!AW15</f>
        <v>0</v>
      </c>
    </row>
    <row r="197" spans="1:25">
      <c r="A197" t="s">
        <v>213</v>
      </c>
      <c r="B197" s="32">
        <f>+'M-EAST Hub'!Z15</f>
        <v>0</v>
      </c>
      <c r="C197" s="32">
        <f>+'M-EAST Hub'!AA15</f>
        <v>0</v>
      </c>
      <c r="D197" s="32">
        <f>+'M-EAST Hub'!AB15</f>
        <v>0</v>
      </c>
      <c r="E197" s="32">
        <f>+'M-EAST Hub'!AC15</f>
        <v>0</v>
      </c>
      <c r="F197" s="32">
        <f>+'M-EAST Hub'!AD15</f>
        <v>0</v>
      </c>
      <c r="G197" s="32">
        <f>+'M-EAST Hub'!AE15</f>
        <v>0</v>
      </c>
      <c r="H197" s="32">
        <f>+'M-EAST Hub'!AF15</f>
        <v>0</v>
      </c>
      <c r="I197" s="32">
        <f>+'M-EAST Hub'!AG15</f>
        <v>0</v>
      </c>
      <c r="J197" s="32">
        <f>+'M-EAST Hub'!AH15</f>
        <v>0</v>
      </c>
      <c r="K197" s="32">
        <f>+'M-EAST Hub'!AI15</f>
        <v>0</v>
      </c>
      <c r="L197" s="32">
        <f>+'M-EAST Hub'!AJ15</f>
        <v>0</v>
      </c>
      <c r="M197" s="32">
        <f>+'M-EAST Hub'!AK15</f>
        <v>0</v>
      </c>
      <c r="N197" s="32">
        <f>+'M-EAST Hub'!AL15</f>
        <v>0</v>
      </c>
      <c r="O197" s="32">
        <f>+'M-EAST Hub'!AM15</f>
        <v>0</v>
      </c>
      <c r="P197" s="32">
        <f>+'M-EAST Hub'!AN15</f>
        <v>0</v>
      </c>
      <c r="Q197" s="32">
        <f>+'M-EAST Hub'!AO15</f>
        <v>0</v>
      </c>
      <c r="R197" s="32">
        <f>+'M-EAST Hub'!AP15</f>
        <v>0</v>
      </c>
      <c r="S197" s="32">
        <f>+'M-EAST Hub'!AQ15</f>
        <v>0</v>
      </c>
      <c r="T197" s="32">
        <f>+'M-EAST Hub'!AR15</f>
        <v>0</v>
      </c>
      <c r="U197" s="32">
        <f>+'M-EAST Hub'!AS15</f>
        <v>0</v>
      </c>
      <c r="V197" s="32">
        <f>+'M-EAST Hub'!AT15</f>
        <v>0</v>
      </c>
      <c r="W197" s="32">
        <f>+'M-EAST Hub'!AU15</f>
        <v>0</v>
      </c>
      <c r="X197" s="32">
        <f>+'M-EAST Hub'!AV15</f>
        <v>0</v>
      </c>
      <c r="Y197" s="32">
        <f>+'M-EAST Hub'!AW15</f>
        <v>0</v>
      </c>
    </row>
    <row r="198" spans="1:25">
      <c r="A198" t="s">
        <v>63</v>
      </c>
      <c r="B198" s="32">
        <f>+USA!Z15</f>
        <v>0</v>
      </c>
      <c r="C198" s="32">
        <f>+USA!AA15</f>
        <v>0</v>
      </c>
      <c r="D198" s="32">
        <f>+USA!AB15</f>
        <v>0</v>
      </c>
      <c r="E198" s="32">
        <f>+USA!AC15</f>
        <v>0</v>
      </c>
      <c r="F198" s="32">
        <f>+USA!AD15</f>
        <v>0</v>
      </c>
      <c r="G198" s="32">
        <f>+USA!AE15</f>
        <v>0</v>
      </c>
      <c r="H198" s="32">
        <f>+USA!AF15</f>
        <v>0</v>
      </c>
      <c r="I198" s="32">
        <f>+USA!AG15</f>
        <v>0</v>
      </c>
      <c r="J198" s="32">
        <f>+USA!AH15</f>
        <v>0</v>
      </c>
      <c r="K198" s="32">
        <f>+USA!AI15</f>
        <v>0</v>
      </c>
      <c r="L198" s="32">
        <f>+USA!AJ15</f>
        <v>0</v>
      </c>
      <c r="M198" s="32">
        <f>+USA!AK15</f>
        <v>0</v>
      </c>
      <c r="N198" s="32">
        <f>+USA!AL15</f>
        <v>0</v>
      </c>
      <c r="O198" s="32">
        <f>+USA!AM15</f>
        <v>0</v>
      </c>
      <c r="P198" s="32">
        <f>+USA!AN15</f>
        <v>0</v>
      </c>
      <c r="Q198" s="32">
        <f>+USA!AO15</f>
        <v>0</v>
      </c>
      <c r="R198" s="32">
        <f>+USA!AP15</f>
        <v>0</v>
      </c>
      <c r="S198" s="32">
        <f>+USA!AQ15</f>
        <v>0</v>
      </c>
      <c r="T198" s="32">
        <f>+USA!AR15</f>
        <v>0</v>
      </c>
      <c r="U198" s="32">
        <f>+USA!AS15</f>
        <v>0</v>
      </c>
      <c r="V198" s="32">
        <f>+USA!AT15</f>
        <v>0</v>
      </c>
      <c r="W198" s="32">
        <f>+USA!AU15</f>
        <v>0</v>
      </c>
      <c r="X198" s="32">
        <f>+USA!AV15</f>
        <v>0</v>
      </c>
      <c r="Y198" s="32">
        <f>+USA!AW15</f>
        <v>0</v>
      </c>
    </row>
    <row r="199" spans="1:25">
      <c r="A199" t="s">
        <v>209</v>
      </c>
      <c r="B199" s="32">
        <f>+ASIA!Z15</f>
        <v>0</v>
      </c>
      <c r="C199" s="32">
        <f>+ASIA!AA15</f>
        <v>0</v>
      </c>
      <c r="D199" s="32">
        <f>+ASIA!AB15</f>
        <v>0</v>
      </c>
      <c r="E199" s="32">
        <f>+ASIA!AC15</f>
        <v>0</v>
      </c>
      <c r="F199" s="32">
        <f>+ASIA!AD15</f>
        <v>0</v>
      </c>
      <c r="G199" s="32">
        <f>+ASIA!AE15</f>
        <v>0</v>
      </c>
      <c r="H199" s="32">
        <f>+ASIA!AF15</f>
        <v>0</v>
      </c>
      <c r="I199" s="32">
        <f>+ASIA!AG15</f>
        <v>0</v>
      </c>
      <c r="J199" s="32">
        <f>+ASIA!AH15</f>
        <v>0</v>
      </c>
      <c r="K199" s="32">
        <f>+ASIA!AI15</f>
        <v>0</v>
      </c>
      <c r="L199" s="32">
        <f>+ASIA!AJ15</f>
        <v>0</v>
      </c>
      <c r="M199" s="32">
        <f>+ASIA!AK15</f>
        <v>0</v>
      </c>
      <c r="N199" s="32">
        <f>+ASIA!AL15</f>
        <v>0</v>
      </c>
      <c r="O199" s="32">
        <f>+ASIA!AM15</f>
        <v>0</v>
      </c>
      <c r="P199" s="32">
        <f>+ASIA!AN15</f>
        <v>0</v>
      </c>
      <c r="Q199" s="32">
        <f>+ASIA!AO15</f>
        <v>0</v>
      </c>
      <c r="R199" s="32">
        <f>+ASIA!AP15</f>
        <v>0</v>
      </c>
      <c r="S199" s="32">
        <f>+ASIA!AQ15</f>
        <v>0</v>
      </c>
      <c r="T199" s="32">
        <f>+ASIA!AR15</f>
        <v>0</v>
      </c>
      <c r="U199" s="32">
        <f>+ASIA!AS15</f>
        <v>0</v>
      </c>
      <c r="V199" s="32">
        <f>+ASIA!AT15</f>
        <v>0</v>
      </c>
      <c r="W199" s="32">
        <f>+ASIA!AU15</f>
        <v>0</v>
      </c>
      <c r="X199" s="32">
        <f>+ASIA!AV15</f>
        <v>0</v>
      </c>
      <c r="Y199" s="32">
        <f>+ASIA!AW15</f>
        <v>0</v>
      </c>
    </row>
    <row r="200" spans="1:25">
      <c r="A200" t="s">
        <v>214</v>
      </c>
      <c r="B200" s="32">
        <f>+'Others IEC'!Z15</f>
        <v>0</v>
      </c>
      <c r="C200" s="32">
        <f>+'Others IEC'!AA15</f>
        <v>0</v>
      </c>
      <c r="D200" s="32">
        <f>+'Others IEC'!AB15</f>
        <v>0</v>
      </c>
      <c r="E200" s="32">
        <f>+'Others IEC'!AC15</f>
        <v>0</v>
      </c>
      <c r="F200" s="32">
        <f>+'Others IEC'!AD15</f>
        <v>0</v>
      </c>
      <c r="G200" s="32">
        <f>+'Others IEC'!AE15</f>
        <v>0</v>
      </c>
      <c r="H200" s="32">
        <f>+'Others IEC'!AF15</f>
        <v>0</v>
      </c>
      <c r="I200" s="32">
        <f>+'Others IEC'!AG15</f>
        <v>0</v>
      </c>
      <c r="J200" s="32">
        <f>+'Others IEC'!AH15</f>
        <v>0</v>
      </c>
      <c r="K200" s="32">
        <f>+'Others IEC'!AI15</f>
        <v>0</v>
      </c>
      <c r="L200" s="32">
        <f>+'Others IEC'!AJ15</f>
        <v>0</v>
      </c>
      <c r="M200" s="32">
        <f>+'Others IEC'!AK15</f>
        <v>0</v>
      </c>
      <c r="N200" s="32">
        <f>+'Others IEC'!AL15</f>
        <v>0</v>
      </c>
      <c r="O200" s="32">
        <f>+'Others IEC'!AM15</f>
        <v>0</v>
      </c>
      <c r="P200" s="32">
        <f>+'Others IEC'!AN15</f>
        <v>0</v>
      </c>
      <c r="Q200" s="32">
        <f>+'Others IEC'!AO15</f>
        <v>0</v>
      </c>
      <c r="R200" s="32">
        <f>+'Others IEC'!AP15</f>
        <v>0</v>
      </c>
      <c r="S200" s="32">
        <f>+'Others IEC'!AQ15</f>
        <v>0</v>
      </c>
      <c r="T200" s="32">
        <f>+'Others IEC'!AR15</f>
        <v>0</v>
      </c>
      <c r="U200" s="32">
        <f>+'Others IEC'!AS15</f>
        <v>0</v>
      </c>
      <c r="V200" s="32">
        <f>+'Others IEC'!AT15</f>
        <v>0</v>
      </c>
      <c r="W200" s="32">
        <f>+'Others IEC'!AU15</f>
        <v>0</v>
      </c>
      <c r="X200" s="32">
        <f>+'Others IEC'!AV15</f>
        <v>0</v>
      </c>
      <c r="Y200" s="32">
        <f>+'Others IEC'!AW15</f>
        <v>0</v>
      </c>
    </row>
    <row r="201" spans="1:25">
      <c r="A201" t="s">
        <v>215</v>
      </c>
      <c r="B201" s="32">
        <f>+'N-Africa'!Z15</f>
        <v>0</v>
      </c>
      <c r="C201" s="32">
        <f>+'N-Africa'!AA15</f>
        <v>0</v>
      </c>
      <c r="D201" s="32">
        <f>+'N-Africa'!AB15</f>
        <v>0</v>
      </c>
      <c r="E201" s="32">
        <f>+'N-Africa'!AC15</f>
        <v>0</v>
      </c>
      <c r="F201" s="32">
        <f>+'N-Africa'!AD15</f>
        <v>0</v>
      </c>
      <c r="G201" s="32">
        <f>+'N-Africa'!AE15</f>
        <v>0</v>
      </c>
      <c r="H201" s="32">
        <f>+'N-Africa'!AF15</f>
        <v>0</v>
      </c>
      <c r="I201" s="32">
        <f>+'N-Africa'!AG15</f>
        <v>0</v>
      </c>
      <c r="J201" s="32">
        <f>+'N-Africa'!AH15</f>
        <v>0</v>
      </c>
      <c r="K201" s="32">
        <f>+'N-Africa'!AI15</f>
        <v>0</v>
      </c>
      <c r="L201" s="32">
        <f>+'N-Africa'!AJ15</f>
        <v>0</v>
      </c>
      <c r="M201" s="32">
        <f>+'N-Africa'!AK15</f>
        <v>0</v>
      </c>
      <c r="N201" s="32">
        <f>+'N-Africa'!AL15</f>
        <v>0</v>
      </c>
      <c r="O201" s="32">
        <f>+'N-Africa'!AM15</f>
        <v>0</v>
      </c>
      <c r="P201" s="32">
        <f>+'N-Africa'!AN15</f>
        <v>0</v>
      </c>
      <c r="Q201" s="32">
        <f>+'N-Africa'!AO15</f>
        <v>0</v>
      </c>
      <c r="R201" s="32">
        <f>+'N-Africa'!AP15</f>
        <v>0</v>
      </c>
      <c r="S201" s="32">
        <f>+'N-Africa'!AQ15</f>
        <v>0</v>
      </c>
      <c r="T201" s="32">
        <f>+'N-Africa'!AR15</f>
        <v>0</v>
      </c>
      <c r="U201" s="32">
        <f>+'N-Africa'!AS15</f>
        <v>0</v>
      </c>
      <c r="V201" s="32">
        <f>+'N-Africa'!AT15</f>
        <v>0</v>
      </c>
      <c r="W201" s="32">
        <f>+'N-Africa'!AU15</f>
        <v>0</v>
      </c>
      <c r="X201" s="32">
        <f>+'N-Africa'!AV15</f>
        <v>0</v>
      </c>
      <c r="Y201" s="32">
        <f>+'N-Africa'!AW15</f>
        <v>0</v>
      </c>
    </row>
    <row r="203" spans="1:25">
      <c r="A203" s="33" t="s">
        <v>216</v>
      </c>
      <c r="B203" s="34">
        <f>+SUM(B191:B201)</f>
        <v>1536</v>
      </c>
      <c r="C203" s="34">
        <f t="shared" ref="C203:Y203" si="11">+SUM(C191:C201)</f>
        <v>384</v>
      </c>
      <c r="D203" s="34">
        <f t="shared" si="11"/>
        <v>0</v>
      </c>
      <c r="E203" s="34">
        <f t="shared" si="11"/>
        <v>1536</v>
      </c>
      <c r="F203" s="34">
        <f t="shared" si="11"/>
        <v>1152</v>
      </c>
      <c r="G203" s="34">
        <f t="shared" si="11"/>
        <v>1152</v>
      </c>
      <c r="H203" s="34">
        <f t="shared" si="11"/>
        <v>1536</v>
      </c>
      <c r="I203" s="34">
        <f t="shared" si="11"/>
        <v>384</v>
      </c>
      <c r="J203" s="34">
        <f t="shared" si="11"/>
        <v>384</v>
      </c>
      <c r="K203" s="34">
        <f t="shared" si="11"/>
        <v>0</v>
      </c>
      <c r="L203" s="34">
        <f t="shared" si="11"/>
        <v>0</v>
      </c>
      <c r="M203" s="34">
        <f t="shared" si="11"/>
        <v>768</v>
      </c>
      <c r="N203" s="34">
        <f t="shared" si="11"/>
        <v>0</v>
      </c>
      <c r="O203" s="34">
        <f t="shared" si="11"/>
        <v>768</v>
      </c>
      <c r="P203" s="34">
        <f t="shared" si="11"/>
        <v>768</v>
      </c>
      <c r="Q203" s="34">
        <f t="shared" si="11"/>
        <v>1152</v>
      </c>
      <c r="R203" s="34">
        <f t="shared" si="11"/>
        <v>1536</v>
      </c>
      <c r="S203" s="34">
        <f t="shared" si="11"/>
        <v>1536</v>
      </c>
      <c r="T203" s="34">
        <f t="shared" si="11"/>
        <v>1152</v>
      </c>
      <c r="U203" s="34">
        <f t="shared" si="11"/>
        <v>768</v>
      </c>
      <c r="V203" s="34">
        <f t="shared" si="11"/>
        <v>0</v>
      </c>
      <c r="W203" s="34">
        <f t="shared" si="11"/>
        <v>1152</v>
      </c>
      <c r="X203" s="34">
        <f t="shared" si="11"/>
        <v>0</v>
      </c>
      <c r="Y203" s="34">
        <f t="shared" si="11"/>
        <v>0</v>
      </c>
    </row>
    <row r="205" spans="1:25">
      <c r="A205" s="16" t="s">
        <v>138</v>
      </c>
      <c r="B205" s="31" t="s">
        <v>153</v>
      </c>
      <c r="C205" s="31" t="s">
        <v>153</v>
      </c>
      <c r="D205" s="31" t="s">
        <v>153</v>
      </c>
      <c r="E205" s="31" t="s">
        <v>153</v>
      </c>
      <c r="F205" s="31" t="s">
        <v>153</v>
      </c>
      <c r="G205" s="31" t="s">
        <v>153</v>
      </c>
      <c r="H205" s="31" t="s">
        <v>153</v>
      </c>
      <c r="I205" s="31" t="s">
        <v>153</v>
      </c>
      <c r="J205" s="31" t="s">
        <v>153</v>
      </c>
      <c r="K205" s="31" t="s">
        <v>153</v>
      </c>
      <c r="L205" s="31" t="s">
        <v>153</v>
      </c>
      <c r="M205" s="31" t="s">
        <v>153</v>
      </c>
      <c r="N205" s="31" t="s">
        <v>153</v>
      </c>
      <c r="O205" s="31" t="s">
        <v>153</v>
      </c>
      <c r="P205" s="31" t="s">
        <v>153</v>
      </c>
      <c r="Q205" s="31" t="s">
        <v>153</v>
      </c>
      <c r="R205" s="31" t="s">
        <v>153</v>
      </c>
      <c r="S205" s="31" t="s">
        <v>153</v>
      </c>
      <c r="T205" s="31" t="s">
        <v>153</v>
      </c>
      <c r="U205" s="31" t="s">
        <v>153</v>
      </c>
      <c r="V205" s="31" t="s">
        <v>153</v>
      </c>
      <c r="W205" s="31" t="s">
        <v>153</v>
      </c>
      <c r="X205" s="31" t="s">
        <v>153</v>
      </c>
      <c r="Y205" s="31" t="s">
        <v>153</v>
      </c>
    </row>
    <row r="206" spans="1:25">
      <c r="A206" t="s">
        <v>203</v>
      </c>
      <c r="B206" s="31">
        <v>1</v>
      </c>
      <c r="C206" s="31">
        <v>1</v>
      </c>
      <c r="D206" s="31">
        <v>1</v>
      </c>
      <c r="E206" s="31">
        <v>1</v>
      </c>
      <c r="F206" s="31">
        <v>1</v>
      </c>
      <c r="G206" s="31">
        <v>1</v>
      </c>
      <c r="H206" s="31">
        <v>1</v>
      </c>
      <c r="I206" s="31">
        <v>1</v>
      </c>
      <c r="J206" s="31">
        <v>1</v>
      </c>
      <c r="K206" s="31">
        <v>1</v>
      </c>
      <c r="L206" s="31">
        <v>1</v>
      </c>
      <c r="M206" s="31">
        <v>1</v>
      </c>
      <c r="N206" s="31">
        <v>2</v>
      </c>
      <c r="O206" s="31">
        <v>2</v>
      </c>
      <c r="P206" s="31">
        <v>2</v>
      </c>
      <c r="Q206" s="31">
        <v>2</v>
      </c>
      <c r="R206" s="31">
        <v>2</v>
      </c>
      <c r="S206" s="31">
        <v>2</v>
      </c>
      <c r="T206" s="31">
        <v>2</v>
      </c>
      <c r="U206" s="31">
        <v>2</v>
      </c>
      <c r="V206" s="31">
        <v>2</v>
      </c>
      <c r="W206" s="31">
        <v>2</v>
      </c>
      <c r="X206" s="31">
        <v>2</v>
      </c>
      <c r="Y206" s="31">
        <v>2</v>
      </c>
    </row>
    <row r="207" spans="1:25">
      <c r="A207" t="s">
        <v>10</v>
      </c>
      <c r="B207" s="31">
        <v>1</v>
      </c>
      <c r="C207" s="31">
        <v>2</v>
      </c>
      <c r="D207" s="31">
        <v>3</v>
      </c>
      <c r="E207" s="31">
        <v>4</v>
      </c>
      <c r="F207" s="31">
        <v>5</v>
      </c>
      <c r="G207" s="31">
        <v>6</v>
      </c>
      <c r="H207" s="31">
        <v>7</v>
      </c>
      <c r="I207" s="31">
        <v>8</v>
      </c>
      <c r="J207" s="31">
        <v>9</v>
      </c>
      <c r="K207" s="31">
        <v>10</v>
      </c>
      <c r="L207" s="31">
        <v>11</v>
      </c>
      <c r="M207" s="31">
        <v>12</v>
      </c>
      <c r="N207" s="31">
        <v>1</v>
      </c>
      <c r="O207" s="31">
        <v>2</v>
      </c>
      <c r="P207" s="31">
        <v>3</v>
      </c>
      <c r="Q207" s="31">
        <v>4</v>
      </c>
      <c r="R207" s="31">
        <v>5</v>
      </c>
      <c r="S207" s="31">
        <v>6</v>
      </c>
      <c r="T207" s="31">
        <v>7</v>
      </c>
      <c r="U207" s="31">
        <v>8</v>
      </c>
      <c r="V207" s="31">
        <v>9</v>
      </c>
      <c r="W207" s="31">
        <v>10</v>
      </c>
      <c r="X207" s="31">
        <v>11</v>
      </c>
      <c r="Y207" s="31">
        <v>12</v>
      </c>
    </row>
    <row r="208" spans="1:25">
      <c r="A208" t="s">
        <v>167</v>
      </c>
      <c r="B208" s="32">
        <f>+DACH!Z16</f>
        <v>384</v>
      </c>
      <c r="C208" s="32">
        <f>+DACH!AA16</f>
        <v>0</v>
      </c>
      <c r="D208" s="32">
        <f>+DACH!AB16</f>
        <v>0</v>
      </c>
      <c r="E208" s="32">
        <f>+DACH!AC16</f>
        <v>384</v>
      </c>
      <c r="F208" s="32">
        <f>+DACH!AD16</f>
        <v>384</v>
      </c>
      <c r="G208" s="32">
        <f>+DACH!AE16</f>
        <v>384</v>
      </c>
      <c r="H208" s="32">
        <f>+DACH!AF16</f>
        <v>0</v>
      </c>
      <c r="I208" s="32">
        <f>+DACH!AG16</f>
        <v>384</v>
      </c>
      <c r="J208" s="32">
        <f>+DACH!AH16</f>
        <v>0</v>
      </c>
      <c r="K208" s="32">
        <f>+DACH!AI16</f>
        <v>0</v>
      </c>
      <c r="L208" s="32">
        <f>+DACH!AJ16</f>
        <v>0</v>
      </c>
      <c r="M208" s="32">
        <f>+DACH!AK16</f>
        <v>0</v>
      </c>
      <c r="N208" s="32">
        <f>+DACH!AL16</f>
        <v>0</v>
      </c>
      <c r="O208" s="32">
        <f>+DACH!AM16</f>
        <v>0</v>
      </c>
      <c r="P208" s="32">
        <f>+DACH!AN16</f>
        <v>0</v>
      </c>
      <c r="Q208" s="32">
        <f>+DACH!AO16</f>
        <v>0</v>
      </c>
      <c r="R208" s="32">
        <f>+DACH!AP16</f>
        <v>0</v>
      </c>
      <c r="S208" s="32">
        <f>+DACH!AQ16</f>
        <v>0</v>
      </c>
      <c r="T208" s="32">
        <f>+DACH!AR16</f>
        <v>0</v>
      </c>
      <c r="U208" s="32">
        <f>+DACH!AS16</f>
        <v>0</v>
      </c>
      <c r="V208" s="32">
        <f>+DACH!AT16</f>
        <v>0</v>
      </c>
      <c r="W208" s="32">
        <f>+DACH!AU16</f>
        <v>0</v>
      </c>
      <c r="X208" s="32">
        <f>+DACH!AV16</f>
        <v>0</v>
      </c>
      <c r="Y208" s="32">
        <f>+DACH!AW16</f>
        <v>0</v>
      </c>
    </row>
    <row r="209" spans="1:25">
      <c r="A209" t="s">
        <v>211</v>
      </c>
      <c r="B209" s="32">
        <f>+'IB HUB'!Z16</f>
        <v>0</v>
      </c>
      <c r="C209" s="32">
        <f>+'IB HUB'!AA16</f>
        <v>384</v>
      </c>
      <c r="D209" s="32">
        <f>+'IB HUB'!AB16</f>
        <v>0</v>
      </c>
      <c r="E209" s="32">
        <f>+'IB HUB'!AC16</f>
        <v>0</v>
      </c>
      <c r="F209" s="32">
        <f>+'IB HUB'!AD16</f>
        <v>384</v>
      </c>
      <c r="G209" s="32">
        <f>+'IB HUB'!AE16</f>
        <v>0</v>
      </c>
      <c r="H209" s="32">
        <f>+'IB HUB'!AF16</f>
        <v>384</v>
      </c>
      <c r="I209" s="32">
        <f>+'IB HUB'!AG16</f>
        <v>0</v>
      </c>
      <c r="J209" s="32">
        <f>+'IB HUB'!AH16</f>
        <v>0</v>
      </c>
      <c r="K209" s="32">
        <f>+'IB HUB'!AI16</f>
        <v>0</v>
      </c>
      <c r="L209" s="32">
        <f>+'IB HUB'!AJ16</f>
        <v>0</v>
      </c>
      <c r="M209" s="32">
        <f>+'IB HUB'!AK16</f>
        <v>384</v>
      </c>
      <c r="N209" s="32">
        <f>+'IB HUB'!AL16</f>
        <v>0</v>
      </c>
      <c r="O209" s="32">
        <f>+'IB HUB'!AM16</f>
        <v>0</v>
      </c>
      <c r="P209" s="32">
        <f>+'IB HUB'!AN16</f>
        <v>384</v>
      </c>
      <c r="Q209" s="32">
        <f>+'IB HUB'!AO16</f>
        <v>384</v>
      </c>
      <c r="R209" s="32">
        <f>+'IB HUB'!AP16</f>
        <v>384</v>
      </c>
      <c r="S209" s="32">
        <f>+'IB HUB'!AQ16</f>
        <v>384</v>
      </c>
      <c r="T209" s="32">
        <f>+'IB HUB'!AR16</f>
        <v>384</v>
      </c>
      <c r="U209" s="32">
        <f>+'IB HUB'!AS16</f>
        <v>384</v>
      </c>
      <c r="V209" s="32">
        <f>+'IB HUB'!AT16</f>
        <v>0</v>
      </c>
      <c r="W209" s="32">
        <f>+'IB HUB'!AU16</f>
        <v>0</v>
      </c>
      <c r="X209" s="32">
        <f>+'IB HUB'!AV16</f>
        <v>0</v>
      </c>
      <c r="Y209" s="32">
        <f>+'IB HUB'!AW16</f>
        <v>0</v>
      </c>
    </row>
    <row r="210" spans="1:25">
      <c r="A210" t="s">
        <v>212</v>
      </c>
      <c r="B210" s="32">
        <f>+'FR HUB'!Z16</f>
        <v>384</v>
      </c>
      <c r="C210" s="32">
        <f>+'FR HUB'!AA16</f>
        <v>0</v>
      </c>
      <c r="D210" s="32">
        <f>+'FR HUB'!AB16</f>
        <v>0</v>
      </c>
      <c r="E210" s="32">
        <f>+'FR HUB'!AC16</f>
        <v>384</v>
      </c>
      <c r="F210" s="32">
        <f>+'FR HUB'!AD16</f>
        <v>384</v>
      </c>
      <c r="G210" s="32">
        <f>+'FR HUB'!AE16</f>
        <v>384</v>
      </c>
      <c r="H210" s="32">
        <f>+'FR HUB'!AF16</f>
        <v>0</v>
      </c>
      <c r="I210" s="32">
        <f>+'FR HUB'!AG16</f>
        <v>384</v>
      </c>
      <c r="J210" s="32">
        <f>+'FR HUB'!AH16</f>
        <v>0</v>
      </c>
      <c r="K210" s="32">
        <f>+'FR HUB'!AI16</f>
        <v>0</v>
      </c>
      <c r="L210" s="32">
        <f>+'FR HUB'!AJ16</f>
        <v>0</v>
      </c>
      <c r="M210" s="32">
        <f>+'FR HUB'!AK16</f>
        <v>0</v>
      </c>
      <c r="N210" s="32">
        <f>+'FR HUB'!AL16</f>
        <v>384</v>
      </c>
      <c r="O210" s="32">
        <f>+'FR HUB'!AM16</f>
        <v>384</v>
      </c>
      <c r="P210" s="32">
        <f>+'FR HUB'!AN16</f>
        <v>384</v>
      </c>
      <c r="Q210" s="32">
        <f>+'FR HUB'!AO16</f>
        <v>384</v>
      </c>
      <c r="R210" s="32">
        <f>+'FR HUB'!AP16</f>
        <v>384</v>
      </c>
      <c r="S210" s="32">
        <f>+'FR HUB'!AQ16</f>
        <v>384</v>
      </c>
      <c r="T210" s="32">
        <f>+'FR HUB'!AR16</f>
        <v>384</v>
      </c>
      <c r="U210" s="32">
        <f>+'FR HUB'!AS16</f>
        <v>384</v>
      </c>
      <c r="V210" s="32">
        <f>+'FR HUB'!AT16</f>
        <v>384</v>
      </c>
      <c r="W210" s="32">
        <f>+'FR HUB'!AU16</f>
        <v>0</v>
      </c>
      <c r="X210" s="32">
        <f>+'FR HUB'!AV16</f>
        <v>0</v>
      </c>
      <c r="Y210" s="32">
        <f>+'FR HUB'!AW16</f>
        <v>0</v>
      </c>
    </row>
    <row r="211" spans="1:25">
      <c r="A211" t="s">
        <v>206</v>
      </c>
      <c r="B211" s="32">
        <f>+'IT HUB'!Z16</f>
        <v>384</v>
      </c>
      <c r="C211" s="32">
        <f>+'IT HUB'!AA16</f>
        <v>0</v>
      </c>
      <c r="D211" s="32">
        <f>+'IT HUB'!AB16</f>
        <v>0</v>
      </c>
      <c r="E211" s="32">
        <f>+'IT HUB'!AC16</f>
        <v>384</v>
      </c>
      <c r="F211" s="32">
        <f>+'IT HUB'!AD16</f>
        <v>0</v>
      </c>
      <c r="G211" s="32">
        <f>+'IT HUB'!AE16</f>
        <v>0</v>
      </c>
      <c r="H211" s="32">
        <f>+'IT HUB'!AF16</f>
        <v>384</v>
      </c>
      <c r="I211" s="32">
        <f>+'IT HUB'!AG16</f>
        <v>0</v>
      </c>
      <c r="J211" s="32">
        <f>+'IT HUB'!AH16</f>
        <v>0</v>
      </c>
      <c r="K211" s="32">
        <f>+'IT HUB'!AI16</f>
        <v>0</v>
      </c>
      <c r="L211" s="32">
        <f>+'IT HUB'!AJ16</f>
        <v>0</v>
      </c>
      <c r="M211" s="32">
        <f>+'IT HUB'!AK16</f>
        <v>384</v>
      </c>
      <c r="N211" s="32">
        <f>+'IT HUB'!AL16</f>
        <v>0</v>
      </c>
      <c r="O211" s="32">
        <f>+'IT HUB'!AM16</f>
        <v>0</v>
      </c>
      <c r="P211" s="32">
        <f>+'IT HUB'!AN16</f>
        <v>384</v>
      </c>
      <c r="Q211" s="32">
        <f>+'IT HUB'!AO16</f>
        <v>0</v>
      </c>
      <c r="R211" s="32">
        <f>+'IT HUB'!AP16</f>
        <v>384</v>
      </c>
      <c r="S211" s="32">
        <f>+'IT HUB'!AQ16</f>
        <v>384</v>
      </c>
      <c r="T211" s="32">
        <f>+'IT HUB'!AR16</f>
        <v>384</v>
      </c>
      <c r="U211" s="32">
        <f>+'IT HUB'!AS16</f>
        <v>384</v>
      </c>
      <c r="V211" s="32">
        <f>+'IT HUB'!AT16</f>
        <v>0</v>
      </c>
      <c r="W211" s="32">
        <f>+'IT HUB'!AU16</f>
        <v>0</v>
      </c>
      <c r="X211" s="32">
        <f>+'IT HUB'!AV16</f>
        <v>384</v>
      </c>
      <c r="Y211" s="32">
        <f>+'IT HUB'!AW16</f>
        <v>0</v>
      </c>
    </row>
    <row r="212" spans="1:25">
      <c r="A212" t="s">
        <v>207</v>
      </c>
      <c r="B212" s="32">
        <f>+'UK HUB'!Z16</f>
        <v>384</v>
      </c>
      <c r="C212" s="32">
        <f>+'UK HUB'!AA16</f>
        <v>0</v>
      </c>
      <c r="D212" s="32">
        <f>+'UK HUB'!AB16</f>
        <v>0</v>
      </c>
      <c r="E212" s="32">
        <f>+'UK HUB'!AC16</f>
        <v>384</v>
      </c>
      <c r="F212" s="32">
        <f>+'UK HUB'!AD16</f>
        <v>0</v>
      </c>
      <c r="G212" s="32">
        <f>+'UK HUB'!AE16</f>
        <v>384</v>
      </c>
      <c r="H212" s="32">
        <f>+'UK HUB'!AF16</f>
        <v>384</v>
      </c>
      <c r="I212" s="32">
        <f>+'UK HUB'!AG16</f>
        <v>0</v>
      </c>
      <c r="J212" s="32">
        <f>+'UK HUB'!AH16</f>
        <v>384</v>
      </c>
      <c r="K212" s="32">
        <f>+'UK HUB'!AI16</f>
        <v>0</v>
      </c>
      <c r="L212" s="32">
        <f>+'UK HUB'!AJ16</f>
        <v>0</v>
      </c>
      <c r="M212" s="32">
        <f>+'UK HUB'!AK16</f>
        <v>0</v>
      </c>
      <c r="N212" s="32">
        <f>+'UK HUB'!AL16</f>
        <v>0</v>
      </c>
      <c r="O212" s="32">
        <f>+'UK HUB'!AM16</f>
        <v>384</v>
      </c>
      <c r="P212" s="32">
        <f>+'UK HUB'!AN16</f>
        <v>384</v>
      </c>
      <c r="Q212" s="32">
        <f>+'UK HUB'!AO16</f>
        <v>384</v>
      </c>
      <c r="R212" s="32">
        <f>+'UK HUB'!AP16</f>
        <v>384</v>
      </c>
      <c r="S212" s="32">
        <f>+'UK HUB'!AQ16</f>
        <v>768</v>
      </c>
      <c r="T212" s="32">
        <f>+'UK HUB'!AR16</f>
        <v>384</v>
      </c>
      <c r="U212" s="32">
        <f>+'UK HUB'!AS16</f>
        <v>0</v>
      </c>
      <c r="V212" s="32">
        <f>+'UK HUB'!AT16</f>
        <v>384</v>
      </c>
      <c r="W212" s="32">
        <f>+'UK HUB'!AU16</f>
        <v>0</v>
      </c>
      <c r="X212" s="32">
        <f>+'UK HUB'!AV16</f>
        <v>0</v>
      </c>
      <c r="Y212" s="32">
        <f>+'UK HUB'!AW16</f>
        <v>0</v>
      </c>
    </row>
    <row r="213" spans="1:25">
      <c r="A213" t="s">
        <v>208</v>
      </c>
      <c r="B213" s="32">
        <f>+'CE HUB'!Z16</f>
        <v>0</v>
      </c>
      <c r="C213" s="32">
        <f>+'CE HUB'!AA16</f>
        <v>0</v>
      </c>
      <c r="D213" s="32">
        <f>+'CE HUB'!AB16</f>
        <v>0</v>
      </c>
      <c r="E213" s="32">
        <f>+'CE HUB'!AC16</f>
        <v>0</v>
      </c>
      <c r="F213" s="32">
        <f>+'CE HUB'!AD16</f>
        <v>0</v>
      </c>
      <c r="G213" s="32">
        <f>+'CE HUB'!AE16</f>
        <v>0</v>
      </c>
      <c r="H213" s="32">
        <f>+'CE HUB'!AF16</f>
        <v>0</v>
      </c>
      <c r="I213" s="32">
        <f>+'CE HUB'!AG16</f>
        <v>0</v>
      </c>
      <c r="J213" s="32">
        <f>+'CE HUB'!AH16</f>
        <v>0</v>
      </c>
      <c r="K213" s="32">
        <f>+'CE HUB'!AI16</f>
        <v>0</v>
      </c>
      <c r="L213" s="32">
        <f>+'CE HUB'!AJ16</f>
        <v>0</v>
      </c>
      <c r="M213" s="32">
        <f>+'CE HUB'!AK16</f>
        <v>0</v>
      </c>
      <c r="N213" s="32">
        <f>+'CE HUB'!AL16</f>
        <v>0</v>
      </c>
      <c r="O213" s="32">
        <f>+'CE HUB'!AM16</f>
        <v>0</v>
      </c>
      <c r="P213" s="32">
        <f>+'CE HUB'!AN16</f>
        <v>0</v>
      </c>
      <c r="Q213" s="32">
        <f>+'CE HUB'!AO16</f>
        <v>0</v>
      </c>
      <c r="R213" s="32">
        <f>+'CE HUB'!AP16</f>
        <v>0</v>
      </c>
      <c r="S213" s="32">
        <f>+'CE HUB'!AQ16</f>
        <v>0</v>
      </c>
      <c r="T213" s="32">
        <f>+'CE HUB'!AR16</f>
        <v>0</v>
      </c>
      <c r="U213" s="32">
        <f>+'CE HUB'!AS16</f>
        <v>0</v>
      </c>
      <c r="V213" s="32">
        <f>+'CE HUB'!AT16</f>
        <v>0</v>
      </c>
      <c r="W213" s="32">
        <f>+'CE HUB'!AU16</f>
        <v>0</v>
      </c>
      <c r="X213" s="32">
        <f>+'CE HUB'!AV16</f>
        <v>0</v>
      </c>
      <c r="Y213" s="32">
        <f>+'CE HUB'!AW16</f>
        <v>0</v>
      </c>
    </row>
    <row r="214" spans="1:25">
      <c r="A214" t="s">
        <v>213</v>
      </c>
      <c r="B214" s="32">
        <f>+'M-EAST Hub'!Z16</f>
        <v>0</v>
      </c>
      <c r="C214" s="32">
        <f>+'M-EAST Hub'!AA16</f>
        <v>0</v>
      </c>
      <c r="D214" s="32">
        <f>+'M-EAST Hub'!AB16</f>
        <v>0</v>
      </c>
      <c r="E214" s="32">
        <f>+'M-EAST Hub'!AC16</f>
        <v>0</v>
      </c>
      <c r="F214" s="32">
        <f>+'M-EAST Hub'!AD16</f>
        <v>0</v>
      </c>
      <c r="G214" s="32">
        <f>+'M-EAST Hub'!AE16</f>
        <v>0</v>
      </c>
      <c r="H214" s="32">
        <f>+'M-EAST Hub'!AF16</f>
        <v>0</v>
      </c>
      <c r="I214" s="32">
        <f>+'M-EAST Hub'!AG16</f>
        <v>0</v>
      </c>
      <c r="J214" s="32">
        <f>+'M-EAST Hub'!AH16</f>
        <v>0</v>
      </c>
      <c r="K214" s="32">
        <f>+'M-EAST Hub'!AI16</f>
        <v>0</v>
      </c>
      <c r="L214" s="32">
        <f>+'M-EAST Hub'!AJ16</f>
        <v>0</v>
      </c>
      <c r="M214" s="32">
        <f>+'M-EAST Hub'!AK16</f>
        <v>0</v>
      </c>
      <c r="N214" s="32">
        <f>+'M-EAST Hub'!AL16</f>
        <v>0</v>
      </c>
      <c r="O214" s="32">
        <f>+'M-EAST Hub'!AM16</f>
        <v>0</v>
      </c>
      <c r="P214" s="32">
        <f>+'M-EAST Hub'!AN16</f>
        <v>0</v>
      </c>
      <c r="Q214" s="32">
        <f>+'M-EAST Hub'!AO16</f>
        <v>0</v>
      </c>
      <c r="R214" s="32">
        <f>+'M-EAST Hub'!AP16</f>
        <v>0</v>
      </c>
      <c r="S214" s="32">
        <f>+'M-EAST Hub'!AQ16</f>
        <v>0</v>
      </c>
      <c r="T214" s="32">
        <f>+'M-EAST Hub'!AR16</f>
        <v>0</v>
      </c>
      <c r="U214" s="32">
        <f>+'M-EAST Hub'!AS16</f>
        <v>0</v>
      </c>
      <c r="V214" s="32">
        <f>+'M-EAST Hub'!AT16</f>
        <v>0</v>
      </c>
      <c r="W214" s="32">
        <f>+'M-EAST Hub'!AU16</f>
        <v>0</v>
      </c>
      <c r="X214" s="32">
        <f>+'M-EAST Hub'!AV16</f>
        <v>0</v>
      </c>
      <c r="Y214" s="32">
        <f>+'M-EAST Hub'!AW16</f>
        <v>0</v>
      </c>
    </row>
    <row r="215" spans="1:25">
      <c r="A215" t="s">
        <v>63</v>
      </c>
      <c r="B215" s="32">
        <f>+USA!Z16</f>
        <v>0</v>
      </c>
      <c r="C215" s="32">
        <f>+USA!AA16</f>
        <v>0</v>
      </c>
      <c r="D215" s="32">
        <f>+USA!AB16</f>
        <v>0</v>
      </c>
      <c r="E215" s="32">
        <f>+USA!AC16</f>
        <v>0</v>
      </c>
      <c r="F215" s="32">
        <f>+USA!AD16</f>
        <v>0</v>
      </c>
      <c r="G215" s="32">
        <f>+USA!AE16</f>
        <v>0</v>
      </c>
      <c r="H215" s="32">
        <f>+USA!AF16</f>
        <v>0</v>
      </c>
      <c r="I215" s="32">
        <f>+USA!AG16</f>
        <v>0</v>
      </c>
      <c r="J215" s="32">
        <f>+USA!AH16</f>
        <v>0</v>
      </c>
      <c r="K215" s="32">
        <f>+USA!AI16</f>
        <v>0</v>
      </c>
      <c r="L215" s="32">
        <f>+USA!AJ16</f>
        <v>0</v>
      </c>
      <c r="M215" s="32">
        <f>+USA!AK16</f>
        <v>0</v>
      </c>
      <c r="N215" s="32">
        <f>+USA!AL16</f>
        <v>0</v>
      </c>
      <c r="O215" s="32">
        <f>+USA!AM16</f>
        <v>0</v>
      </c>
      <c r="P215" s="32">
        <f>+USA!AN16</f>
        <v>0</v>
      </c>
      <c r="Q215" s="32">
        <f>+USA!AO16</f>
        <v>0</v>
      </c>
      <c r="R215" s="32">
        <f>+USA!AP16</f>
        <v>0</v>
      </c>
      <c r="S215" s="32">
        <f>+USA!AQ16</f>
        <v>0</v>
      </c>
      <c r="T215" s="32">
        <f>+USA!AR16</f>
        <v>0</v>
      </c>
      <c r="U215" s="32">
        <f>+USA!AS16</f>
        <v>0</v>
      </c>
      <c r="V215" s="32">
        <f>+USA!AT16</f>
        <v>0</v>
      </c>
      <c r="W215" s="32">
        <f>+USA!AU16</f>
        <v>0</v>
      </c>
      <c r="X215" s="32">
        <f>+USA!AV16</f>
        <v>0</v>
      </c>
      <c r="Y215" s="32">
        <f>+USA!AW16</f>
        <v>0</v>
      </c>
    </row>
    <row r="216" spans="1:25">
      <c r="A216" t="s">
        <v>209</v>
      </c>
      <c r="B216" s="32">
        <f>+ASIA!Z16</f>
        <v>0</v>
      </c>
      <c r="C216" s="32">
        <f>+ASIA!AA16</f>
        <v>0</v>
      </c>
      <c r="D216" s="32">
        <f>+ASIA!AB16</f>
        <v>0</v>
      </c>
      <c r="E216" s="32">
        <f>+ASIA!AC16</f>
        <v>0</v>
      </c>
      <c r="F216" s="32">
        <f>+ASIA!AD16</f>
        <v>0</v>
      </c>
      <c r="G216" s="32">
        <f>+ASIA!AE16</f>
        <v>0</v>
      </c>
      <c r="H216" s="32">
        <f>+ASIA!AF16</f>
        <v>0</v>
      </c>
      <c r="I216" s="32">
        <f>+ASIA!AG16</f>
        <v>0</v>
      </c>
      <c r="J216" s="32">
        <f>+ASIA!AH16</f>
        <v>0</v>
      </c>
      <c r="K216" s="32">
        <f>+ASIA!AI16</f>
        <v>0</v>
      </c>
      <c r="L216" s="32">
        <f>+ASIA!AJ16</f>
        <v>0</v>
      </c>
      <c r="M216" s="32">
        <f>+ASIA!AK16</f>
        <v>0</v>
      </c>
      <c r="N216" s="32">
        <f>+ASIA!AL16</f>
        <v>0</v>
      </c>
      <c r="O216" s="32">
        <f>+ASIA!AM16</f>
        <v>0</v>
      </c>
      <c r="P216" s="32">
        <f>+ASIA!AN16</f>
        <v>0</v>
      </c>
      <c r="Q216" s="32">
        <f>+ASIA!AO16</f>
        <v>0</v>
      </c>
      <c r="R216" s="32">
        <f>+ASIA!AP16</f>
        <v>0</v>
      </c>
      <c r="S216" s="32">
        <f>+ASIA!AQ16</f>
        <v>0</v>
      </c>
      <c r="T216" s="32">
        <f>+ASIA!AR16</f>
        <v>0</v>
      </c>
      <c r="U216" s="32">
        <f>+ASIA!AS16</f>
        <v>0</v>
      </c>
      <c r="V216" s="32">
        <f>+ASIA!AT16</f>
        <v>0</v>
      </c>
      <c r="W216" s="32">
        <f>+ASIA!AU16</f>
        <v>0</v>
      </c>
      <c r="X216" s="32">
        <f>+ASIA!AV16</f>
        <v>0</v>
      </c>
      <c r="Y216" s="32">
        <f>+ASIA!AW16</f>
        <v>0</v>
      </c>
    </row>
    <row r="217" spans="1:25">
      <c r="A217" t="s">
        <v>214</v>
      </c>
      <c r="B217" s="32">
        <f>+'Others IEC'!Z16</f>
        <v>0</v>
      </c>
      <c r="C217" s="32">
        <f>+'Others IEC'!AA16</f>
        <v>0</v>
      </c>
      <c r="D217" s="32">
        <f>+'Others IEC'!AB16</f>
        <v>0</v>
      </c>
      <c r="E217" s="32">
        <f>+'Others IEC'!AC16</f>
        <v>0</v>
      </c>
      <c r="F217" s="32">
        <f>+'Others IEC'!AD16</f>
        <v>0</v>
      </c>
      <c r="G217" s="32">
        <f>+'Others IEC'!AE16</f>
        <v>0</v>
      </c>
      <c r="H217" s="32">
        <f>+'Others IEC'!AF16</f>
        <v>0</v>
      </c>
      <c r="I217" s="32">
        <f>+'Others IEC'!AG16</f>
        <v>0</v>
      </c>
      <c r="J217" s="32">
        <f>+'Others IEC'!AH16</f>
        <v>0</v>
      </c>
      <c r="K217" s="32">
        <f>+'Others IEC'!AI16</f>
        <v>0</v>
      </c>
      <c r="L217" s="32">
        <f>+'Others IEC'!AJ16</f>
        <v>0</v>
      </c>
      <c r="M217" s="32">
        <f>+'Others IEC'!AK16</f>
        <v>0</v>
      </c>
      <c r="N217" s="32">
        <f>+'Others IEC'!AL16</f>
        <v>0</v>
      </c>
      <c r="O217" s="32">
        <f>+'Others IEC'!AM16</f>
        <v>0</v>
      </c>
      <c r="P217" s="32">
        <f>+'Others IEC'!AN16</f>
        <v>0</v>
      </c>
      <c r="Q217" s="32">
        <f>+'Others IEC'!AO16</f>
        <v>0</v>
      </c>
      <c r="R217" s="32">
        <f>+'Others IEC'!AP16</f>
        <v>0</v>
      </c>
      <c r="S217" s="32">
        <f>+'Others IEC'!AQ16</f>
        <v>0</v>
      </c>
      <c r="T217" s="32">
        <f>+'Others IEC'!AR16</f>
        <v>0</v>
      </c>
      <c r="U217" s="32">
        <f>+'Others IEC'!AS16</f>
        <v>0</v>
      </c>
      <c r="V217" s="32">
        <f>+'Others IEC'!AT16</f>
        <v>0</v>
      </c>
      <c r="W217" s="32">
        <f>+'Others IEC'!AU16</f>
        <v>0</v>
      </c>
      <c r="X217" s="32">
        <f>+'Others IEC'!AV16</f>
        <v>0</v>
      </c>
      <c r="Y217" s="32">
        <f>+'Others IEC'!AW16</f>
        <v>0</v>
      </c>
    </row>
    <row r="218" spans="1:25">
      <c r="A218" t="s">
        <v>215</v>
      </c>
      <c r="B218" s="32">
        <f>+'N-Africa'!Z16</f>
        <v>0</v>
      </c>
      <c r="C218" s="32">
        <f>+'N-Africa'!AA16</f>
        <v>0</v>
      </c>
      <c r="D218" s="32">
        <f>+'N-Africa'!AB16</f>
        <v>0</v>
      </c>
      <c r="E218" s="32">
        <f>+'N-Africa'!AC16</f>
        <v>0</v>
      </c>
      <c r="F218" s="32">
        <f>+'N-Africa'!AD16</f>
        <v>0</v>
      </c>
      <c r="G218" s="32">
        <f>+'N-Africa'!AE16</f>
        <v>0</v>
      </c>
      <c r="H218" s="32">
        <f>+'N-Africa'!AF16</f>
        <v>0</v>
      </c>
      <c r="I218" s="32">
        <f>+'N-Africa'!AG16</f>
        <v>0</v>
      </c>
      <c r="J218" s="32">
        <f>+'N-Africa'!AH16</f>
        <v>0</v>
      </c>
      <c r="K218" s="32">
        <f>+'N-Africa'!AI16</f>
        <v>0</v>
      </c>
      <c r="L218" s="32">
        <f>+'N-Africa'!AJ16</f>
        <v>0</v>
      </c>
      <c r="M218" s="32">
        <f>+'N-Africa'!AK16</f>
        <v>0</v>
      </c>
      <c r="N218" s="32">
        <f>+'N-Africa'!AL16</f>
        <v>0</v>
      </c>
      <c r="O218" s="32">
        <f>+'N-Africa'!AM16</f>
        <v>0</v>
      </c>
      <c r="P218" s="32">
        <f>+'N-Africa'!AN16</f>
        <v>0</v>
      </c>
      <c r="Q218" s="32">
        <f>+'N-Africa'!AO16</f>
        <v>0</v>
      </c>
      <c r="R218" s="32">
        <f>+'N-Africa'!AP16</f>
        <v>0</v>
      </c>
      <c r="S218" s="32">
        <f>+'N-Africa'!AQ16</f>
        <v>0</v>
      </c>
      <c r="T218" s="32">
        <f>+'N-Africa'!AR16</f>
        <v>0</v>
      </c>
      <c r="U218" s="32">
        <f>+'N-Africa'!AS16</f>
        <v>0</v>
      </c>
      <c r="V218" s="32">
        <f>+'N-Africa'!AT16</f>
        <v>0</v>
      </c>
      <c r="W218" s="32">
        <f>+'N-Africa'!AU16</f>
        <v>0</v>
      </c>
      <c r="X218" s="32">
        <f>+'N-Africa'!AV16</f>
        <v>0</v>
      </c>
      <c r="Y218" s="32">
        <f>+'N-Africa'!AW16</f>
        <v>0</v>
      </c>
    </row>
    <row r="220" spans="1:25">
      <c r="A220" s="33" t="s">
        <v>216</v>
      </c>
      <c r="B220" s="34">
        <f>+SUM(B208:B218)</f>
        <v>1536</v>
      </c>
      <c r="C220" s="34">
        <f t="shared" ref="C220:Y220" si="12">+SUM(C208:C218)</f>
        <v>384</v>
      </c>
      <c r="D220" s="34">
        <f t="shared" si="12"/>
        <v>0</v>
      </c>
      <c r="E220" s="34">
        <f t="shared" si="12"/>
        <v>1536</v>
      </c>
      <c r="F220" s="34">
        <f t="shared" si="12"/>
        <v>1152</v>
      </c>
      <c r="G220" s="34">
        <f t="shared" si="12"/>
        <v>1152</v>
      </c>
      <c r="H220" s="34">
        <f t="shared" si="12"/>
        <v>1152</v>
      </c>
      <c r="I220" s="34">
        <f t="shared" si="12"/>
        <v>768</v>
      </c>
      <c r="J220" s="34">
        <f t="shared" si="12"/>
        <v>384</v>
      </c>
      <c r="K220" s="34">
        <f t="shared" si="12"/>
        <v>0</v>
      </c>
      <c r="L220" s="34">
        <f t="shared" si="12"/>
        <v>0</v>
      </c>
      <c r="M220" s="34">
        <f t="shared" si="12"/>
        <v>768</v>
      </c>
      <c r="N220" s="34">
        <f t="shared" si="12"/>
        <v>384</v>
      </c>
      <c r="O220" s="34">
        <f t="shared" si="12"/>
        <v>768</v>
      </c>
      <c r="P220" s="34">
        <f t="shared" si="12"/>
        <v>1536</v>
      </c>
      <c r="Q220" s="34">
        <f t="shared" si="12"/>
        <v>1152</v>
      </c>
      <c r="R220" s="34">
        <f t="shared" si="12"/>
        <v>1536</v>
      </c>
      <c r="S220" s="34">
        <f t="shared" si="12"/>
        <v>1920</v>
      </c>
      <c r="T220" s="34">
        <f t="shared" si="12"/>
        <v>1536</v>
      </c>
      <c r="U220" s="34">
        <f t="shared" si="12"/>
        <v>1152</v>
      </c>
      <c r="V220" s="34">
        <f t="shared" si="12"/>
        <v>768</v>
      </c>
      <c r="W220" s="34">
        <f t="shared" si="12"/>
        <v>0</v>
      </c>
      <c r="X220" s="34">
        <f t="shared" si="12"/>
        <v>384</v>
      </c>
      <c r="Y220" s="34">
        <f t="shared" si="12"/>
        <v>0</v>
      </c>
    </row>
    <row r="222" spans="1:25">
      <c r="A222" s="16" t="s">
        <v>138</v>
      </c>
      <c r="B222" s="31" t="s">
        <v>154</v>
      </c>
      <c r="C222" s="31" t="s">
        <v>154</v>
      </c>
      <c r="D222" s="31" t="s">
        <v>154</v>
      </c>
      <c r="E222" s="31" t="s">
        <v>154</v>
      </c>
      <c r="F222" s="31" t="s">
        <v>154</v>
      </c>
      <c r="G222" s="31" t="s">
        <v>154</v>
      </c>
      <c r="H222" s="31" t="s">
        <v>154</v>
      </c>
      <c r="I222" s="31" t="s">
        <v>154</v>
      </c>
      <c r="J222" s="31" t="s">
        <v>154</v>
      </c>
      <c r="K222" s="31" t="s">
        <v>154</v>
      </c>
      <c r="L222" s="31" t="s">
        <v>154</v>
      </c>
      <c r="M222" s="31" t="s">
        <v>154</v>
      </c>
      <c r="N222" s="31" t="s">
        <v>154</v>
      </c>
      <c r="O222" s="31" t="s">
        <v>154</v>
      </c>
      <c r="P222" s="31" t="s">
        <v>154</v>
      </c>
      <c r="Q222" s="31" t="s">
        <v>154</v>
      </c>
      <c r="R222" s="31" t="s">
        <v>154</v>
      </c>
      <c r="S222" s="31" t="s">
        <v>154</v>
      </c>
      <c r="T222" s="31" t="s">
        <v>154</v>
      </c>
      <c r="U222" s="31" t="s">
        <v>154</v>
      </c>
      <c r="V222" s="31" t="s">
        <v>154</v>
      </c>
      <c r="W222" s="31" t="s">
        <v>154</v>
      </c>
      <c r="X222" s="31" t="s">
        <v>154</v>
      </c>
      <c r="Y222" s="31" t="s">
        <v>154</v>
      </c>
    </row>
    <row r="223" spans="1:25">
      <c r="A223" t="s">
        <v>203</v>
      </c>
      <c r="B223" s="31">
        <v>1</v>
      </c>
      <c r="C223" s="31">
        <v>1</v>
      </c>
      <c r="D223" s="31">
        <v>1</v>
      </c>
      <c r="E223" s="31">
        <v>1</v>
      </c>
      <c r="F223" s="31">
        <v>1</v>
      </c>
      <c r="G223" s="31">
        <v>1</v>
      </c>
      <c r="H223" s="31">
        <v>1</v>
      </c>
      <c r="I223" s="31">
        <v>1</v>
      </c>
      <c r="J223" s="31">
        <v>1</v>
      </c>
      <c r="K223" s="31">
        <v>1</v>
      </c>
      <c r="L223" s="31">
        <v>1</v>
      </c>
      <c r="M223" s="31">
        <v>1</v>
      </c>
      <c r="N223" s="31">
        <v>2</v>
      </c>
      <c r="O223" s="31">
        <v>2</v>
      </c>
      <c r="P223" s="31">
        <v>2</v>
      </c>
      <c r="Q223" s="31">
        <v>2</v>
      </c>
      <c r="R223" s="31">
        <v>2</v>
      </c>
      <c r="S223" s="31">
        <v>2</v>
      </c>
      <c r="T223" s="31">
        <v>2</v>
      </c>
      <c r="U223" s="31">
        <v>2</v>
      </c>
      <c r="V223" s="31">
        <v>2</v>
      </c>
      <c r="W223" s="31">
        <v>2</v>
      </c>
      <c r="X223" s="31">
        <v>2</v>
      </c>
      <c r="Y223" s="31">
        <v>2</v>
      </c>
    </row>
    <row r="224" spans="1:25">
      <c r="A224" t="s">
        <v>10</v>
      </c>
      <c r="B224" s="31">
        <v>1</v>
      </c>
      <c r="C224" s="31">
        <v>2</v>
      </c>
      <c r="D224" s="31">
        <v>3</v>
      </c>
      <c r="E224" s="31">
        <v>4</v>
      </c>
      <c r="F224" s="31">
        <v>5</v>
      </c>
      <c r="G224" s="31">
        <v>6</v>
      </c>
      <c r="H224" s="31">
        <v>7</v>
      </c>
      <c r="I224" s="31">
        <v>8</v>
      </c>
      <c r="J224" s="31">
        <v>9</v>
      </c>
      <c r="K224" s="31">
        <v>10</v>
      </c>
      <c r="L224" s="31">
        <v>11</v>
      </c>
      <c r="M224" s="31">
        <v>12</v>
      </c>
      <c r="N224" s="31">
        <v>1</v>
      </c>
      <c r="O224" s="31">
        <v>2</v>
      </c>
      <c r="P224" s="31">
        <v>3</v>
      </c>
      <c r="Q224" s="31">
        <v>4</v>
      </c>
      <c r="R224" s="31">
        <v>5</v>
      </c>
      <c r="S224" s="31">
        <v>6</v>
      </c>
      <c r="T224" s="31">
        <v>7</v>
      </c>
      <c r="U224" s="31">
        <v>8</v>
      </c>
      <c r="V224" s="31">
        <v>9</v>
      </c>
      <c r="W224" s="31">
        <v>10</v>
      </c>
      <c r="X224" s="31">
        <v>11</v>
      </c>
      <c r="Y224" s="31">
        <v>12</v>
      </c>
    </row>
    <row r="225" spans="1:25">
      <c r="A225" t="s">
        <v>167</v>
      </c>
      <c r="B225" s="32">
        <f>+DACH!Z17</f>
        <v>384</v>
      </c>
      <c r="C225" s="32">
        <f>+DACH!AA17</f>
        <v>0</v>
      </c>
      <c r="D225" s="32">
        <f>+DACH!AB17</f>
        <v>0</v>
      </c>
      <c r="E225" s="32">
        <f>+DACH!AC17</f>
        <v>384</v>
      </c>
      <c r="F225" s="32">
        <f>+DACH!AD17</f>
        <v>384</v>
      </c>
      <c r="G225" s="32">
        <f>+DACH!AE17</f>
        <v>0</v>
      </c>
      <c r="H225" s="32">
        <f>+DACH!AF17</f>
        <v>384</v>
      </c>
      <c r="I225" s="32">
        <f>+DACH!AG17</f>
        <v>0</v>
      </c>
      <c r="J225" s="32">
        <f>+DACH!AH17</f>
        <v>384</v>
      </c>
      <c r="K225" s="32">
        <f>+DACH!AI17</f>
        <v>0</v>
      </c>
      <c r="L225" s="32">
        <f>+DACH!AJ17</f>
        <v>0</v>
      </c>
      <c r="M225" s="32">
        <f>+DACH!AK17</f>
        <v>0</v>
      </c>
      <c r="N225" s="32">
        <f>+DACH!AL17</f>
        <v>384</v>
      </c>
      <c r="O225" s="32">
        <f>+DACH!AM17</f>
        <v>0</v>
      </c>
      <c r="P225" s="32">
        <f>+DACH!AN17</f>
        <v>384</v>
      </c>
      <c r="Q225" s="32">
        <f>+DACH!AO17</f>
        <v>384</v>
      </c>
      <c r="R225" s="32">
        <f>+DACH!AP17</f>
        <v>384</v>
      </c>
      <c r="S225" s="32">
        <f>+DACH!AQ17</f>
        <v>384</v>
      </c>
      <c r="T225" s="32">
        <f>+DACH!AR17</f>
        <v>0</v>
      </c>
      <c r="U225" s="32">
        <f>+DACH!AS17</f>
        <v>0</v>
      </c>
      <c r="V225" s="32">
        <f>+DACH!AT17</f>
        <v>384</v>
      </c>
      <c r="W225" s="32">
        <f>+DACH!AU17</f>
        <v>0</v>
      </c>
      <c r="X225" s="32">
        <f>+DACH!AV17</f>
        <v>384</v>
      </c>
      <c r="Y225" s="32">
        <f>+DACH!AW17</f>
        <v>0</v>
      </c>
    </row>
    <row r="226" spans="1:25">
      <c r="A226" t="s">
        <v>211</v>
      </c>
      <c r="B226" s="32">
        <f>+'IB HUB'!Z17</f>
        <v>384</v>
      </c>
      <c r="C226" s="32">
        <f>+'IB HUB'!AA17</f>
        <v>0</v>
      </c>
      <c r="D226" s="32">
        <f>+'IB HUB'!AB17</f>
        <v>0</v>
      </c>
      <c r="E226" s="32">
        <f>+'IB HUB'!AC17</f>
        <v>0</v>
      </c>
      <c r="F226" s="32">
        <f>+'IB HUB'!AD17</f>
        <v>384</v>
      </c>
      <c r="G226" s="32">
        <f>+'IB HUB'!AE17</f>
        <v>0</v>
      </c>
      <c r="H226" s="32">
        <f>+'IB HUB'!AF17</f>
        <v>384</v>
      </c>
      <c r="I226" s="32">
        <f>+'IB HUB'!AG17</f>
        <v>0</v>
      </c>
      <c r="J226" s="32">
        <f>+'IB HUB'!AH17</f>
        <v>0</v>
      </c>
      <c r="K226" s="32">
        <f>+'IB HUB'!AI17</f>
        <v>0</v>
      </c>
      <c r="L226" s="32">
        <f>+'IB HUB'!AJ17</f>
        <v>0</v>
      </c>
      <c r="M226" s="32">
        <f>+'IB HUB'!AK17</f>
        <v>0</v>
      </c>
      <c r="N226" s="32">
        <f>+'IB HUB'!AL17</f>
        <v>384</v>
      </c>
      <c r="O226" s="32">
        <f>+'IB HUB'!AM17</f>
        <v>0</v>
      </c>
      <c r="P226" s="32">
        <f>+'IB HUB'!AN17</f>
        <v>0</v>
      </c>
      <c r="Q226" s="32">
        <f>+'IB HUB'!AO17</f>
        <v>384</v>
      </c>
      <c r="R226" s="32">
        <f>+'IB HUB'!AP17</f>
        <v>384</v>
      </c>
      <c r="S226" s="32">
        <f>+'IB HUB'!AQ17</f>
        <v>384</v>
      </c>
      <c r="T226" s="32">
        <f>+'IB HUB'!AR17</f>
        <v>0</v>
      </c>
      <c r="U226" s="32">
        <f>+'IB HUB'!AS17</f>
        <v>0</v>
      </c>
      <c r="V226" s="32">
        <f>+'IB HUB'!AT17</f>
        <v>0</v>
      </c>
      <c r="W226" s="32">
        <f>+'IB HUB'!AU17</f>
        <v>0</v>
      </c>
      <c r="X226" s="32">
        <f>+'IB HUB'!AV17</f>
        <v>0</v>
      </c>
      <c r="Y226" s="32">
        <f>+'IB HUB'!AW17</f>
        <v>0</v>
      </c>
    </row>
    <row r="227" spans="1:25">
      <c r="A227" t="s">
        <v>212</v>
      </c>
      <c r="B227" s="32">
        <f>+'FR HUB'!Z17</f>
        <v>384</v>
      </c>
      <c r="C227" s="32">
        <f>+'FR HUB'!AA17</f>
        <v>0</v>
      </c>
      <c r="D227" s="32">
        <f>+'FR HUB'!AB17</f>
        <v>0</v>
      </c>
      <c r="E227" s="32">
        <f>+'FR HUB'!AC17</f>
        <v>384</v>
      </c>
      <c r="F227" s="32">
        <f>+'FR HUB'!AD17</f>
        <v>384</v>
      </c>
      <c r="G227" s="32">
        <f>+'FR HUB'!AE17</f>
        <v>384</v>
      </c>
      <c r="H227" s="32">
        <f>+'FR HUB'!AF17</f>
        <v>0</v>
      </c>
      <c r="I227" s="32">
        <f>+'FR HUB'!AG17</f>
        <v>384</v>
      </c>
      <c r="J227" s="32">
        <f>+'FR HUB'!AH17</f>
        <v>0</v>
      </c>
      <c r="K227" s="32">
        <f>+'FR HUB'!AI17</f>
        <v>0</v>
      </c>
      <c r="L227" s="32">
        <f>+'FR HUB'!AJ17</f>
        <v>0</v>
      </c>
      <c r="M227" s="32">
        <f>+'FR HUB'!AK17</f>
        <v>0</v>
      </c>
      <c r="N227" s="32">
        <f>+'FR HUB'!AL17</f>
        <v>0</v>
      </c>
      <c r="O227" s="32">
        <f>+'FR HUB'!AM17</f>
        <v>0</v>
      </c>
      <c r="P227" s="32">
        <f>+'FR HUB'!AN17</f>
        <v>0</v>
      </c>
      <c r="Q227" s="32">
        <f>+'FR HUB'!AO17</f>
        <v>0</v>
      </c>
      <c r="R227" s="32">
        <f>+'FR HUB'!AP17</f>
        <v>0</v>
      </c>
      <c r="S227" s="32">
        <f>+'FR HUB'!AQ17</f>
        <v>0</v>
      </c>
      <c r="T227" s="32">
        <f>+'FR HUB'!AR17</f>
        <v>0</v>
      </c>
      <c r="U227" s="32">
        <f>+'FR HUB'!AS17</f>
        <v>0</v>
      </c>
      <c r="V227" s="32">
        <f>+'FR HUB'!AT17</f>
        <v>0</v>
      </c>
      <c r="W227" s="32">
        <f>+'FR HUB'!AU17</f>
        <v>0</v>
      </c>
      <c r="X227" s="32">
        <f>+'FR HUB'!AV17</f>
        <v>0</v>
      </c>
      <c r="Y227" s="32">
        <f>+'FR HUB'!AW17</f>
        <v>0</v>
      </c>
    </row>
    <row r="228" spans="1:25">
      <c r="A228" t="s">
        <v>206</v>
      </c>
      <c r="B228" s="32">
        <f>+'IT HUB'!Z17</f>
        <v>384</v>
      </c>
      <c r="C228" s="32">
        <f>+'IT HUB'!AA17</f>
        <v>0</v>
      </c>
      <c r="D228" s="32">
        <f>+'IT HUB'!AB17</f>
        <v>0</v>
      </c>
      <c r="E228" s="32">
        <f>+'IT HUB'!AC17</f>
        <v>0</v>
      </c>
      <c r="F228" s="32">
        <f>+'IT HUB'!AD17</f>
        <v>384</v>
      </c>
      <c r="G228" s="32">
        <f>+'IT HUB'!AE17</f>
        <v>0</v>
      </c>
      <c r="H228" s="32">
        <f>+'IT HUB'!AF17</f>
        <v>384</v>
      </c>
      <c r="I228" s="32">
        <f>+'IT HUB'!AG17</f>
        <v>0</v>
      </c>
      <c r="J228" s="32">
        <f>+'IT HUB'!AH17</f>
        <v>0</v>
      </c>
      <c r="K228" s="32">
        <f>+'IT HUB'!AI17</f>
        <v>0</v>
      </c>
      <c r="L228" s="32">
        <f>+'IT HUB'!AJ17</f>
        <v>0</v>
      </c>
      <c r="M228" s="32">
        <f>+'IT HUB'!AK17</f>
        <v>0</v>
      </c>
      <c r="N228" s="32">
        <f>+'IT HUB'!AL17</f>
        <v>384</v>
      </c>
      <c r="O228" s="32">
        <f>+'IT HUB'!AM17</f>
        <v>0</v>
      </c>
      <c r="P228" s="32">
        <f>+'IT HUB'!AN17</f>
        <v>384</v>
      </c>
      <c r="Q228" s="32">
        <f>+'IT HUB'!AO17</f>
        <v>0</v>
      </c>
      <c r="R228" s="32">
        <f>+'IT HUB'!AP17</f>
        <v>384</v>
      </c>
      <c r="S228" s="32">
        <f>+'IT HUB'!AQ17</f>
        <v>384</v>
      </c>
      <c r="T228" s="32">
        <f>+'IT HUB'!AR17</f>
        <v>384</v>
      </c>
      <c r="U228" s="32">
        <f>+'IT HUB'!AS17</f>
        <v>0</v>
      </c>
      <c r="V228" s="32">
        <f>+'IT HUB'!AT17</f>
        <v>0</v>
      </c>
      <c r="W228" s="32">
        <f>+'IT HUB'!AU17</f>
        <v>0</v>
      </c>
      <c r="X228" s="32">
        <f>+'IT HUB'!AV17</f>
        <v>0</v>
      </c>
      <c r="Y228" s="32">
        <f>+'IT HUB'!AW17</f>
        <v>0</v>
      </c>
    </row>
    <row r="229" spans="1:25">
      <c r="A229" t="s">
        <v>207</v>
      </c>
      <c r="B229" s="32">
        <f>+'UK HUB'!Z17</f>
        <v>384</v>
      </c>
      <c r="C229" s="32">
        <f>+'UK HUB'!AA17</f>
        <v>0</v>
      </c>
      <c r="D229" s="32">
        <f>+'UK HUB'!AB17</f>
        <v>0</v>
      </c>
      <c r="E229" s="32">
        <f>+'UK HUB'!AC17</f>
        <v>384</v>
      </c>
      <c r="F229" s="32">
        <f>+'UK HUB'!AD17</f>
        <v>0</v>
      </c>
      <c r="G229" s="32">
        <f>+'UK HUB'!AE17</f>
        <v>384</v>
      </c>
      <c r="H229" s="32">
        <f>+'UK HUB'!AF17</f>
        <v>384</v>
      </c>
      <c r="I229" s="32">
        <f>+'UK HUB'!AG17</f>
        <v>0</v>
      </c>
      <c r="J229" s="32">
        <f>+'UK HUB'!AH17</f>
        <v>0</v>
      </c>
      <c r="K229" s="32">
        <f>+'UK HUB'!AI17</f>
        <v>0</v>
      </c>
      <c r="L229" s="32">
        <f>+'UK HUB'!AJ17</f>
        <v>384</v>
      </c>
      <c r="M229" s="32">
        <f>+'UK HUB'!AK17</f>
        <v>0</v>
      </c>
      <c r="N229" s="32">
        <f>+'UK HUB'!AL17</f>
        <v>0</v>
      </c>
      <c r="O229" s="32">
        <f>+'UK HUB'!AM17</f>
        <v>0</v>
      </c>
      <c r="P229" s="32">
        <f>+'UK HUB'!AN17</f>
        <v>384</v>
      </c>
      <c r="Q229" s="32">
        <f>+'UK HUB'!AO17</f>
        <v>0</v>
      </c>
      <c r="R229" s="32">
        <f>+'UK HUB'!AP17</f>
        <v>384</v>
      </c>
      <c r="S229" s="32">
        <f>+'UK HUB'!AQ17</f>
        <v>384</v>
      </c>
      <c r="T229" s="32">
        <f>+'UK HUB'!AR17</f>
        <v>384</v>
      </c>
      <c r="U229" s="32">
        <f>+'UK HUB'!AS17</f>
        <v>0</v>
      </c>
      <c r="V229" s="32">
        <f>+'UK HUB'!AT17</f>
        <v>0</v>
      </c>
      <c r="W229" s="32">
        <f>+'UK HUB'!AU17</f>
        <v>384</v>
      </c>
      <c r="X229" s="32">
        <f>+'UK HUB'!AV17</f>
        <v>0</v>
      </c>
      <c r="Y229" s="32">
        <f>+'UK HUB'!AW17</f>
        <v>0</v>
      </c>
    </row>
    <row r="230" spans="1:25">
      <c r="A230" t="s">
        <v>208</v>
      </c>
      <c r="B230" s="32">
        <f>+'CE HUB'!Z17</f>
        <v>0</v>
      </c>
      <c r="C230" s="32">
        <f>+'CE HUB'!AA17</f>
        <v>0</v>
      </c>
      <c r="D230" s="32">
        <f>+'CE HUB'!AB17</f>
        <v>0</v>
      </c>
      <c r="E230" s="32">
        <f>+'CE HUB'!AC17</f>
        <v>0</v>
      </c>
      <c r="F230" s="32">
        <f>+'CE HUB'!AD17</f>
        <v>0</v>
      </c>
      <c r="G230" s="32">
        <f>+'CE HUB'!AE17</f>
        <v>0</v>
      </c>
      <c r="H230" s="32">
        <f>+'CE HUB'!AF17</f>
        <v>0</v>
      </c>
      <c r="I230" s="32">
        <f>+'CE HUB'!AG17</f>
        <v>0</v>
      </c>
      <c r="J230" s="32">
        <f>+'CE HUB'!AH17</f>
        <v>0</v>
      </c>
      <c r="K230" s="32">
        <f>+'CE HUB'!AI17</f>
        <v>0</v>
      </c>
      <c r="L230" s="32">
        <f>+'CE HUB'!AJ17</f>
        <v>0</v>
      </c>
      <c r="M230" s="32">
        <f>+'CE HUB'!AK17</f>
        <v>0</v>
      </c>
      <c r="N230" s="32">
        <f>+'CE HUB'!AL17</f>
        <v>0</v>
      </c>
      <c r="O230" s="32">
        <f>+'CE HUB'!AM17</f>
        <v>0</v>
      </c>
      <c r="P230" s="32">
        <f>+'CE HUB'!AN17</f>
        <v>0</v>
      </c>
      <c r="Q230" s="32">
        <f>+'CE HUB'!AO17</f>
        <v>0</v>
      </c>
      <c r="R230" s="32">
        <f>+'CE HUB'!AP17</f>
        <v>0</v>
      </c>
      <c r="S230" s="32">
        <f>+'CE HUB'!AQ17</f>
        <v>0</v>
      </c>
      <c r="T230" s="32">
        <f>+'CE HUB'!AR17</f>
        <v>0</v>
      </c>
      <c r="U230" s="32">
        <f>+'CE HUB'!AS17</f>
        <v>0</v>
      </c>
      <c r="V230" s="32">
        <f>+'CE HUB'!AT17</f>
        <v>0</v>
      </c>
      <c r="W230" s="32">
        <f>+'CE HUB'!AU17</f>
        <v>0</v>
      </c>
      <c r="X230" s="32">
        <f>+'CE HUB'!AV17</f>
        <v>0</v>
      </c>
      <c r="Y230" s="32">
        <f>+'CE HUB'!AW17</f>
        <v>0</v>
      </c>
    </row>
    <row r="231" spans="1:25">
      <c r="A231" t="s">
        <v>213</v>
      </c>
      <c r="B231" s="32">
        <f>+'M-EAST Hub'!Z17</f>
        <v>0</v>
      </c>
      <c r="C231" s="32">
        <f>+'M-EAST Hub'!AA17</f>
        <v>0</v>
      </c>
      <c r="D231" s="32">
        <f>+'M-EAST Hub'!AB17</f>
        <v>0</v>
      </c>
      <c r="E231" s="32">
        <f>+'M-EAST Hub'!AC17</f>
        <v>0</v>
      </c>
      <c r="F231" s="32">
        <f>+'M-EAST Hub'!AD17</f>
        <v>0</v>
      </c>
      <c r="G231" s="32">
        <f>+'M-EAST Hub'!AE17</f>
        <v>0</v>
      </c>
      <c r="H231" s="32">
        <f>+'M-EAST Hub'!AF17</f>
        <v>0</v>
      </c>
      <c r="I231" s="32">
        <f>+'M-EAST Hub'!AG17</f>
        <v>0</v>
      </c>
      <c r="J231" s="32">
        <f>+'M-EAST Hub'!AH17</f>
        <v>0</v>
      </c>
      <c r="K231" s="32">
        <f>+'M-EAST Hub'!AI17</f>
        <v>0</v>
      </c>
      <c r="L231" s="32">
        <f>+'M-EAST Hub'!AJ17</f>
        <v>0</v>
      </c>
      <c r="M231" s="32">
        <f>+'M-EAST Hub'!AK17</f>
        <v>0</v>
      </c>
      <c r="N231" s="32">
        <f>+'M-EAST Hub'!AL17</f>
        <v>0</v>
      </c>
      <c r="O231" s="32">
        <f>+'M-EAST Hub'!AM17</f>
        <v>0</v>
      </c>
      <c r="P231" s="32">
        <f>+'M-EAST Hub'!AN17</f>
        <v>0</v>
      </c>
      <c r="Q231" s="32">
        <f>+'M-EAST Hub'!AO17</f>
        <v>0</v>
      </c>
      <c r="R231" s="32">
        <f>+'M-EAST Hub'!AP17</f>
        <v>0</v>
      </c>
      <c r="S231" s="32">
        <f>+'M-EAST Hub'!AQ17</f>
        <v>0</v>
      </c>
      <c r="T231" s="32">
        <f>+'M-EAST Hub'!AR17</f>
        <v>0</v>
      </c>
      <c r="U231" s="32">
        <f>+'M-EAST Hub'!AS17</f>
        <v>0</v>
      </c>
      <c r="V231" s="32">
        <f>+'M-EAST Hub'!AT17</f>
        <v>0</v>
      </c>
      <c r="W231" s="32">
        <f>+'M-EAST Hub'!AU17</f>
        <v>0</v>
      </c>
      <c r="X231" s="32">
        <f>+'M-EAST Hub'!AV17</f>
        <v>0</v>
      </c>
      <c r="Y231" s="32">
        <f>+'M-EAST Hub'!AW17</f>
        <v>0</v>
      </c>
    </row>
    <row r="232" spans="1:25">
      <c r="A232" t="s">
        <v>63</v>
      </c>
      <c r="B232" s="32">
        <f>+USA!Z17</f>
        <v>0</v>
      </c>
      <c r="C232" s="32">
        <f>+USA!AA17</f>
        <v>0</v>
      </c>
      <c r="D232" s="32">
        <f>+USA!AB17</f>
        <v>0</v>
      </c>
      <c r="E232" s="32">
        <f>+USA!AC17</f>
        <v>0</v>
      </c>
      <c r="F232" s="32">
        <f>+USA!AD17</f>
        <v>0</v>
      </c>
      <c r="G232" s="32">
        <f>+USA!AE17</f>
        <v>0</v>
      </c>
      <c r="H232" s="32">
        <f>+USA!AF17</f>
        <v>0</v>
      </c>
      <c r="I232" s="32">
        <f>+USA!AG17</f>
        <v>0</v>
      </c>
      <c r="J232" s="32">
        <f>+USA!AH17</f>
        <v>0</v>
      </c>
      <c r="K232" s="32">
        <f>+USA!AI17</f>
        <v>0</v>
      </c>
      <c r="L232" s="32">
        <f>+USA!AJ17</f>
        <v>0</v>
      </c>
      <c r="M232" s="32">
        <f>+USA!AK17</f>
        <v>0</v>
      </c>
      <c r="N232" s="32">
        <f>+USA!AL17</f>
        <v>0</v>
      </c>
      <c r="O232" s="32">
        <f>+USA!AM17</f>
        <v>0</v>
      </c>
      <c r="P232" s="32">
        <f>+USA!AN17</f>
        <v>0</v>
      </c>
      <c r="Q232" s="32">
        <f>+USA!AO17</f>
        <v>0</v>
      </c>
      <c r="R232" s="32">
        <f>+USA!AP17</f>
        <v>0</v>
      </c>
      <c r="S232" s="32">
        <f>+USA!AQ17</f>
        <v>0</v>
      </c>
      <c r="T232" s="32">
        <f>+USA!AR17</f>
        <v>0</v>
      </c>
      <c r="U232" s="32">
        <f>+USA!AS17</f>
        <v>0</v>
      </c>
      <c r="V232" s="32">
        <f>+USA!AT17</f>
        <v>0</v>
      </c>
      <c r="W232" s="32">
        <f>+USA!AU17</f>
        <v>0</v>
      </c>
      <c r="X232" s="32">
        <f>+USA!AV17</f>
        <v>0</v>
      </c>
      <c r="Y232" s="32">
        <f>+USA!AW17</f>
        <v>0</v>
      </c>
    </row>
    <row r="233" spans="1:25">
      <c r="A233" t="s">
        <v>209</v>
      </c>
      <c r="B233" s="32">
        <f>+ASIA!Z17</f>
        <v>0</v>
      </c>
      <c r="C233" s="32">
        <f>+ASIA!AA17</f>
        <v>0</v>
      </c>
      <c r="D233" s="32">
        <f>+ASIA!AB17</f>
        <v>0</v>
      </c>
      <c r="E233" s="32">
        <f>+ASIA!AC17</f>
        <v>0</v>
      </c>
      <c r="F233" s="32">
        <f>+ASIA!AD17</f>
        <v>0</v>
      </c>
      <c r="G233" s="32">
        <f>+ASIA!AE17</f>
        <v>0</v>
      </c>
      <c r="H233" s="32">
        <f>+ASIA!AF17</f>
        <v>0</v>
      </c>
      <c r="I233" s="32">
        <f>+ASIA!AG17</f>
        <v>0</v>
      </c>
      <c r="J233" s="32">
        <f>+ASIA!AH17</f>
        <v>0</v>
      </c>
      <c r="K233" s="32">
        <f>+ASIA!AI17</f>
        <v>0</v>
      </c>
      <c r="L233" s="32">
        <f>+ASIA!AJ17</f>
        <v>0</v>
      </c>
      <c r="M233" s="32">
        <f>+ASIA!AK17</f>
        <v>0</v>
      </c>
      <c r="N233" s="32">
        <f>+ASIA!AL17</f>
        <v>0</v>
      </c>
      <c r="O233" s="32">
        <f>+ASIA!AM17</f>
        <v>0</v>
      </c>
      <c r="P233" s="32">
        <f>+ASIA!AN17</f>
        <v>0</v>
      </c>
      <c r="Q233" s="32">
        <f>+ASIA!AO17</f>
        <v>0</v>
      </c>
      <c r="R233" s="32">
        <f>+ASIA!AP17</f>
        <v>0</v>
      </c>
      <c r="S233" s="32">
        <f>+ASIA!AQ17</f>
        <v>0</v>
      </c>
      <c r="T233" s="32">
        <f>+ASIA!AR17</f>
        <v>0</v>
      </c>
      <c r="U233" s="32">
        <f>+ASIA!AS17</f>
        <v>0</v>
      </c>
      <c r="V233" s="32">
        <f>+ASIA!AT17</f>
        <v>0</v>
      </c>
      <c r="W233" s="32">
        <f>+ASIA!AU17</f>
        <v>0</v>
      </c>
      <c r="X233" s="32">
        <f>+ASIA!AV17</f>
        <v>0</v>
      </c>
      <c r="Y233" s="32">
        <f>+ASIA!AW17</f>
        <v>0</v>
      </c>
    </row>
    <row r="234" spans="1:25">
      <c r="A234" t="s">
        <v>214</v>
      </c>
      <c r="B234" s="32">
        <f>+'Others IEC'!Z17</f>
        <v>0</v>
      </c>
      <c r="C234" s="32">
        <f>+'Others IEC'!AA17</f>
        <v>0</v>
      </c>
      <c r="D234" s="32">
        <f>+'Others IEC'!AB17</f>
        <v>0</v>
      </c>
      <c r="E234" s="32">
        <f>+'Others IEC'!AC17</f>
        <v>0</v>
      </c>
      <c r="F234" s="32">
        <f>+'Others IEC'!AD17</f>
        <v>0</v>
      </c>
      <c r="G234" s="32">
        <f>+'Others IEC'!AE17</f>
        <v>0</v>
      </c>
      <c r="H234" s="32">
        <f>+'Others IEC'!AF17</f>
        <v>0</v>
      </c>
      <c r="I234" s="32">
        <f>+'Others IEC'!AG17</f>
        <v>0</v>
      </c>
      <c r="J234" s="32">
        <f>+'Others IEC'!AH17</f>
        <v>0</v>
      </c>
      <c r="K234" s="32">
        <f>+'Others IEC'!AI17</f>
        <v>0</v>
      </c>
      <c r="L234" s="32">
        <f>+'Others IEC'!AJ17</f>
        <v>0</v>
      </c>
      <c r="M234" s="32">
        <f>+'Others IEC'!AK17</f>
        <v>0</v>
      </c>
      <c r="N234" s="32">
        <f>+'Others IEC'!AL17</f>
        <v>0</v>
      </c>
      <c r="O234" s="32">
        <f>+'Others IEC'!AM17</f>
        <v>0</v>
      </c>
      <c r="P234" s="32">
        <f>+'Others IEC'!AN17</f>
        <v>0</v>
      </c>
      <c r="Q234" s="32">
        <f>+'Others IEC'!AO17</f>
        <v>0</v>
      </c>
      <c r="R234" s="32">
        <f>+'Others IEC'!AP17</f>
        <v>0</v>
      </c>
      <c r="S234" s="32">
        <f>+'Others IEC'!AQ17</f>
        <v>0</v>
      </c>
      <c r="T234" s="32">
        <f>+'Others IEC'!AR17</f>
        <v>0</v>
      </c>
      <c r="U234" s="32">
        <f>+'Others IEC'!AS17</f>
        <v>0</v>
      </c>
      <c r="V234" s="32">
        <f>+'Others IEC'!AT17</f>
        <v>0</v>
      </c>
      <c r="W234" s="32">
        <f>+'Others IEC'!AU17</f>
        <v>0</v>
      </c>
      <c r="X234" s="32">
        <f>+'Others IEC'!AV17</f>
        <v>0</v>
      </c>
      <c r="Y234" s="32">
        <f>+'Others IEC'!AW17</f>
        <v>0</v>
      </c>
    </row>
    <row r="235" spans="1:25">
      <c r="A235" t="s">
        <v>215</v>
      </c>
      <c r="B235" s="32">
        <f>+'N-Africa'!Z17</f>
        <v>0</v>
      </c>
      <c r="C235" s="32">
        <f>+'N-Africa'!AA17</f>
        <v>0</v>
      </c>
      <c r="D235" s="32">
        <f>+'N-Africa'!AB17</f>
        <v>0</v>
      </c>
      <c r="E235" s="32">
        <f>+'N-Africa'!AC17</f>
        <v>0</v>
      </c>
      <c r="F235" s="32">
        <f>+'N-Africa'!AD17</f>
        <v>0</v>
      </c>
      <c r="G235" s="32">
        <f>+'N-Africa'!AE17</f>
        <v>0</v>
      </c>
      <c r="H235" s="32">
        <f>+'N-Africa'!AF17</f>
        <v>0</v>
      </c>
      <c r="I235" s="32">
        <f>+'N-Africa'!AG17</f>
        <v>0</v>
      </c>
      <c r="J235" s="32">
        <f>+'N-Africa'!AH17</f>
        <v>0</v>
      </c>
      <c r="K235" s="32">
        <f>+'N-Africa'!AI17</f>
        <v>0</v>
      </c>
      <c r="L235" s="32">
        <f>+'N-Africa'!AJ17</f>
        <v>0</v>
      </c>
      <c r="M235" s="32">
        <f>+'N-Africa'!AK17</f>
        <v>0</v>
      </c>
      <c r="N235" s="32">
        <f>+'N-Africa'!AL17</f>
        <v>0</v>
      </c>
      <c r="O235" s="32">
        <f>+'N-Africa'!AM17</f>
        <v>0</v>
      </c>
      <c r="P235" s="32">
        <f>+'N-Africa'!AN17</f>
        <v>0</v>
      </c>
      <c r="Q235" s="32">
        <f>+'N-Africa'!AO17</f>
        <v>0</v>
      </c>
      <c r="R235" s="32">
        <f>+'N-Africa'!AP17</f>
        <v>0</v>
      </c>
      <c r="S235" s="32">
        <f>+'N-Africa'!AQ17</f>
        <v>0</v>
      </c>
      <c r="T235" s="32">
        <f>+'N-Africa'!AR17</f>
        <v>0</v>
      </c>
      <c r="U235" s="32">
        <f>+'N-Africa'!AS17</f>
        <v>0</v>
      </c>
      <c r="V235" s="32">
        <f>+'N-Africa'!AT17</f>
        <v>0</v>
      </c>
      <c r="W235" s="32">
        <f>+'N-Africa'!AU17</f>
        <v>0</v>
      </c>
      <c r="X235" s="32">
        <f>+'N-Africa'!AV17</f>
        <v>0</v>
      </c>
      <c r="Y235" s="32">
        <f>+'N-Africa'!AW17</f>
        <v>0</v>
      </c>
    </row>
    <row r="237" spans="1:25">
      <c r="A237" s="33" t="s">
        <v>216</v>
      </c>
      <c r="B237" s="34">
        <f>+SUM(B225:B235)</f>
        <v>1920</v>
      </c>
      <c r="C237" s="34">
        <f t="shared" ref="C237:Y237" si="13">+SUM(C225:C235)</f>
        <v>0</v>
      </c>
      <c r="D237" s="34">
        <f t="shared" si="13"/>
        <v>0</v>
      </c>
      <c r="E237" s="34">
        <f t="shared" si="13"/>
        <v>1152</v>
      </c>
      <c r="F237" s="34">
        <f t="shared" si="13"/>
        <v>1536</v>
      </c>
      <c r="G237" s="34">
        <f t="shared" si="13"/>
        <v>768</v>
      </c>
      <c r="H237" s="34">
        <f t="shared" si="13"/>
        <v>1536</v>
      </c>
      <c r="I237" s="34">
        <f t="shared" si="13"/>
        <v>384</v>
      </c>
      <c r="J237" s="34">
        <f t="shared" si="13"/>
        <v>384</v>
      </c>
      <c r="K237" s="34">
        <f t="shared" si="13"/>
        <v>0</v>
      </c>
      <c r="L237" s="34">
        <f t="shared" si="13"/>
        <v>384</v>
      </c>
      <c r="M237" s="34">
        <f t="shared" si="13"/>
        <v>0</v>
      </c>
      <c r="N237" s="34">
        <f t="shared" si="13"/>
        <v>1152</v>
      </c>
      <c r="O237" s="34">
        <f t="shared" si="13"/>
        <v>0</v>
      </c>
      <c r="P237" s="34">
        <f t="shared" si="13"/>
        <v>1152</v>
      </c>
      <c r="Q237" s="34">
        <f t="shared" si="13"/>
        <v>768</v>
      </c>
      <c r="R237" s="34">
        <f t="shared" si="13"/>
        <v>1536</v>
      </c>
      <c r="S237" s="34">
        <f t="shared" si="13"/>
        <v>1536</v>
      </c>
      <c r="T237" s="34">
        <f t="shared" si="13"/>
        <v>768</v>
      </c>
      <c r="U237" s="34">
        <f t="shared" si="13"/>
        <v>0</v>
      </c>
      <c r="V237" s="34">
        <f t="shared" si="13"/>
        <v>384</v>
      </c>
      <c r="W237" s="34">
        <f t="shared" si="13"/>
        <v>384</v>
      </c>
      <c r="X237" s="34">
        <f t="shared" si="13"/>
        <v>384</v>
      </c>
      <c r="Y237" s="34">
        <f t="shared" si="13"/>
        <v>0</v>
      </c>
    </row>
    <row r="239" spans="1:25">
      <c r="A239" s="16" t="s">
        <v>138</v>
      </c>
      <c r="B239" s="31" t="s">
        <v>155</v>
      </c>
      <c r="C239" s="31" t="s">
        <v>155</v>
      </c>
      <c r="D239" s="31" t="s">
        <v>155</v>
      </c>
      <c r="E239" s="31" t="s">
        <v>155</v>
      </c>
      <c r="F239" s="31" t="s">
        <v>155</v>
      </c>
      <c r="G239" s="31" t="s">
        <v>155</v>
      </c>
      <c r="H239" s="31" t="s">
        <v>155</v>
      </c>
      <c r="I239" s="31" t="s">
        <v>155</v>
      </c>
      <c r="J239" s="31" t="s">
        <v>155</v>
      </c>
      <c r="K239" s="31" t="s">
        <v>155</v>
      </c>
      <c r="L239" s="31" t="s">
        <v>155</v>
      </c>
      <c r="M239" s="31" t="s">
        <v>155</v>
      </c>
      <c r="N239" s="31" t="s">
        <v>155</v>
      </c>
      <c r="O239" s="31" t="s">
        <v>155</v>
      </c>
      <c r="P239" s="31" t="s">
        <v>155</v>
      </c>
      <c r="Q239" s="31" t="s">
        <v>155</v>
      </c>
      <c r="R239" s="31" t="s">
        <v>155</v>
      </c>
      <c r="S239" s="31" t="s">
        <v>155</v>
      </c>
      <c r="T239" s="31" t="s">
        <v>155</v>
      </c>
      <c r="U239" s="31" t="s">
        <v>155</v>
      </c>
      <c r="V239" s="31" t="s">
        <v>155</v>
      </c>
      <c r="W239" s="31" t="s">
        <v>155</v>
      </c>
      <c r="X239" s="31" t="s">
        <v>155</v>
      </c>
      <c r="Y239" s="31" t="s">
        <v>155</v>
      </c>
    </row>
    <row r="240" spans="1:25">
      <c r="A240" t="s">
        <v>203</v>
      </c>
      <c r="B240" s="31">
        <v>1</v>
      </c>
      <c r="C240" s="31">
        <v>1</v>
      </c>
      <c r="D240" s="31">
        <v>1</v>
      </c>
      <c r="E240" s="31">
        <v>1</v>
      </c>
      <c r="F240" s="31">
        <v>1</v>
      </c>
      <c r="G240" s="31">
        <v>1</v>
      </c>
      <c r="H240" s="31">
        <v>1</v>
      </c>
      <c r="I240" s="31">
        <v>1</v>
      </c>
      <c r="J240" s="31">
        <v>1</v>
      </c>
      <c r="K240" s="31">
        <v>1</v>
      </c>
      <c r="L240" s="31">
        <v>1</v>
      </c>
      <c r="M240" s="31">
        <v>1</v>
      </c>
      <c r="N240" s="31">
        <v>2</v>
      </c>
      <c r="O240" s="31">
        <v>2</v>
      </c>
      <c r="P240" s="31">
        <v>2</v>
      </c>
      <c r="Q240" s="31">
        <v>2</v>
      </c>
      <c r="R240" s="31">
        <v>2</v>
      </c>
      <c r="S240" s="31">
        <v>2</v>
      </c>
      <c r="T240" s="31">
        <v>2</v>
      </c>
      <c r="U240" s="31">
        <v>2</v>
      </c>
      <c r="V240" s="31">
        <v>2</v>
      </c>
      <c r="W240" s="31">
        <v>2</v>
      </c>
      <c r="X240" s="31">
        <v>2</v>
      </c>
      <c r="Y240" s="31">
        <v>2</v>
      </c>
    </row>
    <row r="241" spans="1:25">
      <c r="A241" t="s">
        <v>10</v>
      </c>
      <c r="B241" s="31">
        <v>1</v>
      </c>
      <c r="C241" s="31">
        <v>2</v>
      </c>
      <c r="D241" s="31">
        <v>3</v>
      </c>
      <c r="E241" s="31">
        <v>4</v>
      </c>
      <c r="F241" s="31">
        <v>5</v>
      </c>
      <c r="G241" s="31">
        <v>6</v>
      </c>
      <c r="H241" s="31">
        <v>7</v>
      </c>
      <c r="I241" s="31">
        <v>8</v>
      </c>
      <c r="J241" s="31">
        <v>9</v>
      </c>
      <c r="K241" s="31">
        <v>10</v>
      </c>
      <c r="L241" s="31">
        <v>11</v>
      </c>
      <c r="M241" s="31">
        <v>12</v>
      </c>
      <c r="N241" s="31">
        <v>1</v>
      </c>
      <c r="O241" s="31">
        <v>2</v>
      </c>
      <c r="P241" s="31">
        <v>3</v>
      </c>
      <c r="Q241" s="31">
        <v>4</v>
      </c>
      <c r="R241" s="31">
        <v>5</v>
      </c>
      <c r="S241" s="31">
        <v>6</v>
      </c>
      <c r="T241" s="31">
        <v>7</v>
      </c>
      <c r="U241" s="31">
        <v>8</v>
      </c>
      <c r="V241" s="31">
        <v>9</v>
      </c>
      <c r="W241" s="31">
        <v>10</v>
      </c>
      <c r="X241" s="31">
        <v>11</v>
      </c>
      <c r="Y241" s="31">
        <v>12</v>
      </c>
    </row>
    <row r="242" spans="1:25">
      <c r="A242" t="s">
        <v>167</v>
      </c>
      <c r="B242" s="32">
        <f>+DACH!Z18</f>
        <v>384</v>
      </c>
      <c r="C242" s="32">
        <f>+DACH!AA18</f>
        <v>0</v>
      </c>
      <c r="D242" s="32">
        <f>+DACH!AB18</f>
        <v>0</v>
      </c>
      <c r="E242" s="32">
        <f>+DACH!AC18</f>
        <v>384</v>
      </c>
      <c r="F242" s="32">
        <f>+DACH!AD18</f>
        <v>384</v>
      </c>
      <c r="G242" s="32">
        <f>+DACH!AE18</f>
        <v>0</v>
      </c>
      <c r="H242" s="32">
        <f>+DACH!AF18</f>
        <v>384</v>
      </c>
      <c r="I242" s="32">
        <f>+DACH!AG18</f>
        <v>0</v>
      </c>
      <c r="J242" s="32">
        <f>+DACH!AH18</f>
        <v>384</v>
      </c>
      <c r="K242" s="32">
        <f>+DACH!AI18</f>
        <v>0</v>
      </c>
      <c r="L242" s="32">
        <f>+DACH!AJ18</f>
        <v>0</v>
      </c>
      <c r="M242" s="32">
        <f>+DACH!AK18</f>
        <v>0</v>
      </c>
      <c r="N242" s="32">
        <f>+DACH!AL18</f>
        <v>0</v>
      </c>
      <c r="O242" s="32">
        <f>+DACH!AM18</f>
        <v>0</v>
      </c>
      <c r="P242" s="32">
        <f>+DACH!AN18</f>
        <v>384</v>
      </c>
      <c r="Q242" s="32">
        <f>+DACH!AO18</f>
        <v>0</v>
      </c>
      <c r="R242" s="32">
        <f>+DACH!AP18</f>
        <v>384</v>
      </c>
      <c r="S242" s="32">
        <f>+DACH!AQ18</f>
        <v>384</v>
      </c>
      <c r="T242" s="32">
        <f>+DACH!AR18</f>
        <v>0</v>
      </c>
      <c r="U242" s="32">
        <f>+DACH!AS18</f>
        <v>384</v>
      </c>
      <c r="V242" s="32">
        <f>+DACH!AT18</f>
        <v>0</v>
      </c>
      <c r="W242" s="32">
        <f>+DACH!AU18</f>
        <v>0</v>
      </c>
      <c r="X242" s="32">
        <f>+DACH!AV18</f>
        <v>384</v>
      </c>
      <c r="Y242" s="32">
        <f>+DACH!AW18</f>
        <v>0</v>
      </c>
    </row>
    <row r="243" spans="1:25">
      <c r="A243" t="s">
        <v>211</v>
      </c>
      <c r="B243" s="32">
        <f>+'IB HUB'!Z18</f>
        <v>384</v>
      </c>
      <c r="C243" s="32">
        <f>+'IB HUB'!AA18</f>
        <v>0</v>
      </c>
      <c r="D243" s="32">
        <f>+'IB HUB'!AB18</f>
        <v>0</v>
      </c>
      <c r="E243" s="32">
        <f>+'IB HUB'!AC18</f>
        <v>0</v>
      </c>
      <c r="F243" s="32">
        <f>+'IB HUB'!AD18</f>
        <v>384</v>
      </c>
      <c r="G243" s="32">
        <f>+'IB HUB'!AE18</f>
        <v>0</v>
      </c>
      <c r="H243" s="32">
        <f>+'IB HUB'!AF18</f>
        <v>0</v>
      </c>
      <c r="I243" s="32">
        <f>+'IB HUB'!AG18</f>
        <v>384</v>
      </c>
      <c r="J243" s="32">
        <f>+'IB HUB'!AH18</f>
        <v>0</v>
      </c>
      <c r="K243" s="32">
        <f>+'IB HUB'!AI18</f>
        <v>0</v>
      </c>
      <c r="L243" s="32">
        <f>+'IB HUB'!AJ18</f>
        <v>0</v>
      </c>
      <c r="M243" s="32">
        <f>+'IB HUB'!AK18</f>
        <v>0</v>
      </c>
      <c r="N243" s="32">
        <f>+'IB HUB'!AL18</f>
        <v>0</v>
      </c>
      <c r="O243" s="32">
        <f>+'IB HUB'!AM18</f>
        <v>384</v>
      </c>
      <c r="P243" s="32">
        <f>+'IB HUB'!AN18</f>
        <v>0</v>
      </c>
      <c r="Q243" s="32">
        <f>+'IB HUB'!AO18</f>
        <v>384</v>
      </c>
      <c r="R243" s="32">
        <f>+'IB HUB'!AP18</f>
        <v>384</v>
      </c>
      <c r="S243" s="32">
        <f>+'IB HUB'!AQ18</f>
        <v>384</v>
      </c>
      <c r="T243" s="32">
        <f>+'IB HUB'!AR18</f>
        <v>384</v>
      </c>
      <c r="U243" s="32">
        <f>+'IB HUB'!AS18</f>
        <v>0</v>
      </c>
      <c r="V243" s="32">
        <f>+'IB HUB'!AT18</f>
        <v>0</v>
      </c>
      <c r="W243" s="32">
        <f>+'IB HUB'!AU18</f>
        <v>0</v>
      </c>
      <c r="X243" s="32">
        <f>+'IB HUB'!AV18</f>
        <v>0</v>
      </c>
      <c r="Y243" s="32">
        <f>+'IB HUB'!AW18</f>
        <v>0</v>
      </c>
    </row>
    <row r="244" spans="1:25">
      <c r="A244" t="s">
        <v>212</v>
      </c>
      <c r="B244" s="32">
        <f>+'FR HUB'!Z18</f>
        <v>384</v>
      </c>
      <c r="C244" s="32">
        <f>+'FR HUB'!AA18</f>
        <v>0</v>
      </c>
      <c r="D244" s="32">
        <f>+'FR HUB'!AB18</f>
        <v>0</v>
      </c>
      <c r="E244" s="32">
        <f>+'FR HUB'!AC18</f>
        <v>384</v>
      </c>
      <c r="F244" s="32">
        <f>+'FR HUB'!AD18</f>
        <v>384</v>
      </c>
      <c r="G244" s="32">
        <f>+'FR HUB'!AE18</f>
        <v>384</v>
      </c>
      <c r="H244" s="32">
        <f>+'FR HUB'!AF18</f>
        <v>0</v>
      </c>
      <c r="I244" s="32">
        <f>+'FR HUB'!AG18</f>
        <v>0</v>
      </c>
      <c r="J244" s="32">
        <f>+'FR HUB'!AH18</f>
        <v>0</v>
      </c>
      <c r="K244" s="32">
        <f>+'FR HUB'!AI18</f>
        <v>0</v>
      </c>
      <c r="L244" s="32">
        <f>+'FR HUB'!AJ18</f>
        <v>0</v>
      </c>
      <c r="M244" s="32">
        <f>+'FR HUB'!AK18</f>
        <v>384</v>
      </c>
      <c r="N244" s="32">
        <f>+'FR HUB'!AL18</f>
        <v>0</v>
      </c>
      <c r="O244" s="32">
        <f>+'FR HUB'!AM18</f>
        <v>0</v>
      </c>
      <c r="P244" s="32">
        <f>+'FR HUB'!AN18</f>
        <v>0</v>
      </c>
      <c r="Q244" s="32">
        <f>+'FR HUB'!AO18</f>
        <v>0</v>
      </c>
      <c r="R244" s="32">
        <f>+'FR HUB'!AP18</f>
        <v>0</v>
      </c>
      <c r="S244" s="32">
        <f>+'FR HUB'!AQ18</f>
        <v>0</v>
      </c>
      <c r="T244" s="32">
        <f>+'FR HUB'!AR18</f>
        <v>0</v>
      </c>
      <c r="U244" s="32">
        <f>+'FR HUB'!AS18</f>
        <v>0</v>
      </c>
      <c r="V244" s="32">
        <f>+'FR HUB'!AT18</f>
        <v>0</v>
      </c>
      <c r="W244" s="32">
        <f>+'FR HUB'!AU18</f>
        <v>0</v>
      </c>
      <c r="X244" s="32">
        <f>+'FR HUB'!AV18</f>
        <v>0</v>
      </c>
      <c r="Y244" s="32">
        <f>+'FR HUB'!AW18</f>
        <v>0</v>
      </c>
    </row>
    <row r="245" spans="1:25">
      <c r="A245" t="s">
        <v>206</v>
      </c>
      <c r="B245" s="32">
        <f>+'IT HUB'!Z18</f>
        <v>384</v>
      </c>
      <c r="C245" s="32">
        <f>+'IT HUB'!AA18</f>
        <v>0</v>
      </c>
      <c r="D245" s="32">
        <f>+'IT HUB'!AB18</f>
        <v>0</v>
      </c>
      <c r="E245" s="32">
        <f>+'IT HUB'!AC18</f>
        <v>0</v>
      </c>
      <c r="F245" s="32">
        <f>+'IT HUB'!AD18</f>
        <v>384</v>
      </c>
      <c r="G245" s="32">
        <f>+'IT HUB'!AE18</f>
        <v>0</v>
      </c>
      <c r="H245" s="32">
        <f>+'IT HUB'!AF18</f>
        <v>0</v>
      </c>
      <c r="I245" s="32">
        <f>+'IT HUB'!AG18</f>
        <v>384</v>
      </c>
      <c r="J245" s="32">
        <f>+'IT HUB'!AH18</f>
        <v>0</v>
      </c>
      <c r="K245" s="32">
        <f>+'IT HUB'!AI18</f>
        <v>0</v>
      </c>
      <c r="L245" s="32">
        <f>+'IT HUB'!AJ18</f>
        <v>0</v>
      </c>
      <c r="M245" s="32">
        <f>+'IT HUB'!AK18</f>
        <v>0</v>
      </c>
      <c r="N245" s="32">
        <f>+'IT HUB'!AL18</f>
        <v>0</v>
      </c>
      <c r="O245" s="32">
        <f>+'IT HUB'!AM18</f>
        <v>0</v>
      </c>
      <c r="P245" s="32">
        <f>+'IT HUB'!AN18</f>
        <v>384</v>
      </c>
      <c r="Q245" s="32">
        <f>+'IT HUB'!AO18</f>
        <v>0</v>
      </c>
      <c r="R245" s="32">
        <f>+'IT HUB'!AP18</f>
        <v>0</v>
      </c>
      <c r="S245" s="32">
        <f>+'IT HUB'!AQ18</f>
        <v>384</v>
      </c>
      <c r="T245" s="32">
        <f>+'IT HUB'!AR18</f>
        <v>0</v>
      </c>
      <c r="U245" s="32">
        <f>+'IT HUB'!AS18</f>
        <v>384</v>
      </c>
      <c r="V245" s="32">
        <f>+'IT HUB'!AT18</f>
        <v>0</v>
      </c>
      <c r="W245" s="32">
        <f>+'IT HUB'!AU18</f>
        <v>0</v>
      </c>
      <c r="X245" s="32">
        <f>+'IT HUB'!AV18</f>
        <v>0</v>
      </c>
      <c r="Y245" s="32">
        <f>+'IT HUB'!AW18</f>
        <v>0</v>
      </c>
    </row>
    <row r="246" spans="1:25">
      <c r="A246" t="s">
        <v>207</v>
      </c>
      <c r="B246" s="32">
        <f>+'UK HUB'!Z18</f>
        <v>384</v>
      </c>
      <c r="C246" s="32">
        <f>+'UK HUB'!AA18</f>
        <v>0</v>
      </c>
      <c r="D246" s="32">
        <f>+'UK HUB'!AB18</f>
        <v>0</v>
      </c>
      <c r="E246" s="32">
        <f>+'UK HUB'!AC18</f>
        <v>384</v>
      </c>
      <c r="F246" s="32">
        <f>+'UK HUB'!AD18</f>
        <v>0</v>
      </c>
      <c r="G246" s="32">
        <f>+'UK HUB'!AE18</f>
        <v>384</v>
      </c>
      <c r="H246" s="32">
        <f>+'UK HUB'!AF18</f>
        <v>0</v>
      </c>
      <c r="I246" s="32">
        <f>+'UK HUB'!AG18</f>
        <v>0</v>
      </c>
      <c r="J246" s="32">
        <f>+'UK HUB'!AH18</f>
        <v>384</v>
      </c>
      <c r="K246" s="32">
        <f>+'UK HUB'!AI18</f>
        <v>0</v>
      </c>
      <c r="L246" s="32">
        <f>+'UK HUB'!AJ18</f>
        <v>0</v>
      </c>
      <c r="M246" s="32">
        <f>+'UK HUB'!AK18</f>
        <v>0</v>
      </c>
      <c r="N246" s="32">
        <f>+'UK HUB'!AL18</f>
        <v>384</v>
      </c>
      <c r="O246" s="32">
        <f>+'UK HUB'!AM18</f>
        <v>0</v>
      </c>
      <c r="P246" s="32">
        <f>+'UK HUB'!AN18</f>
        <v>384</v>
      </c>
      <c r="Q246" s="32">
        <f>+'UK HUB'!AO18</f>
        <v>0</v>
      </c>
      <c r="R246" s="32">
        <f>+'UK HUB'!AP18</f>
        <v>384</v>
      </c>
      <c r="S246" s="32">
        <f>+'UK HUB'!AQ18</f>
        <v>384</v>
      </c>
      <c r="T246" s="32">
        <f>+'UK HUB'!AR18</f>
        <v>384</v>
      </c>
      <c r="U246" s="32">
        <f>+'UK HUB'!AS18</f>
        <v>384</v>
      </c>
      <c r="V246" s="32">
        <f>+'UK HUB'!AT18</f>
        <v>0</v>
      </c>
      <c r="W246" s="32">
        <f>+'UK HUB'!AU18</f>
        <v>0</v>
      </c>
      <c r="X246" s="32">
        <f>+'UK HUB'!AV18</f>
        <v>0</v>
      </c>
      <c r="Y246" s="32">
        <f>+'UK HUB'!AW18</f>
        <v>0</v>
      </c>
    </row>
    <row r="247" spans="1:25">
      <c r="A247" t="s">
        <v>208</v>
      </c>
      <c r="B247" s="32">
        <f>+'CE HUB'!Z18</f>
        <v>0</v>
      </c>
      <c r="C247" s="32">
        <f>+'CE HUB'!AA18</f>
        <v>0</v>
      </c>
      <c r="D247" s="32">
        <f>+'CE HUB'!AB18</f>
        <v>0</v>
      </c>
      <c r="E247" s="32">
        <f>+'CE HUB'!AC18</f>
        <v>0</v>
      </c>
      <c r="F247" s="32">
        <f>+'CE HUB'!AD18</f>
        <v>0</v>
      </c>
      <c r="G247" s="32">
        <f>+'CE HUB'!AE18</f>
        <v>0</v>
      </c>
      <c r="H247" s="32">
        <f>+'CE HUB'!AF18</f>
        <v>0</v>
      </c>
      <c r="I247" s="32">
        <f>+'CE HUB'!AG18</f>
        <v>0</v>
      </c>
      <c r="J247" s="32">
        <f>+'CE HUB'!AH18</f>
        <v>0</v>
      </c>
      <c r="K247" s="32">
        <f>+'CE HUB'!AI18</f>
        <v>0</v>
      </c>
      <c r="L247" s="32">
        <f>+'CE HUB'!AJ18</f>
        <v>0</v>
      </c>
      <c r="M247" s="32">
        <f>+'CE HUB'!AK18</f>
        <v>0</v>
      </c>
      <c r="N247" s="32">
        <f>+'CE HUB'!AL18</f>
        <v>0</v>
      </c>
      <c r="O247" s="32">
        <f>+'CE HUB'!AM18</f>
        <v>0</v>
      </c>
      <c r="P247" s="32">
        <f>+'CE HUB'!AN18</f>
        <v>0</v>
      </c>
      <c r="Q247" s="32">
        <f>+'CE HUB'!AO18</f>
        <v>0</v>
      </c>
      <c r="R247" s="32">
        <f>+'CE HUB'!AP18</f>
        <v>0</v>
      </c>
      <c r="S247" s="32">
        <f>+'CE HUB'!AQ18</f>
        <v>0</v>
      </c>
      <c r="T247" s="32">
        <f>+'CE HUB'!AR18</f>
        <v>0</v>
      </c>
      <c r="U247" s="32">
        <f>+'CE HUB'!AS18</f>
        <v>0</v>
      </c>
      <c r="V247" s="32">
        <f>+'CE HUB'!AT18</f>
        <v>0</v>
      </c>
      <c r="W247" s="32">
        <f>+'CE HUB'!AU18</f>
        <v>0</v>
      </c>
      <c r="X247" s="32">
        <f>+'CE HUB'!AV18</f>
        <v>0</v>
      </c>
      <c r="Y247" s="32">
        <f>+'CE HUB'!AW18</f>
        <v>0</v>
      </c>
    </row>
    <row r="248" spans="1:25">
      <c r="A248" t="s">
        <v>213</v>
      </c>
      <c r="B248" s="32">
        <f>+'M-EAST Hub'!Z18</f>
        <v>0</v>
      </c>
      <c r="C248" s="32">
        <f>+'M-EAST Hub'!AA18</f>
        <v>0</v>
      </c>
      <c r="D248" s="32">
        <f>+'M-EAST Hub'!AB18</f>
        <v>0</v>
      </c>
      <c r="E248" s="32">
        <f>+'M-EAST Hub'!AC18</f>
        <v>0</v>
      </c>
      <c r="F248" s="32">
        <f>+'M-EAST Hub'!AD18</f>
        <v>0</v>
      </c>
      <c r="G248" s="32">
        <f>+'M-EAST Hub'!AE18</f>
        <v>0</v>
      </c>
      <c r="H248" s="32">
        <f>+'M-EAST Hub'!AF18</f>
        <v>0</v>
      </c>
      <c r="I248" s="32">
        <f>+'M-EAST Hub'!AG18</f>
        <v>0</v>
      </c>
      <c r="J248" s="32">
        <f>+'M-EAST Hub'!AH18</f>
        <v>0</v>
      </c>
      <c r="K248" s="32">
        <f>+'M-EAST Hub'!AI18</f>
        <v>0</v>
      </c>
      <c r="L248" s="32">
        <f>+'M-EAST Hub'!AJ18</f>
        <v>0</v>
      </c>
      <c r="M248" s="32">
        <f>+'M-EAST Hub'!AK18</f>
        <v>0</v>
      </c>
      <c r="N248" s="32">
        <f>+'M-EAST Hub'!AL18</f>
        <v>0</v>
      </c>
      <c r="O248" s="32">
        <f>+'M-EAST Hub'!AM18</f>
        <v>0</v>
      </c>
      <c r="P248" s="32">
        <f>+'M-EAST Hub'!AN18</f>
        <v>0</v>
      </c>
      <c r="Q248" s="32">
        <f>+'M-EAST Hub'!AO18</f>
        <v>0</v>
      </c>
      <c r="R248" s="32">
        <f>+'M-EAST Hub'!AP18</f>
        <v>0</v>
      </c>
      <c r="S248" s="32">
        <f>+'M-EAST Hub'!AQ18</f>
        <v>0</v>
      </c>
      <c r="T248" s="32">
        <f>+'M-EAST Hub'!AR18</f>
        <v>0</v>
      </c>
      <c r="U248" s="32">
        <f>+'M-EAST Hub'!AS18</f>
        <v>0</v>
      </c>
      <c r="V248" s="32">
        <f>+'M-EAST Hub'!AT18</f>
        <v>0</v>
      </c>
      <c r="W248" s="32">
        <f>+'M-EAST Hub'!AU18</f>
        <v>0</v>
      </c>
      <c r="X248" s="32">
        <f>+'M-EAST Hub'!AV18</f>
        <v>0</v>
      </c>
      <c r="Y248" s="32">
        <f>+'M-EAST Hub'!AW18</f>
        <v>0</v>
      </c>
    </row>
    <row r="249" spans="1:25">
      <c r="A249" t="s">
        <v>63</v>
      </c>
      <c r="B249" s="32">
        <f>+USA!Z18</f>
        <v>0</v>
      </c>
      <c r="C249" s="32">
        <f>+USA!AA18</f>
        <v>0</v>
      </c>
      <c r="D249" s="32">
        <f>+USA!AB18</f>
        <v>0</v>
      </c>
      <c r="E249" s="32">
        <f>+USA!AC18</f>
        <v>0</v>
      </c>
      <c r="F249" s="32">
        <f>+USA!AD18</f>
        <v>0</v>
      </c>
      <c r="G249" s="32">
        <f>+USA!AE18</f>
        <v>0</v>
      </c>
      <c r="H249" s="32">
        <f>+USA!AF18</f>
        <v>0</v>
      </c>
      <c r="I249" s="32">
        <f>+USA!AG18</f>
        <v>0</v>
      </c>
      <c r="J249" s="32">
        <f>+USA!AH18</f>
        <v>0</v>
      </c>
      <c r="K249" s="32">
        <f>+USA!AI18</f>
        <v>0</v>
      </c>
      <c r="L249" s="32">
        <f>+USA!AJ18</f>
        <v>0</v>
      </c>
      <c r="M249" s="32">
        <f>+USA!AK18</f>
        <v>0</v>
      </c>
      <c r="N249" s="32">
        <f>+USA!AL18</f>
        <v>0</v>
      </c>
      <c r="O249" s="32">
        <f>+USA!AM18</f>
        <v>0</v>
      </c>
      <c r="P249" s="32">
        <f>+USA!AN18</f>
        <v>0</v>
      </c>
      <c r="Q249" s="32">
        <f>+USA!AO18</f>
        <v>0</v>
      </c>
      <c r="R249" s="32">
        <f>+USA!AP18</f>
        <v>0</v>
      </c>
      <c r="S249" s="32">
        <f>+USA!AQ18</f>
        <v>0</v>
      </c>
      <c r="T249" s="32">
        <f>+USA!AR18</f>
        <v>0</v>
      </c>
      <c r="U249" s="32">
        <f>+USA!AS18</f>
        <v>0</v>
      </c>
      <c r="V249" s="32">
        <f>+USA!AT18</f>
        <v>0</v>
      </c>
      <c r="W249" s="32">
        <f>+USA!AU18</f>
        <v>0</v>
      </c>
      <c r="X249" s="32">
        <f>+USA!AV18</f>
        <v>0</v>
      </c>
      <c r="Y249" s="32">
        <f>+USA!AW18</f>
        <v>0</v>
      </c>
    </row>
    <row r="250" spans="1:25">
      <c r="A250" t="s">
        <v>209</v>
      </c>
      <c r="B250" s="32">
        <f>+ASIA!Z18</f>
        <v>0</v>
      </c>
      <c r="C250" s="32">
        <f>+ASIA!AA18</f>
        <v>0</v>
      </c>
      <c r="D250" s="32">
        <f>+ASIA!AB18</f>
        <v>0</v>
      </c>
      <c r="E250" s="32">
        <f>+ASIA!AC18</f>
        <v>0</v>
      </c>
      <c r="F250" s="32">
        <f>+ASIA!AD18</f>
        <v>0</v>
      </c>
      <c r="G250" s="32">
        <f>+ASIA!AE18</f>
        <v>0</v>
      </c>
      <c r="H250" s="32">
        <f>+ASIA!AF18</f>
        <v>0</v>
      </c>
      <c r="I250" s="32">
        <f>+ASIA!AG18</f>
        <v>0</v>
      </c>
      <c r="J250" s="32">
        <f>+ASIA!AH18</f>
        <v>0</v>
      </c>
      <c r="K250" s="32">
        <f>+ASIA!AI18</f>
        <v>0</v>
      </c>
      <c r="L250" s="32">
        <f>+ASIA!AJ18</f>
        <v>0</v>
      </c>
      <c r="M250" s="32">
        <f>+ASIA!AK18</f>
        <v>0</v>
      </c>
      <c r="N250" s="32">
        <f>+ASIA!AL18</f>
        <v>0</v>
      </c>
      <c r="O250" s="32">
        <f>+ASIA!AM18</f>
        <v>0</v>
      </c>
      <c r="P250" s="32">
        <f>+ASIA!AN18</f>
        <v>0</v>
      </c>
      <c r="Q250" s="32">
        <f>+ASIA!AO18</f>
        <v>0</v>
      </c>
      <c r="R250" s="32">
        <f>+ASIA!AP18</f>
        <v>0</v>
      </c>
      <c r="S250" s="32">
        <f>+ASIA!AQ18</f>
        <v>0</v>
      </c>
      <c r="T250" s="32">
        <f>+ASIA!AR18</f>
        <v>0</v>
      </c>
      <c r="U250" s="32">
        <f>+ASIA!AS18</f>
        <v>0</v>
      </c>
      <c r="V250" s="32">
        <f>+ASIA!AT18</f>
        <v>0</v>
      </c>
      <c r="W250" s="32">
        <f>+ASIA!AU18</f>
        <v>0</v>
      </c>
      <c r="X250" s="32">
        <f>+ASIA!AV18</f>
        <v>0</v>
      </c>
      <c r="Y250" s="32">
        <f>+ASIA!AW18</f>
        <v>0</v>
      </c>
    </row>
    <row r="251" spans="1:25">
      <c r="A251" t="s">
        <v>214</v>
      </c>
      <c r="B251" s="32">
        <f>+'Others IEC'!Z18</f>
        <v>0</v>
      </c>
      <c r="C251" s="32">
        <f>+'Others IEC'!AA18</f>
        <v>0</v>
      </c>
      <c r="D251" s="32">
        <f>+'Others IEC'!AB18</f>
        <v>0</v>
      </c>
      <c r="E251" s="32">
        <f>+'Others IEC'!AC18</f>
        <v>0</v>
      </c>
      <c r="F251" s="32">
        <f>+'Others IEC'!AD18</f>
        <v>0</v>
      </c>
      <c r="G251" s="32">
        <f>+'Others IEC'!AE18</f>
        <v>0</v>
      </c>
      <c r="H251" s="32">
        <f>+'Others IEC'!AF18</f>
        <v>0</v>
      </c>
      <c r="I251" s="32">
        <f>+'Others IEC'!AG18</f>
        <v>0</v>
      </c>
      <c r="J251" s="32">
        <f>+'Others IEC'!AH18</f>
        <v>0</v>
      </c>
      <c r="K251" s="32">
        <f>+'Others IEC'!AI18</f>
        <v>0</v>
      </c>
      <c r="L251" s="32">
        <f>+'Others IEC'!AJ18</f>
        <v>0</v>
      </c>
      <c r="M251" s="32">
        <f>+'Others IEC'!AK18</f>
        <v>0</v>
      </c>
      <c r="N251" s="32">
        <f>+'Others IEC'!AL18</f>
        <v>0</v>
      </c>
      <c r="O251" s="32">
        <f>+'Others IEC'!AM18</f>
        <v>0</v>
      </c>
      <c r="P251" s="32">
        <f>+'Others IEC'!AN18</f>
        <v>0</v>
      </c>
      <c r="Q251" s="32">
        <f>+'Others IEC'!AO18</f>
        <v>0</v>
      </c>
      <c r="R251" s="32">
        <f>+'Others IEC'!AP18</f>
        <v>0</v>
      </c>
      <c r="S251" s="32">
        <f>+'Others IEC'!AQ18</f>
        <v>0</v>
      </c>
      <c r="T251" s="32">
        <f>+'Others IEC'!AR18</f>
        <v>0</v>
      </c>
      <c r="U251" s="32">
        <f>+'Others IEC'!AS18</f>
        <v>0</v>
      </c>
      <c r="V251" s="32">
        <f>+'Others IEC'!AT18</f>
        <v>0</v>
      </c>
      <c r="W251" s="32">
        <f>+'Others IEC'!AU18</f>
        <v>0</v>
      </c>
      <c r="X251" s="32">
        <f>+'Others IEC'!AV18</f>
        <v>0</v>
      </c>
      <c r="Y251" s="32">
        <f>+'Others IEC'!AW18</f>
        <v>0</v>
      </c>
    </row>
    <row r="252" spans="1:25">
      <c r="A252" t="s">
        <v>215</v>
      </c>
      <c r="B252" s="32">
        <f>+'N-Africa'!Z18</f>
        <v>0</v>
      </c>
      <c r="C252" s="32">
        <f>+'N-Africa'!AA18</f>
        <v>0</v>
      </c>
      <c r="D252" s="32">
        <f>+'N-Africa'!AB18</f>
        <v>0</v>
      </c>
      <c r="E252" s="32">
        <f>+'N-Africa'!AC18</f>
        <v>0</v>
      </c>
      <c r="F252" s="32">
        <f>+'N-Africa'!AD18</f>
        <v>0</v>
      </c>
      <c r="G252" s="32">
        <f>+'N-Africa'!AE18</f>
        <v>0</v>
      </c>
      <c r="H252" s="32">
        <f>+'N-Africa'!AF18</f>
        <v>0</v>
      </c>
      <c r="I252" s="32">
        <f>+'N-Africa'!AG18</f>
        <v>0</v>
      </c>
      <c r="J252" s="32">
        <f>+'N-Africa'!AH18</f>
        <v>0</v>
      </c>
      <c r="K252" s="32">
        <f>+'N-Africa'!AI18</f>
        <v>0</v>
      </c>
      <c r="L252" s="32">
        <f>+'N-Africa'!AJ18</f>
        <v>0</v>
      </c>
      <c r="M252" s="32">
        <f>+'N-Africa'!AK18</f>
        <v>0</v>
      </c>
      <c r="N252" s="32">
        <f>+'N-Africa'!AL18</f>
        <v>0</v>
      </c>
      <c r="O252" s="32">
        <f>+'N-Africa'!AM18</f>
        <v>0</v>
      </c>
      <c r="P252" s="32">
        <f>+'N-Africa'!AN18</f>
        <v>0</v>
      </c>
      <c r="Q252" s="32">
        <f>+'N-Africa'!AO18</f>
        <v>0</v>
      </c>
      <c r="R252" s="32">
        <f>+'N-Africa'!AP18</f>
        <v>0</v>
      </c>
      <c r="S252" s="32">
        <f>+'N-Africa'!AQ18</f>
        <v>0</v>
      </c>
      <c r="T252" s="32">
        <f>+'N-Africa'!AR18</f>
        <v>0</v>
      </c>
      <c r="U252" s="32">
        <f>+'N-Africa'!AS18</f>
        <v>0</v>
      </c>
      <c r="V252" s="32">
        <f>+'N-Africa'!AT18</f>
        <v>0</v>
      </c>
      <c r="W252" s="32">
        <f>+'N-Africa'!AU18</f>
        <v>0</v>
      </c>
      <c r="X252" s="32">
        <f>+'N-Africa'!AV18</f>
        <v>0</v>
      </c>
      <c r="Y252" s="32">
        <f>+'N-Africa'!AW18</f>
        <v>0</v>
      </c>
    </row>
    <row r="254" spans="1:25">
      <c r="A254" s="33" t="s">
        <v>216</v>
      </c>
      <c r="B254" s="34">
        <f>+SUM(B242:B252)</f>
        <v>1920</v>
      </c>
      <c r="C254" s="34">
        <f t="shared" ref="C254:Y254" si="14">+SUM(C242:C252)</f>
        <v>0</v>
      </c>
      <c r="D254" s="34">
        <f t="shared" si="14"/>
        <v>0</v>
      </c>
      <c r="E254" s="34">
        <f t="shared" si="14"/>
        <v>1152</v>
      </c>
      <c r="F254" s="34">
        <f t="shared" si="14"/>
        <v>1536</v>
      </c>
      <c r="G254" s="34">
        <f t="shared" si="14"/>
        <v>768</v>
      </c>
      <c r="H254" s="34">
        <f t="shared" si="14"/>
        <v>384</v>
      </c>
      <c r="I254" s="34">
        <f t="shared" si="14"/>
        <v>768</v>
      </c>
      <c r="J254" s="34">
        <f t="shared" si="14"/>
        <v>768</v>
      </c>
      <c r="K254" s="34">
        <f t="shared" si="14"/>
        <v>0</v>
      </c>
      <c r="L254" s="34">
        <f t="shared" si="14"/>
        <v>0</v>
      </c>
      <c r="M254" s="34">
        <f t="shared" si="14"/>
        <v>384</v>
      </c>
      <c r="N254" s="34">
        <f t="shared" si="14"/>
        <v>384</v>
      </c>
      <c r="O254" s="34">
        <f t="shared" si="14"/>
        <v>384</v>
      </c>
      <c r="P254" s="34">
        <f t="shared" si="14"/>
        <v>1152</v>
      </c>
      <c r="Q254" s="34">
        <f t="shared" si="14"/>
        <v>384</v>
      </c>
      <c r="R254" s="34">
        <f t="shared" si="14"/>
        <v>1152</v>
      </c>
      <c r="S254" s="34">
        <f t="shared" si="14"/>
        <v>1536</v>
      </c>
      <c r="T254" s="34">
        <f t="shared" si="14"/>
        <v>768</v>
      </c>
      <c r="U254" s="34">
        <f t="shared" si="14"/>
        <v>1152</v>
      </c>
      <c r="V254" s="34">
        <f t="shared" si="14"/>
        <v>0</v>
      </c>
      <c r="W254" s="34">
        <f t="shared" si="14"/>
        <v>0</v>
      </c>
      <c r="X254" s="34">
        <f t="shared" si="14"/>
        <v>384</v>
      </c>
      <c r="Y254" s="34">
        <f t="shared" si="14"/>
        <v>0</v>
      </c>
    </row>
    <row r="256" spans="1:25">
      <c r="A256" s="16" t="s">
        <v>138</v>
      </c>
      <c r="B256" s="31" t="s">
        <v>157</v>
      </c>
      <c r="C256" s="31" t="s">
        <v>157</v>
      </c>
      <c r="D256" s="31" t="s">
        <v>157</v>
      </c>
      <c r="E256" s="31" t="s">
        <v>157</v>
      </c>
      <c r="F256" s="31" t="s">
        <v>157</v>
      </c>
      <c r="G256" s="31" t="s">
        <v>157</v>
      </c>
      <c r="H256" s="31" t="s">
        <v>157</v>
      </c>
      <c r="I256" s="31" t="s">
        <v>157</v>
      </c>
      <c r="J256" s="31" t="s">
        <v>157</v>
      </c>
      <c r="K256" s="31" t="s">
        <v>157</v>
      </c>
      <c r="L256" s="31" t="s">
        <v>157</v>
      </c>
      <c r="M256" s="31" t="s">
        <v>157</v>
      </c>
      <c r="N256" s="31" t="s">
        <v>157</v>
      </c>
      <c r="O256" s="31" t="s">
        <v>157</v>
      </c>
      <c r="P256" s="31" t="s">
        <v>157</v>
      </c>
      <c r="Q256" s="31" t="s">
        <v>157</v>
      </c>
      <c r="R256" s="31" t="s">
        <v>157</v>
      </c>
      <c r="S256" s="31" t="s">
        <v>157</v>
      </c>
      <c r="T256" s="31" t="s">
        <v>157</v>
      </c>
      <c r="U256" s="31" t="s">
        <v>157</v>
      </c>
      <c r="V256" s="31" t="s">
        <v>157</v>
      </c>
      <c r="W256" s="31" t="s">
        <v>157</v>
      </c>
      <c r="X256" s="31" t="s">
        <v>157</v>
      </c>
      <c r="Y256" s="31" t="s">
        <v>157</v>
      </c>
    </row>
    <row r="257" spans="1:25">
      <c r="A257" t="s">
        <v>203</v>
      </c>
      <c r="B257" s="31">
        <v>1</v>
      </c>
      <c r="C257" s="31">
        <v>1</v>
      </c>
      <c r="D257" s="31">
        <v>1</v>
      </c>
      <c r="E257" s="31">
        <v>1</v>
      </c>
      <c r="F257" s="31">
        <v>1</v>
      </c>
      <c r="G257" s="31">
        <v>1</v>
      </c>
      <c r="H257" s="31">
        <v>1</v>
      </c>
      <c r="I257" s="31">
        <v>1</v>
      </c>
      <c r="J257" s="31">
        <v>1</v>
      </c>
      <c r="K257" s="31">
        <v>1</v>
      </c>
      <c r="L257" s="31">
        <v>1</v>
      </c>
      <c r="M257" s="31">
        <v>1</v>
      </c>
      <c r="N257" s="31">
        <v>2</v>
      </c>
      <c r="O257" s="31">
        <v>2</v>
      </c>
      <c r="P257" s="31">
        <v>2</v>
      </c>
      <c r="Q257" s="31">
        <v>2</v>
      </c>
      <c r="R257" s="31">
        <v>2</v>
      </c>
      <c r="S257" s="31">
        <v>2</v>
      </c>
      <c r="T257" s="31">
        <v>2</v>
      </c>
      <c r="U257" s="31">
        <v>2</v>
      </c>
      <c r="V257" s="31">
        <v>2</v>
      </c>
      <c r="W257" s="31">
        <v>2</v>
      </c>
      <c r="X257" s="31">
        <v>2</v>
      </c>
      <c r="Y257" s="31">
        <v>2</v>
      </c>
    </row>
    <row r="258" spans="1:25">
      <c r="A258" t="s">
        <v>10</v>
      </c>
      <c r="B258" s="31">
        <v>1</v>
      </c>
      <c r="C258" s="31">
        <v>2</v>
      </c>
      <c r="D258" s="31">
        <v>3</v>
      </c>
      <c r="E258" s="31">
        <v>4</v>
      </c>
      <c r="F258" s="31">
        <v>5</v>
      </c>
      <c r="G258" s="31">
        <v>6</v>
      </c>
      <c r="H258" s="31">
        <v>7</v>
      </c>
      <c r="I258" s="31">
        <v>8</v>
      </c>
      <c r="J258" s="31">
        <v>9</v>
      </c>
      <c r="K258" s="31">
        <v>10</v>
      </c>
      <c r="L258" s="31">
        <v>11</v>
      </c>
      <c r="M258" s="31">
        <v>12</v>
      </c>
      <c r="N258" s="31">
        <v>1</v>
      </c>
      <c r="O258" s="31">
        <v>2</v>
      </c>
      <c r="P258" s="31">
        <v>3</v>
      </c>
      <c r="Q258" s="31">
        <v>4</v>
      </c>
      <c r="R258" s="31">
        <v>5</v>
      </c>
      <c r="S258" s="31">
        <v>6</v>
      </c>
      <c r="T258" s="31">
        <v>7</v>
      </c>
      <c r="U258" s="31">
        <v>8</v>
      </c>
      <c r="V258" s="31">
        <v>9</v>
      </c>
      <c r="W258" s="31">
        <v>10</v>
      </c>
      <c r="X258" s="31">
        <v>11</v>
      </c>
      <c r="Y258" s="31">
        <v>12</v>
      </c>
    </row>
    <row r="259" spans="1:25">
      <c r="A259" t="s">
        <v>167</v>
      </c>
      <c r="B259" s="32">
        <f>+DACH!Z19</f>
        <v>0</v>
      </c>
      <c r="C259" s="32">
        <f>+DACH!AA19</f>
        <v>0</v>
      </c>
      <c r="D259" s="32">
        <f>+DACH!AB19</f>
        <v>0</v>
      </c>
      <c r="E259" s="32">
        <f>+DACH!AC19</f>
        <v>0</v>
      </c>
      <c r="F259" s="32">
        <f>+DACH!AD19</f>
        <v>0</v>
      </c>
      <c r="G259" s="32">
        <f>+DACH!AE19</f>
        <v>0</v>
      </c>
      <c r="H259" s="32">
        <f>+DACH!AF19</f>
        <v>0</v>
      </c>
      <c r="I259" s="32">
        <f>+DACH!AG19</f>
        <v>0</v>
      </c>
      <c r="J259" s="32">
        <f>+DACH!AH19</f>
        <v>0</v>
      </c>
      <c r="K259" s="32">
        <f>+DACH!AI19</f>
        <v>0</v>
      </c>
      <c r="L259" s="32">
        <f>+DACH!AJ19</f>
        <v>0</v>
      </c>
      <c r="M259" s="32">
        <f>+DACH!AK19</f>
        <v>0</v>
      </c>
      <c r="N259" s="32">
        <f>+DACH!AL19</f>
        <v>0</v>
      </c>
      <c r="O259" s="32">
        <f>+DACH!AM19</f>
        <v>0</v>
      </c>
      <c r="P259" s="32">
        <f>+DACH!AN19</f>
        <v>0</v>
      </c>
      <c r="Q259" s="32">
        <f>+DACH!AO19</f>
        <v>0</v>
      </c>
      <c r="R259" s="32">
        <f>+DACH!AP19</f>
        <v>0</v>
      </c>
      <c r="S259" s="32">
        <f>+DACH!AQ19</f>
        <v>0</v>
      </c>
      <c r="T259" s="32">
        <f>+DACH!AR19</f>
        <v>0</v>
      </c>
      <c r="U259" s="32">
        <f>+DACH!AS19</f>
        <v>0</v>
      </c>
      <c r="V259" s="32">
        <f>+DACH!AT19</f>
        <v>0</v>
      </c>
      <c r="W259" s="32">
        <f>+DACH!AU19</f>
        <v>0</v>
      </c>
      <c r="X259" s="32">
        <f>+DACH!AV19</f>
        <v>0</v>
      </c>
      <c r="Y259" s="32">
        <f>+DACH!AW19</f>
        <v>0</v>
      </c>
    </row>
    <row r="260" spans="1:25">
      <c r="A260" t="s">
        <v>211</v>
      </c>
      <c r="B260" s="32">
        <f>+'IB HUB'!Z19</f>
        <v>0</v>
      </c>
      <c r="C260" s="32">
        <f>+'IB HUB'!AA19</f>
        <v>0</v>
      </c>
      <c r="D260" s="32">
        <f>+'IB HUB'!AB19</f>
        <v>0</v>
      </c>
      <c r="E260" s="32">
        <f>+'IB HUB'!AC19</f>
        <v>0</v>
      </c>
      <c r="F260" s="32">
        <f>+'IB HUB'!AD19</f>
        <v>0</v>
      </c>
      <c r="G260" s="32">
        <f>+'IB HUB'!AE19</f>
        <v>0</v>
      </c>
      <c r="H260" s="32">
        <f>+'IB HUB'!AF19</f>
        <v>0</v>
      </c>
      <c r="I260" s="32">
        <f>+'IB HUB'!AG19</f>
        <v>0</v>
      </c>
      <c r="J260" s="32">
        <f>+'IB HUB'!AH19</f>
        <v>0</v>
      </c>
      <c r="K260" s="32">
        <f>+'IB HUB'!AI19</f>
        <v>0</v>
      </c>
      <c r="L260" s="32">
        <f>+'IB HUB'!AJ19</f>
        <v>0</v>
      </c>
      <c r="M260" s="32">
        <f>+'IB HUB'!AK19</f>
        <v>0</v>
      </c>
      <c r="N260" s="32">
        <f>+'IB HUB'!AL19</f>
        <v>0</v>
      </c>
      <c r="O260" s="32">
        <f>+'IB HUB'!AM19</f>
        <v>0</v>
      </c>
      <c r="P260" s="32">
        <f>+'IB HUB'!AN19</f>
        <v>0</v>
      </c>
      <c r="Q260" s="32">
        <f>+'IB HUB'!AO19</f>
        <v>0</v>
      </c>
      <c r="R260" s="32">
        <f>+'IB HUB'!AP19</f>
        <v>0</v>
      </c>
      <c r="S260" s="32">
        <f>+'IB HUB'!AQ19</f>
        <v>0</v>
      </c>
      <c r="T260" s="32">
        <f>+'IB HUB'!AR19</f>
        <v>0</v>
      </c>
      <c r="U260" s="32">
        <f>+'IB HUB'!AS19</f>
        <v>0</v>
      </c>
      <c r="V260" s="32">
        <f>+'IB HUB'!AT19</f>
        <v>0</v>
      </c>
      <c r="W260" s="32">
        <f>+'IB HUB'!AU19</f>
        <v>0</v>
      </c>
      <c r="X260" s="32">
        <f>+'IB HUB'!AV19</f>
        <v>0</v>
      </c>
      <c r="Y260" s="32">
        <f>+'IB HUB'!AW19</f>
        <v>0</v>
      </c>
    </row>
    <row r="261" spans="1:25">
      <c r="A261" t="s">
        <v>212</v>
      </c>
      <c r="B261" s="32">
        <f>+'FR HUB'!Z19</f>
        <v>0</v>
      </c>
      <c r="C261" s="32">
        <f>+'FR HUB'!AA19</f>
        <v>0</v>
      </c>
      <c r="D261" s="32">
        <f>+'FR HUB'!AB19</f>
        <v>0</v>
      </c>
      <c r="E261" s="32">
        <f>+'FR HUB'!AC19</f>
        <v>0</v>
      </c>
      <c r="F261" s="32">
        <f>+'FR HUB'!AD19</f>
        <v>0</v>
      </c>
      <c r="G261" s="32">
        <f>+'FR HUB'!AE19</f>
        <v>0</v>
      </c>
      <c r="H261" s="32">
        <f>+'FR HUB'!AF19</f>
        <v>0</v>
      </c>
      <c r="I261" s="32">
        <f>+'FR HUB'!AG19</f>
        <v>0</v>
      </c>
      <c r="J261" s="32">
        <f>+'FR HUB'!AH19</f>
        <v>0</v>
      </c>
      <c r="K261" s="32">
        <f>+'FR HUB'!AI19</f>
        <v>0</v>
      </c>
      <c r="L261" s="32">
        <f>+'FR HUB'!AJ19</f>
        <v>0</v>
      </c>
      <c r="M261" s="32">
        <f>+'FR HUB'!AK19</f>
        <v>0</v>
      </c>
      <c r="N261" s="32">
        <f>+'FR HUB'!AL19</f>
        <v>0</v>
      </c>
      <c r="O261" s="32">
        <f>+'FR HUB'!AM19</f>
        <v>0</v>
      </c>
      <c r="P261" s="32">
        <f>+'FR HUB'!AN19</f>
        <v>0</v>
      </c>
      <c r="Q261" s="32">
        <f>+'FR HUB'!AO19</f>
        <v>0</v>
      </c>
      <c r="R261" s="32">
        <f>+'FR HUB'!AP19</f>
        <v>0</v>
      </c>
      <c r="S261" s="32">
        <f>+'FR HUB'!AQ19</f>
        <v>0</v>
      </c>
      <c r="T261" s="32">
        <f>+'FR HUB'!AR19</f>
        <v>0</v>
      </c>
      <c r="U261" s="32">
        <f>+'FR HUB'!AS19</f>
        <v>0</v>
      </c>
      <c r="V261" s="32">
        <f>+'FR HUB'!AT19</f>
        <v>0</v>
      </c>
      <c r="W261" s="32">
        <f>+'FR HUB'!AU19</f>
        <v>0</v>
      </c>
      <c r="X261" s="32">
        <f>+'FR HUB'!AV19</f>
        <v>0</v>
      </c>
      <c r="Y261" s="32">
        <f>+'FR HUB'!AW19</f>
        <v>0</v>
      </c>
    </row>
    <row r="262" spans="1:25">
      <c r="A262" t="s">
        <v>206</v>
      </c>
      <c r="B262" s="32">
        <f>+'IT HUB'!Z19</f>
        <v>0</v>
      </c>
      <c r="C262" s="32">
        <f>+'IT HUB'!AA19</f>
        <v>0</v>
      </c>
      <c r="D262" s="32">
        <f>+'IT HUB'!AB19</f>
        <v>0</v>
      </c>
      <c r="E262" s="32">
        <f>+'IT HUB'!AC19</f>
        <v>0</v>
      </c>
      <c r="F262" s="32">
        <f>+'IT HUB'!AD19</f>
        <v>0</v>
      </c>
      <c r="G262" s="32">
        <f>+'IT HUB'!AE19</f>
        <v>0</v>
      </c>
      <c r="H262" s="32">
        <f>+'IT HUB'!AF19</f>
        <v>0</v>
      </c>
      <c r="I262" s="32">
        <f>+'IT HUB'!AG19</f>
        <v>0</v>
      </c>
      <c r="J262" s="32">
        <f>+'IT HUB'!AH19</f>
        <v>0</v>
      </c>
      <c r="K262" s="32">
        <f>+'IT HUB'!AI19</f>
        <v>0</v>
      </c>
      <c r="L262" s="32">
        <f>+'IT HUB'!AJ19</f>
        <v>0</v>
      </c>
      <c r="M262" s="32">
        <f>+'IT HUB'!AK19</f>
        <v>0</v>
      </c>
      <c r="N262" s="32">
        <f>+'IT HUB'!AL19</f>
        <v>0</v>
      </c>
      <c r="O262" s="32">
        <f>+'IT HUB'!AM19</f>
        <v>0</v>
      </c>
      <c r="P262" s="32">
        <f>+'IT HUB'!AN19</f>
        <v>0</v>
      </c>
      <c r="Q262" s="32">
        <f>+'IT HUB'!AO19</f>
        <v>0</v>
      </c>
      <c r="R262" s="32">
        <f>+'IT HUB'!AP19</f>
        <v>0</v>
      </c>
      <c r="S262" s="32">
        <f>+'IT HUB'!AQ19</f>
        <v>0</v>
      </c>
      <c r="T262" s="32">
        <f>+'IT HUB'!AR19</f>
        <v>0</v>
      </c>
      <c r="U262" s="32">
        <f>+'IT HUB'!AS19</f>
        <v>0</v>
      </c>
      <c r="V262" s="32">
        <f>+'IT HUB'!AT19</f>
        <v>0</v>
      </c>
      <c r="W262" s="32">
        <f>+'IT HUB'!AU19</f>
        <v>0</v>
      </c>
      <c r="X262" s="32">
        <f>+'IT HUB'!AV19</f>
        <v>0</v>
      </c>
      <c r="Y262" s="32">
        <f>+'IT HUB'!AW19</f>
        <v>0</v>
      </c>
    </row>
    <row r="263" spans="1:25">
      <c r="A263" t="s">
        <v>207</v>
      </c>
      <c r="B263" s="32">
        <f>+'UK HUB'!Z19</f>
        <v>384</v>
      </c>
      <c r="C263" s="32">
        <f>+'UK HUB'!AA19</f>
        <v>0</v>
      </c>
      <c r="D263" s="32">
        <f>+'UK HUB'!AB19</f>
        <v>384</v>
      </c>
      <c r="E263" s="32">
        <f>+'UK HUB'!AC19</f>
        <v>384</v>
      </c>
      <c r="F263" s="32">
        <f>+'UK HUB'!AD19</f>
        <v>384</v>
      </c>
      <c r="G263" s="32">
        <f>+'UK HUB'!AE19</f>
        <v>384</v>
      </c>
      <c r="H263" s="32">
        <f>+'UK HUB'!AF19</f>
        <v>384</v>
      </c>
      <c r="I263" s="32">
        <f>+'UK HUB'!AG19</f>
        <v>0</v>
      </c>
      <c r="J263" s="32">
        <f>+'UK HUB'!AH19</f>
        <v>0</v>
      </c>
      <c r="K263" s="32">
        <f>+'UK HUB'!AI19</f>
        <v>384</v>
      </c>
      <c r="L263" s="32">
        <f>+'UK HUB'!AJ19</f>
        <v>0</v>
      </c>
      <c r="M263" s="32">
        <f>+'UK HUB'!AK19</f>
        <v>0</v>
      </c>
      <c r="N263" s="32">
        <f>+'UK HUB'!AL19</f>
        <v>384</v>
      </c>
      <c r="O263" s="32">
        <f>+'UK HUB'!AM19</f>
        <v>384</v>
      </c>
      <c r="P263" s="32">
        <f>+'UK HUB'!AN19</f>
        <v>384</v>
      </c>
      <c r="Q263" s="32">
        <f>+'UK HUB'!AO19</f>
        <v>384</v>
      </c>
      <c r="R263" s="32">
        <f>+'UK HUB'!AP19</f>
        <v>768</v>
      </c>
      <c r="S263" s="32">
        <f>+'UK HUB'!AQ19</f>
        <v>384</v>
      </c>
      <c r="T263" s="32">
        <f>+'UK HUB'!AR19</f>
        <v>768</v>
      </c>
      <c r="U263" s="32">
        <f>+'UK HUB'!AS19</f>
        <v>384</v>
      </c>
      <c r="V263" s="32">
        <f>+'UK HUB'!AT19</f>
        <v>0</v>
      </c>
      <c r="W263" s="32">
        <f>+'UK HUB'!AU19</f>
        <v>0</v>
      </c>
      <c r="X263" s="32">
        <f>+'UK HUB'!AV19</f>
        <v>384</v>
      </c>
      <c r="Y263" s="32">
        <f>+'UK HUB'!AW19</f>
        <v>0</v>
      </c>
    </row>
    <row r="264" spans="1:25">
      <c r="A264" t="s">
        <v>208</v>
      </c>
      <c r="B264" s="32">
        <f>+'CE HUB'!Z19</f>
        <v>0</v>
      </c>
      <c r="C264" s="32">
        <f>+'CE HUB'!AA19</f>
        <v>0</v>
      </c>
      <c r="D264" s="32">
        <f>+'CE HUB'!AB19</f>
        <v>0</v>
      </c>
      <c r="E264" s="32">
        <f>+'CE HUB'!AC19</f>
        <v>0</v>
      </c>
      <c r="F264" s="32">
        <f>+'CE HUB'!AD19</f>
        <v>0</v>
      </c>
      <c r="G264" s="32">
        <f>+'CE HUB'!AE19</f>
        <v>0</v>
      </c>
      <c r="H264" s="32">
        <f>+'CE HUB'!AF19</f>
        <v>0</v>
      </c>
      <c r="I264" s="32">
        <f>+'CE HUB'!AG19</f>
        <v>0</v>
      </c>
      <c r="J264" s="32">
        <f>+'CE HUB'!AH19</f>
        <v>0</v>
      </c>
      <c r="K264" s="32">
        <f>+'CE HUB'!AI19</f>
        <v>0</v>
      </c>
      <c r="L264" s="32">
        <f>+'CE HUB'!AJ19</f>
        <v>0</v>
      </c>
      <c r="M264" s="32">
        <f>+'CE HUB'!AK19</f>
        <v>0</v>
      </c>
      <c r="N264" s="32">
        <f>+'CE HUB'!AL19</f>
        <v>0</v>
      </c>
      <c r="O264" s="32">
        <f>+'CE HUB'!AM19</f>
        <v>0</v>
      </c>
      <c r="P264" s="32">
        <f>+'CE HUB'!AN19</f>
        <v>0</v>
      </c>
      <c r="Q264" s="32">
        <f>+'CE HUB'!AO19</f>
        <v>0</v>
      </c>
      <c r="R264" s="32">
        <f>+'CE HUB'!AP19</f>
        <v>0</v>
      </c>
      <c r="S264" s="32">
        <f>+'CE HUB'!AQ19</f>
        <v>0</v>
      </c>
      <c r="T264" s="32">
        <f>+'CE HUB'!AR19</f>
        <v>0</v>
      </c>
      <c r="U264" s="32">
        <f>+'CE HUB'!AS19</f>
        <v>0</v>
      </c>
      <c r="V264" s="32">
        <f>+'CE HUB'!AT19</f>
        <v>0</v>
      </c>
      <c r="W264" s="32">
        <f>+'CE HUB'!AU19</f>
        <v>0</v>
      </c>
      <c r="X264" s="32">
        <f>+'CE HUB'!AV19</f>
        <v>0</v>
      </c>
      <c r="Y264" s="32">
        <f>+'CE HUB'!AW19</f>
        <v>0</v>
      </c>
    </row>
    <row r="265" spans="1:25">
      <c r="A265" t="s">
        <v>213</v>
      </c>
      <c r="B265" s="32">
        <f>+'M-EAST Hub'!Z19</f>
        <v>0</v>
      </c>
      <c r="C265" s="32">
        <f>+'M-EAST Hub'!AA19</f>
        <v>0</v>
      </c>
      <c r="D265" s="32">
        <f>+'M-EAST Hub'!AB19</f>
        <v>0</v>
      </c>
      <c r="E265" s="32">
        <f>+'M-EAST Hub'!AC19</f>
        <v>0</v>
      </c>
      <c r="F265" s="32">
        <f>+'M-EAST Hub'!AD19</f>
        <v>0</v>
      </c>
      <c r="G265" s="32">
        <f>+'M-EAST Hub'!AE19</f>
        <v>0</v>
      </c>
      <c r="H265" s="32">
        <f>+'M-EAST Hub'!AF19</f>
        <v>0</v>
      </c>
      <c r="I265" s="32">
        <f>+'M-EAST Hub'!AG19</f>
        <v>0</v>
      </c>
      <c r="J265" s="32">
        <f>+'M-EAST Hub'!AH19</f>
        <v>0</v>
      </c>
      <c r="K265" s="32">
        <f>+'M-EAST Hub'!AI19</f>
        <v>0</v>
      </c>
      <c r="L265" s="32">
        <f>+'M-EAST Hub'!AJ19</f>
        <v>0</v>
      </c>
      <c r="M265" s="32">
        <f>+'M-EAST Hub'!AK19</f>
        <v>0</v>
      </c>
      <c r="N265" s="32">
        <f>+'M-EAST Hub'!AL19</f>
        <v>0</v>
      </c>
      <c r="O265" s="32">
        <f>+'M-EAST Hub'!AM19</f>
        <v>0</v>
      </c>
      <c r="P265" s="32">
        <f>+'M-EAST Hub'!AN19</f>
        <v>0</v>
      </c>
      <c r="Q265" s="32">
        <f>+'M-EAST Hub'!AO19</f>
        <v>0</v>
      </c>
      <c r="R265" s="32">
        <f>+'M-EAST Hub'!AP19</f>
        <v>0</v>
      </c>
      <c r="S265" s="32">
        <f>+'M-EAST Hub'!AQ19</f>
        <v>0</v>
      </c>
      <c r="T265" s="32">
        <f>+'M-EAST Hub'!AR19</f>
        <v>0</v>
      </c>
      <c r="U265" s="32">
        <f>+'M-EAST Hub'!AS19</f>
        <v>0</v>
      </c>
      <c r="V265" s="32">
        <f>+'M-EAST Hub'!AT19</f>
        <v>0</v>
      </c>
      <c r="W265" s="32">
        <f>+'M-EAST Hub'!AU19</f>
        <v>0</v>
      </c>
      <c r="X265" s="32">
        <f>+'M-EAST Hub'!AV19</f>
        <v>0</v>
      </c>
      <c r="Y265" s="32">
        <f>+'M-EAST Hub'!AW19</f>
        <v>0</v>
      </c>
    </row>
    <row r="266" spans="1:25">
      <c r="A266" t="s">
        <v>63</v>
      </c>
      <c r="B266" s="32">
        <f>+USA!Z19</f>
        <v>0</v>
      </c>
      <c r="C266" s="32">
        <f>+USA!AA19</f>
        <v>0</v>
      </c>
      <c r="D266" s="32">
        <f>+USA!AB19</f>
        <v>384</v>
      </c>
      <c r="E266" s="32">
        <f>+USA!AC19</f>
        <v>0</v>
      </c>
      <c r="F266" s="32">
        <f>+USA!AD19</f>
        <v>0</v>
      </c>
      <c r="G266" s="32">
        <f>+USA!AE19</f>
        <v>768</v>
      </c>
      <c r="H266" s="32">
        <f>+USA!AF19</f>
        <v>0</v>
      </c>
      <c r="I266" s="32">
        <f>+USA!AG19</f>
        <v>0</v>
      </c>
      <c r="J266" s="32">
        <f>+USA!AH19</f>
        <v>384</v>
      </c>
      <c r="K266" s="32">
        <f>+USA!AI19</f>
        <v>0</v>
      </c>
      <c r="L266" s="32">
        <f>+USA!AJ19</f>
        <v>0</v>
      </c>
      <c r="M266" s="32">
        <f>+USA!AK19</f>
        <v>1152</v>
      </c>
      <c r="N266" s="32">
        <f>+USA!AL19</f>
        <v>0</v>
      </c>
      <c r="O266" s="32">
        <f>+USA!AM19</f>
        <v>0</v>
      </c>
      <c r="P266" s="32">
        <f>+USA!AN19</f>
        <v>768</v>
      </c>
      <c r="Q266" s="32">
        <f>+USA!AO19</f>
        <v>0</v>
      </c>
      <c r="R266" s="32">
        <f>+USA!AP19</f>
        <v>0</v>
      </c>
      <c r="S266" s="32">
        <f>+USA!AQ19</f>
        <v>1152</v>
      </c>
      <c r="T266" s="32">
        <f>+USA!AR19</f>
        <v>0</v>
      </c>
      <c r="U266" s="32">
        <f>+USA!AS19</f>
        <v>0</v>
      </c>
      <c r="V266" s="32">
        <f>+USA!AT19</f>
        <v>768</v>
      </c>
      <c r="W266" s="32">
        <f>+USA!AU19</f>
        <v>0</v>
      </c>
      <c r="X266" s="32">
        <f>+USA!AV19</f>
        <v>0</v>
      </c>
      <c r="Y266" s="32">
        <f>+USA!AW19</f>
        <v>1152</v>
      </c>
    </row>
    <row r="267" spans="1:25">
      <c r="A267" t="s">
        <v>209</v>
      </c>
      <c r="B267" s="32">
        <f>+ASIA!Z19</f>
        <v>0</v>
      </c>
      <c r="C267" s="32">
        <f>+ASIA!AA19</f>
        <v>384</v>
      </c>
      <c r="D267" s="32">
        <f>+ASIA!AB19</f>
        <v>0</v>
      </c>
      <c r="E267" s="32">
        <f>+ASIA!AC19</f>
        <v>0</v>
      </c>
      <c r="F267" s="32">
        <f>+ASIA!AD19</f>
        <v>0</v>
      </c>
      <c r="G267" s="32">
        <f>+ASIA!AE19</f>
        <v>0</v>
      </c>
      <c r="H267" s="32">
        <f>+ASIA!AF19</f>
        <v>0</v>
      </c>
      <c r="I267" s="32">
        <f>+ASIA!AG19</f>
        <v>768</v>
      </c>
      <c r="J267" s="32">
        <f>+ASIA!AH19</f>
        <v>0</v>
      </c>
      <c r="K267" s="32">
        <f>+ASIA!AI19</f>
        <v>0</v>
      </c>
      <c r="L267" s="32">
        <f>+ASIA!AJ19</f>
        <v>0</v>
      </c>
      <c r="M267" s="32">
        <f>+ASIA!AK19</f>
        <v>0</v>
      </c>
      <c r="N267" s="32">
        <f>+ASIA!AL19</f>
        <v>0</v>
      </c>
      <c r="O267" s="32">
        <f>+ASIA!AM19</f>
        <v>1152</v>
      </c>
      <c r="P267" s="32">
        <f>+ASIA!AN19</f>
        <v>0</v>
      </c>
      <c r="Q267" s="32">
        <f>+ASIA!AO19</f>
        <v>0</v>
      </c>
      <c r="R267" s="32">
        <f>+ASIA!AP19</f>
        <v>0</v>
      </c>
      <c r="S267" s="32">
        <f>+ASIA!AQ19</f>
        <v>0</v>
      </c>
      <c r="T267" s="32">
        <f>+ASIA!AR19</f>
        <v>0</v>
      </c>
      <c r="U267" s="32">
        <f>+ASIA!AS19</f>
        <v>768</v>
      </c>
      <c r="V267" s="32">
        <f>+ASIA!AT19</f>
        <v>0</v>
      </c>
      <c r="W267" s="32">
        <f>+ASIA!AU19</f>
        <v>0</v>
      </c>
      <c r="X267" s="32">
        <f>+ASIA!AV19</f>
        <v>0</v>
      </c>
      <c r="Y267" s="32">
        <f>+ASIA!AW19</f>
        <v>0</v>
      </c>
    </row>
    <row r="268" spans="1:25">
      <c r="A268" t="s">
        <v>214</v>
      </c>
      <c r="B268" s="32">
        <f>+'Others IEC'!Z19</f>
        <v>0</v>
      </c>
      <c r="C268" s="32">
        <f>+'Others IEC'!AA19</f>
        <v>0</v>
      </c>
      <c r="D268" s="32">
        <f>+'Others IEC'!AB19</f>
        <v>0</v>
      </c>
      <c r="E268" s="32">
        <f>+'Others IEC'!AC19</f>
        <v>0</v>
      </c>
      <c r="F268" s="32">
        <f>+'Others IEC'!AD19</f>
        <v>0</v>
      </c>
      <c r="G268" s="32">
        <f>+'Others IEC'!AE19</f>
        <v>0</v>
      </c>
      <c r="H268" s="32">
        <f>+'Others IEC'!AF19</f>
        <v>0</v>
      </c>
      <c r="I268" s="32">
        <f>+'Others IEC'!AG19</f>
        <v>0</v>
      </c>
      <c r="J268" s="32">
        <f>+'Others IEC'!AH19</f>
        <v>0</v>
      </c>
      <c r="K268" s="32">
        <f>+'Others IEC'!AI19</f>
        <v>0</v>
      </c>
      <c r="L268" s="32">
        <f>+'Others IEC'!AJ19</f>
        <v>0</v>
      </c>
      <c r="M268" s="32">
        <f>+'Others IEC'!AK19</f>
        <v>0</v>
      </c>
      <c r="N268" s="32">
        <f>+'Others IEC'!AL19</f>
        <v>0</v>
      </c>
      <c r="O268" s="32">
        <f>+'Others IEC'!AM19</f>
        <v>0</v>
      </c>
      <c r="P268" s="32">
        <f>+'Others IEC'!AN19</f>
        <v>0</v>
      </c>
      <c r="Q268" s="32">
        <f>+'Others IEC'!AO19</f>
        <v>0</v>
      </c>
      <c r="R268" s="32">
        <f>+'Others IEC'!AP19</f>
        <v>0</v>
      </c>
      <c r="S268" s="32">
        <f>+'Others IEC'!AQ19</f>
        <v>0</v>
      </c>
      <c r="T268" s="32">
        <f>+'Others IEC'!AR19</f>
        <v>0</v>
      </c>
      <c r="U268" s="32">
        <f>+'Others IEC'!AS19</f>
        <v>0</v>
      </c>
      <c r="V268" s="32">
        <f>+'Others IEC'!AT19</f>
        <v>0</v>
      </c>
      <c r="W268" s="32">
        <f>+'Others IEC'!AU19</f>
        <v>0</v>
      </c>
      <c r="X268" s="32">
        <f>+'Others IEC'!AV19</f>
        <v>0</v>
      </c>
      <c r="Y268" s="32">
        <f>+'Others IEC'!AW19</f>
        <v>0</v>
      </c>
    </row>
    <row r="269" spans="1:25">
      <c r="A269" t="s">
        <v>215</v>
      </c>
      <c r="B269" s="32">
        <f>+'N-Africa'!Z19</f>
        <v>0</v>
      </c>
      <c r="C269" s="32">
        <f>+'N-Africa'!AA19</f>
        <v>0</v>
      </c>
      <c r="D269" s="32">
        <f>+'N-Africa'!AB19</f>
        <v>0</v>
      </c>
      <c r="E269" s="32">
        <f>+'N-Africa'!AC19</f>
        <v>0</v>
      </c>
      <c r="F269" s="32">
        <f>+'N-Africa'!AD19</f>
        <v>0</v>
      </c>
      <c r="G269" s="32">
        <f>+'N-Africa'!AE19</f>
        <v>0</v>
      </c>
      <c r="H269" s="32">
        <f>+'N-Africa'!AF19</f>
        <v>0</v>
      </c>
      <c r="I269" s="32">
        <f>+'N-Africa'!AG19</f>
        <v>0</v>
      </c>
      <c r="J269" s="32">
        <f>+'N-Africa'!AH19</f>
        <v>0</v>
      </c>
      <c r="K269" s="32">
        <f>+'N-Africa'!AI19</f>
        <v>0</v>
      </c>
      <c r="L269" s="32">
        <f>+'N-Africa'!AJ19</f>
        <v>0</v>
      </c>
      <c r="M269" s="32">
        <f>+'N-Africa'!AK19</f>
        <v>0</v>
      </c>
      <c r="N269" s="32">
        <f>+'N-Africa'!AL19</f>
        <v>0</v>
      </c>
      <c r="O269" s="32">
        <f>+'N-Africa'!AM19</f>
        <v>0</v>
      </c>
      <c r="P269" s="32">
        <f>+'N-Africa'!AN19</f>
        <v>0</v>
      </c>
      <c r="Q269" s="32">
        <f>+'N-Africa'!AO19</f>
        <v>0</v>
      </c>
      <c r="R269" s="32">
        <f>+'N-Africa'!AP19</f>
        <v>0</v>
      </c>
      <c r="S269" s="32">
        <f>+'N-Africa'!AQ19</f>
        <v>0</v>
      </c>
      <c r="T269" s="32">
        <f>+'N-Africa'!AR19</f>
        <v>0</v>
      </c>
      <c r="U269" s="32">
        <f>+'N-Africa'!AS19</f>
        <v>0</v>
      </c>
      <c r="V269" s="32">
        <f>+'N-Africa'!AT19</f>
        <v>0</v>
      </c>
      <c r="W269" s="32">
        <f>+'N-Africa'!AU19</f>
        <v>0</v>
      </c>
      <c r="X269" s="32">
        <f>+'N-Africa'!AV19</f>
        <v>0</v>
      </c>
      <c r="Y269" s="32">
        <f>+'N-Africa'!AW19</f>
        <v>0</v>
      </c>
    </row>
    <row r="271" spans="1:25">
      <c r="A271" s="33" t="s">
        <v>216</v>
      </c>
      <c r="B271" s="34">
        <f>+SUM(B259:B269)</f>
        <v>384</v>
      </c>
      <c r="C271" s="34">
        <f t="shared" ref="C271:Y271" si="15">+SUM(C259:C269)</f>
        <v>384</v>
      </c>
      <c r="D271" s="34">
        <f t="shared" si="15"/>
        <v>768</v>
      </c>
      <c r="E271" s="34">
        <f t="shared" si="15"/>
        <v>384</v>
      </c>
      <c r="F271" s="34">
        <f t="shared" si="15"/>
        <v>384</v>
      </c>
      <c r="G271" s="34">
        <f t="shared" si="15"/>
        <v>1152</v>
      </c>
      <c r="H271" s="34">
        <f t="shared" si="15"/>
        <v>384</v>
      </c>
      <c r="I271" s="34">
        <f t="shared" si="15"/>
        <v>768</v>
      </c>
      <c r="J271" s="34">
        <f t="shared" si="15"/>
        <v>384</v>
      </c>
      <c r="K271" s="34">
        <f t="shared" si="15"/>
        <v>384</v>
      </c>
      <c r="L271" s="34">
        <f t="shared" si="15"/>
        <v>0</v>
      </c>
      <c r="M271" s="34">
        <f t="shared" si="15"/>
        <v>1152</v>
      </c>
      <c r="N271" s="34">
        <f t="shared" si="15"/>
        <v>384</v>
      </c>
      <c r="O271" s="34">
        <f t="shared" si="15"/>
        <v>1536</v>
      </c>
      <c r="P271" s="34">
        <f t="shared" si="15"/>
        <v>1152</v>
      </c>
      <c r="Q271" s="34">
        <f t="shared" si="15"/>
        <v>384</v>
      </c>
      <c r="R271" s="34">
        <f t="shared" si="15"/>
        <v>768</v>
      </c>
      <c r="S271" s="34">
        <f t="shared" si="15"/>
        <v>1536</v>
      </c>
      <c r="T271" s="34">
        <f t="shared" si="15"/>
        <v>768</v>
      </c>
      <c r="U271" s="34">
        <f t="shared" si="15"/>
        <v>1152</v>
      </c>
      <c r="V271" s="34">
        <f t="shared" si="15"/>
        <v>768</v>
      </c>
      <c r="W271" s="34">
        <f t="shared" si="15"/>
        <v>0</v>
      </c>
      <c r="X271" s="34">
        <f t="shared" si="15"/>
        <v>384</v>
      </c>
      <c r="Y271" s="34">
        <f t="shared" si="15"/>
        <v>1152</v>
      </c>
    </row>
    <row r="273" spans="1:25">
      <c r="A273" s="16" t="s">
        <v>138</v>
      </c>
      <c r="B273" s="31" t="s">
        <v>158</v>
      </c>
      <c r="C273" s="31" t="s">
        <v>158</v>
      </c>
      <c r="D273" s="31" t="s">
        <v>158</v>
      </c>
      <c r="E273" s="31" t="s">
        <v>158</v>
      </c>
      <c r="F273" s="31" t="s">
        <v>158</v>
      </c>
      <c r="G273" s="31" t="s">
        <v>158</v>
      </c>
      <c r="H273" s="31" t="s">
        <v>158</v>
      </c>
      <c r="I273" s="31" t="s">
        <v>158</v>
      </c>
      <c r="J273" s="31" t="s">
        <v>158</v>
      </c>
      <c r="K273" s="31" t="s">
        <v>158</v>
      </c>
      <c r="L273" s="31" t="s">
        <v>158</v>
      </c>
      <c r="M273" s="31" t="s">
        <v>158</v>
      </c>
      <c r="N273" s="31" t="s">
        <v>158</v>
      </c>
      <c r="O273" s="31" t="s">
        <v>158</v>
      </c>
      <c r="P273" s="31" t="s">
        <v>158</v>
      </c>
      <c r="Q273" s="31" t="s">
        <v>158</v>
      </c>
      <c r="R273" s="31" t="s">
        <v>158</v>
      </c>
      <c r="S273" s="31" t="s">
        <v>158</v>
      </c>
      <c r="T273" s="31" t="s">
        <v>158</v>
      </c>
      <c r="U273" s="31" t="s">
        <v>158</v>
      </c>
      <c r="V273" s="31" t="s">
        <v>158</v>
      </c>
      <c r="W273" s="31" t="s">
        <v>158</v>
      </c>
      <c r="X273" s="31" t="s">
        <v>158</v>
      </c>
      <c r="Y273" s="31" t="s">
        <v>158</v>
      </c>
    </row>
    <row r="274" spans="1:25">
      <c r="A274" t="s">
        <v>203</v>
      </c>
      <c r="B274" s="31">
        <v>1</v>
      </c>
      <c r="C274" s="31">
        <v>1</v>
      </c>
      <c r="D274" s="31">
        <v>1</v>
      </c>
      <c r="E274" s="31">
        <v>1</v>
      </c>
      <c r="F274" s="31">
        <v>1</v>
      </c>
      <c r="G274" s="31">
        <v>1</v>
      </c>
      <c r="H274" s="31">
        <v>1</v>
      </c>
      <c r="I274" s="31">
        <v>1</v>
      </c>
      <c r="J274" s="31">
        <v>1</v>
      </c>
      <c r="K274" s="31">
        <v>1</v>
      </c>
      <c r="L274" s="31">
        <v>1</v>
      </c>
      <c r="M274" s="31">
        <v>1</v>
      </c>
      <c r="N274" s="31">
        <v>2</v>
      </c>
      <c r="O274" s="31">
        <v>2</v>
      </c>
      <c r="P274" s="31">
        <v>2</v>
      </c>
      <c r="Q274" s="31">
        <v>2</v>
      </c>
      <c r="R274" s="31">
        <v>2</v>
      </c>
      <c r="S274" s="31">
        <v>2</v>
      </c>
      <c r="T274" s="31">
        <v>2</v>
      </c>
      <c r="U274" s="31">
        <v>2</v>
      </c>
      <c r="V274" s="31">
        <v>2</v>
      </c>
      <c r="W274" s="31">
        <v>2</v>
      </c>
      <c r="X274" s="31">
        <v>2</v>
      </c>
      <c r="Y274" s="31">
        <v>2</v>
      </c>
    </row>
    <row r="275" spans="1:25">
      <c r="A275" t="s">
        <v>10</v>
      </c>
      <c r="B275" s="31">
        <v>1</v>
      </c>
      <c r="C275" s="31">
        <v>2</v>
      </c>
      <c r="D275" s="31">
        <v>3</v>
      </c>
      <c r="E275" s="31">
        <v>4</v>
      </c>
      <c r="F275" s="31">
        <v>5</v>
      </c>
      <c r="G275" s="31">
        <v>6</v>
      </c>
      <c r="H275" s="31">
        <v>7</v>
      </c>
      <c r="I275" s="31">
        <v>8</v>
      </c>
      <c r="J275" s="31">
        <v>9</v>
      </c>
      <c r="K275" s="31">
        <v>10</v>
      </c>
      <c r="L275" s="31">
        <v>11</v>
      </c>
      <c r="M275" s="31">
        <v>12</v>
      </c>
      <c r="N275" s="31">
        <v>1</v>
      </c>
      <c r="O275" s="31">
        <v>2</v>
      </c>
      <c r="P275" s="31">
        <v>3</v>
      </c>
      <c r="Q275" s="31">
        <v>4</v>
      </c>
      <c r="R275" s="31">
        <v>5</v>
      </c>
      <c r="S275" s="31">
        <v>6</v>
      </c>
      <c r="T275" s="31">
        <v>7</v>
      </c>
      <c r="U275" s="31">
        <v>8</v>
      </c>
      <c r="V275" s="31">
        <v>9</v>
      </c>
      <c r="W275" s="31">
        <v>10</v>
      </c>
      <c r="X275" s="31">
        <v>11</v>
      </c>
      <c r="Y275" s="31">
        <v>12</v>
      </c>
    </row>
    <row r="276" spans="1:25">
      <c r="A276" t="s">
        <v>167</v>
      </c>
      <c r="B276" s="32">
        <f>+DACH!Z20</f>
        <v>0</v>
      </c>
      <c r="C276" s="32">
        <f>+DACH!AA20</f>
        <v>0</v>
      </c>
      <c r="D276" s="32">
        <f>+DACH!AB20</f>
        <v>0</v>
      </c>
      <c r="E276" s="32">
        <f>+DACH!AC20</f>
        <v>0</v>
      </c>
      <c r="F276" s="32">
        <f>+DACH!AD20</f>
        <v>0</v>
      </c>
      <c r="G276" s="32">
        <f>+DACH!AE20</f>
        <v>0</v>
      </c>
      <c r="H276" s="32">
        <f>+DACH!AF20</f>
        <v>0</v>
      </c>
      <c r="I276" s="32">
        <f>+DACH!AG20</f>
        <v>0</v>
      </c>
      <c r="J276" s="32">
        <f>+DACH!AH20</f>
        <v>0</v>
      </c>
      <c r="K276" s="32">
        <f>+DACH!AI20</f>
        <v>0</v>
      </c>
      <c r="L276" s="32">
        <f>+DACH!AJ20</f>
        <v>0</v>
      </c>
      <c r="M276" s="32">
        <f>+DACH!AK20</f>
        <v>0</v>
      </c>
      <c r="N276" s="32">
        <f>+DACH!AL20</f>
        <v>0</v>
      </c>
      <c r="O276" s="32">
        <f>+DACH!AM20</f>
        <v>0</v>
      </c>
      <c r="P276" s="32">
        <f>+DACH!AN20</f>
        <v>0</v>
      </c>
      <c r="Q276" s="32">
        <f>+DACH!AO20</f>
        <v>0</v>
      </c>
      <c r="R276" s="32">
        <f>+DACH!AP20</f>
        <v>0</v>
      </c>
      <c r="S276" s="32">
        <f>+DACH!AQ20</f>
        <v>0</v>
      </c>
      <c r="T276" s="32">
        <f>+DACH!AR20</f>
        <v>0</v>
      </c>
      <c r="U276" s="32">
        <f>+DACH!AS20</f>
        <v>0</v>
      </c>
      <c r="V276" s="32">
        <f>+DACH!AT20</f>
        <v>0</v>
      </c>
      <c r="W276" s="32">
        <f>+DACH!AU20</f>
        <v>0</v>
      </c>
      <c r="X276" s="32">
        <f>+DACH!AV20</f>
        <v>0</v>
      </c>
      <c r="Y276" s="32">
        <f>+DACH!AW20</f>
        <v>0</v>
      </c>
    </row>
    <row r="277" spans="1:25">
      <c r="A277" t="s">
        <v>211</v>
      </c>
      <c r="B277" s="32">
        <f>+'IB HUB'!Z20</f>
        <v>0</v>
      </c>
      <c r="C277" s="32">
        <f>+'IB HUB'!AA20</f>
        <v>0</v>
      </c>
      <c r="D277" s="32">
        <f>+'IB HUB'!AB20</f>
        <v>0</v>
      </c>
      <c r="E277" s="32">
        <f>+'IB HUB'!AC20</f>
        <v>0</v>
      </c>
      <c r="F277" s="32">
        <f>+'IB HUB'!AD20</f>
        <v>0</v>
      </c>
      <c r="G277" s="32">
        <f>+'IB HUB'!AE20</f>
        <v>0</v>
      </c>
      <c r="H277" s="32">
        <f>+'IB HUB'!AF20</f>
        <v>0</v>
      </c>
      <c r="I277" s="32">
        <f>+'IB HUB'!AG20</f>
        <v>0</v>
      </c>
      <c r="J277" s="32">
        <f>+'IB HUB'!AH20</f>
        <v>0</v>
      </c>
      <c r="K277" s="32">
        <f>+'IB HUB'!AI20</f>
        <v>0</v>
      </c>
      <c r="L277" s="32">
        <f>+'IB HUB'!AJ20</f>
        <v>0</v>
      </c>
      <c r="M277" s="32">
        <f>+'IB HUB'!AK20</f>
        <v>0</v>
      </c>
      <c r="N277" s="32">
        <f>+'IB HUB'!AL20</f>
        <v>0</v>
      </c>
      <c r="O277" s="32">
        <f>+'IB HUB'!AM20</f>
        <v>0</v>
      </c>
      <c r="P277" s="32">
        <f>+'IB HUB'!AN20</f>
        <v>0</v>
      </c>
      <c r="Q277" s="32">
        <f>+'IB HUB'!AO20</f>
        <v>0</v>
      </c>
      <c r="R277" s="32">
        <f>+'IB HUB'!AP20</f>
        <v>0</v>
      </c>
      <c r="S277" s="32">
        <f>+'IB HUB'!AQ20</f>
        <v>0</v>
      </c>
      <c r="T277" s="32">
        <f>+'IB HUB'!AR20</f>
        <v>0</v>
      </c>
      <c r="U277" s="32">
        <f>+'IB HUB'!AS20</f>
        <v>0</v>
      </c>
      <c r="V277" s="32">
        <f>+'IB HUB'!AT20</f>
        <v>0</v>
      </c>
      <c r="W277" s="32">
        <f>+'IB HUB'!AU20</f>
        <v>0</v>
      </c>
      <c r="X277" s="32">
        <f>+'IB HUB'!AV20</f>
        <v>0</v>
      </c>
      <c r="Y277" s="32">
        <f>+'IB HUB'!AW20</f>
        <v>0</v>
      </c>
    </row>
    <row r="278" spans="1:25">
      <c r="A278" t="s">
        <v>212</v>
      </c>
      <c r="B278" s="32">
        <f>+'FR HUB'!Z20</f>
        <v>0</v>
      </c>
      <c r="C278" s="32">
        <f>+'FR HUB'!AA20</f>
        <v>0</v>
      </c>
      <c r="D278" s="32">
        <f>+'FR HUB'!AB20</f>
        <v>0</v>
      </c>
      <c r="E278" s="32">
        <f>+'FR HUB'!AC20</f>
        <v>0</v>
      </c>
      <c r="F278" s="32">
        <f>+'FR HUB'!AD20</f>
        <v>0</v>
      </c>
      <c r="G278" s="32">
        <f>+'FR HUB'!AE20</f>
        <v>0</v>
      </c>
      <c r="H278" s="32">
        <f>+'FR HUB'!AF20</f>
        <v>0</v>
      </c>
      <c r="I278" s="32">
        <f>+'FR HUB'!AG20</f>
        <v>0</v>
      </c>
      <c r="J278" s="32">
        <f>+'FR HUB'!AH20</f>
        <v>0</v>
      </c>
      <c r="K278" s="32">
        <f>+'FR HUB'!AI20</f>
        <v>0</v>
      </c>
      <c r="L278" s="32">
        <f>+'FR HUB'!AJ20</f>
        <v>0</v>
      </c>
      <c r="M278" s="32">
        <f>+'FR HUB'!AK20</f>
        <v>0</v>
      </c>
      <c r="N278" s="32">
        <f>+'FR HUB'!AL20</f>
        <v>0</v>
      </c>
      <c r="O278" s="32">
        <f>+'FR HUB'!AM20</f>
        <v>0</v>
      </c>
      <c r="P278" s="32">
        <f>+'FR HUB'!AN20</f>
        <v>0</v>
      </c>
      <c r="Q278" s="32">
        <f>+'FR HUB'!AO20</f>
        <v>0</v>
      </c>
      <c r="R278" s="32">
        <f>+'FR HUB'!AP20</f>
        <v>0</v>
      </c>
      <c r="S278" s="32">
        <f>+'FR HUB'!AQ20</f>
        <v>0</v>
      </c>
      <c r="T278" s="32">
        <f>+'FR HUB'!AR20</f>
        <v>0</v>
      </c>
      <c r="U278" s="32">
        <f>+'FR HUB'!AS20</f>
        <v>0</v>
      </c>
      <c r="V278" s="32">
        <f>+'FR HUB'!AT20</f>
        <v>0</v>
      </c>
      <c r="W278" s="32">
        <f>+'FR HUB'!AU20</f>
        <v>0</v>
      </c>
      <c r="X278" s="32">
        <f>+'FR HUB'!AV20</f>
        <v>0</v>
      </c>
      <c r="Y278" s="32">
        <f>+'FR HUB'!AW20</f>
        <v>0</v>
      </c>
    </row>
    <row r="279" spans="1:25">
      <c r="A279" t="s">
        <v>206</v>
      </c>
      <c r="B279" s="32">
        <f>+'IT HUB'!Z20</f>
        <v>0</v>
      </c>
      <c r="C279" s="32">
        <f>+'IT HUB'!AA20</f>
        <v>0</v>
      </c>
      <c r="D279" s="32">
        <f>+'IT HUB'!AB20</f>
        <v>0</v>
      </c>
      <c r="E279" s="32">
        <f>+'IT HUB'!AC20</f>
        <v>0</v>
      </c>
      <c r="F279" s="32">
        <f>+'IT HUB'!AD20</f>
        <v>0</v>
      </c>
      <c r="G279" s="32">
        <f>+'IT HUB'!AE20</f>
        <v>0</v>
      </c>
      <c r="H279" s="32">
        <f>+'IT HUB'!AF20</f>
        <v>0</v>
      </c>
      <c r="I279" s="32">
        <f>+'IT HUB'!AG20</f>
        <v>0</v>
      </c>
      <c r="J279" s="32">
        <f>+'IT HUB'!AH20</f>
        <v>0</v>
      </c>
      <c r="K279" s="32">
        <f>+'IT HUB'!AI20</f>
        <v>0</v>
      </c>
      <c r="L279" s="32">
        <f>+'IT HUB'!AJ20</f>
        <v>0</v>
      </c>
      <c r="M279" s="32">
        <f>+'IT HUB'!AK20</f>
        <v>0</v>
      </c>
      <c r="N279" s="32">
        <f>+'IT HUB'!AL20</f>
        <v>0</v>
      </c>
      <c r="O279" s="32">
        <f>+'IT HUB'!AM20</f>
        <v>0</v>
      </c>
      <c r="P279" s="32">
        <f>+'IT HUB'!AN20</f>
        <v>0</v>
      </c>
      <c r="Q279" s="32">
        <f>+'IT HUB'!AO20</f>
        <v>0</v>
      </c>
      <c r="R279" s="32">
        <f>+'IT HUB'!AP20</f>
        <v>0</v>
      </c>
      <c r="S279" s="32">
        <f>+'IT HUB'!AQ20</f>
        <v>0</v>
      </c>
      <c r="T279" s="32">
        <f>+'IT HUB'!AR20</f>
        <v>0</v>
      </c>
      <c r="U279" s="32">
        <f>+'IT HUB'!AS20</f>
        <v>0</v>
      </c>
      <c r="V279" s="32">
        <f>+'IT HUB'!AT20</f>
        <v>0</v>
      </c>
      <c r="W279" s="32">
        <f>+'IT HUB'!AU20</f>
        <v>0</v>
      </c>
      <c r="X279" s="32">
        <f>+'IT HUB'!AV20</f>
        <v>0</v>
      </c>
      <c r="Y279" s="32">
        <f>+'IT HUB'!AW20</f>
        <v>0</v>
      </c>
    </row>
    <row r="280" spans="1:25">
      <c r="A280" t="s">
        <v>207</v>
      </c>
      <c r="B280" s="32">
        <f>+'UK HUB'!Z20</f>
        <v>384</v>
      </c>
      <c r="C280" s="32">
        <f>+'UK HUB'!AA20</f>
        <v>0</v>
      </c>
      <c r="D280" s="32">
        <f>+'UK HUB'!AB20</f>
        <v>384</v>
      </c>
      <c r="E280" s="32">
        <f>+'UK HUB'!AC20</f>
        <v>0</v>
      </c>
      <c r="F280" s="32">
        <f>+'UK HUB'!AD20</f>
        <v>384</v>
      </c>
      <c r="G280" s="32">
        <f>+'UK HUB'!AE20</f>
        <v>384</v>
      </c>
      <c r="H280" s="32">
        <f>+'UK HUB'!AF20</f>
        <v>384</v>
      </c>
      <c r="I280" s="32">
        <f>+'UK HUB'!AG20</f>
        <v>0</v>
      </c>
      <c r="J280" s="32">
        <f>+'UK HUB'!AH20</f>
        <v>384</v>
      </c>
      <c r="K280" s="32">
        <f>+'UK HUB'!AI20</f>
        <v>0</v>
      </c>
      <c r="L280" s="32">
        <f>+'UK HUB'!AJ20</f>
        <v>0</v>
      </c>
      <c r="M280" s="32">
        <f>+'UK HUB'!AK20</f>
        <v>384</v>
      </c>
      <c r="N280" s="32">
        <f>+'UK HUB'!AL20</f>
        <v>0</v>
      </c>
      <c r="O280" s="32">
        <f>+'UK HUB'!AM20</f>
        <v>384</v>
      </c>
      <c r="P280" s="32">
        <f>+'UK HUB'!AN20</f>
        <v>384</v>
      </c>
      <c r="Q280" s="32">
        <f>+'UK HUB'!AO20</f>
        <v>768</v>
      </c>
      <c r="R280" s="32">
        <f>+'UK HUB'!AP20</f>
        <v>768</v>
      </c>
      <c r="S280" s="32">
        <f>+'UK HUB'!AQ20</f>
        <v>768</v>
      </c>
      <c r="T280" s="32">
        <f>+'UK HUB'!AR20</f>
        <v>768</v>
      </c>
      <c r="U280" s="32">
        <f>+'UK HUB'!AS20</f>
        <v>384</v>
      </c>
      <c r="V280" s="32">
        <f>+'UK HUB'!AT20</f>
        <v>384</v>
      </c>
      <c r="W280" s="32">
        <f>+'UK HUB'!AU20</f>
        <v>0</v>
      </c>
      <c r="X280" s="32">
        <f>+'UK HUB'!AV20</f>
        <v>384</v>
      </c>
      <c r="Y280" s="32">
        <f>+'UK HUB'!AW20</f>
        <v>0</v>
      </c>
    </row>
    <row r="281" spans="1:25">
      <c r="A281" t="s">
        <v>208</v>
      </c>
      <c r="B281" s="32">
        <f>+'CE HUB'!Z20</f>
        <v>0</v>
      </c>
      <c r="C281" s="32">
        <f>+'CE HUB'!AA20</f>
        <v>0</v>
      </c>
      <c r="D281" s="32">
        <f>+'CE HUB'!AB20</f>
        <v>0</v>
      </c>
      <c r="E281" s="32">
        <f>+'CE HUB'!AC20</f>
        <v>0</v>
      </c>
      <c r="F281" s="32">
        <f>+'CE HUB'!AD20</f>
        <v>0</v>
      </c>
      <c r="G281" s="32">
        <f>+'CE HUB'!AE20</f>
        <v>0</v>
      </c>
      <c r="H281" s="32">
        <f>+'CE HUB'!AF20</f>
        <v>0</v>
      </c>
      <c r="I281" s="32">
        <f>+'CE HUB'!AG20</f>
        <v>0</v>
      </c>
      <c r="J281" s="32">
        <f>+'CE HUB'!AH20</f>
        <v>0</v>
      </c>
      <c r="K281" s="32">
        <f>+'CE HUB'!AI20</f>
        <v>0</v>
      </c>
      <c r="L281" s="32">
        <f>+'CE HUB'!AJ20</f>
        <v>0</v>
      </c>
      <c r="M281" s="32">
        <f>+'CE HUB'!AK20</f>
        <v>0</v>
      </c>
      <c r="N281" s="32">
        <f>+'CE HUB'!AL20</f>
        <v>0</v>
      </c>
      <c r="O281" s="32">
        <f>+'CE HUB'!AM20</f>
        <v>0</v>
      </c>
      <c r="P281" s="32">
        <f>+'CE HUB'!AN20</f>
        <v>0</v>
      </c>
      <c r="Q281" s="32">
        <f>+'CE HUB'!AO20</f>
        <v>0</v>
      </c>
      <c r="R281" s="32">
        <f>+'CE HUB'!AP20</f>
        <v>0</v>
      </c>
      <c r="S281" s="32">
        <f>+'CE HUB'!AQ20</f>
        <v>0</v>
      </c>
      <c r="T281" s="32">
        <f>+'CE HUB'!AR20</f>
        <v>0</v>
      </c>
      <c r="U281" s="32">
        <f>+'CE HUB'!AS20</f>
        <v>0</v>
      </c>
      <c r="V281" s="32">
        <f>+'CE HUB'!AT20</f>
        <v>0</v>
      </c>
      <c r="W281" s="32">
        <f>+'CE HUB'!AU20</f>
        <v>0</v>
      </c>
      <c r="X281" s="32">
        <f>+'CE HUB'!AV20</f>
        <v>0</v>
      </c>
      <c r="Y281" s="32">
        <f>+'CE HUB'!AW20</f>
        <v>0</v>
      </c>
    </row>
    <row r="282" spans="1:25">
      <c r="A282" t="s">
        <v>213</v>
      </c>
      <c r="B282" s="32">
        <f>+'M-EAST Hub'!Z20</f>
        <v>0</v>
      </c>
      <c r="C282" s="32">
        <f>+'M-EAST Hub'!AA20</f>
        <v>0</v>
      </c>
      <c r="D282" s="32">
        <f>+'M-EAST Hub'!AB20</f>
        <v>0</v>
      </c>
      <c r="E282" s="32">
        <f>+'M-EAST Hub'!AC20</f>
        <v>0</v>
      </c>
      <c r="F282" s="32">
        <f>+'M-EAST Hub'!AD20</f>
        <v>0</v>
      </c>
      <c r="G282" s="32">
        <f>+'M-EAST Hub'!AE20</f>
        <v>0</v>
      </c>
      <c r="H282" s="32">
        <f>+'M-EAST Hub'!AF20</f>
        <v>0</v>
      </c>
      <c r="I282" s="32">
        <f>+'M-EAST Hub'!AG20</f>
        <v>0</v>
      </c>
      <c r="J282" s="32">
        <f>+'M-EAST Hub'!AH20</f>
        <v>0</v>
      </c>
      <c r="K282" s="32">
        <f>+'M-EAST Hub'!AI20</f>
        <v>0</v>
      </c>
      <c r="L282" s="32">
        <f>+'M-EAST Hub'!AJ20</f>
        <v>0</v>
      </c>
      <c r="M282" s="32">
        <f>+'M-EAST Hub'!AK20</f>
        <v>0</v>
      </c>
      <c r="N282" s="32">
        <f>+'M-EAST Hub'!AL20</f>
        <v>0</v>
      </c>
      <c r="O282" s="32">
        <f>+'M-EAST Hub'!AM20</f>
        <v>0</v>
      </c>
      <c r="P282" s="32">
        <f>+'M-EAST Hub'!AN20</f>
        <v>0</v>
      </c>
      <c r="Q282" s="32">
        <f>+'M-EAST Hub'!AO20</f>
        <v>0</v>
      </c>
      <c r="R282" s="32">
        <f>+'M-EAST Hub'!AP20</f>
        <v>0</v>
      </c>
      <c r="S282" s="32">
        <f>+'M-EAST Hub'!AQ20</f>
        <v>0</v>
      </c>
      <c r="T282" s="32">
        <f>+'M-EAST Hub'!AR20</f>
        <v>0</v>
      </c>
      <c r="U282" s="32">
        <f>+'M-EAST Hub'!AS20</f>
        <v>0</v>
      </c>
      <c r="V282" s="32">
        <f>+'M-EAST Hub'!AT20</f>
        <v>0</v>
      </c>
      <c r="W282" s="32">
        <f>+'M-EAST Hub'!AU20</f>
        <v>0</v>
      </c>
      <c r="X282" s="32">
        <f>+'M-EAST Hub'!AV20</f>
        <v>0</v>
      </c>
      <c r="Y282" s="32">
        <f>+'M-EAST Hub'!AW20</f>
        <v>0</v>
      </c>
    </row>
    <row r="283" spans="1:25">
      <c r="A283" t="s">
        <v>63</v>
      </c>
      <c r="B283" s="32">
        <f>+USA!Z20</f>
        <v>0</v>
      </c>
      <c r="C283" s="32">
        <f>+USA!AA20</f>
        <v>0</v>
      </c>
      <c r="D283" s="32">
        <f>+USA!AB20</f>
        <v>384</v>
      </c>
      <c r="E283" s="32">
        <f>+USA!AC20</f>
        <v>0</v>
      </c>
      <c r="F283" s="32">
        <f>+USA!AD20</f>
        <v>0</v>
      </c>
      <c r="G283" s="32">
        <f>+USA!AE20</f>
        <v>768</v>
      </c>
      <c r="H283" s="32">
        <f>+USA!AF20</f>
        <v>0</v>
      </c>
      <c r="I283" s="32">
        <f>+USA!AG20</f>
        <v>0</v>
      </c>
      <c r="J283" s="32">
        <f>+USA!AH20</f>
        <v>384</v>
      </c>
      <c r="K283" s="32">
        <f>+USA!AI20</f>
        <v>0</v>
      </c>
      <c r="L283" s="32">
        <f>+USA!AJ20</f>
        <v>0</v>
      </c>
      <c r="M283" s="32">
        <f>+USA!AK20</f>
        <v>768</v>
      </c>
      <c r="N283" s="32">
        <f>+USA!AL20</f>
        <v>0</v>
      </c>
      <c r="O283" s="32">
        <f>+USA!AM20</f>
        <v>0</v>
      </c>
      <c r="P283" s="32">
        <f>+USA!AN20</f>
        <v>1152</v>
      </c>
      <c r="Q283" s="32">
        <f>+USA!AO20</f>
        <v>0</v>
      </c>
      <c r="R283" s="32">
        <f>+USA!AP20</f>
        <v>0</v>
      </c>
      <c r="S283" s="32">
        <f>+USA!AQ20</f>
        <v>1152</v>
      </c>
      <c r="T283" s="32">
        <f>+USA!AR20</f>
        <v>0</v>
      </c>
      <c r="U283" s="32">
        <f>+USA!AS20</f>
        <v>0</v>
      </c>
      <c r="V283" s="32">
        <f>+USA!AT20</f>
        <v>1152</v>
      </c>
      <c r="W283" s="32">
        <f>+USA!AU20</f>
        <v>0</v>
      </c>
      <c r="X283" s="32">
        <f>+USA!AV20</f>
        <v>0</v>
      </c>
      <c r="Y283" s="32">
        <f>+USA!AW20</f>
        <v>1152</v>
      </c>
    </row>
    <row r="284" spans="1:25">
      <c r="A284" t="s">
        <v>209</v>
      </c>
      <c r="B284" s="32">
        <f>+ASIA!Z20</f>
        <v>0</v>
      </c>
      <c r="C284" s="32">
        <f>+ASIA!AA20</f>
        <v>384</v>
      </c>
      <c r="D284" s="32">
        <f>+ASIA!AB20</f>
        <v>0</v>
      </c>
      <c r="E284" s="32">
        <f>+ASIA!AC20</f>
        <v>0</v>
      </c>
      <c r="F284" s="32">
        <f>+ASIA!AD20</f>
        <v>0</v>
      </c>
      <c r="G284" s="32">
        <f>+ASIA!AE20</f>
        <v>0</v>
      </c>
      <c r="H284" s="32">
        <f>+ASIA!AF20</f>
        <v>0</v>
      </c>
      <c r="I284" s="32">
        <f>+ASIA!AG20</f>
        <v>768</v>
      </c>
      <c r="J284" s="32">
        <f>+ASIA!AH20</f>
        <v>0</v>
      </c>
      <c r="K284" s="32">
        <f>+ASIA!AI20</f>
        <v>0</v>
      </c>
      <c r="L284" s="32">
        <f>+ASIA!AJ20</f>
        <v>0</v>
      </c>
      <c r="M284" s="32">
        <f>+ASIA!AK20</f>
        <v>0</v>
      </c>
      <c r="N284" s="32">
        <f>+ASIA!AL20</f>
        <v>0</v>
      </c>
      <c r="O284" s="32">
        <f>+ASIA!AM20</f>
        <v>1152</v>
      </c>
      <c r="P284" s="32">
        <f>+ASIA!AN20</f>
        <v>0</v>
      </c>
      <c r="Q284" s="32">
        <f>+ASIA!AO20</f>
        <v>0</v>
      </c>
      <c r="R284" s="32">
        <f>+ASIA!AP20</f>
        <v>0</v>
      </c>
      <c r="S284" s="32">
        <f>+ASIA!AQ20</f>
        <v>0</v>
      </c>
      <c r="T284" s="32">
        <f>+ASIA!AR20</f>
        <v>0</v>
      </c>
      <c r="U284" s="32">
        <f>+ASIA!AS20</f>
        <v>1152</v>
      </c>
      <c r="V284" s="32">
        <f>+ASIA!AT20</f>
        <v>0</v>
      </c>
      <c r="W284" s="32">
        <f>+ASIA!AU20</f>
        <v>0</v>
      </c>
      <c r="X284" s="32">
        <f>+ASIA!AV20</f>
        <v>0</v>
      </c>
      <c r="Y284" s="32">
        <f>+ASIA!AW20</f>
        <v>0</v>
      </c>
    </row>
    <row r="285" spans="1:25">
      <c r="A285" t="s">
        <v>214</v>
      </c>
      <c r="B285" s="32">
        <f>+'Others IEC'!Z20</f>
        <v>0</v>
      </c>
      <c r="C285" s="32">
        <f>+'Others IEC'!AA20</f>
        <v>0</v>
      </c>
      <c r="D285" s="32">
        <f>+'Others IEC'!AB20</f>
        <v>0</v>
      </c>
      <c r="E285" s="32">
        <f>+'Others IEC'!AC20</f>
        <v>0</v>
      </c>
      <c r="F285" s="32">
        <f>+'Others IEC'!AD20</f>
        <v>0</v>
      </c>
      <c r="G285" s="32">
        <f>+'Others IEC'!AE20</f>
        <v>0</v>
      </c>
      <c r="H285" s="32">
        <f>+'Others IEC'!AF20</f>
        <v>0</v>
      </c>
      <c r="I285" s="32">
        <f>+'Others IEC'!AG20</f>
        <v>0</v>
      </c>
      <c r="J285" s="32">
        <f>+'Others IEC'!AH20</f>
        <v>0</v>
      </c>
      <c r="K285" s="32">
        <f>+'Others IEC'!AI20</f>
        <v>0</v>
      </c>
      <c r="L285" s="32">
        <f>+'Others IEC'!AJ20</f>
        <v>0</v>
      </c>
      <c r="M285" s="32">
        <f>+'Others IEC'!AK20</f>
        <v>0</v>
      </c>
      <c r="N285" s="32">
        <f>+'Others IEC'!AL20</f>
        <v>0</v>
      </c>
      <c r="O285" s="32">
        <f>+'Others IEC'!AM20</f>
        <v>0</v>
      </c>
      <c r="P285" s="32">
        <f>+'Others IEC'!AN20</f>
        <v>0</v>
      </c>
      <c r="Q285" s="32">
        <f>+'Others IEC'!AO20</f>
        <v>0</v>
      </c>
      <c r="R285" s="32">
        <f>+'Others IEC'!AP20</f>
        <v>0</v>
      </c>
      <c r="S285" s="32">
        <f>+'Others IEC'!AQ20</f>
        <v>0</v>
      </c>
      <c r="T285" s="32">
        <f>+'Others IEC'!AR20</f>
        <v>0</v>
      </c>
      <c r="U285" s="32">
        <f>+'Others IEC'!AS20</f>
        <v>0</v>
      </c>
      <c r="V285" s="32">
        <f>+'Others IEC'!AT20</f>
        <v>0</v>
      </c>
      <c r="W285" s="32">
        <f>+'Others IEC'!AU20</f>
        <v>0</v>
      </c>
      <c r="X285" s="32">
        <f>+'Others IEC'!AV20</f>
        <v>0</v>
      </c>
      <c r="Y285" s="32">
        <f>+'Others IEC'!AW20</f>
        <v>0</v>
      </c>
    </row>
    <row r="286" spans="1:25">
      <c r="A286" t="s">
        <v>215</v>
      </c>
      <c r="B286" s="32">
        <f>+'N-Africa'!Z20</f>
        <v>0</v>
      </c>
      <c r="C286" s="32">
        <f>+'N-Africa'!AA20</f>
        <v>0</v>
      </c>
      <c r="D286" s="32">
        <f>+'N-Africa'!AB20</f>
        <v>0</v>
      </c>
      <c r="E286" s="32">
        <f>+'N-Africa'!AC20</f>
        <v>0</v>
      </c>
      <c r="F286" s="32">
        <f>+'N-Africa'!AD20</f>
        <v>0</v>
      </c>
      <c r="G286" s="32">
        <f>+'N-Africa'!AE20</f>
        <v>0</v>
      </c>
      <c r="H286" s="32">
        <f>+'N-Africa'!AF20</f>
        <v>0</v>
      </c>
      <c r="I286" s="32">
        <f>+'N-Africa'!AG20</f>
        <v>0</v>
      </c>
      <c r="J286" s="32">
        <f>+'N-Africa'!AH20</f>
        <v>0</v>
      </c>
      <c r="K286" s="32">
        <f>+'N-Africa'!AI20</f>
        <v>0</v>
      </c>
      <c r="L286" s="32">
        <f>+'N-Africa'!AJ20</f>
        <v>0</v>
      </c>
      <c r="M286" s="32">
        <f>+'N-Africa'!AK20</f>
        <v>0</v>
      </c>
      <c r="N286" s="32">
        <f>+'N-Africa'!AL20</f>
        <v>0</v>
      </c>
      <c r="O286" s="32">
        <f>+'N-Africa'!AM20</f>
        <v>0</v>
      </c>
      <c r="P286" s="32">
        <f>+'N-Africa'!AN20</f>
        <v>0</v>
      </c>
      <c r="Q286" s="32">
        <f>+'N-Africa'!AO20</f>
        <v>0</v>
      </c>
      <c r="R286" s="32">
        <f>+'N-Africa'!AP20</f>
        <v>0</v>
      </c>
      <c r="S286" s="32">
        <f>+'N-Africa'!AQ20</f>
        <v>0</v>
      </c>
      <c r="T286" s="32">
        <f>+'N-Africa'!AR20</f>
        <v>0</v>
      </c>
      <c r="U286" s="32">
        <f>+'N-Africa'!AS20</f>
        <v>0</v>
      </c>
      <c r="V286" s="32">
        <f>+'N-Africa'!AT20</f>
        <v>0</v>
      </c>
      <c r="W286" s="32">
        <f>+'N-Africa'!AU20</f>
        <v>0</v>
      </c>
      <c r="X286" s="32">
        <f>+'N-Africa'!AV20</f>
        <v>0</v>
      </c>
      <c r="Y286" s="32">
        <f>+'N-Africa'!AW20</f>
        <v>0</v>
      </c>
    </row>
    <row r="288" spans="1:25">
      <c r="A288" s="33" t="s">
        <v>216</v>
      </c>
      <c r="B288" s="34">
        <f>+SUM(B276:B286)</f>
        <v>384</v>
      </c>
      <c r="C288" s="34">
        <f t="shared" ref="C288:Y288" si="16">+SUM(C276:C286)</f>
        <v>384</v>
      </c>
      <c r="D288" s="34">
        <f t="shared" si="16"/>
        <v>768</v>
      </c>
      <c r="E288" s="34">
        <f t="shared" si="16"/>
        <v>0</v>
      </c>
      <c r="F288" s="34">
        <f t="shared" si="16"/>
        <v>384</v>
      </c>
      <c r="G288" s="34">
        <f t="shared" si="16"/>
        <v>1152</v>
      </c>
      <c r="H288" s="34">
        <f t="shared" si="16"/>
        <v>384</v>
      </c>
      <c r="I288" s="34">
        <f t="shared" si="16"/>
        <v>768</v>
      </c>
      <c r="J288" s="34">
        <f t="shared" si="16"/>
        <v>768</v>
      </c>
      <c r="K288" s="34">
        <f t="shared" si="16"/>
        <v>0</v>
      </c>
      <c r="L288" s="34">
        <f t="shared" si="16"/>
        <v>0</v>
      </c>
      <c r="M288" s="34">
        <f t="shared" si="16"/>
        <v>1152</v>
      </c>
      <c r="N288" s="34">
        <f t="shared" si="16"/>
        <v>0</v>
      </c>
      <c r="O288" s="34">
        <f t="shared" si="16"/>
        <v>1536</v>
      </c>
      <c r="P288" s="34">
        <f t="shared" si="16"/>
        <v>1536</v>
      </c>
      <c r="Q288" s="34">
        <f t="shared" si="16"/>
        <v>768</v>
      </c>
      <c r="R288" s="34">
        <f t="shared" si="16"/>
        <v>768</v>
      </c>
      <c r="S288" s="34">
        <f t="shared" si="16"/>
        <v>1920</v>
      </c>
      <c r="T288" s="34">
        <f t="shared" si="16"/>
        <v>768</v>
      </c>
      <c r="U288" s="34">
        <f t="shared" si="16"/>
        <v>1536</v>
      </c>
      <c r="V288" s="34">
        <f t="shared" si="16"/>
        <v>1536</v>
      </c>
      <c r="W288" s="34">
        <f t="shared" si="16"/>
        <v>0</v>
      </c>
      <c r="X288" s="34">
        <f t="shared" si="16"/>
        <v>384</v>
      </c>
      <c r="Y288" s="34">
        <f t="shared" si="16"/>
        <v>1152</v>
      </c>
    </row>
    <row r="290" spans="1:25">
      <c r="A290" s="16" t="s">
        <v>138</v>
      </c>
      <c r="B290" s="31" t="s">
        <v>159</v>
      </c>
      <c r="C290" s="31" t="s">
        <v>159</v>
      </c>
      <c r="D290" s="31" t="s">
        <v>159</v>
      </c>
      <c r="E290" s="31" t="s">
        <v>159</v>
      </c>
      <c r="F290" s="31" t="s">
        <v>159</v>
      </c>
      <c r="G290" s="31" t="s">
        <v>159</v>
      </c>
      <c r="H290" s="31" t="s">
        <v>159</v>
      </c>
      <c r="I290" s="31" t="s">
        <v>159</v>
      </c>
      <c r="J290" s="31" t="s">
        <v>159</v>
      </c>
      <c r="K290" s="31" t="s">
        <v>159</v>
      </c>
      <c r="L290" s="31" t="s">
        <v>159</v>
      </c>
      <c r="M290" s="31" t="s">
        <v>159</v>
      </c>
      <c r="N290" s="31" t="s">
        <v>159</v>
      </c>
      <c r="O290" s="31" t="s">
        <v>159</v>
      </c>
      <c r="P290" s="31" t="s">
        <v>159</v>
      </c>
      <c r="Q290" s="31" t="s">
        <v>159</v>
      </c>
      <c r="R290" s="31" t="s">
        <v>159</v>
      </c>
      <c r="S290" s="31" t="s">
        <v>159</v>
      </c>
      <c r="T290" s="31" t="s">
        <v>159</v>
      </c>
      <c r="U290" s="31" t="s">
        <v>159</v>
      </c>
      <c r="V290" s="31" t="s">
        <v>159</v>
      </c>
      <c r="W290" s="31" t="s">
        <v>159</v>
      </c>
      <c r="X290" s="31" t="s">
        <v>159</v>
      </c>
      <c r="Y290" s="31" t="s">
        <v>159</v>
      </c>
    </row>
    <row r="291" spans="1:25">
      <c r="A291" t="s">
        <v>203</v>
      </c>
      <c r="B291" s="31">
        <v>1</v>
      </c>
      <c r="C291" s="31">
        <v>1</v>
      </c>
      <c r="D291" s="31">
        <v>1</v>
      </c>
      <c r="E291" s="31">
        <v>1</v>
      </c>
      <c r="F291" s="31">
        <v>1</v>
      </c>
      <c r="G291" s="31">
        <v>1</v>
      </c>
      <c r="H291" s="31">
        <v>1</v>
      </c>
      <c r="I291" s="31">
        <v>1</v>
      </c>
      <c r="J291" s="31">
        <v>1</v>
      </c>
      <c r="K291" s="31">
        <v>1</v>
      </c>
      <c r="L291" s="31">
        <v>1</v>
      </c>
      <c r="M291" s="31">
        <v>1</v>
      </c>
      <c r="N291" s="31">
        <v>2</v>
      </c>
      <c r="O291" s="31">
        <v>2</v>
      </c>
      <c r="P291" s="31">
        <v>2</v>
      </c>
      <c r="Q291" s="31">
        <v>2</v>
      </c>
      <c r="R291" s="31">
        <v>2</v>
      </c>
      <c r="S291" s="31">
        <v>2</v>
      </c>
      <c r="T291" s="31">
        <v>2</v>
      </c>
      <c r="U291" s="31">
        <v>2</v>
      </c>
      <c r="V291" s="31">
        <v>2</v>
      </c>
      <c r="W291" s="31">
        <v>2</v>
      </c>
      <c r="X291" s="31">
        <v>2</v>
      </c>
      <c r="Y291" s="31">
        <v>2</v>
      </c>
    </row>
    <row r="292" spans="1:25">
      <c r="A292" t="s">
        <v>10</v>
      </c>
      <c r="B292" s="31">
        <v>1</v>
      </c>
      <c r="C292" s="31">
        <v>2</v>
      </c>
      <c r="D292" s="31">
        <v>3</v>
      </c>
      <c r="E292" s="31">
        <v>4</v>
      </c>
      <c r="F292" s="31">
        <v>5</v>
      </c>
      <c r="G292" s="31">
        <v>6</v>
      </c>
      <c r="H292" s="31">
        <v>7</v>
      </c>
      <c r="I292" s="31">
        <v>8</v>
      </c>
      <c r="J292" s="31">
        <v>9</v>
      </c>
      <c r="K292" s="31">
        <v>10</v>
      </c>
      <c r="L292" s="31">
        <v>11</v>
      </c>
      <c r="M292" s="31">
        <v>12</v>
      </c>
      <c r="N292" s="31">
        <v>1</v>
      </c>
      <c r="O292" s="31">
        <v>2</v>
      </c>
      <c r="P292" s="31">
        <v>3</v>
      </c>
      <c r="Q292" s="31">
        <v>4</v>
      </c>
      <c r="R292" s="31">
        <v>5</v>
      </c>
      <c r="S292" s="31">
        <v>6</v>
      </c>
      <c r="T292" s="31">
        <v>7</v>
      </c>
      <c r="U292" s="31">
        <v>8</v>
      </c>
      <c r="V292" s="31">
        <v>9</v>
      </c>
      <c r="W292" s="31">
        <v>10</v>
      </c>
      <c r="X292" s="31">
        <v>11</v>
      </c>
      <c r="Y292" s="31">
        <v>12</v>
      </c>
    </row>
    <row r="293" spans="1:25">
      <c r="A293" t="s">
        <v>167</v>
      </c>
      <c r="B293" s="32">
        <f>+DACH!Z21</f>
        <v>0</v>
      </c>
      <c r="C293" s="32">
        <f>+DACH!AA21</f>
        <v>0</v>
      </c>
      <c r="D293" s="32">
        <f>+DACH!AB21</f>
        <v>0</v>
      </c>
      <c r="E293" s="32">
        <f>+DACH!AC21</f>
        <v>0</v>
      </c>
      <c r="F293" s="32">
        <f>+DACH!AD21</f>
        <v>0</v>
      </c>
      <c r="G293" s="32">
        <f>+DACH!AE21</f>
        <v>0</v>
      </c>
      <c r="H293" s="32">
        <f>+DACH!AF21</f>
        <v>0</v>
      </c>
      <c r="I293" s="32">
        <f>+DACH!AG21</f>
        <v>0</v>
      </c>
      <c r="J293" s="32">
        <f>+DACH!AH21</f>
        <v>0</v>
      </c>
      <c r="K293" s="32">
        <f>+DACH!AI21</f>
        <v>0</v>
      </c>
      <c r="L293" s="32">
        <f>+DACH!AJ21</f>
        <v>0</v>
      </c>
      <c r="M293" s="32">
        <f>+DACH!AK21</f>
        <v>0</v>
      </c>
      <c r="N293" s="32">
        <f>+DACH!AL21</f>
        <v>0</v>
      </c>
      <c r="O293" s="32">
        <f>+DACH!AM21</f>
        <v>0</v>
      </c>
      <c r="P293" s="32">
        <f>+DACH!AN21</f>
        <v>0</v>
      </c>
      <c r="Q293" s="32">
        <f>+DACH!AO21</f>
        <v>0</v>
      </c>
      <c r="R293" s="32">
        <f>+DACH!AP21</f>
        <v>0</v>
      </c>
      <c r="S293" s="32">
        <f>+DACH!AQ21</f>
        <v>0</v>
      </c>
      <c r="T293" s="32">
        <f>+DACH!AR21</f>
        <v>0</v>
      </c>
      <c r="U293" s="32">
        <f>+DACH!AS21</f>
        <v>0</v>
      </c>
      <c r="V293" s="32">
        <f>+DACH!AT21</f>
        <v>0</v>
      </c>
      <c r="W293" s="32">
        <f>+DACH!AU21</f>
        <v>0</v>
      </c>
      <c r="X293" s="32">
        <f>+DACH!AV21</f>
        <v>0</v>
      </c>
      <c r="Y293" s="32">
        <f>+DACH!AW21</f>
        <v>0</v>
      </c>
    </row>
    <row r="294" spans="1:25">
      <c r="A294" t="s">
        <v>211</v>
      </c>
      <c r="B294" s="32">
        <f>+'IB HUB'!Z21</f>
        <v>0</v>
      </c>
      <c r="C294" s="32">
        <f>+'IB HUB'!AA21</f>
        <v>0</v>
      </c>
      <c r="D294" s="32">
        <f>+'IB HUB'!AB21</f>
        <v>0</v>
      </c>
      <c r="E294" s="32">
        <f>+'IB HUB'!AC21</f>
        <v>0</v>
      </c>
      <c r="F294" s="32">
        <f>+'IB HUB'!AD21</f>
        <v>0</v>
      </c>
      <c r="G294" s="32">
        <f>+'IB HUB'!AE21</f>
        <v>0</v>
      </c>
      <c r="H294" s="32">
        <f>+'IB HUB'!AF21</f>
        <v>0</v>
      </c>
      <c r="I294" s="32">
        <f>+'IB HUB'!AG21</f>
        <v>0</v>
      </c>
      <c r="J294" s="32">
        <f>+'IB HUB'!AH21</f>
        <v>0</v>
      </c>
      <c r="K294" s="32">
        <f>+'IB HUB'!AI21</f>
        <v>0</v>
      </c>
      <c r="L294" s="32">
        <f>+'IB HUB'!AJ21</f>
        <v>0</v>
      </c>
      <c r="M294" s="32">
        <f>+'IB HUB'!AK21</f>
        <v>0</v>
      </c>
      <c r="N294" s="32">
        <f>+'IB HUB'!AL21</f>
        <v>0</v>
      </c>
      <c r="O294" s="32">
        <f>+'IB HUB'!AM21</f>
        <v>0</v>
      </c>
      <c r="P294" s="32">
        <f>+'IB HUB'!AN21</f>
        <v>0</v>
      </c>
      <c r="Q294" s="32">
        <f>+'IB HUB'!AO21</f>
        <v>0</v>
      </c>
      <c r="R294" s="32">
        <f>+'IB HUB'!AP21</f>
        <v>0</v>
      </c>
      <c r="S294" s="32">
        <f>+'IB HUB'!AQ21</f>
        <v>0</v>
      </c>
      <c r="T294" s="32">
        <f>+'IB HUB'!AR21</f>
        <v>0</v>
      </c>
      <c r="U294" s="32">
        <f>+'IB HUB'!AS21</f>
        <v>0</v>
      </c>
      <c r="V294" s="32">
        <f>+'IB HUB'!AT21</f>
        <v>0</v>
      </c>
      <c r="W294" s="32">
        <f>+'IB HUB'!AU21</f>
        <v>0</v>
      </c>
      <c r="X294" s="32">
        <f>+'IB HUB'!AV21</f>
        <v>0</v>
      </c>
      <c r="Y294" s="32">
        <f>+'IB HUB'!AW21</f>
        <v>0</v>
      </c>
    </row>
    <row r="295" spans="1:25">
      <c r="A295" t="s">
        <v>212</v>
      </c>
      <c r="B295" s="32">
        <f>+'FR HUB'!Z21</f>
        <v>0</v>
      </c>
      <c r="C295" s="32">
        <f>+'FR HUB'!AA21</f>
        <v>0</v>
      </c>
      <c r="D295" s="32">
        <f>+'FR HUB'!AB21</f>
        <v>0</v>
      </c>
      <c r="E295" s="32">
        <f>+'FR HUB'!AC21</f>
        <v>0</v>
      </c>
      <c r="F295" s="32">
        <f>+'FR HUB'!AD21</f>
        <v>0</v>
      </c>
      <c r="G295" s="32">
        <f>+'FR HUB'!AE21</f>
        <v>0</v>
      </c>
      <c r="H295" s="32">
        <f>+'FR HUB'!AF21</f>
        <v>0</v>
      </c>
      <c r="I295" s="32">
        <f>+'FR HUB'!AG21</f>
        <v>0</v>
      </c>
      <c r="J295" s="32">
        <f>+'FR HUB'!AH21</f>
        <v>0</v>
      </c>
      <c r="K295" s="32">
        <f>+'FR HUB'!AI21</f>
        <v>0</v>
      </c>
      <c r="L295" s="32">
        <f>+'FR HUB'!AJ21</f>
        <v>0</v>
      </c>
      <c r="M295" s="32">
        <f>+'FR HUB'!AK21</f>
        <v>0</v>
      </c>
      <c r="N295" s="32">
        <f>+'FR HUB'!AL21</f>
        <v>0</v>
      </c>
      <c r="O295" s="32">
        <f>+'FR HUB'!AM21</f>
        <v>0</v>
      </c>
      <c r="P295" s="32">
        <f>+'FR HUB'!AN21</f>
        <v>0</v>
      </c>
      <c r="Q295" s="32">
        <f>+'FR HUB'!AO21</f>
        <v>0</v>
      </c>
      <c r="R295" s="32">
        <f>+'FR HUB'!AP21</f>
        <v>0</v>
      </c>
      <c r="S295" s="32">
        <f>+'FR HUB'!AQ21</f>
        <v>0</v>
      </c>
      <c r="T295" s="32">
        <f>+'FR HUB'!AR21</f>
        <v>0</v>
      </c>
      <c r="U295" s="32">
        <f>+'FR HUB'!AS21</f>
        <v>0</v>
      </c>
      <c r="V295" s="32">
        <f>+'FR HUB'!AT21</f>
        <v>0</v>
      </c>
      <c r="W295" s="32">
        <f>+'FR HUB'!AU21</f>
        <v>0</v>
      </c>
      <c r="X295" s="32">
        <f>+'FR HUB'!AV21</f>
        <v>0</v>
      </c>
      <c r="Y295" s="32">
        <f>+'FR HUB'!AW21</f>
        <v>0</v>
      </c>
    </row>
    <row r="296" spans="1:25">
      <c r="A296" t="s">
        <v>206</v>
      </c>
      <c r="B296" s="32">
        <f>+'IT HUB'!Z21</f>
        <v>0</v>
      </c>
      <c r="C296" s="32">
        <f>+'IT HUB'!AA21</f>
        <v>0</v>
      </c>
      <c r="D296" s="32">
        <f>+'IT HUB'!AB21</f>
        <v>0</v>
      </c>
      <c r="E296" s="32">
        <f>+'IT HUB'!AC21</f>
        <v>0</v>
      </c>
      <c r="F296" s="32">
        <f>+'IT HUB'!AD21</f>
        <v>0</v>
      </c>
      <c r="G296" s="32">
        <f>+'IT HUB'!AE21</f>
        <v>0</v>
      </c>
      <c r="H296" s="32">
        <f>+'IT HUB'!AF21</f>
        <v>0</v>
      </c>
      <c r="I296" s="32">
        <f>+'IT HUB'!AG21</f>
        <v>0</v>
      </c>
      <c r="J296" s="32">
        <f>+'IT HUB'!AH21</f>
        <v>0</v>
      </c>
      <c r="K296" s="32">
        <f>+'IT HUB'!AI21</f>
        <v>0</v>
      </c>
      <c r="L296" s="32">
        <f>+'IT HUB'!AJ21</f>
        <v>0</v>
      </c>
      <c r="M296" s="32">
        <f>+'IT HUB'!AK21</f>
        <v>0</v>
      </c>
      <c r="N296" s="32">
        <f>+'IT HUB'!AL21</f>
        <v>0</v>
      </c>
      <c r="O296" s="32">
        <f>+'IT HUB'!AM21</f>
        <v>0</v>
      </c>
      <c r="P296" s="32">
        <f>+'IT HUB'!AN21</f>
        <v>0</v>
      </c>
      <c r="Q296" s="32">
        <f>+'IT HUB'!AO21</f>
        <v>0</v>
      </c>
      <c r="R296" s="32">
        <f>+'IT HUB'!AP21</f>
        <v>0</v>
      </c>
      <c r="S296" s="32">
        <f>+'IT HUB'!AQ21</f>
        <v>0</v>
      </c>
      <c r="T296" s="32">
        <f>+'IT HUB'!AR21</f>
        <v>0</v>
      </c>
      <c r="U296" s="32">
        <f>+'IT HUB'!AS21</f>
        <v>0</v>
      </c>
      <c r="V296" s="32">
        <f>+'IT HUB'!AT21</f>
        <v>0</v>
      </c>
      <c r="W296" s="32">
        <f>+'IT HUB'!AU21</f>
        <v>0</v>
      </c>
      <c r="X296" s="32">
        <f>+'IT HUB'!AV21</f>
        <v>0</v>
      </c>
      <c r="Y296" s="32">
        <f>+'IT HUB'!AW21</f>
        <v>0</v>
      </c>
    </row>
    <row r="297" spans="1:25">
      <c r="A297" t="s">
        <v>207</v>
      </c>
      <c r="B297" s="32">
        <f>+'UK HUB'!Z21</f>
        <v>384</v>
      </c>
      <c r="C297" s="32">
        <f>+'UK HUB'!AA21</f>
        <v>0</v>
      </c>
      <c r="D297" s="32">
        <f>+'UK HUB'!AB21</f>
        <v>384</v>
      </c>
      <c r="E297" s="32">
        <f>+'UK HUB'!AC21</f>
        <v>384</v>
      </c>
      <c r="F297" s="32">
        <f>+'UK HUB'!AD21</f>
        <v>384</v>
      </c>
      <c r="G297" s="32">
        <f>+'UK HUB'!AE21</f>
        <v>384</v>
      </c>
      <c r="H297" s="32">
        <f>+'UK HUB'!AF21</f>
        <v>384</v>
      </c>
      <c r="I297" s="32">
        <f>+'UK HUB'!AG21</f>
        <v>0</v>
      </c>
      <c r="J297" s="32">
        <f>+'UK HUB'!AH21</f>
        <v>0</v>
      </c>
      <c r="K297" s="32">
        <f>+'UK HUB'!AI21</f>
        <v>0</v>
      </c>
      <c r="L297" s="32">
        <f>+'UK HUB'!AJ21</f>
        <v>0</v>
      </c>
      <c r="M297" s="32">
        <f>+'UK HUB'!AK21</f>
        <v>0</v>
      </c>
      <c r="N297" s="32">
        <f>+'UK HUB'!AL21</f>
        <v>384</v>
      </c>
      <c r="O297" s="32">
        <f>+'UK HUB'!AM21</f>
        <v>768</v>
      </c>
      <c r="P297" s="32">
        <f>+'UK HUB'!AN21</f>
        <v>768</v>
      </c>
      <c r="Q297" s="32">
        <f>+'UK HUB'!AO21</f>
        <v>768</v>
      </c>
      <c r="R297" s="32">
        <f>+'UK HUB'!AP21</f>
        <v>768</v>
      </c>
      <c r="S297" s="32">
        <f>+'UK HUB'!AQ21</f>
        <v>768</v>
      </c>
      <c r="T297" s="32">
        <f>+'UK HUB'!AR21</f>
        <v>1152</v>
      </c>
      <c r="U297" s="32">
        <f>+'UK HUB'!AS21</f>
        <v>384</v>
      </c>
      <c r="V297" s="32">
        <f>+'UK HUB'!AT21</f>
        <v>384</v>
      </c>
      <c r="W297" s="32">
        <f>+'UK HUB'!AU21</f>
        <v>384</v>
      </c>
      <c r="X297" s="32">
        <f>+'UK HUB'!AV21</f>
        <v>0</v>
      </c>
      <c r="Y297" s="32">
        <f>+'UK HUB'!AW21</f>
        <v>384</v>
      </c>
    </row>
    <row r="298" spans="1:25">
      <c r="A298" t="s">
        <v>208</v>
      </c>
      <c r="B298" s="32">
        <f>+'CE HUB'!Z21</f>
        <v>0</v>
      </c>
      <c r="C298" s="32">
        <f>+'CE HUB'!AA21</f>
        <v>0</v>
      </c>
      <c r="D298" s="32">
        <f>+'CE HUB'!AB21</f>
        <v>0</v>
      </c>
      <c r="E298" s="32">
        <f>+'CE HUB'!AC21</f>
        <v>0</v>
      </c>
      <c r="F298" s="32">
        <f>+'CE HUB'!AD21</f>
        <v>0</v>
      </c>
      <c r="G298" s="32">
        <f>+'CE HUB'!AE21</f>
        <v>0</v>
      </c>
      <c r="H298" s="32">
        <f>+'CE HUB'!AF21</f>
        <v>0</v>
      </c>
      <c r="I298" s="32">
        <f>+'CE HUB'!AG21</f>
        <v>0</v>
      </c>
      <c r="J298" s="32">
        <f>+'CE HUB'!AH21</f>
        <v>0</v>
      </c>
      <c r="K298" s="32">
        <f>+'CE HUB'!AI21</f>
        <v>0</v>
      </c>
      <c r="L298" s="32">
        <f>+'CE HUB'!AJ21</f>
        <v>0</v>
      </c>
      <c r="M298" s="32">
        <f>+'CE HUB'!AK21</f>
        <v>0</v>
      </c>
      <c r="N298" s="32">
        <f>+'CE HUB'!AL21</f>
        <v>0</v>
      </c>
      <c r="O298" s="32">
        <f>+'CE HUB'!AM21</f>
        <v>0</v>
      </c>
      <c r="P298" s="32">
        <f>+'CE HUB'!AN21</f>
        <v>0</v>
      </c>
      <c r="Q298" s="32">
        <f>+'CE HUB'!AO21</f>
        <v>0</v>
      </c>
      <c r="R298" s="32">
        <f>+'CE HUB'!AP21</f>
        <v>0</v>
      </c>
      <c r="S298" s="32">
        <f>+'CE HUB'!AQ21</f>
        <v>0</v>
      </c>
      <c r="T298" s="32">
        <f>+'CE HUB'!AR21</f>
        <v>0</v>
      </c>
      <c r="U298" s="32">
        <f>+'CE HUB'!AS21</f>
        <v>0</v>
      </c>
      <c r="V298" s="32">
        <f>+'CE HUB'!AT21</f>
        <v>0</v>
      </c>
      <c r="W298" s="32">
        <f>+'CE HUB'!AU21</f>
        <v>0</v>
      </c>
      <c r="X298" s="32">
        <f>+'CE HUB'!AV21</f>
        <v>0</v>
      </c>
      <c r="Y298" s="32">
        <f>+'CE HUB'!AW21</f>
        <v>0</v>
      </c>
    </row>
    <row r="299" spans="1:25">
      <c r="A299" t="s">
        <v>213</v>
      </c>
      <c r="B299" s="32">
        <f>+'M-EAST Hub'!Z21</f>
        <v>0</v>
      </c>
      <c r="C299" s="32">
        <f>+'M-EAST Hub'!AA21</f>
        <v>0</v>
      </c>
      <c r="D299" s="32">
        <f>+'M-EAST Hub'!AB21</f>
        <v>0</v>
      </c>
      <c r="E299" s="32">
        <f>+'M-EAST Hub'!AC21</f>
        <v>0</v>
      </c>
      <c r="F299" s="32">
        <f>+'M-EAST Hub'!AD21</f>
        <v>0</v>
      </c>
      <c r="G299" s="32">
        <f>+'M-EAST Hub'!AE21</f>
        <v>0</v>
      </c>
      <c r="H299" s="32">
        <f>+'M-EAST Hub'!AF21</f>
        <v>0</v>
      </c>
      <c r="I299" s="32">
        <f>+'M-EAST Hub'!AG21</f>
        <v>0</v>
      </c>
      <c r="J299" s="32">
        <f>+'M-EAST Hub'!AH21</f>
        <v>0</v>
      </c>
      <c r="K299" s="32">
        <f>+'M-EAST Hub'!AI21</f>
        <v>0</v>
      </c>
      <c r="L299" s="32">
        <f>+'M-EAST Hub'!AJ21</f>
        <v>0</v>
      </c>
      <c r="M299" s="32">
        <f>+'M-EAST Hub'!AK21</f>
        <v>0</v>
      </c>
      <c r="N299" s="32">
        <f>+'M-EAST Hub'!AL21</f>
        <v>0</v>
      </c>
      <c r="O299" s="32">
        <f>+'M-EAST Hub'!AM21</f>
        <v>0</v>
      </c>
      <c r="P299" s="32">
        <f>+'M-EAST Hub'!AN21</f>
        <v>0</v>
      </c>
      <c r="Q299" s="32">
        <f>+'M-EAST Hub'!AO21</f>
        <v>0</v>
      </c>
      <c r="R299" s="32">
        <f>+'M-EAST Hub'!AP21</f>
        <v>0</v>
      </c>
      <c r="S299" s="32">
        <f>+'M-EAST Hub'!AQ21</f>
        <v>0</v>
      </c>
      <c r="T299" s="32">
        <f>+'M-EAST Hub'!AR21</f>
        <v>0</v>
      </c>
      <c r="U299" s="32">
        <f>+'M-EAST Hub'!AS21</f>
        <v>0</v>
      </c>
      <c r="V299" s="32">
        <f>+'M-EAST Hub'!AT21</f>
        <v>0</v>
      </c>
      <c r="W299" s="32">
        <f>+'M-EAST Hub'!AU21</f>
        <v>0</v>
      </c>
      <c r="X299" s="32">
        <f>+'M-EAST Hub'!AV21</f>
        <v>0</v>
      </c>
      <c r="Y299" s="32">
        <f>+'M-EAST Hub'!AW21</f>
        <v>0</v>
      </c>
    </row>
    <row r="300" spans="1:25">
      <c r="A300" t="s">
        <v>63</v>
      </c>
      <c r="B300" s="32">
        <f>+USA!Z21</f>
        <v>0</v>
      </c>
      <c r="C300" s="32">
        <f>+USA!AA21</f>
        <v>0</v>
      </c>
      <c r="D300" s="32">
        <f>+USA!AB21</f>
        <v>384</v>
      </c>
      <c r="E300" s="32">
        <f>+USA!AC21</f>
        <v>0</v>
      </c>
      <c r="F300" s="32">
        <f>+USA!AD21</f>
        <v>0</v>
      </c>
      <c r="G300" s="32">
        <f>+USA!AE21</f>
        <v>768</v>
      </c>
      <c r="H300" s="32">
        <f>+USA!AF21</f>
        <v>0</v>
      </c>
      <c r="I300" s="32">
        <f>+USA!AG21</f>
        <v>0</v>
      </c>
      <c r="J300" s="32">
        <f>+USA!AH21</f>
        <v>384</v>
      </c>
      <c r="K300" s="32">
        <f>+USA!AI21</f>
        <v>0</v>
      </c>
      <c r="L300" s="32">
        <f>+USA!AJ21</f>
        <v>0</v>
      </c>
      <c r="M300" s="32">
        <f>+USA!AK21</f>
        <v>768</v>
      </c>
      <c r="N300" s="32">
        <f>+USA!AL21</f>
        <v>0</v>
      </c>
      <c r="O300" s="32">
        <f>+USA!AM21</f>
        <v>0</v>
      </c>
      <c r="P300" s="32">
        <f>+USA!AN21</f>
        <v>1536</v>
      </c>
      <c r="Q300" s="32">
        <f>+USA!AO21</f>
        <v>0</v>
      </c>
      <c r="R300" s="32">
        <f>+USA!AP21</f>
        <v>0</v>
      </c>
      <c r="S300" s="32">
        <f>+USA!AQ21</f>
        <v>1536</v>
      </c>
      <c r="T300" s="32">
        <f>+USA!AR21</f>
        <v>0</v>
      </c>
      <c r="U300" s="32">
        <f>+USA!AS21</f>
        <v>0</v>
      </c>
      <c r="V300" s="32">
        <f>+USA!AT21</f>
        <v>1920</v>
      </c>
      <c r="W300" s="32">
        <f>+USA!AU21</f>
        <v>0</v>
      </c>
      <c r="X300" s="32">
        <f>+USA!AV21</f>
        <v>0</v>
      </c>
      <c r="Y300" s="32">
        <f>+USA!AW21</f>
        <v>1536</v>
      </c>
    </row>
    <row r="301" spans="1:25">
      <c r="A301" t="s">
        <v>209</v>
      </c>
      <c r="B301" s="32">
        <f>+ASIA!Z21</f>
        <v>0</v>
      </c>
      <c r="C301" s="32">
        <f>+ASIA!AA21</f>
        <v>384</v>
      </c>
      <c r="D301" s="32">
        <f>+ASIA!AB21</f>
        <v>0</v>
      </c>
      <c r="E301" s="32">
        <f>+ASIA!AC21</f>
        <v>0</v>
      </c>
      <c r="F301" s="32">
        <f>+ASIA!AD21</f>
        <v>0</v>
      </c>
      <c r="G301" s="32">
        <f>+ASIA!AE21</f>
        <v>0</v>
      </c>
      <c r="H301" s="32">
        <f>+ASIA!AF21</f>
        <v>0</v>
      </c>
      <c r="I301" s="32">
        <f>+ASIA!AG21</f>
        <v>768</v>
      </c>
      <c r="J301" s="32">
        <f>+ASIA!AH21</f>
        <v>0</v>
      </c>
      <c r="K301" s="32">
        <f>+ASIA!AI21</f>
        <v>0</v>
      </c>
      <c r="L301" s="32">
        <f>+ASIA!AJ21</f>
        <v>0</v>
      </c>
      <c r="M301" s="32">
        <f>+ASIA!AK21</f>
        <v>0</v>
      </c>
      <c r="N301" s="32">
        <f>+ASIA!AL21</f>
        <v>0</v>
      </c>
      <c r="O301" s="32">
        <f>+ASIA!AM21</f>
        <v>1536</v>
      </c>
      <c r="P301" s="32">
        <f>+ASIA!AN21</f>
        <v>0</v>
      </c>
      <c r="Q301" s="32">
        <f>+ASIA!AO21</f>
        <v>0</v>
      </c>
      <c r="R301" s="32">
        <f>+ASIA!AP21</f>
        <v>0</v>
      </c>
      <c r="S301" s="32">
        <f>+ASIA!AQ21</f>
        <v>0</v>
      </c>
      <c r="T301" s="32">
        <f>+ASIA!AR21</f>
        <v>0</v>
      </c>
      <c r="U301" s="32">
        <f>+ASIA!AS21</f>
        <v>1920</v>
      </c>
      <c r="V301" s="32">
        <f>+ASIA!AT21</f>
        <v>0</v>
      </c>
      <c r="W301" s="32">
        <f>+ASIA!AU21</f>
        <v>0</v>
      </c>
      <c r="X301" s="32">
        <f>+ASIA!AV21</f>
        <v>0</v>
      </c>
      <c r="Y301" s="32">
        <f>+ASIA!AW21</f>
        <v>0</v>
      </c>
    </row>
    <row r="302" spans="1:25">
      <c r="A302" t="s">
        <v>214</v>
      </c>
      <c r="B302" s="32">
        <f>+'Others IEC'!Z21</f>
        <v>0</v>
      </c>
      <c r="C302" s="32">
        <f>+'Others IEC'!AA21</f>
        <v>0</v>
      </c>
      <c r="D302" s="32">
        <f>+'Others IEC'!AB21</f>
        <v>0</v>
      </c>
      <c r="E302" s="32">
        <f>+'Others IEC'!AC21</f>
        <v>0</v>
      </c>
      <c r="F302" s="32">
        <f>+'Others IEC'!AD21</f>
        <v>0</v>
      </c>
      <c r="G302" s="32">
        <f>+'Others IEC'!AE21</f>
        <v>0</v>
      </c>
      <c r="H302" s="32">
        <f>+'Others IEC'!AF21</f>
        <v>0</v>
      </c>
      <c r="I302" s="32">
        <f>+'Others IEC'!AG21</f>
        <v>0</v>
      </c>
      <c r="J302" s="32">
        <f>+'Others IEC'!AH21</f>
        <v>0</v>
      </c>
      <c r="K302" s="32">
        <f>+'Others IEC'!AI21</f>
        <v>0</v>
      </c>
      <c r="L302" s="32">
        <f>+'Others IEC'!AJ21</f>
        <v>0</v>
      </c>
      <c r="M302" s="32">
        <f>+'Others IEC'!AK21</f>
        <v>0</v>
      </c>
      <c r="N302" s="32">
        <f>+'Others IEC'!AL21</f>
        <v>0</v>
      </c>
      <c r="O302" s="32">
        <f>+'Others IEC'!AM21</f>
        <v>0</v>
      </c>
      <c r="P302" s="32">
        <f>+'Others IEC'!AN21</f>
        <v>0</v>
      </c>
      <c r="Q302" s="32">
        <f>+'Others IEC'!AO21</f>
        <v>0</v>
      </c>
      <c r="R302" s="32">
        <f>+'Others IEC'!AP21</f>
        <v>0</v>
      </c>
      <c r="S302" s="32">
        <f>+'Others IEC'!AQ21</f>
        <v>0</v>
      </c>
      <c r="T302" s="32">
        <f>+'Others IEC'!AR21</f>
        <v>0</v>
      </c>
      <c r="U302" s="32">
        <f>+'Others IEC'!AS21</f>
        <v>0</v>
      </c>
      <c r="V302" s="32">
        <f>+'Others IEC'!AT21</f>
        <v>0</v>
      </c>
      <c r="W302" s="32">
        <f>+'Others IEC'!AU21</f>
        <v>0</v>
      </c>
      <c r="X302" s="32">
        <f>+'Others IEC'!AV21</f>
        <v>0</v>
      </c>
      <c r="Y302" s="32">
        <f>+'Others IEC'!AW21</f>
        <v>0</v>
      </c>
    </row>
    <row r="303" spans="1:25">
      <c r="A303" t="s">
        <v>215</v>
      </c>
      <c r="B303" s="32">
        <f>+'N-Africa'!Z21</f>
        <v>0</v>
      </c>
      <c r="C303" s="32">
        <f>+'N-Africa'!AA21</f>
        <v>0</v>
      </c>
      <c r="D303" s="32">
        <f>+'N-Africa'!AB21</f>
        <v>0</v>
      </c>
      <c r="E303" s="32">
        <f>+'N-Africa'!AC21</f>
        <v>0</v>
      </c>
      <c r="F303" s="32">
        <f>+'N-Africa'!AD21</f>
        <v>0</v>
      </c>
      <c r="G303" s="32">
        <f>+'N-Africa'!AE21</f>
        <v>0</v>
      </c>
      <c r="H303" s="32">
        <f>+'N-Africa'!AF21</f>
        <v>0</v>
      </c>
      <c r="I303" s="32">
        <f>+'N-Africa'!AG21</f>
        <v>0</v>
      </c>
      <c r="J303" s="32">
        <f>+'N-Africa'!AH21</f>
        <v>0</v>
      </c>
      <c r="K303" s="32">
        <f>+'N-Africa'!AI21</f>
        <v>0</v>
      </c>
      <c r="L303" s="32">
        <f>+'N-Africa'!AJ21</f>
        <v>0</v>
      </c>
      <c r="M303" s="32">
        <f>+'N-Africa'!AK21</f>
        <v>0</v>
      </c>
      <c r="N303" s="32">
        <f>+'N-Africa'!AL21</f>
        <v>0</v>
      </c>
      <c r="O303" s="32">
        <f>+'N-Africa'!AM21</f>
        <v>0</v>
      </c>
      <c r="P303" s="32">
        <f>+'N-Africa'!AN21</f>
        <v>0</v>
      </c>
      <c r="Q303" s="32">
        <f>+'N-Africa'!AO21</f>
        <v>0</v>
      </c>
      <c r="R303" s="32">
        <f>+'N-Africa'!AP21</f>
        <v>0</v>
      </c>
      <c r="S303" s="32">
        <f>+'N-Africa'!AQ21</f>
        <v>0</v>
      </c>
      <c r="T303" s="32">
        <f>+'N-Africa'!AR21</f>
        <v>0</v>
      </c>
      <c r="U303" s="32">
        <f>+'N-Africa'!AS21</f>
        <v>0</v>
      </c>
      <c r="V303" s="32">
        <f>+'N-Africa'!AT21</f>
        <v>0</v>
      </c>
      <c r="W303" s="32">
        <f>+'N-Africa'!AU21</f>
        <v>0</v>
      </c>
      <c r="X303" s="32">
        <f>+'N-Africa'!AV21</f>
        <v>0</v>
      </c>
      <c r="Y303" s="32">
        <f>+'N-Africa'!AW21</f>
        <v>0</v>
      </c>
    </row>
    <row r="305" spans="1:25">
      <c r="A305" s="33" t="s">
        <v>216</v>
      </c>
      <c r="B305" s="34">
        <f>+SUM(B293:B303)</f>
        <v>384</v>
      </c>
      <c r="C305" s="34">
        <f t="shared" ref="C305:Y305" si="17">+SUM(C293:C303)</f>
        <v>384</v>
      </c>
      <c r="D305" s="34">
        <f t="shared" si="17"/>
        <v>768</v>
      </c>
      <c r="E305" s="34">
        <f t="shared" si="17"/>
        <v>384</v>
      </c>
      <c r="F305" s="34">
        <f t="shared" si="17"/>
        <v>384</v>
      </c>
      <c r="G305" s="34">
        <f t="shared" si="17"/>
        <v>1152</v>
      </c>
      <c r="H305" s="34">
        <f t="shared" si="17"/>
        <v>384</v>
      </c>
      <c r="I305" s="34">
        <f t="shared" si="17"/>
        <v>768</v>
      </c>
      <c r="J305" s="34">
        <f t="shared" si="17"/>
        <v>384</v>
      </c>
      <c r="K305" s="34">
        <f t="shared" si="17"/>
        <v>0</v>
      </c>
      <c r="L305" s="34">
        <f t="shared" si="17"/>
        <v>0</v>
      </c>
      <c r="M305" s="34">
        <f t="shared" si="17"/>
        <v>768</v>
      </c>
      <c r="N305" s="34">
        <f t="shared" si="17"/>
        <v>384</v>
      </c>
      <c r="O305" s="34">
        <f t="shared" si="17"/>
        <v>2304</v>
      </c>
      <c r="P305" s="34">
        <f t="shared" si="17"/>
        <v>2304</v>
      </c>
      <c r="Q305" s="34">
        <f t="shared" si="17"/>
        <v>768</v>
      </c>
      <c r="R305" s="34">
        <f t="shared" si="17"/>
        <v>768</v>
      </c>
      <c r="S305" s="34">
        <f t="shared" si="17"/>
        <v>2304</v>
      </c>
      <c r="T305" s="34">
        <f t="shared" si="17"/>
        <v>1152</v>
      </c>
      <c r="U305" s="34">
        <f t="shared" si="17"/>
        <v>2304</v>
      </c>
      <c r="V305" s="34">
        <f t="shared" si="17"/>
        <v>2304</v>
      </c>
      <c r="W305" s="34">
        <f t="shared" si="17"/>
        <v>384</v>
      </c>
      <c r="X305" s="34">
        <f t="shared" si="17"/>
        <v>0</v>
      </c>
      <c r="Y305" s="34">
        <f t="shared" si="17"/>
        <v>1920</v>
      </c>
    </row>
    <row r="307" spans="1:25">
      <c r="A307" s="16" t="s">
        <v>138</v>
      </c>
      <c r="B307" s="31" t="s">
        <v>160</v>
      </c>
      <c r="C307" s="31" t="s">
        <v>160</v>
      </c>
      <c r="D307" s="31" t="s">
        <v>160</v>
      </c>
      <c r="E307" s="31" t="s">
        <v>160</v>
      </c>
      <c r="F307" s="31" t="s">
        <v>160</v>
      </c>
      <c r="G307" s="31" t="s">
        <v>160</v>
      </c>
      <c r="H307" s="31" t="s">
        <v>160</v>
      </c>
      <c r="I307" s="31" t="s">
        <v>160</v>
      </c>
      <c r="J307" s="31" t="s">
        <v>160</v>
      </c>
      <c r="K307" s="31" t="s">
        <v>160</v>
      </c>
      <c r="L307" s="31" t="s">
        <v>160</v>
      </c>
      <c r="M307" s="31" t="s">
        <v>160</v>
      </c>
      <c r="N307" s="31" t="s">
        <v>160</v>
      </c>
      <c r="O307" s="31" t="s">
        <v>160</v>
      </c>
      <c r="P307" s="31" t="s">
        <v>160</v>
      </c>
      <c r="Q307" s="31" t="s">
        <v>160</v>
      </c>
      <c r="R307" s="31" t="s">
        <v>160</v>
      </c>
      <c r="S307" s="31" t="s">
        <v>160</v>
      </c>
      <c r="T307" s="31" t="s">
        <v>160</v>
      </c>
      <c r="U307" s="31" t="s">
        <v>160</v>
      </c>
      <c r="V307" s="31" t="s">
        <v>160</v>
      </c>
      <c r="W307" s="31" t="s">
        <v>160</v>
      </c>
      <c r="X307" s="31" t="s">
        <v>160</v>
      </c>
      <c r="Y307" s="31" t="s">
        <v>160</v>
      </c>
    </row>
    <row r="308" spans="1:25">
      <c r="A308" t="s">
        <v>203</v>
      </c>
      <c r="B308" s="31">
        <v>1</v>
      </c>
      <c r="C308" s="31">
        <v>1</v>
      </c>
      <c r="D308" s="31">
        <v>1</v>
      </c>
      <c r="E308" s="31">
        <v>1</v>
      </c>
      <c r="F308" s="31">
        <v>1</v>
      </c>
      <c r="G308" s="31">
        <v>1</v>
      </c>
      <c r="H308" s="31">
        <v>1</v>
      </c>
      <c r="I308" s="31">
        <v>1</v>
      </c>
      <c r="J308" s="31">
        <v>1</v>
      </c>
      <c r="K308" s="31">
        <v>1</v>
      </c>
      <c r="L308" s="31">
        <v>1</v>
      </c>
      <c r="M308" s="31">
        <v>1</v>
      </c>
      <c r="N308" s="31">
        <v>2</v>
      </c>
      <c r="O308" s="31">
        <v>2</v>
      </c>
      <c r="P308" s="31">
        <v>2</v>
      </c>
      <c r="Q308" s="31">
        <v>2</v>
      </c>
      <c r="R308" s="31">
        <v>2</v>
      </c>
      <c r="S308" s="31">
        <v>2</v>
      </c>
      <c r="T308" s="31">
        <v>2</v>
      </c>
      <c r="U308" s="31">
        <v>2</v>
      </c>
      <c r="V308" s="31">
        <v>2</v>
      </c>
      <c r="W308" s="31">
        <v>2</v>
      </c>
      <c r="X308" s="31">
        <v>2</v>
      </c>
      <c r="Y308" s="31">
        <v>2</v>
      </c>
    </row>
    <row r="309" spans="1:25">
      <c r="A309" t="s">
        <v>10</v>
      </c>
      <c r="B309" s="31">
        <v>1</v>
      </c>
      <c r="C309" s="31">
        <v>2</v>
      </c>
      <c r="D309" s="31">
        <v>3</v>
      </c>
      <c r="E309" s="31">
        <v>4</v>
      </c>
      <c r="F309" s="31">
        <v>5</v>
      </c>
      <c r="G309" s="31">
        <v>6</v>
      </c>
      <c r="H309" s="31">
        <v>7</v>
      </c>
      <c r="I309" s="31">
        <v>8</v>
      </c>
      <c r="J309" s="31">
        <v>9</v>
      </c>
      <c r="K309" s="31">
        <v>10</v>
      </c>
      <c r="L309" s="31">
        <v>11</v>
      </c>
      <c r="M309" s="31">
        <v>12</v>
      </c>
      <c r="N309" s="31">
        <v>1</v>
      </c>
      <c r="O309" s="31">
        <v>2</v>
      </c>
      <c r="P309" s="31">
        <v>3</v>
      </c>
      <c r="Q309" s="31">
        <v>4</v>
      </c>
      <c r="R309" s="31">
        <v>5</v>
      </c>
      <c r="S309" s="31">
        <v>6</v>
      </c>
      <c r="T309" s="31">
        <v>7</v>
      </c>
      <c r="U309" s="31">
        <v>8</v>
      </c>
      <c r="V309" s="31">
        <v>9</v>
      </c>
      <c r="W309" s="31">
        <v>10</v>
      </c>
      <c r="X309" s="31">
        <v>11</v>
      </c>
      <c r="Y309" s="31">
        <v>12</v>
      </c>
    </row>
    <row r="310" spans="1:25">
      <c r="A310" t="s">
        <v>167</v>
      </c>
      <c r="B310" s="32">
        <f>+DACH!Z22</f>
        <v>0</v>
      </c>
      <c r="C310" s="32">
        <f>+DACH!AA22</f>
        <v>0</v>
      </c>
      <c r="D310" s="32">
        <f>+DACH!AB22</f>
        <v>0</v>
      </c>
      <c r="E310" s="32">
        <f>+DACH!AC22</f>
        <v>0</v>
      </c>
      <c r="F310" s="32">
        <f>+DACH!AD22</f>
        <v>0</v>
      </c>
      <c r="G310" s="32">
        <f>+DACH!AE22</f>
        <v>0</v>
      </c>
      <c r="H310" s="32">
        <f>+DACH!AF22</f>
        <v>0</v>
      </c>
      <c r="I310" s="32">
        <f>+DACH!AG22</f>
        <v>0</v>
      </c>
      <c r="J310" s="32">
        <f>+DACH!AH22</f>
        <v>0</v>
      </c>
      <c r="K310" s="32">
        <f>+DACH!AI22</f>
        <v>0</v>
      </c>
      <c r="L310" s="32">
        <f>+DACH!AJ22</f>
        <v>0</v>
      </c>
      <c r="M310" s="32">
        <f>+DACH!AK22</f>
        <v>0</v>
      </c>
      <c r="N310" s="32">
        <f>+DACH!AL22</f>
        <v>0</v>
      </c>
      <c r="O310" s="32">
        <f>+DACH!AM22</f>
        <v>0</v>
      </c>
      <c r="P310" s="32">
        <f>+DACH!AN22</f>
        <v>0</v>
      </c>
      <c r="Q310" s="32">
        <f>+DACH!AO22</f>
        <v>0</v>
      </c>
      <c r="R310" s="32">
        <f>+DACH!AP22</f>
        <v>0</v>
      </c>
      <c r="S310" s="32">
        <f>+DACH!AQ22</f>
        <v>0</v>
      </c>
      <c r="T310" s="32">
        <f>+DACH!AR22</f>
        <v>0</v>
      </c>
      <c r="U310" s="32">
        <f>+DACH!AS22</f>
        <v>0</v>
      </c>
      <c r="V310" s="32">
        <f>+DACH!AT22</f>
        <v>0</v>
      </c>
      <c r="W310" s="32">
        <f>+DACH!AU22</f>
        <v>0</v>
      </c>
      <c r="X310" s="32">
        <f>+DACH!AV22</f>
        <v>0</v>
      </c>
      <c r="Y310" s="32">
        <f>+DACH!AW22</f>
        <v>0</v>
      </c>
    </row>
    <row r="311" spans="1:25">
      <c r="A311" t="s">
        <v>211</v>
      </c>
      <c r="B311" s="32">
        <f>+'IB HUB'!Z22</f>
        <v>0</v>
      </c>
      <c r="C311" s="32">
        <f>+'IB HUB'!AA22</f>
        <v>0</v>
      </c>
      <c r="D311" s="32">
        <f>+'IB HUB'!AB22</f>
        <v>0</v>
      </c>
      <c r="E311" s="32">
        <f>+'IB HUB'!AC22</f>
        <v>0</v>
      </c>
      <c r="F311" s="32">
        <f>+'IB HUB'!AD22</f>
        <v>0</v>
      </c>
      <c r="G311" s="32">
        <f>+'IB HUB'!AE22</f>
        <v>0</v>
      </c>
      <c r="H311" s="32">
        <f>+'IB HUB'!AF22</f>
        <v>0</v>
      </c>
      <c r="I311" s="32">
        <f>+'IB HUB'!AG22</f>
        <v>0</v>
      </c>
      <c r="J311" s="32">
        <f>+'IB HUB'!AH22</f>
        <v>0</v>
      </c>
      <c r="K311" s="32">
        <f>+'IB HUB'!AI22</f>
        <v>0</v>
      </c>
      <c r="L311" s="32">
        <f>+'IB HUB'!AJ22</f>
        <v>0</v>
      </c>
      <c r="M311" s="32">
        <f>+'IB HUB'!AK22</f>
        <v>0</v>
      </c>
      <c r="N311" s="32">
        <f>+'IB HUB'!AL22</f>
        <v>0</v>
      </c>
      <c r="O311" s="32">
        <f>+'IB HUB'!AM22</f>
        <v>0</v>
      </c>
      <c r="P311" s="32">
        <f>+'IB HUB'!AN22</f>
        <v>0</v>
      </c>
      <c r="Q311" s="32">
        <f>+'IB HUB'!AO22</f>
        <v>0</v>
      </c>
      <c r="R311" s="32">
        <f>+'IB HUB'!AP22</f>
        <v>0</v>
      </c>
      <c r="S311" s="32">
        <f>+'IB HUB'!AQ22</f>
        <v>0</v>
      </c>
      <c r="T311" s="32">
        <f>+'IB HUB'!AR22</f>
        <v>0</v>
      </c>
      <c r="U311" s="32">
        <f>+'IB HUB'!AS22</f>
        <v>0</v>
      </c>
      <c r="V311" s="32">
        <f>+'IB HUB'!AT22</f>
        <v>0</v>
      </c>
      <c r="W311" s="32">
        <f>+'IB HUB'!AU22</f>
        <v>0</v>
      </c>
      <c r="X311" s="32">
        <f>+'IB HUB'!AV22</f>
        <v>0</v>
      </c>
      <c r="Y311" s="32">
        <f>+'IB HUB'!AW22</f>
        <v>0</v>
      </c>
    </row>
    <row r="312" spans="1:25">
      <c r="A312" t="s">
        <v>212</v>
      </c>
      <c r="B312" s="32">
        <f>+'FR HUB'!Z22</f>
        <v>0</v>
      </c>
      <c r="C312" s="32">
        <f>+'FR HUB'!AA22</f>
        <v>0</v>
      </c>
      <c r="D312" s="32">
        <f>+'FR HUB'!AB22</f>
        <v>0</v>
      </c>
      <c r="E312" s="32">
        <f>+'FR HUB'!AC22</f>
        <v>0</v>
      </c>
      <c r="F312" s="32">
        <f>+'FR HUB'!AD22</f>
        <v>0</v>
      </c>
      <c r="G312" s="32">
        <f>+'FR HUB'!AE22</f>
        <v>0</v>
      </c>
      <c r="H312" s="32">
        <f>+'FR HUB'!AF22</f>
        <v>0</v>
      </c>
      <c r="I312" s="32">
        <f>+'FR HUB'!AG22</f>
        <v>0</v>
      </c>
      <c r="J312" s="32">
        <f>+'FR HUB'!AH22</f>
        <v>0</v>
      </c>
      <c r="K312" s="32">
        <f>+'FR HUB'!AI22</f>
        <v>0</v>
      </c>
      <c r="L312" s="32">
        <f>+'FR HUB'!AJ22</f>
        <v>0</v>
      </c>
      <c r="M312" s="32">
        <f>+'FR HUB'!AK22</f>
        <v>0</v>
      </c>
      <c r="N312" s="32">
        <f>+'FR HUB'!AL22</f>
        <v>0</v>
      </c>
      <c r="O312" s="32">
        <f>+'FR HUB'!AM22</f>
        <v>0</v>
      </c>
      <c r="P312" s="32">
        <f>+'FR HUB'!AN22</f>
        <v>0</v>
      </c>
      <c r="Q312" s="32">
        <f>+'FR HUB'!AO22</f>
        <v>0</v>
      </c>
      <c r="R312" s="32">
        <f>+'FR HUB'!AP22</f>
        <v>0</v>
      </c>
      <c r="S312" s="32">
        <f>+'FR HUB'!AQ22</f>
        <v>0</v>
      </c>
      <c r="T312" s="32">
        <f>+'FR HUB'!AR22</f>
        <v>0</v>
      </c>
      <c r="U312" s="32">
        <f>+'FR HUB'!AS22</f>
        <v>0</v>
      </c>
      <c r="V312" s="32">
        <f>+'FR HUB'!AT22</f>
        <v>0</v>
      </c>
      <c r="W312" s="32">
        <f>+'FR HUB'!AU22</f>
        <v>0</v>
      </c>
      <c r="X312" s="32">
        <f>+'FR HUB'!AV22</f>
        <v>0</v>
      </c>
      <c r="Y312" s="32">
        <f>+'FR HUB'!AW22</f>
        <v>0</v>
      </c>
    </row>
    <row r="313" spans="1:25">
      <c r="A313" t="s">
        <v>206</v>
      </c>
      <c r="B313" s="32">
        <f>+'IT HUB'!Z22</f>
        <v>0</v>
      </c>
      <c r="C313" s="32">
        <f>+'IT HUB'!AA22</f>
        <v>0</v>
      </c>
      <c r="D313" s="32">
        <f>+'IT HUB'!AB22</f>
        <v>0</v>
      </c>
      <c r="E313" s="32">
        <f>+'IT HUB'!AC22</f>
        <v>0</v>
      </c>
      <c r="F313" s="32">
        <f>+'IT HUB'!AD22</f>
        <v>0</v>
      </c>
      <c r="G313" s="32">
        <f>+'IT HUB'!AE22</f>
        <v>0</v>
      </c>
      <c r="H313" s="32">
        <f>+'IT HUB'!AF22</f>
        <v>0</v>
      </c>
      <c r="I313" s="32">
        <f>+'IT HUB'!AG22</f>
        <v>0</v>
      </c>
      <c r="J313" s="32">
        <f>+'IT HUB'!AH22</f>
        <v>0</v>
      </c>
      <c r="K313" s="32">
        <f>+'IT HUB'!AI22</f>
        <v>0</v>
      </c>
      <c r="L313" s="32">
        <f>+'IT HUB'!AJ22</f>
        <v>0</v>
      </c>
      <c r="M313" s="32">
        <f>+'IT HUB'!AK22</f>
        <v>0</v>
      </c>
      <c r="N313" s="32">
        <f>+'IT HUB'!AL22</f>
        <v>0</v>
      </c>
      <c r="O313" s="32">
        <f>+'IT HUB'!AM22</f>
        <v>0</v>
      </c>
      <c r="P313" s="32">
        <f>+'IT HUB'!AN22</f>
        <v>0</v>
      </c>
      <c r="Q313" s="32">
        <f>+'IT HUB'!AO22</f>
        <v>0</v>
      </c>
      <c r="R313" s="32">
        <f>+'IT HUB'!AP22</f>
        <v>0</v>
      </c>
      <c r="S313" s="32">
        <f>+'IT HUB'!AQ22</f>
        <v>0</v>
      </c>
      <c r="T313" s="32">
        <f>+'IT HUB'!AR22</f>
        <v>0</v>
      </c>
      <c r="U313" s="32">
        <f>+'IT HUB'!AS22</f>
        <v>0</v>
      </c>
      <c r="V313" s="32">
        <f>+'IT HUB'!AT22</f>
        <v>0</v>
      </c>
      <c r="W313" s="32">
        <f>+'IT HUB'!AU22</f>
        <v>0</v>
      </c>
      <c r="X313" s="32">
        <f>+'IT HUB'!AV22</f>
        <v>0</v>
      </c>
      <c r="Y313" s="32">
        <f>+'IT HUB'!AW22</f>
        <v>0</v>
      </c>
    </row>
    <row r="314" spans="1:25">
      <c r="A314" t="s">
        <v>207</v>
      </c>
      <c r="B314" s="32">
        <f>+'UK HUB'!Z22</f>
        <v>384</v>
      </c>
      <c r="C314" s="32">
        <f>+'UK HUB'!AA22</f>
        <v>0</v>
      </c>
      <c r="D314" s="32">
        <f>+'UK HUB'!AB22</f>
        <v>0</v>
      </c>
      <c r="E314" s="32">
        <f>+'UK HUB'!AC22</f>
        <v>384</v>
      </c>
      <c r="F314" s="32">
        <f>+'UK HUB'!AD22</f>
        <v>0</v>
      </c>
      <c r="G314" s="32">
        <f>+'UK HUB'!AE22</f>
        <v>384</v>
      </c>
      <c r="H314" s="32">
        <f>+'UK HUB'!AF22</f>
        <v>384</v>
      </c>
      <c r="I314" s="32">
        <f>+'UK HUB'!AG22</f>
        <v>0</v>
      </c>
      <c r="J314" s="32">
        <f>+'UK HUB'!AH22</f>
        <v>0</v>
      </c>
      <c r="K314" s="32">
        <f>+'UK HUB'!AI22</f>
        <v>0</v>
      </c>
      <c r="L314" s="32">
        <f>+'UK HUB'!AJ22</f>
        <v>0</v>
      </c>
      <c r="M314" s="32">
        <f>+'UK HUB'!AK22</f>
        <v>0</v>
      </c>
      <c r="N314" s="32">
        <f>+'UK HUB'!AL22</f>
        <v>384</v>
      </c>
      <c r="O314" s="32">
        <f>+'UK HUB'!AM22</f>
        <v>0</v>
      </c>
      <c r="P314" s="32">
        <f>+'UK HUB'!AN22</f>
        <v>384</v>
      </c>
      <c r="Q314" s="32">
        <f>+'UK HUB'!AO22</f>
        <v>384</v>
      </c>
      <c r="R314" s="32">
        <f>+'UK HUB'!AP22</f>
        <v>384</v>
      </c>
      <c r="S314" s="32">
        <f>+'UK HUB'!AQ22</f>
        <v>384</v>
      </c>
      <c r="T314" s="32">
        <f>+'UK HUB'!AR22</f>
        <v>384</v>
      </c>
      <c r="U314" s="32">
        <f>+'UK HUB'!AS22</f>
        <v>0</v>
      </c>
      <c r="V314" s="32">
        <f>+'UK HUB'!AT22</f>
        <v>0</v>
      </c>
      <c r="W314" s="32">
        <f>+'UK HUB'!AU22</f>
        <v>0</v>
      </c>
      <c r="X314" s="32">
        <f>+'UK HUB'!AV22</f>
        <v>0</v>
      </c>
      <c r="Y314" s="32">
        <f>+'UK HUB'!AW22</f>
        <v>0</v>
      </c>
    </row>
    <row r="315" spans="1:25">
      <c r="A315" t="s">
        <v>208</v>
      </c>
      <c r="B315" s="32">
        <f>+'CE HUB'!Z22</f>
        <v>0</v>
      </c>
      <c r="C315" s="32">
        <f>+'CE HUB'!AA22</f>
        <v>0</v>
      </c>
      <c r="D315" s="32">
        <f>+'CE HUB'!AB22</f>
        <v>0</v>
      </c>
      <c r="E315" s="32">
        <f>+'CE HUB'!AC22</f>
        <v>0</v>
      </c>
      <c r="F315" s="32">
        <f>+'CE HUB'!AD22</f>
        <v>0</v>
      </c>
      <c r="G315" s="32">
        <f>+'CE HUB'!AE22</f>
        <v>0</v>
      </c>
      <c r="H315" s="32">
        <f>+'CE HUB'!AF22</f>
        <v>0</v>
      </c>
      <c r="I315" s="32">
        <f>+'CE HUB'!AG22</f>
        <v>0</v>
      </c>
      <c r="J315" s="32">
        <f>+'CE HUB'!AH22</f>
        <v>0</v>
      </c>
      <c r="K315" s="32">
        <f>+'CE HUB'!AI22</f>
        <v>0</v>
      </c>
      <c r="L315" s="32">
        <f>+'CE HUB'!AJ22</f>
        <v>0</v>
      </c>
      <c r="M315" s="32">
        <f>+'CE HUB'!AK22</f>
        <v>0</v>
      </c>
      <c r="N315" s="32">
        <f>+'CE HUB'!AL22</f>
        <v>0</v>
      </c>
      <c r="O315" s="32">
        <f>+'CE HUB'!AM22</f>
        <v>0</v>
      </c>
      <c r="P315" s="32">
        <f>+'CE HUB'!AN22</f>
        <v>0</v>
      </c>
      <c r="Q315" s="32">
        <f>+'CE HUB'!AO22</f>
        <v>0</v>
      </c>
      <c r="R315" s="32">
        <f>+'CE HUB'!AP22</f>
        <v>0</v>
      </c>
      <c r="S315" s="32">
        <f>+'CE HUB'!AQ22</f>
        <v>0</v>
      </c>
      <c r="T315" s="32">
        <f>+'CE HUB'!AR22</f>
        <v>0</v>
      </c>
      <c r="U315" s="32">
        <f>+'CE HUB'!AS22</f>
        <v>0</v>
      </c>
      <c r="V315" s="32">
        <f>+'CE HUB'!AT22</f>
        <v>0</v>
      </c>
      <c r="W315" s="32">
        <f>+'CE HUB'!AU22</f>
        <v>0</v>
      </c>
      <c r="X315" s="32">
        <f>+'CE HUB'!AV22</f>
        <v>0</v>
      </c>
      <c r="Y315" s="32">
        <f>+'CE HUB'!AW22</f>
        <v>0</v>
      </c>
    </row>
    <row r="316" spans="1:25">
      <c r="A316" t="s">
        <v>213</v>
      </c>
      <c r="B316" s="32">
        <f>+'M-EAST Hub'!Z22</f>
        <v>0</v>
      </c>
      <c r="C316" s="32">
        <f>+'M-EAST Hub'!AA22</f>
        <v>0</v>
      </c>
      <c r="D316" s="32">
        <f>+'M-EAST Hub'!AB22</f>
        <v>0</v>
      </c>
      <c r="E316" s="32">
        <f>+'M-EAST Hub'!AC22</f>
        <v>0</v>
      </c>
      <c r="F316" s="32">
        <f>+'M-EAST Hub'!AD22</f>
        <v>0</v>
      </c>
      <c r="G316" s="32">
        <f>+'M-EAST Hub'!AE22</f>
        <v>0</v>
      </c>
      <c r="H316" s="32">
        <f>+'M-EAST Hub'!AF22</f>
        <v>0</v>
      </c>
      <c r="I316" s="32">
        <f>+'M-EAST Hub'!AG22</f>
        <v>0</v>
      </c>
      <c r="J316" s="32">
        <f>+'M-EAST Hub'!AH22</f>
        <v>0</v>
      </c>
      <c r="K316" s="32">
        <f>+'M-EAST Hub'!AI22</f>
        <v>0</v>
      </c>
      <c r="L316" s="32">
        <f>+'M-EAST Hub'!AJ22</f>
        <v>0</v>
      </c>
      <c r="M316" s="32">
        <f>+'M-EAST Hub'!AK22</f>
        <v>0</v>
      </c>
      <c r="N316" s="32">
        <f>+'M-EAST Hub'!AL22</f>
        <v>0</v>
      </c>
      <c r="O316" s="32">
        <f>+'M-EAST Hub'!AM22</f>
        <v>0</v>
      </c>
      <c r="P316" s="32">
        <f>+'M-EAST Hub'!AN22</f>
        <v>0</v>
      </c>
      <c r="Q316" s="32">
        <f>+'M-EAST Hub'!AO22</f>
        <v>0</v>
      </c>
      <c r="R316" s="32">
        <f>+'M-EAST Hub'!AP22</f>
        <v>0</v>
      </c>
      <c r="S316" s="32">
        <f>+'M-EAST Hub'!AQ22</f>
        <v>0</v>
      </c>
      <c r="T316" s="32">
        <f>+'M-EAST Hub'!AR22</f>
        <v>0</v>
      </c>
      <c r="U316" s="32">
        <f>+'M-EAST Hub'!AS22</f>
        <v>0</v>
      </c>
      <c r="V316" s="32">
        <f>+'M-EAST Hub'!AT22</f>
        <v>0</v>
      </c>
      <c r="W316" s="32">
        <f>+'M-EAST Hub'!AU22</f>
        <v>0</v>
      </c>
      <c r="X316" s="32">
        <f>+'M-EAST Hub'!AV22</f>
        <v>0</v>
      </c>
      <c r="Y316" s="32">
        <f>+'M-EAST Hub'!AW22</f>
        <v>0</v>
      </c>
    </row>
    <row r="317" spans="1:25">
      <c r="A317" t="s">
        <v>63</v>
      </c>
      <c r="B317" s="32">
        <f>+USA!Z22</f>
        <v>0</v>
      </c>
      <c r="C317" s="32">
        <f>+USA!AA22</f>
        <v>0</v>
      </c>
      <c r="D317" s="32">
        <f>+USA!AB22</f>
        <v>768</v>
      </c>
      <c r="E317" s="32">
        <f>+USA!AC22</f>
        <v>0</v>
      </c>
      <c r="F317" s="32">
        <f>+USA!AD22</f>
        <v>0</v>
      </c>
      <c r="G317" s="32">
        <f>+USA!AE22</f>
        <v>1152</v>
      </c>
      <c r="H317" s="32">
        <f>+USA!AF22</f>
        <v>0</v>
      </c>
      <c r="I317" s="32">
        <f>+USA!AG22</f>
        <v>0</v>
      </c>
      <c r="J317" s="32">
        <f>+USA!AH22</f>
        <v>768</v>
      </c>
      <c r="K317" s="32">
        <f>+USA!AI22</f>
        <v>0</v>
      </c>
      <c r="L317" s="32">
        <f>+USA!AJ22</f>
        <v>0</v>
      </c>
      <c r="M317" s="32">
        <f>+USA!AK22</f>
        <v>768</v>
      </c>
      <c r="N317" s="32">
        <f>+USA!AL22</f>
        <v>0</v>
      </c>
      <c r="O317" s="32">
        <f>+USA!AM22</f>
        <v>0</v>
      </c>
      <c r="P317" s="32">
        <f>+USA!AN22</f>
        <v>1536</v>
      </c>
      <c r="Q317" s="32">
        <f>+USA!AO22</f>
        <v>0</v>
      </c>
      <c r="R317" s="32">
        <f>+USA!AP22</f>
        <v>0</v>
      </c>
      <c r="S317" s="32">
        <f>+USA!AQ22</f>
        <v>1152</v>
      </c>
      <c r="T317" s="32">
        <f>+USA!AR22</f>
        <v>0</v>
      </c>
      <c r="U317" s="32">
        <f>+USA!AS22</f>
        <v>0</v>
      </c>
      <c r="V317" s="32">
        <f>+USA!AT22</f>
        <v>1152</v>
      </c>
      <c r="W317" s="32">
        <f>+USA!AU22</f>
        <v>0</v>
      </c>
      <c r="X317" s="32">
        <f>+USA!AV22</f>
        <v>0</v>
      </c>
      <c r="Y317" s="32">
        <f>+USA!AW22</f>
        <v>1152</v>
      </c>
    </row>
    <row r="318" spans="1:25">
      <c r="A318" t="s">
        <v>209</v>
      </c>
      <c r="B318" s="32">
        <f>+ASIA!Z22</f>
        <v>0</v>
      </c>
      <c r="C318" s="32">
        <f>+ASIA!AA22</f>
        <v>0</v>
      </c>
      <c r="D318" s="32">
        <f>+ASIA!AB22</f>
        <v>0</v>
      </c>
      <c r="E318" s="32">
        <f>+ASIA!AC22</f>
        <v>0</v>
      </c>
      <c r="F318" s="32">
        <f>+ASIA!AD22</f>
        <v>0</v>
      </c>
      <c r="G318" s="32">
        <f>+ASIA!AE22</f>
        <v>0</v>
      </c>
      <c r="H318" s="32">
        <f>+ASIA!AF22</f>
        <v>0</v>
      </c>
      <c r="I318" s="32">
        <f>+ASIA!AG22</f>
        <v>0</v>
      </c>
      <c r="J318" s="32">
        <f>+ASIA!AH22</f>
        <v>0</v>
      </c>
      <c r="K318" s="32">
        <f>+ASIA!AI22</f>
        <v>0</v>
      </c>
      <c r="L318" s="32">
        <f>+ASIA!AJ22</f>
        <v>0</v>
      </c>
      <c r="M318" s="32">
        <f>+ASIA!AK22</f>
        <v>0</v>
      </c>
      <c r="N318" s="32">
        <f>+ASIA!AL22</f>
        <v>0</v>
      </c>
      <c r="O318" s="32">
        <f>+ASIA!AM22</f>
        <v>0</v>
      </c>
      <c r="P318" s="32">
        <f>+ASIA!AN22</f>
        <v>0</v>
      </c>
      <c r="Q318" s="32">
        <f>+ASIA!AO22</f>
        <v>0</v>
      </c>
      <c r="R318" s="32">
        <f>+ASIA!AP22</f>
        <v>0</v>
      </c>
      <c r="S318" s="32">
        <f>+ASIA!AQ22</f>
        <v>0</v>
      </c>
      <c r="T318" s="32">
        <f>+ASIA!AR22</f>
        <v>0</v>
      </c>
      <c r="U318" s="32">
        <f>+ASIA!AS22</f>
        <v>0</v>
      </c>
      <c r="V318" s="32">
        <f>+ASIA!AT22</f>
        <v>0</v>
      </c>
      <c r="W318" s="32">
        <f>+ASIA!AU22</f>
        <v>0</v>
      </c>
      <c r="X318" s="32">
        <f>+ASIA!AV22</f>
        <v>0</v>
      </c>
      <c r="Y318" s="32">
        <f>+ASIA!AW22</f>
        <v>0</v>
      </c>
    </row>
    <row r="319" spans="1:25">
      <c r="A319" t="s">
        <v>214</v>
      </c>
      <c r="B319" s="32">
        <f>+'Others IEC'!Z22</f>
        <v>0</v>
      </c>
      <c r="C319" s="32">
        <f>+'Others IEC'!AA22</f>
        <v>0</v>
      </c>
      <c r="D319" s="32">
        <f>+'Others IEC'!AB22</f>
        <v>0</v>
      </c>
      <c r="E319" s="32">
        <f>+'Others IEC'!AC22</f>
        <v>0</v>
      </c>
      <c r="F319" s="32">
        <f>+'Others IEC'!AD22</f>
        <v>0</v>
      </c>
      <c r="G319" s="32">
        <f>+'Others IEC'!AE22</f>
        <v>0</v>
      </c>
      <c r="H319" s="32">
        <f>+'Others IEC'!AF22</f>
        <v>0</v>
      </c>
      <c r="I319" s="32">
        <f>+'Others IEC'!AG22</f>
        <v>0</v>
      </c>
      <c r="J319" s="32">
        <f>+'Others IEC'!AH22</f>
        <v>0</v>
      </c>
      <c r="K319" s="32">
        <f>+'Others IEC'!AI22</f>
        <v>0</v>
      </c>
      <c r="L319" s="32">
        <f>+'Others IEC'!AJ22</f>
        <v>0</v>
      </c>
      <c r="M319" s="32">
        <f>+'Others IEC'!AK22</f>
        <v>0</v>
      </c>
      <c r="N319" s="32">
        <f>+'Others IEC'!AL22</f>
        <v>0</v>
      </c>
      <c r="O319" s="32">
        <f>+'Others IEC'!AM22</f>
        <v>0</v>
      </c>
      <c r="P319" s="32">
        <f>+'Others IEC'!AN22</f>
        <v>0</v>
      </c>
      <c r="Q319" s="32">
        <f>+'Others IEC'!AO22</f>
        <v>0</v>
      </c>
      <c r="R319" s="32">
        <f>+'Others IEC'!AP22</f>
        <v>0</v>
      </c>
      <c r="S319" s="32">
        <f>+'Others IEC'!AQ22</f>
        <v>0</v>
      </c>
      <c r="T319" s="32">
        <f>+'Others IEC'!AR22</f>
        <v>0</v>
      </c>
      <c r="U319" s="32">
        <f>+'Others IEC'!AS22</f>
        <v>0</v>
      </c>
      <c r="V319" s="32">
        <f>+'Others IEC'!AT22</f>
        <v>0</v>
      </c>
      <c r="W319" s="32">
        <f>+'Others IEC'!AU22</f>
        <v>0</v>
      </c>
      <c r="X319" s="32">
        <f>+'Others IEC'!AV22</f>
        <v>0</v>
      </c>
      <c r="Y319" s="32">
        <f>+'Others IEC'!AW22</f>
        <v>0</v>
      </c>
    </row>
    <row r="320" spans="1:25">
      <c r="A320" t="s">
        <v>215</v>
      </c>
      <c r="B320" s="32">
        <f>+'N-Africa'!Z22</f>
        <v>0</v>
      </c>
      <c r="C320" s="32">
        <f>+'N-Africa'!AA22</f>
        <v>0</v>
      </c>
      <c r="D320" s="32">
        <f>+'N-Africa'!AB22</f>
        <v>0</v>
      </c>
      <c r="E320" s="32">
        <f>+'N-Africa'!AC22</f>
        <v>0</v>
      </c>
      <c r="F320" s="32">
        <f>+'N-Africa'!AD22</f>
        <v>0</v>
      </c>
      <c r="G320" s="32">
        <f>+'N-Africa'!AE22</f>
        <v>0</v>
      </c>
      <c r="H320" s="32">
        <f>+'N-Africa'!AF22</f>
        <v>0</v>
      </c>
      <c r="I320" s="32">
        <f>+'N-Africa'!AG22</f>
        <v>0</v>
      </c>
      <c r="J320" s="32">
        <f>+'N-Africa'!AH22</f>
        <v>0</v>
      </c>
      <c r="K320" s="32">
        <f>+'N-Africa'!AI22</f>
        <v>0</v>
      </c>
      <c r="L320" s="32">
        <f>+'N-Africa'!AJ22</f>
        <v>0</v>
      </c>
      <c r="M320" s="32">
        <f>+'N-Africa'!AK22</f>
        <v>0</v>
      </c>
      <c r="N320" s="32">
        <f>+'N-Africa'!AL22</f>
        <v>0</v>
      </c>
      <c r="O320" s="32">
        <f>+'N-Africa'!AM22</f>
        <v>0</v>
      </c>
      <c r="P320" s="32">
        <f>+'N-Africa'!AN22</f>
        <v>0</v>
      </c>
      <c r="Q320" s="32">
        <f>+'N-Africa'!AO22</f>
        <v>0</v>
      </c>
      <c r="R320" s="32">
        <f>+'N-Africa'!AP22</f>
        <v>0</v>
      </c>
      <c r="S320" s="32">
        <f>+'N-Africa'!AQ22</f>
        <v>0</v>
      </c>
      <c r="T320" s="32">
        <f>+'N-Africa'!AR22</f>
        <v>0</v>
      </c>
      <c r="U320" s="32">
        <f>+'N-Africa'!AS22</f>
        <v>0</v>
      </c>
      <c r="V320" s="32">
        <f>+'N-Africa'!AT22</f>
        <v>0</v>
      </c>
      <c r="W320" s="32">
        <f>+'N-Africa'!AU22</f>
        <v>0</v>
      </c>
      <c r="X320" s="32">
        <f>+'N-Africa'!AV22</f>
        <v>0</v>
      </c>
      <c r="Y320" s="32">
        <f>+'N-Africa'!AW22</f>
        <v>0</v>
      </c>
    </row>
    <row r="322" spans="1:25">
      <c r="A322" s="33" t="s">
        <v>216</v>
      </c>
      <c r="B322" s="34">
        <f>+SUM(B310:B320)</f>
        <v>384</v>
      </c>
      <c r="C322" s="34">
        <f t="shared" ref="C322:Y322" si="18">+SUM(C310:C320)</f>
        <v>0</v>
      </c>
      <c r="D322" s="34">
        <f t="shared" si="18"/>
        <v>768</v>
      </c>
      <c r="E322" s="34">
        <f t="shared" si="18"/>
        <v>384</v>
      </c>
      <c r="F322" s="34">
        <f t="shared" si="18"/>
        <v>0</v>
      </c>
      <c r="G322" s="34">
        <f t="shared" si="18"/>
        <v>1536</v>
      </c>
      <c r="H322" s="34">
        <f t="shared" si="18"/>
        <v>384</v>
      </c>
      <c r="I322" s="34">
        <f t="shared" si="18"/>
        <v>0</v>
      </c>
      <c r="J322" s="34">
        <f t="shared" si="18"/>
        <v>768</v>
      </c>
      <c r="K322" s="34">
        <f t="shared" si="18"/>
        <v>0</v>
      </c>
      <c r="L322" s="34">
        <f t="shared" si="18"/>
        <v>0</v>
      </c>
      <c r="M322" s="34">
        <f t="shared" si="18"/>
        <v>768</v>
      </c>
      <c r="N322" s="34">
        <f t="shared" si="18"/>
        <v>384</v>
      </c>
      <c r="O322" s="34">
        <f t="shared" si="18"/>
        <v>0</v>
      </c>
      <c r="P322" s="34">
        <f t="shared" si="18"/>
        <v>1920</v>
      </c>
      <c r="Q322" s="34">
        <f t="shared" si="18"/>
        <v>384</v>
      </c>
      <c r="R322" s="34">
        <f t="shared" si="18"/>
        <v>384</v>
      </c>
      <c r="S322" s="34">
        <f t="shared" si="18"/>
        <v>1536</v>
      </c>
      <c r="T322" s="34">
        <f t="shared" si="18"/>
        <v>384</v>
      </c>
      <c r="U322" s="34">
        <f t="shared" si="18"/>
        <v>0</v>
      </c>
      <c r="V322" s="34">
        <f t="shared" si="18"/>
        <v>1152</v>
      </c>
      <c r="W322" s="34">
        <f t="shared" si="18"/>
        <v>0</v>
      </c>
      <c r="X322" s="34">
        <f t="shared" si="18"/>
        <v>0</v>
      </c>
      <c r="Y322" s="34">
        <f t="shared" si="18"/>
        <v>1152</v>
      </c>
    </row>
    <row r="324" spans="1:25">
      <c r="A324" s="16" t="s">
        <v>138</v>
      </c>
      <c r="B324" s="31" t="s">
        <v>161</v>
      </c>
      <c r="C324" s="31" t="s">
        <v>161</v>
      </c>
      <c r="D324" s="31" t="s">
        <v>161</v>
      </c>
      <c r="E324" s="31" t="s">
        <v>161</v>
      </c>
      <c r="F324" s="31" t="s">
        <v>161</v>
      </c>
      <c r="G324" s="31" t="s">
        <v>161</v>
      </c>
      <c r="H324" s="31" t="s">
        <v>161</v>
      </c>
      <c r="I324" s="31" t="s">
        <v>161</v>
      </c>
      <c r="J324" s="31" t="s">
        <v>161</v>
      </c>
      <c r="K324" s="31" t="s">
        <v>161</v>
      </c>
      <c r="L324" s="31" t="s">
        <v>161</v>
      </c>
      <c r="M324" s="31" t="s">
        <v>161</v>
      </c>
      <c r="N324" s="31" t="s">
        <v>161</v>
      </c>
      <c r="O324" s="31" t="s">
        <v>161</v>
      </c>
      <c r="P324" s="31" t="s">
        <v>161</v>
      </c>
      <c r="Q324" s="31" t="s">
        <v>161</v>
      </c>
      <c r="R324" s="31" t="s">
        <v>161</v>
      </c>
      <c r="S324" s="31" t="s">
        <v>161</v>
      </c>
      <c r="T324" s="31" t="s">
        <v>161</v>
      </c>
      <c r="U324" s="31" t="s">
        <v>161</v>
      </c>
      <c r="V324" s="31" t="s">
        <v>161</v>
      </c>
      <c r="W324" s="31" t="s">
        <v>161</v>
      </c>
      <c r="X324" s="31" t="s">
        <v>161</v>
      </c>
      <c r="Y324" s="31" t="s">
        <v>161</v>
      </c>
    </row>
    <row r="325" spans="1:25">
      <c r="A325" t="s">
        <v>203</v>
      </c>
      <c r="B325" s="31">
        <v>1</v>
      </c>
      <c r="C325" s="31">
        <v>1</v>
      </c>
      <c r="D325" s="31">
        <v>1</v>
      </c>
      <c r="E325" s="31">
        <v>1</v>
      </c>
      <c r="F325" s="31">
        <v>1</v>
      </c>
      <c r="G325" s="31">
        <v>1</v>
      </c>
      <c r="H325" s="31">
        <v>1</v>
      </c>
      <c r="I325" s="31">
        <v>1</v>
      </c>
      <c r="J325" s="31">
        <v>1</v>
      </c>
      <c r="K325" s="31">
        <v>1</v>
      </c>
      <c r="L325" s="31">
        <v>1</v>
      </c>
      <c r="M325" s="31">
        <v>1</v>
      </c>
      <c r="N325" s="31">
        <v>2</v>
      </c>
      <c r="O325" s="31">
        <v>2</v>
      </c>
      <c r="P325" s="31">
        <v>2</v>
      </c>
      <c r="Q325" s="31">
        <v>2</v>
      </c>
      <c r="R325" s="31">
        <v>2</v>
      </c>
      <c r="S325" s="31">
        <v>2</v>
      </c>
      <c r="T325" s="31">
        <v>2</v>
      </c>
      <c r="U325" s="31">
        <v>2</v>
      </c>
      <c r="V325" s="31">
        <v>2</v>
      </c>
      <c r="W325" s="31">
        <v>2</v>
      </c>
      <c r="X325" s="31">
        <v>2</v>
      </c>
      <c r="Y325" s="31">
        <v>2</v>
      </c>
    </row>
    <row r="326" spans="1:25">
      <c r="A326" t="s">
        <v>10</v>
      </c>
      <c r="B326" s="31">
        <v>1</v>
      </c>
      <c r="C326" s="31">
        <v>2</v>
      </c>
      <c r="D326" s="31">
        <v>3</v>
      </c>
      <c r="E326" s="31">
        <v>4</v>
      </c>
      <c r="F326" s="31">
        <v>5</v>
      </c>
      <c r="G326" s="31">
        <v>6</v>
      </c>
      <c r="H326" s="31">
        <v>7</v>
      </c>
      <c r="I326" s="31">
        <v>8</v>
      </c>
      <c r="J326" s="31">
        <v>9</v>
      </c>
      <c r="K326" s="31">
        <v>10</v>
      </c>
      <c r="L326" s="31">
        <v>11</v>
      </c>
      <c r="M326" s="31">
        <v>12</v>
      </c>
      <c r="N326" s="31">
        <v>1</v>
      </c>
      <c r="O326" s="31">
        <v>2</v>
      </c>
      <c r="P326" s="31">
        <v>3</v>
      </c>
      <c r="Q326" s="31">
        <v>4</v>
      </c>
      <c r="R326" s="31">
        <v>5</v>
      </c>
      <c r="S326" s="31">
        <v>6</v>
      </c>
      <c r="T326" s="31">
        <v>7</v>
      </c>
      <c r="U326" s="31">
        <v>8</v>
      </c>
      <c r="V326" s="31">
        <v>9</v>
      </c>
      <c r="W326" s="31">
        <v>10</v>
      </c>
      <c r="X326" s="31">
        <v>11</v>
      </c>
      <c r="Y326" s="31">
        <v>12</v>
      </c>
    </row>
    <row r="327" spans="1:25">
      <c r="A327" t="s">
        <v>167</v>
      </c>
      <c r="B327" s="32">
        <f>+DACH!Z23</f>
        <v>0</v>
      </c>
      <c r="C327" s="32">
        <f>+DACH!AA23</f>
        <v>0</v>
      </c>
      <c r="D327" s="32">
        <f>+DACH!AB23</f>
        <v>0</v>
      </c>
      <c r="E327" s="32">
        <f>+DACH!AC23</f>
        <v>0</v>
      </c>
      <c r="F327" s="32">
        <f>+DACH!AD23</f>
        <v>0</v>
      </c>
      <c r="G327" s="32">
        <f>+DACH!AE23</f>
        <v>0</v>
      </c>
      <c r="H327" s="32">
        <f>+DACH!AF23</f>
        <v>0</v>
      </c>
      <c r="I327" s="32">
        <f>+DACH!AG23</f>
        <v>0</v>
      </c>
      <c r="J327" s="32">
        <f>+DACH!AH23</f>
        <v>0</v>
      </c>
      <c r="K327" s="32">
        <f>+DACH!AI23</f>
        <v>0</v>
      </c>
      <c r="L327" s="32">
        <f>+DACH!AJ23</f>
        <v>0</v>
      </c>
      <c r="M327" s="32">
        <f>+DACH!AK23</f>
        <v>0</v>
      </c>
      <c r="N327" s="32">
        <f>+DACH!AL23</f>
        <v>0</v>
      </c>
      <c r="O327" s="32">
        <f>+DACH!AM23</f>
        <v>0</v>
      </c>
      <c r="P327" s="32">
        <f>+DACH!AN23</f>
        <v>0</v>
      </c>
      <c r="Q327" s="32">
        <f>+DACH!AO23</f>
        <v>0</v>
      </c>
      <c r="R327" s="32">
        <f>+DACH!AP23</f>
        <v>0</v>
      </c>
      <c r="S327" s="32">
        <f>+DACH!AQ23</f>
        <v>0</v>
      </c>
      <c r="T327" s="32">
        <f>+DACH!AR23</f>
        <v>0</v>
      </c>
      <c r="U327" s="32">
        <f>+DACH!AS23</f>
        <v>0</v>
      </c>
      <c r="V327" s="32">
        <f>+DACH!AT23</f>
        <v>0</v>
      </c>
      <c r="W327" s="32">
        <f>+DACH!AU23</f>
        <v>0</v>
      </c>
      <c r="X327" s="32">
        <f>+DACH!AV23</f>
        <v>0</v>
      </c>
      <c r="Y327" s="32">
        <f>+DACH!AW23</f>
        <v>0</v>
      </c>
    </row>
    <row r="328" spans="1:25">
      <c r="A328" t="s">
        <v>211</v>
      </c>
      <c r="B328" s="32">
        <f>+'IB HUB'!Z23</f>
        <v>0</v>
      </c>
      <c r="C328" s="32">
        <f>+'IB HUB'!AA23</f>
        <v>0</v>
      </c>
      <c r="D328" s="32">
        <f>+'IB HUB'!AB23</f>
        <v>0</v>
      </c>
      <c r="E328" s="32">
        <f>+'IB HUB'!AC23</f>
        <v>0</v>
      </c>
      <c r="F328" s="32">
        <f>+'IB HUB'!AD23</f>
        <v>0</v>
      </c>
      <c r="G328" s="32">
        <f>+'IB HUB'!AE23</f>
        <v>0</v>
      </c>
      <c r="H328" s="32">
        <f>+'IB HUB'!AF23</f>
        <v>0</v>
      </c>
      <c r="I328" s="32">
        <f>+'IB HUB'!AG23</f>
        <v>0</v>
      </c>
      <c r="J328" s="32">
        <f>+'IB HUB'!AH23</f>
        <v>0</v>
      </c>
      <c r="K328" s="32">
        <f>+'IB HUB'!AI23</f>
        <v>0</v>
      </c>
      <c r="L328" s="32">
        <f>+'IB HUB'!AJ23</f>
        <v>0</v>
      </c>
      <c r="M328" s="32">
        <f>+'IB HUB'!AK23</f>
        <v>0</v>
      </c>
      <c r="N328" s="32">
        <f>+'IB HUB'!AL23</f>
        <v>0</v>
      </c>
      <c r="O328" s="32">
        <f>+'IB HUB'!AM23</f>
        <v>0</v>
      </c>
      <c r="P328" s="32">
        <f>+'IB HUB'!AN23</f>
        <v>0</v>
      </c>
      <c r="Q328" s="32">
        <f>+'IB HUB'!AO23</f>
        <v>0</v>
      </c>
      <c r="R328" s="32">
        <f>+'IB HUB'!AP23</f>
        <v>0</v>
      </c>
      <c r="S328" s="32">
        <f>+'IB HUB'!AQ23</f>
        <v>0</v>
      </c>
      <c r="T328" s="32">
        <f>+'IB HUB'!AR23</f>
        <v>0</v>
      </c>
      <c r="U328" s="32">
        <f>+'IB HUB'!AS23</f>
        <v>0</v>
      </c>
      <c r="V328" s="32">
        <f>+'IB HUB'!AT23</f>
        <v>0</v>
      </c>
      <c r="W328" s="32">
        <f>+'IB HUB'!AU23</f>
        <v>0</v>
      </c>
      <c r="X328" s="32">
        <f>+'IB HUB'!AV23</f>
        <v>0</v>
      </c>
      <c r="Y328" s="32">
        <f>+'IB HUB'!AW23</f>
        <v>0</v>
      </c>
    </row>
    <row r="329" spans="1:25">
      <c r="A329" t="s">
        <v>212</v>
      </c>
      <c r="B329" s="32">
        <f>+'FR HUB'!Z23</f>
        <v>0</v>
      </c>
      <c r="C329" s="32">
        <f>+'FR HUB'!AA23</f>
        <v>0</v>
      </c>
      <c r="D329" s="32">
        <f>+'FR HUB'!AB23</f>
        <v>0</v>
      </c>
      <c r="E329" s="32">
        <f>+'FR HUB'!AC23</f>
        <v>0</v>
      </c>
      <c r="F329" s="32">
        <f>+'FR HUB'!AD23</f>
        <v>0</v>
      </c>
      <c r="G329" s="32">
        <f>+'FR HUB'!AE23</f>
        <v>0</v>
      </c>
      <c r="H329" s="32">
        <f>+'FR HUB'!AF23</f>
        <v>0</v>
      </c>
      <c r="I329" s="32">
        <f>+'FR HUB'!AG23</f>
        <v>0</v>
      </c>
      <c r="J329" s="32">
        <f>+'FR HUB'!AH23</f>
        <v>0</v>
      </c>
      <c r="K329" s="32">
        <f>+'FR HUB'!AI23</f>
        <v>0</v>
      </c>
      <c r="L329" s="32">
        <f>+'FR HUB'!AJ23</f>
        <v>0</v>
      </c>
      <c r="M329" s="32">
        <f>+'FR HUB'!AK23</f>
        <v>0</v>
      </c>
      <c r="N329" s="32">
        <f>+'FR HUB'!AL23</f>
        <v>0</v>
      </c>
      <c r="O329" s="32">
        <f>+'FR HUB'!AM23</f>
        <v>0</v>
      </c>
      <c r="P329" s="32">
        <f>+'FR HUB'!AN23</f>
        <v>0</v>
      </c>
      <c r="Q329" s="32">
        <f>+'FR HUB'!AO23</f>
        <v>0</v>
      </c>
      <c r="R329" s="32">
        <f>+'FR HUB'!AP23</f>
        <v>0</v>
      </c>
      <c r="S329" s="32">
        <f>+'FR HUB'!AQ23</f>
        <v>0</v>
      </c>
      <c r="T329" s="32">
        <f>+'FR HUB'!AR23</f>
        <v>0</v>
      </c>
      <c r="U329" s="32">
        <f>+'FR HUB'!AS23</f>
        <v>0</v>
      </c>
      <c r="V329" s="32">
        <f>+'FR HUB'!AT23</f>
        <v>0</v>
      </c>
      <c r="W329" s="32">
        <f>+'FR HUB'!AU23</f>
        <v>0</v>
      </c>
      <c r="X329" s="32">
        <f>+'FR HUB'!AV23</f>
        <v>0</v>
      </c>
      <c r="Y329" s="32">
        <f>+'FR HUB'!AW23</f>
        <v>0</v>
      </c>
    </row>
    <row r="330" spans="1:25">
      <c r="A330" t="s">
        <v>206</v>
      </c>
      <c r="B330" s="32">
        <f>+'IT HUB'!Z23</f>
        <v>0</v>
      </c>
      <c r="C330" s="32">
        <f>+'IT HUB'!AA23</f>
        <v>0</v>
      </c>
      <c r="D330" s="32">
        <f>+'IT HUB'!AB23</f>
        <v>0</v>
      </c>
      <c r="E330" s="32">
        <f>+'IT HUB'!AC23</f>
        <v>0</v>
      </c>
      <c r="F330" s="32">
        <f>+'IT HUB'!AD23</f>
        <v>0</v>
      </c>
      <c r="G330" s="32">
        <f>+'IT HUB'!AE23</f>
        <v>0</v>
      </c>
      <c r="H330" s="32">
        <f>+'IT HUB'!AF23</f>
        <v>0</v>
      </c>
      <c r="I330" s="32">
        <f>+'IT HUB'!AG23</f>
        <v>0</v>
      </c>
      <c r="J330" s="32">
        <f>+'IT HUB'!AH23</f>
        <v>0</v>
      </c>
      <c r="K330" s="32">
        <f>+'IT HUB'!AI23</f>
        <v>0</v>
      </c>
      <c r="L330" s="32">
        <f>+'IT HUB'!AJ23</f>
        <v>0</v>
      </c>
      <c r="M330" s="32">
        <f>+'IT HUB'!AK23</f>
        <v>0</v>
      </c>
      <c r="N330" s="32">
        <f>+'IT HUB'!AL23</f>
        <v>0</v>
      </c>
      <c r="O330" s="32">
        <f>+'IT HUB'!AM23</f>
        <v>0</v>
      </c>
      <c r="P330" s="32">
        <f>+'IT HUB'!AN23</f>
        <v>0</v>
      </c>
      <c r="Q330" s="32">
        <f>+'IT HUB'!AO23</f>
        <v>0</v>
      </c>
      <c r="R330" s="32">
        <f>+'IT HUB'!AP23</f>
        <v>0</v>
      </c>
      <c r="S330" s="32">
        <f>+'IT HUB'!AQ23</f>
        <v>0</v>
      </c>
      <c r="T330" s="32">
        <f>+'IT HUB'!AR23</f>
        <v>0</v>
      </c>
      <c r="U330" s="32">
        <f>+'IT HUB'!AS23</f>
        <v>0</v>
      </c>
      <c r="V330" s="32">
        <f>+'IT HUB'!AT23</f>
        <v>0</v>
      </c>
      <c r="W330" s="32">
        <f>+'IT HUB'!AU23</f>
        <v>0</v>
      </c>
      <c r="X330" s="32">
        <f>+'IT HUB'!AV23</f>
        <v>0</v>
      </c>
      <c r="Y330" s="32">
        <f>+'IT HUB'!AW23</f>
        <v>0</v>
      </c>
    </row>
    <row r="331" spans="1:25">
      <c r="A331" t="s">
        <v>207</v>
      </c>
      <c r="B331" s="32">
        <f>+'UK HUB'!Z23</f>
        <v>0</v>
      </c>
      <c r="C331" s="32">
        <f>+'UK HUB'!AA23</f>
        <v>0</v>
      </c>
      <c r="D331" s="32">
        <f>+'UK HUB'!AB23</f>
        <v>0</v>
      </c>
      <c r="E331" s="32">
        <f>+'UK HUB'!AC23</f>
        <v>0</v>
      </c>
      <c r="F331" s="32">
        <f>+'UK HUB'!AD23</f>
        <v>0</v>
      </c>
      <c r="G331" s="32">
        <f>+'UK HUB'!AE23</f>
        <v>0</v>
      </c>
      <c r="H331" s="32">
        <f>+'UK HUB'!AF23</f>
        <v>0</v>
      </c>
      <c r="I331" s="32">
        <f>+'UK HUB'!AG23</f>
        <v>0</v>
      </c>
      <c r="J331" s="32">
        <f>+'UK HUB'!AH23</f>
        <v>0</v>
      </c>
      <c r="K331" s="32">
        <f>+'UK HUB'!AI23</f>
        <v>0</v>
      </c>
      <c r="L331" s="32">
        <f>+'UK HUB'!AJ23</f>
        <v>0</v>
      </c>
      <c r="M331" s="32">
        <f>+'UK HUB'!AK23</f>
        <v>0</v>
      </c>
      <c r="N331" s="32">
        <f>+'UK HUB'!AL23</f>
        <v>0</v>
      </c>
      <c r="O331" s="32">
        <f>+'UK HUB'!AM23</f>
        <v>0</v>
      </c>
      <c r="P331" s="32">
        <f>+'UK HUB'!AN23</f>
        <v>0</v>
      </c>
      <c r="Q331" s="32">
        <f>+'UK HUB'!AO23</f>
        <v>0</v>
      </c>
      <c r="R331" s="32">
        <f>+'UK HUB'!AP23</f>
        <v>0</v>
      </c>
      <c r="S331" s="32">
        <f>+'UK HUB'!AQ23</f>
        <v>0</v>
      </c>
      <c r="T331" s="32">
        <f>+'UK HUB'!AR23</f>
        <v>0</v>
      </c>
      <c r="U331" s="32">
        <f>+'UK HUB'!AS23</f>
        <v>0</v>
      </c>
      <c r="V331" s="32">
        <f>+'UK HUB'!AT23</f>
        <v>0</v>
      </c>
      <c r="W331" s="32">
        <f>+'UK HUB'!AU23</f>
        <v>0</v>
      </c>
      <c r="X331" s="32">
        <f>+'UK HUB'!AV23</f>
        <v>0</v>
      </c>
      <c r="Y331" s="32">
        <f>+'UK HUB'!AW23</f>
        <v>0</v>
      </c>
    </row>
    <row r="332" spans="1:25">
      <c r="A332" t="s">
        <v>208</v>
      </c>
      <c r="B332" s="32">
        <f>+'CE HUB'!Z23</f>
        <v>384</v>
      </c>
      <c r="C332" s="32">
        <f>+'CE HUB'!AA23</f>
        <v>0</v>
      </c>
      <c r="D332" s="32">
        <f>+'CE HUB'!AB23</f>
        <v>0</v>
      </c>
      <c r="E332" s="32">
        <f>+'CE HUB'!AC23</f>
        <v>384</v>
      </c>
      <c r="F332" s="32">
        <f>+'CE HUB'!AD23</f>
        <v>384</v>
      </c>
      <c r="G332" s="32">
        <f>+'CE HUB'!AE23</f>
        <v>384</v>
      </c>
      <c r="H332" s="32">
        <f>+'CE HUB'!AF23</f>
        <v>384</v>
      </c>
      <c r="I332" s="32">
        <f>+'CE HUB'!AG23</f>
        <v>0</v>
      </c>
      <c r="J332" s="32">
        <f>+'CE HUB'!AH23</f>
        <v>0</v>
      </c>
      <c r="K332" s="32">
        <f>+'CE HUB'!AI23</f>
        <v>384</v>
      </c>
      <c r="L332" s="32">
        <f>+'CE HUB'!AJ23</f>
        <v>0</v>
      </c>
      <c r="M332" s="32">
        <f>+'CE HUB'!AK23</f>
        <v>0</v>
      </c>
      <c r="N332" s="32">
        <f>+'CE HUB'!AL23</f>
        <v>0</v>
      </c>
      <c r="O332" s="32">
        <f>+'CE HUB'!AM23</f>
        <v>0</v>
      </c>
      <c r="P332" s="32">
        <f>+'CE HUB'!AN23</f>
        <v>0</v>
      </c>
      <c r="Q332" s="32">
        <f>+'CE HUB'!AO23</f>
        <v>0</v>
      </c>
      <c r="R332" s="32">
        <f>+'CE HUB'!AP23</f>
        <v>384</v>
      </c>
      <c r="S332" s="32">
        <f>+'CE HUB'!AQ23</f>
        <v>0</v>
      </c>
      <c r="T332" s="32">
        <f>+'CE HUB'!AR23</f>
        <v>0</v>
      </c>
      <c r="U332" s="32">
        <f>+'CE HUB'!AS23</f>
        <v>384</v>
      </c>
      <c r="V332" s="32">
        <f>+'CE HUB'!AT23</f>
        <v>0</v>
      </c>
      <c r="W332" s="32">
        <f>+'CE HUB'!AU23</f>
        <v>0</v>
      </c>
      <c r="X332" s="32">
        <f>+'CE HUB'!AV23</f>
        <v>0</v>
      </c>
      <c r="Y332" s="32">
        <f>+'CE HUB'!AW23</f>
        <v>0</v>
      </c>
    </row>
    <row r="333" spans="1:25">
      <c r="A333" t="s">
        <v>213</v>
      </c>
      <c r="B333" s="32">
        <f>+'M-EAST Hub'!Z23</f>
        <v>0</v>
      </c>
      <c r="C333" s="32">
        <f>+'M-EAST Hub'!AA23</f>
        <v>0</v>
      </c>
      <c r="D333" s="32">
        <f>+'M-EAST Hub'!AB23</f>
        <v>0</v>
      </c>
      <c r="E333" s="32">
        <f>+'M-EAST Hub'!AC23</f>
        <v>0</v>
      </c>
      <c r="F333" s="32">
        <f>+'M-EAST Hub'!AD23</f>
        <v>0</v>
      </c>
      <c r="G333" s="32">
        <f>+'M-EAST Hub'!AE23</f>
        <v>0</v>
      </c>
      <c r="H333" s="32">
        <f>+'M-EAST Hub'!AF23</f>
        <v>0</v>
      </c>
      <c r="I333" s="32">
        <f>+'M-EAST Hub'!AG23</f>
        <v>0</v>
      </c>
      <c r="J333" s="32">
        <f>+'M-EAST Hub'!AH23</f>
        <v>0</v>
      </c>
      <c r="K333" s="32">
        <f>+'M-EAST Hub'!AI23</f>
        <v>0</v>
      </c>
      <c r="L333" s="32">
        <f>+'M-EAST Hub'!AJ23</f>
        <v>0</v>
      </c>
      <c r="M333" s="32">
        <f>+'M-EAST Hub'!AK23</f>
        <v>0</v>
      </c>
      <c r="N333" s="32">
        <f>+'M-EAST Hub'!AL23</f>
        <v>0</v>
      </c>
      <c r="O333" s="32">
        <f>+'M-EAST Hub'!AM23</f>
        <v>0</v>
      </c>
      <c r="P333" s="32">
        <f>+'M-EAST Hub'!AN23</f>
        <v>0</v>
      </c>
      <c r="Q333" s="32">
        <f>+'M-EAST Hub'!AO23</f>
        <v>0</v>
      </c>
      <c r="R333" s="32">
        <f>+'M-EAST Hub'!AP23</f>
        <v>0</v>
      </c>
      <c r="S333" s="32">
        <f>+'M-EAST Hub'!AQ23</f>
        <v>0</v>
      </c>
      <c r="T333" s="32">
        <f>+'M-EAST Hub'!AR23</f>
        <v>0</v>
      </c>
      <c r="U333" s="32">
        <f>+'M-EAST Hub'!AS23</f>
        <v>0</v>
      </c>
      <c r="V333" s="32">
        <f>+'M-EAST Hub'!AT23</f>
        <v>0</v>
      </c>
      <c r="W333" s="32">
        <f>+'M-EAST Hub'!AU23</f>
        <v>0</v>
      </c>
      <c r="X333" s="32">
        <f>+'M-EAST Hub'!AV23</f>
        <v>0</v>
      </c>
      <c r="Y333" s="32">
        <f>+'M-EAST Hub'!AW23</f>
        <v>0</v>
      </c>
    </row>
    <row r="334" spans="1:25">
      <c r="A334" t="s">
        <v>63</v>
      </c>
      <c r="B334" s="32">
        <f>+USA!Z23</f>
        <v>0</v>
      </c>
      <c r="C334" s="32">
        <f>+USA!AA23</f>
        <v>0</v>
      </c>
      <c r="D334" s="32">
        <f>+USA!AB23</f>
        <v>0</v>
      </c>
      <c r="E334" s="32">
        <f>+USA!AC23</f>
        <v>0</v>
      </c>
      <c r="F334" s="32">
        <f>+USA!AD23</f>
        <v>0</v>
      </c>
      <c r="G334" s="32">
        <f>+USA!AE23</f>
        <v>0</v>
      </c>
      <c r="H334" s="32">
        <f>+USA!AF23</f>
        <v>0</v>
      </c>
      <c r="I334" s="32">
        <f>+USA!AG23</f>
        <v>0</v>
      </c>
      <c r="J334" s="32">
        <f>+USA!AH23</f>
        <v>0</v>
      </c>
      <c r="K334" s="32">
        <f>+USA!AI23</f>
        <v>0</v>
      </c>
      <c r="L334" s="32">
        <f>+USA!AJ23</f>
        <v>0</v>
      </c>
      <c r="M334" s="32">
        <f>+USA!AK23</f>
        <v>0</v>
      </c>
      <c r="N334" s="32">
        <f>+USA!AL23</f>
        <v>0</v>
      </c>
      <c r="O334" s="32">
        <f>+USA!AM23</f>
        <v>0</v>
      </c>
      <c r="P334" s="32">
        <f>+USA!AN23</f>
        <v>0</v>
      </c>
      <c r="Q334" s="32">
        <f>+USA!AO23</f>
        <v>0</v>
      </c>
      <c r="R334" s="32">
        <f>+USA!AP23</f>
        <v>0</v>
      </c>
      <c r="S334" s="32">
        <f>+USA!AQ23</f>
        <v>0</v>
      </c>
      <c r="T334" s="32">
        <f>+USA!AR23</f>
        <v>0</v>
      </c>
      <c r="U334" s="32">
        <f>+USA!AS23</f>
        <v>0</v>
      </c>
      <c r="V334" s="32">
        <f>+USA!AT23</f>
        <v>0</v>
      </c>
      <c r="W334" s="32">
        <f>+USA!AU23</f>
        <v>0</v>
      </c>
      <c r="X334" s="32">
        <f>+USA!AV23</f>
        <v>0</v>
      </c>
      <c r="Y334" s="32">
        <f>+USA!AW23</f>
        <v>0</v>
      </c>
    </row>
    <row r="335" spans="1:25">
      <c r="A335" t="s">
        <v>209</v>
      </c>
      <c r="B335" s="32">
        <f>+ASIA!Z23</f>
        <v>0</v>
      </c>
      <c r="C335" s="32">
        <f>+ASIA!AA23</f>
        <v>0</v>
      </c>
      <c r="D335" s="32">
        <f>+ASIA!AB23</f>
        <v>0</v>
      </c>
      <c r="E335" s="32">
        <f>+ASIA!AC23</f>
        <v>0</v>
      </c>
      <c r="F335" s="32">
        <f>+ASIA!AD23</f>
        <v>0</v>
      </c>
      <c r="G335" s="32">
        <f>+ASIA!AE23</f>
        <v>0</v>
      </c>
      <c r="H335" s="32">
        <f>+ASIA!AF23</f>
        <v>0</v>
      </c>
      <c r="I335" s="32">
        <f>+ASIA!AG23</f>
        <v>0</v>
      </c>
      <c r="J335" s="32">
        <f>+ASIA!AH23</f>
        <v>0</v>
      </c>
      <c r="K335" s="32">
        <f>+ASIA!AI23</f>
        <v>0</v>
      </c>
      <c r="L335" s="32">
        <f>+ASIA!AJ23</f>
        <v>0</v>
      </c>
      <c r="M335" s="32">
        <f>+ASIA!AK23</f>
        <v>0</v>
      </c>
      <c r="N335" s="32">
        <f>+ASIA!AL23</f>
        <v>0</v>
      </c>
      <c r="O335" s="32">
        <f>+ASIA!AM23</f>
        <v>0</v>
      </c>
      <c r="P335" s="32">
        <f>+ASIA!AN23</f>
        <v>0</v>
      </c>
      <c r="Q335" s="32">
        <f>+ASIA!AO23</f>
        <v>0</v>
      </c>
      <c r="R335" s="32">
        <f>+ASIA!AP23</f>
        <v>0</v>
      </c>
      <c r="S335" s="32">
        <f>+ASIA!AQ23</f>
        <v>0</v>
      </c>
      <c r="T335" s="32">
        <f>+ASIA!AR23</f>
        <v>0</v>
      </c>
      <c r="U335" s="32">
        <f>+ASIA!AS23</f>
        <v>0</v>
      </c>
      <c r="V335" s="32">
        <f>+ASIA!AT23</f>
        <v>0</v>
      </c>
      <c r="W335" s="32">
        <f>+ASIA!AU23</f>
        <v>0</v>
      </c>
      <c r="X335" s="32">
        <f>+ASIA!AV23</f>
        <v>0</v>
      </c>
      <c r="Y335" s="32">
        <f>+ASIA!AW23</f>
        <v>0</v>
      </c>
    </row>
    <row r="336" spans="1:25">
      <c r="A336" t="s">
        <v>214</v>
      </c>
      <c r="B336" s="32">
        <f>+'Others IEC'!Z23</f>
        <v>0</v>
      </c>
      <c r="C336" s="32">
        <f>+'Others IEC'!AA23</f>
        <v>0</v>
      </c>
      <c r="D336" s="32">
        <f>+'Others IEC'!AB23</f>
        <v>384</v>
      </c>
      <c r="E336" s="32">
        <f>+'Others IEC'!AC23</f>
        <v>0</v>
      </c>
      <c r="F336" s="32">
        <f>+'Others IEC'!AD23</f>
        <v>0</v>
      </c>
      <c r="G336" s="32">
        <f>+'Others IEC'!AE23</f>
        <v>384</v>
      </c>
      <c r="H336" s="32">
        <f>+'Others IEC'!AF23</f>
        <v>0</v>
      </c>
      <c r="I336" s="32">
        <f>+'Others IEC'!AG23</f>
        <v>0</v>
      </c>
      <c r="J336" s="32">
        <f>+'Others IEC'!AH23</f>
        <v>384</v>
      </c>
      <c r="K336" s="32">
        <f>+'Others IEC'!AI23</f>
        <v>0</v>
      </c>
      <c r="L336" s="32">
        <f>+'Others IEC'!AJ23</f>
        <v>0</v>
      </c>
      <c r="M336" s="32">
        <f>+'Others IEC'!AK23</f>
        <v>384</v>
      </c>
      <c r="N336" s="32">
        <f>+'Others IEC'!AL23</f>
        <v>0</v>
      </c>
      <c r="O336" s="32">
        <f>+'Others IEC'!AM23</f>
        <v>0</v>
      </c>
      <c r="P336" s="32">
        <f>+'Others IEC'!AN23</f>
        <v>0</v>
      </c>
      <c r="Q336" s="32">
        <f>+'Others IEC'!AO23</f>
        <v>0</v>
      </c>
      <c r="R336" s="32">
        <f>+'Others IEC'!AP23</f>
        <v>0</v>
      </c>
      <c r="S336" s="32">
        <f>+'Others IEC'!AQ23</f>
        <v>384</v>
      </c>
      <c r="T336" s="32">
        <f>+'Others IEC'!AR23</f>
        <v>0</v>
      </c>
      <c r="U336" s="32">
        <f>+'Others IEC'!AS23</f>
        <v>0</v>
      </c>
      <c r="V336" s="32">
        <f>+'Others IEC'!AT23</f>
        <v>0</v>
      </c>
      <c r="W336" s="32">
        <f>+'Others IEC'!AU23</f>
        <v>0</v>
      </c>
      <c r="X336" s="32">
        <f>+'Others IEC'!AV23</f>
        <v>0</v>
      </c>
      <c r="Y336" s="32">
        <f>+'Others IEC'!AW23</f>
        <v>384</v>
      </c>
    </row>
    <row r="337" spans="1:25">
      <c r="A337" t="s">
        <v>215</v>
      </c>
      <c r="B337" s="32">
        <f>+'N-Africa'!Z23</f>
        <v>0</v>
      </c>
      <c r="C337" s="32">
        <f>+'N-Africa'!AA23</f>
        <v>0</v>
      </c>
      <c r="D337" s="32">
        <f>+'N-Africa'!AB23</f>
        <v>384</v>
      </c>
      <c r="E337" s="32">
        <f>+'N-Africa'!AC23</f>
        <v>0</v>
      </c>
      <c r="F337" s="32">
        <f>+'N-Africa'!AD23</f>
        <v>0</v>
      </c>
      <c r="G337" s="32">
        <f>+'N-Africa'!AE23</f>
        <v>384</v>
      </c>
      <c r="H337" s="32">
        <f>+'N-Africa'!AF23</f>
        <v>0</v>
      </c>
      <c r="I337" s="32">
        <f>+'N-Africa'!AG23</f>
        <v>0</v>
      </c>
      <c r="J337" s="32">
        <f>+'N-Africa'!AH23</f>
        <v>384</v>
      </c>
      <c r="K337" s="32">
        <f>+'N-Africa'!AI23</f>
        <v>0</v>
      </c>
      <c r="L337" s="32">
        <f>+'N-Africa'!AJ23</f>
        <v>0</v>
      </c>
      <c r="M337" s="32">
        <f>+'N-Africa'!AK23</f>
        <v>384</v>
      </c>
      <c r="N337" s="32">
        <f>+'N-Africa'!AL23</f>
        <v>0</v>
      </c>
      <c r="O337" s="32">
        <f>+'N-Africa'!AM23</f>
        <v>0</v>
      </c>
      <c r="P337" s="32">
        <f>+'N-Africa'!AN23</f>
        <v>384</v>
      </c>
      <c r="Q337" s="32">
        <f>+'N-Africa'!AO23</f>
        <v>0</v>
      </c>
      <c r="R337" s="32">
        <f>+'N-Africa'!AP23</f>
        <v>0</v>
      </c>
      <c r="S337" s="32">
        <f>+'N-Africa'!AQ23</f>
        <v>0</v>
      </c>
      <c r="T337" s="32">
        <f>+'N-Africa'!AR23</f>
        <v>0</v>
      </c>
      <c r="U337" s="32">
        <f>+'N-Africa'!AS23</f>
        <v>0</v>
      </c>
      <c r="V337" s="32">
        <f>+'N-Africa'!AT23</f>
        <v>384</v>
      </c>
      <c r="W337" s="32">
        <f>+'N-Africa'!AU23</f>
        <v>0</v>
      </c>
      <c r="X337" s="32">
        <f>+'N-Africa'!AV23</f>
        <v>0</v>
      </c>
      <c r="Y337" s="32">
        <f>+'N-Africa'!AW23</f>
        <v>0</v>
      </c>
    </row>
    <row r="339" spans="1:25">
      <c r="A339" s="33" t="s">
        <v>216</v>
      </c>
      <c r="B339" s="34">
        <f>+SUM(B327:B337)</f>
        <v>384</v>
      </c>
      <c r="C339" s="34">
        <f t="shared" ref="C339:Y339" si="19">+SUM(C327:C337)</f>
        <v>0</v>
      </c>
      <c r="D339" s="34">
        <f t="shared" si="19"/>
        <v>768</v>
      </c>
      <c r="E339" s="34">
        <f t="shared" si="19"/>
        <v>384</v>
      </c>
      <c r="F339" s="34">
        <f t="shared" si="19"/>
        <v>384</v>
      </c>
      <c r="G339" s="34">
        <f t="shared" si="19"/>
        <v>1152</v>
      </c>
      <c r="H339" s="34">
        <f t="shared" si="19"/>
        <v>384</v>
      </c>
      <c r="I339" s="34">
        <f t="shared" si="19"/>
        <v>0</v>
      </c>
      <c r="J339" s="34">
        <f t="shared" si="19"/>
        <v>768</v>
      </c>
      <c r="K339" s="34">
        <f t="shared" si="19"/>
        <v>384</v>
      </c>
      <c r="L339" s="34">
        <f t="shared" si="19"/>
        <v>0</v>
      </c>
      <c r="M339" s="34">
        <f t="shared" si="19"/>
        <v>768</v>
      </c>
      <c r="N339" s="34">
        <f t="shared" si="19"/>
        <v>0</v>
      </c>
      <c r="O339" s="34">
        <f t="shared" si="19"/>
        <v>0</v>
      </c>
      <c r="P339" s="34">
        <f t="shared" si="19"/>
        <v>384</v>
      </c>
      <c r="Q339" s="34">
        <f t="shared" si="19"/>
        <v>0</v>
      </c>
      <c r="R339" s="34">
        <f t="shared" si="19"/>
        <v>384</v>
      </c>
      <c r="S339" s="34">
        <f t="shared" si="19"/>
        <v>384</v>
      </c>
      <c r="T339" s="34">
        <f t="shared" si="19"/>
        <v>0</v>
      </c>
      <c r="U339" s="34">
        <f t="shared" si="19"/>
        <v>384</v>
      </c>
      <c r="V339" s="34">
        <f t="shared" si="19"/>
        <v>384</v>
      </c>
      <c r="W339" s="34">
        <f t="shared" si="19"/>
        <v>0</v>
      </c>
      <c r="X339" s="34">
        <f t="shared" si="19"/>
        <v>0</v>
      </c>
      <c r="Y339" s="34">
        <f t="shared" si="19"/>
        <v>384</v>
      </c>
    </row>
    <row r="341" spans="1:25">
      <c r="A341" s="16" t="s">
        <v>138</v>
      </c>
      <c r="B341" s="31" t="s">
        <v>162</v>
      </c>
      <c r="C341" s="31" t="s">
        <v>162</v>
      </c>
      <c r="D341" s="31" t="s">
        <v>162</v>
      </c>
      <c r="E341" s="31" t="s">
        <v>162</v>
      </c>
      <c r="F341" s="31" t="s">
        <v>162</v>
      </c>
      <c r="G341" s="31" t="s">
        <v>162</v>
      </c>
      <c r="H341" s="31" t="s">
        <v>162</v>
      </c>
      <c r="I341" s="31" t="s">
        <v>162</v>
      </c>
      <c r="J341" s="31" t="s">
        <v>162</v>
      </c>
      <c r="K341" s="31" t="s">
        <v>162</v>
      </c>
      <c r="L341" s="31" t="s">
        <v>162</v>
      </c>
      <c r="M341" s="31" t="s">
        <v>162</v>
      </c>
      <c r="N341" s="31" t="s">
        <v>162</v>
      </c>
      <c r="O341" s="31" t="s">
        <v>162</v>
      </c>
      <c r="P341" s="31" t="s">
        <v>162</v>
      </c>
      <c r="Q341" s="31" t="s">
        <v>162</v>
      </c>
      <c r="R341" s="31" t="s">
        <v>162</v>
      </c>
      <c r="S341" s="31" t="s">
        <v>162</v>
      </c>
      <c r="T341" s="31" t="s">
        <v>162</v>
      </c>
      <c r="U341" s="31" t="s">
        <v>162</v>
      </c>
      <c r="V341" s="31" t="s">
        <v>162</v>
      </c>
      <c r="W341" s="31" t="s">
        <v>162</v>
      </c>
      <c r="X341" s="31" t="s">
        <v>162</v>
      </c>
      <c r="Y341" s="31" t="s">
        <v>162</v>
      </c>
    </row>
    <row r="342" spans="1:25">
      <c r="A342" t="s">
        <v>203</v>
      </c>
      <c r="B342" s="31">
        <v>1</v>
      </c>
      <c r="C342" s="31">
        <v>1</v>
      </c>
      <c r="D342" s="31">
        <v>1</v>
      </c>
      <c r="E342" s="31">
        <v>1</v>
      </c>
      <c r="F342" s="31">
        <v>1</v>
      </c>
      <c r="G342" s="31">
        <v>1</v>
      </c>
      <c r="H342" s="31">
        <v>1</v>
      </c>
      <c r="I342" s="31">
        <v>1</v>
      </c>
      <c r="J342" s="31">
        <v>1</v>
      </c>
      <c r="K342" s="31">
        <v>1</v>
      </c>
      <c r="L342" s="31">
        <v>1</v>
      </c>
      <c r="M342" s="31">
        <v>1</v>
      </c>
      <c r="N342" s="31">
        <v>2</v>
      </c>
      <c r="O342" s="31">
        <v>2</v>
      </c>
      <c r="P342" s="31">
        <v>2</v>
      </c>
      <c r="Q342" s="31">
        <v>2</v>
      </c>
      <c r="R342" s="31">
        <v>2</v>
      </c>
      <c r="S342" s="31">
        <v>2</v>
      </c>
      <c r="T342" s="31">
        <v>2</v>
      </c>
      <c r="U342" s="31">
        <v>2</v>
      </c>
      <c r="V342" s="31">
        <v>2</v>
      </c>
      <c r="W342" s="31">
        <v>2</v>
      </c>
      <c r="X342" s="31">
        <v>2</v>
      </c>
      <c r="Y342" s="31">
        <v>2</v>
      </c>
    </row>
    <row r="343" spans="1:25">
      <c r="A343" t="s">
        <v>10</v>
      </c>
      <c r="B343" s="31">
        <v>1</v>
      </c>
      <c r="C343" s="31">
        <v>2</v>
      </c>
      <c r="D343" s="31">
        <v>3</v>
      </c>
      <c r="E343" s="31">
        <v>4</v>
      </c>
      <c r="F343" s="31">
        <v>5</v>
      </c>
      <c r="G343" s="31">
        <v>6</v>
      </c>
      <c r="H343" s="31">
        <v>7</v>
      </c>
      <c r="I343" s="31">
        <v>8</v>
      </c>
      <c r="J343" s="31">
        <v>9</v>
      </c>
      <c r="K343" s="31">
        <v>10</v>
      </c>
      <c r="L343" s="31">
        <v>11</v>
      </c>
      <c r="M343" s="31">
        <v>12</v>
      </c>
      <c r="N343" s="31">
        <v>1</v>
      </c>
      <c r="O343" s="31">
        <v>2</v>
      </c>
      <c r="P343" s="31">
        <v>3</v>
      </c>
      <c r="Q343" s="31">
        <v>4</v>
      </c>
      <c r="R343" s="31">
        <v>5</v>
      </c>
      <c r="S343" s="31">
        <v>6</v>
      </c>
      <c r="T343" s="31">
        <v>7</v>
      </c>
      <c r="U343" s="31">
        <v>8</v>
      </c>
      <c r="V343" s="31">
        <v>9</v>
      </c>
      <c r="W343" s="31">
        <v>10</v>
      </c>
      <c r="X343" s="31">
        <v>11</v>
      </c>
      <c r="Y343" s="31">
        <v>12</v>
      </c>
    </row>
    <row r="344" spans="1:25">
      <c r="A344" t="s">
        <v>167</v>
      </c>
      <c r="B344" s="32">
        <f>+DACH!Z24</f>
        <v>0</v>
      </c>
      <c r="C344" s="32">
        <f>+DACH!AA24</f>
        <v>0</v>
      </c>
      <c r="D344" s="32">
        <f>+DACH!AB24</f>
        <v>0</v>
      </c>
      <c r="E344" s="32">
        <f>+DACH!AC24</f>
        <v>0</v>
      </c>
      <c r="F344" s="32">
        <f>+DACH!AD24</f>
        <v>0</v>
      </c>
      <c r="G344" s="32">
        <f>+DACH!AE24</f>
        <v>0</v>
      </c>
      <c r="H344" s="32">
        <f>+DACH!AF24</f>
        <v>0</v>
      </c>
      <c r="I344" s="32">
        <f>+DACH!AG24</f>
        <v>0</v>
      </c>
      <c r="J344" s="32">
        <f>+DACH!AH24</f>
        <v>0</v>
      </c>
      <c r="K344" s="32">
        <f>+DACH!AI24</f>
        <v>0</v>
      </c>
      <c r="L344" s="32">
        <f>+DACH!AJ24</f>
        <v>0</v>
      </c>
      <c r="M344" s="32">
        <f>+DACH!AK24</f>
        <v>0</v>
      </c>
      <c r="N344" s="32">
        <f>+DACH!AL24</f>
        <v>0</v>
      </c>
      <c r="O344" s="32">
        <f>+DACH!AM24</f>
        <v>0</v>
      </c>
      <c r="P344" s="32">
        <f>+DACH!AN24</f>
        <v>0</v>
      </c>
      <c r="Q344" s="32">
        <f>+DACH!AO24</f>
        <v>0</v>
      </c>
      <c r="R344" s="32">
        <f>+DACH!AP24</f>
        <v>0</v>
      </c>
      <c r="S344" s="32">
        <f>+DACH!AQ24</f>
        <v>0</v>
      </c>
      <c r="T344" s="32">
        <f>+DACH!AR24</f>
        <v>0</v>
      </c>
      <c r="U344" s="32">
        <f>+DACH!AS24</f>
        <v>0</v>
      </c>
      <c r="V344" s="32">
        <f>+DACH!AT24</f>
        <v>0</v>
      </c>
      <c r="W344" s="32">
        <f>+DACH!AU24</f>
        <v>0</v>
      </c>
      <c r="X344" s="32">
        <f>+DACH!AV24</f>
        <v>0</v>
      </c>
      <c r="Y344" s="32">
        <f>+DACH!AW24</f>
        <v>0</v>
      </c>
    </row>
    <row r="345" spans="1:25">
      <c r="A345" t="s">
        <v>211</v>
      </c>
      <c r="B345" s="32">
        <f>+'IB HUB'!Z24</f>
        <v>0</v>
      </c>
      <c r="C345" s="32">
        <f>+'IB HUB'!AA24</f>
        <v>0</v>
      </c>
      <c r="D345" s="32">
        <f>+'IB HUB'!AB24</f>
        <v>0</v>
      </c>
      <c r="E345" s="32">
        <f>+'IB HUB'!AC24</f>
        <v>0</v>
      </c>
      <c r="F345" s="32">
        <f>+'IB HUB'!AD24</f>
        <v>0</v>
      </c>
      <c r="G345" s="32">
        <f>+'IB HUB'!AE24</f>
        <v>0</v>
      </c>
      <c r="H345" s="32">
        <f>+'IB HUB'!AF24</f>
        <v>0</v>
      </c>
      <c r="I345" s="32">
        <f>+'IB HUB'!AG24</f>
        <v>0</v>
      </c>
      <c r="J345" s="32">
        <f>+'IB HUB'!AH24</f>
        <v>0</v>
      </c>
      <c r="K345" s="32">
        <f>+'IB HUB'!AI24</f>
        <v>0</v>
      </c>
      <c r="L345" s="32">
        <f>+'IB HUB'!AJ24</f>
        <v>0</v>
      </c>
      <c r="M345" s="32">
        <f>+'IB HUB'!AK24</f>
        <v>0</v>
      </c>
      <c r="N345" s="32">
        <f>+'IB HUB'!AL24</f>
        <v>0</v>
      </c>
      <c r="O345" s="32">
        <f>+'IB HUB'!AM24</f>
        <v>0</v>
      </c>
      <c r="P345" s="32">
        <f>+'IB HUB'!AN24</f>
        <v>0</v>
      </c>
      <c r="Q345" s="32">
        <f>+'IB HUB'!AO24</f>
        <v>0</v>
      </c>
      <c r="R345" s="32">
        <f>+'IB HUB'!AP24</f>
        <v>0</v>
      </c>
      <c r="S345" s="32">
        <f>+'IB HUB'!AQ24</f>
        <v>0</v>
      </c>
      <c r="T345" s="32">
        <f>+'IB HUB'!AR24</f>
        <v>0</v>
      </c>
      <c r="U345" s="32">
        <f>+'IB HUB'!AS24</f>
        <v>0</v>
      </c>
      <c r="V345" s="32">
        <f>+'IB HUB'!AT24</f>
        <v>0</v>
      </c>
      <c r="W345" s="32">
        <f>+'IB HUB'!AU24</f>
        <v>0</v>
      </c>
      <c r="X345" s="32">
        <f>+'IB HUB'!AV24</f>
        <v>0</v>
      </c>
      <c r="Y345" s="32">
        <f>+'IB HUB'!AW24</f>
        <v>0</v>
      </c>
    </row>
    <row r="346" spans="1:25">
      <c r="A346" t="s">
        <v>212</v>
      </c>
      <c r="B346" s="32">
        <f>+'FR HUB'!Z24</f>
        <v>0</v>
      </c>
      <c r="C346" s="32">
        <f>+'FR HUB'!AA24</f>
        <v>0</v>
      </c>
      <c r="D346" s="32">
        <f>+'FR HUB'!AB24</f>
        <v>0</v>
      </c>
      <c r="E346" s="32">
        <f>+'FR HUB'!AC24</f>
        <v>0</v>
      </c>
      <c r="F346" s="32">
        <f>+'FR HUB'!AD24</f>
        <v>0</v>
      </c>
      <c r="G346" s="32">
        <f>+'FR HUB'!AE24</f>
        <v>0</v>
      </c>
      <c r="H346" s="32">
        <f>+'FR HUB'!AF24</f>
        <v>0</v>
      </c>
      <c r="I346" s="32">
        <f>+'FR HUB'!AG24</f>
        <v>0</v>
      </c>
      <c r="J346" s="32">
        <f>+'FR HUB'!AH24</f>
        <v>0</v>
      </c>
      <c r="K346" s="32">
        <f>+'FR HUB'!AI24</f>
        <v>0</v>
      </c>
      <c r="L346" s="32">
        <f>+'FR HUB'!AJ24</f>
        <v>0</v>
      </c>
      <c r="M346" s="32">
        <f>+'FR HUB'!AK24</f>
        <v>0</v>
      </c>
      <c r="N346" s="32">
        <f>+'FR HUB'!AL24</f>
        <v>0</v>
      </c>
      <c r="O346" s="32">
        <f>+'FR HUB'!AM24</f>
        <v>0</v>
      </c>
      <c r="P346" s="32">
        <f>+'FR HUB'!AN24</f>
        <v>0</v>
      </c>
      <c r="Q346" s="32">
        <f>+'FR HUB'!AO24</f>
        <v>0</v>
      </c>
      <c r="R346" s="32">
        <f>+'FR HUB'!AP24</f>
        <v>0</v>
      </c>
      <c r="S346" s="32">
        <f>+'FR HUB'!AQ24</f>
        <v>0</v>
      </c>
      <c r="T346" s="32">
        <f>+'FR HUB'!AR24</f>
        <v>0</v>
      </c>
      <c r="U346" s="32">
        <f>+'FR HUB'!AS24</f>
        <v>0</v>
      </c>
      <c r="V346" s="32">
        <f>+'FR HUB'!AT24</f>
        <v>0</v>
      </c>
      <c r="W346" s="32">
        <f>+'FR HUB'!AU24</f>
        <v>0</v>
      </c>
      <c r="X346" s="32">
        <f>+'FR HUB'!AV24</f>
        <v>0</v>
      </c>
      <c r="Y346" s="32">
        <f>+'FR HUB'!AW24</f>
        <v>0</v>
      </c>
    </row>
    <row r="347" spans="1:25">
      <c r="A347" t="s">
        <v>206</v>
      </c>
      <c r="B347" s="32">
        <f>+'IT HUB'!Z24</f>
        <v>0</v>
      </c>
      <c r="C347" s="32">
        <f>+'IT HUB'!AA24</f>
        <v>0</v>
      </c>
      <c r="D347" s="32">
        <f>+'IT HUB'!AB24</f>
        <v>0</v>
      </c>
      <c r="E347" s="32">
        <f>+'IT HUB'!AC24</f>
        <v>0</v>
      </c>
      <c r="F347" s="32">
        <f>+'IT HUB'!AD24</f>
        <v>0</v>
      </c>
      <c r="G347" s="32">
        <f>+'IT HUB'!AE24</f>
        <v>0</v>
      </c>
      <c r="H347" s="32">
        <f>+'IT HUB'!AF24</f>
        <v>0</v>
      </c>
      <c r="I347" s="32">
        <f>+'IT HUB'!AG24</f>
        <v>0</v>
      </c>
      <c r="J347" s="32">
        <f>+'IT HUB'!AH24</f>
        <v>0</v>
      </c>
      <c r="K347" s="32">
        <f>+'IT HUB'!AI24</f>
        <v>0</v>
      </c>
      <c r="L347" s="32">
        <f>+'IT HUB'!AJ24</f>
        <v>0</v>
      </c>
      <c r="M347" s="32">
        <f>+'IT HUB'!AK24</f>
        <v>0</v>
      </c>
      <c r="N347" s="32">
        <f>+'IT HUB'!AL24</f>
        <v>0</v>
      </c>
      <c r="O347" s="32">
        <f>+'IT HUB'!AM24</f>
        <v>0</v>
      </c>
      <c r="P347" s="32">
        <f>+'IT HUB'!AN24</f>
        <v>0</v>
      </c>
      <c r="Q347" s="32">
        <f>+'IT HUB'!AO24</f>
        <v>0</v>
      </c>
      <c r="R347" s="32">
        <f>+'IT HUB'!AP24</f>
        <v>0</v>
      </c>
      <c r="S347" s="32">
        <f>+'IT HUB'!AQ24</f>
        <v>0</v>
      </c>
      <c r="T347" s="32">
        <f>+'IT HUB'!AR24</f>
        <v>0</v>
      </c>
      <c r="U347" s="32">
        <f>+'IT HUB'!AS24</f>
        <v>0</v>
      </c>
      <c r="V347" s="32">
        <f>+'IT HUB'!AT24</f>
        <v>0</v>
      </c>
      <c r="W347" s="32">
        <f>+'IT HUB'!AU24</f>
        <v>0</v>
      </c>
      <c r="X347" s="32">
        <f>+'IT HUB'!AV24</f>
        <v>0</v>
      </c>
      <c r="Y347" s="32">
        <f>+'IT HUB'!AW24</f>
        <v>0</v>
      </c>
    </row>
    <row r="348" spans="1:25">
      <c r="A348" t="s">
        <v>207</v>
      </c>
      <c r="B348" s="32">
        <f>+'UK HUB'!Z24</f>
        <v>384</v>
      </c>
      <c r="C348" s="32">
        <f>+'UK HUB'!AA24</f>
        <v>0</v>
      </c>
      <c r="D348" s="32">
        <f>+'UK HUB'!AB24</f>
        <v>0</v>
      </c>
      <c r="E348" s="32">
        <f>+'UK HUB'!AC24</f>
        <v>384</v>
      </c>
      <c r="F348" s="32">
        <f>+'UK HUB'!AD24</f>
        <v>0</v>
      </c>
      <c r="G348" s="32">
        <f>+'UK HUB'!AE24</f>
        <v>384</v>
      </c>
      <c r="H348" s="32">
        <f>+'UK HUB'!AF24</f>
        <v>0</v>
      </c>
      <c r="I348" s="32">
        <f>+'UK HUB'!AG24</f>
        <v>0</v>
      </c>
      <c r="J348" s="32">
        <f>+'UK HUB'!AH24</f>
        <v>384</v>
      </c>
      <c r="K348" s="32">
        <f>+'UK HUB'!AI24</f>
        <v>0</v>
      </c>
      <c r="L348" s="32">
        <f>+'UK HUB'!AJ24</f>
        <v>0</v>
      </c>
      <c r="M348" s="32">
        <f>+'UK HUB'!AK24</f>
        <v>0</v>
      </c>
      <c r="N348" s="32">
        <f>+'UK HUB'!AL24</f>
        <v>0</v>
      </c>
      <c r="O348" s="32">
        <f>+'UK HUB'!AM24</f>
        <v>384</v>
      </c>
      <c r="P348" s="32">
        <f>+'UK HUB'!AN24</f>
        <v>384</v>
      </c>
      <c r="Q348" s="32">
        <f>+'UK HUB'!AO24</f>
        <v>384</v>
      </c>
      <c r="R348" s="32">
        <f>+'UK HUB'!AP24</f>
        <v>384</v>
      </c>
      <c r="S348" s="32">
        <f>+'UK HUB'!AQ24</f>
        <v>384</v>
      </c>
      <c r="T348" s="32">
        <f>+'UK HUB'!AR24</f>
        <v>384</v>
      </c>
      <c r="U348" s="32">
        <f>+'UK HUB'!AS24</f>
        <v>0</v>
      </c>
      <c r="V348" s="32">
        <f>+'UK HUB'!AT24</f>
        <v>384</v>
      </c>
      <c r="W348" s="32">
        <f>+'UK HUB'!AU24</f>
        <v>0</v>
      </c>
      <c r="X348" s="32">
        <f>+'UK HUB'!AV24</f>
        <v>0</v>
      </c>
      <c r="Y348" s="32">
        <f>+'UK HUB'!AW24</f>
        <v>384</v>
      </c>
    </row>
    <row r="349" spans="1:25">
      <c r="A349" t="s">
        <v>208</v>
      </c>
      <c r="B349" s="32">
        <f>+'CE HUB'!Z24</f>
        <v>0</v>
      </c>
      <c r="C349" s="32">
        <f>+'CE HUB'!AA24</f>
        <v>0</v>
      </c>
      <c r="D349" s="32">
        <f>+'CE HUB'!AB24</f>
        <v>0</v>
      </c>
      <c r="E349" s="32">
        <f>+'CE HUB'!AC24</f>
        <v>0</v>
      </c>
      <c r="F349" s="32">
        <f>+'CE HUB'!AD24</f>
        <v>0</v>
      </c>
      <c r="G349" s="32">
        <f>+'CE HUB'!AE24</f>
        <v>0</v>
      </c>
      <c r="H349" s="32">
        <f>+'CE HUB'!AF24</f>
        <v>0</v>
      </c>
      <c r="I349" s="32">
        <f>+'CE HUB'!AG24</f>
        <v>0</v>
      </c>
      <c r="J349" s="32">
        <f>+'CE HUB'!AH24</f>
        <v>0</v>
      </c>
      <c r="K349" s="32">
        <f>+'CE HUB'!AI24</f>
        <v>0</v>
      </c>
      <c r="L349" s="32">
        <f>+'CE HUB'!AJ24</f>
        <v>0</v>
      </c>
      <c r="M349" s="32">
        <f>+'CE HUB'!AK24</f>
        <v>0</v>
      </c>
      <c r="N349" s="32">
        <f>+'CE HUB'!AL24</f>
        <v>0</v>
      </c>
      <c r="O349" s="32">
        <f>+'CE HUB'!AM24</f>
        <v>0</v>
      </c>
      <c r="P349" s="32">
        <f>+'CE HUB'!AN24</f>
        <v>0</v>
      </c>
      <c r="Q349" s="32">
        <f>+'CE HUB'!AO24</f>
        <v>0</v>
      </c>
      <c r="R349" s="32">
        <f>+'CE HUB'!AP24</f>
        <v>0</v>
      </c>
      <c r="S349" s="32">
        <f>+'CE HUB'!AQ24</f>
        <v>0</v>
      </c>
      <c r="T349" s="32">
        <f>+'CE HUB'!AR24</f>
        <v>0</v>
      </c>
      <c r="U349" s="32">
        <f>+'CE HUB'!AS24</f>
        <v>0</v>
      </c>
      <c r="V349" s="32">
        <f>+'CE HUB'!AT24</f>
        <v>0</v>
      </c>
      <c r="W349" s="32">
        <f>+'CE HUB'!AU24</f>
        <v>0</v>
      </c>
      <c r="X349" s="32">
        <f>+'CE HUB'!AV24</f>
        <v>0</v>
      </c>
      <c r="Y349" s="32">
        <f>+'CE HUB'!AW24</f>
        <v>0</v>
      </c>
    </row>
    <row r="350" spans="1:25">
      <c r="A350" t="s">
        <v>213</v>
      </c>
      <c r="B350" s="32">
        <f>+'M-EAST Hub'!Z24</f>
        <v>384</v>
      </c>
      <c r="C350" s="32">
        <f>+'M-EAST Hub'!AA24</f>
        <v>0</v>
      </c>
      <c r="D350" s="32">
        <f>+'M-EAST Hub'!AB24</f>
        <v>0</v>
      </c>
      <c r="E350" s="32">
        <f>+'M-EAST Hub'!AC24</f>
        <v>0</v>
      </c>
      <c r="F350" s="32">
        <f>+'M-EAST Hub'!AD24</f>
        <v>384</v>
      </c>
      <c r="G350" s="32">
        <f>+'M-EAST Hub'!AE24</f>
        <v>0</v>
      </c>
      <c r="H350" s="32">
        <f>+'M-EAST Hub'!AF24</f>
        <v>0</v>
      </c>
      <c r="I350" s="32">
        <f>+'M-EAST Hub'!AG24</f>
        <v>0</v>
      </c>
      <c r="J350" s="32">
        <f>+'M-EAST Hub'!AH24</f>
        <v>384</v>
      </c>
      <c r="K350" s="32">
        <f>+'M-EAST Hub'!AI24</f>
        <v>0</v>
      </c>
      <c r="L350" s="32">
        <f>+'M-EAST Hub'!AJ24</f>
        <v>0</v>
      </c>
      <c r="M350" s="32">
        <f>+'M-EAST Hub'!AK24</f>
        <v>0</v>
      </c>
      <c r="N350" s="32">
        <f>+'M-EAST Hub'!AL24</f>
        <v>0</v>
      </c>
      <c r="O350" s="32">
        <f>+'M-EAST Hub'!AM24</f>
        <v>0</v>
      </c>
      <c r="P350" s="32">
        <f>+'M-EAST Hub'!AN24</f>
        <v>384</v>
      </c>
      <c r="Q350" s="32">
        <f>+'M-EAST Hub'!AO24</f>
        <v>384</v>
      </c>
      <c r="R350" s="32">
        <f>+'M-EAST Hub'!AP24</f>
        <v>0</v>
      </c>
      <c r="S350" s="32">
        <f>+'M-EAST Hub'!AQ24</f>
        <v>384</v>
      </c>
      <c r="T350" s="32">
        <f>+'M-EAST Hub'!AR24</f>
        <v>384</v>
      </c>
      <c r="U350" s="32">
        <f>+'M-EAST Hub'!AS24</f>
        <v>384</v>
      </c>
      <c r="V350" s="32">
        <f>+'M-EAST Hub'!AT24</f>
        <v>0</v>
      </c>
      <c r="W350" s="32">
        <f>+'M-EAST Hub'!AU24</f>
        <v>0</v>
      </c>
      <c r="X350" s="32">
        <f>+'M-EAST Hub'!AV24</f>
        <v>384</v>
      </c>
      <c r="Y350" s="32">
        <f>+'M-EAST Hub'!AW24</f>
        <v>0</v>
      </c>
    </row>
    <row r="351" spans="1:25">
      <c r="A351" t="s">
        <v>63</v>
      </c>
      <c r="B351" s="32">
        <f>+USA!Z24</f>
        <v>0</v>
      </c>
      <c r="C351" s="32">
        <f>+USA!AA24</f>
        <v>0</v>
      </c>
      <c r="D351" s="32">
        <f>+USA!AB24</f>
        <v>0</v>
      </c>
      <c r="E351" s="32">
        <f>+USA!AC24</f>
        <v>0</v>
      </c>
      <c r="F351" s="32">
        <f>+USA!AD24</f>
        <v>0</v>
      </c>
      <c r="G351" s="32">
        <f>+USA!AE24</f>
        <v>0</v>
      </c>
      <c r="H351" s="32">
        <f>+USA!AF24</f>
        <v>0</v>
      </c>
      <c r="I351" s="32">
        <f>+USA!AG24</f>
        <v>0</v>
      </c>
      <c r="J351" s="32">
        <f>+USA!AH24</f>
        <v>0</v>
      </c>
      <c r="K351" s="32">
        <f>+USA!AI24</f>
        <v>0</v>
      </c>
      <c r="L351" s="32">
        <f>+USA!AJ24</f>
        <v>0</v>
      </c>
      <c r="M351" s="32">
        <f>+USA!AK24</f>
        <v>0</v>
      </c>
      <c r="N351" s="32">
        <f>+USA!AL24</f>
        <v>0</v>
      </c>
      <c r="O351" s="32">
        <f>+USA!AM24</f>
        <v>0</v>
      </c>
      <c r="P351" s="32">
        <f>+USA!AN24</f>
        <v>0</v>
      </c>
      <c r="Q351" s="32">
        <f>+USA!AO24</f>
        <v>0</v>
      </c>
      <c r="R351" s="32">
        <f>+USA!AP24</f>
        <v>0</v>
      </c>
      <c r="S351" s="32">
        <f>+USA!AQ24</f>
        <v>0</v>
      </c>
      <c r="T351" s="32">
        <f>+USA!AR24</f>
        <v>0</v>
      </c>
      <c r="U351" s="32">
        <f>+USA!AS24</f>
        <v>0</v>
      </c>
      <c r="V351" s="32">
        <f>+USA!AT24</f>
        <v>0</v>
      </c>
      <c r="W351" s="32">
        <f>+USA!AU24</f>
        <v>0</v>
      </c>
      <c r="X351" s="32">
        <f>+USA!AV24</f>
        <v>0</v>
      </c>
      <c r="Y351" s="32">
        <f>+USA!AW24</f>
        <v>0</v>
      </c>
    </row>
    <row r="352" spans="1:25">
      <c r="A352" t="s">
        <v>209</v>
      </c>
      <c r="B352" s="32">
        <f>+ASIA!Z24</f>
        <v>0</v>
      </c>
      <c r="C352" s="32">
        <f>+ASIA!AA24</f>
        <v>0</v>
      </c>
      <c r="D352" s="32">
        <f>+ASIA!AB24</f>
        <v>0</v>
      </c>
      <c r="E352" s="32">
        <f>+ASIA!AC24</f>
        <v>0</v>
      </c>
      <c r="F352" s="32">
        <f>+ASIA!AD24</f>
        <v>0</v>
      </c>
      <c r="G352" s="32">
        <f>+ASIA!AE24</f>
        <v>0</v>
      </c>
      <c r="H352" s="32">
        <f>+ASIA!AF24</f>
        <v>0</v>
      </c>
      <c r="I352" s="32">
        <f>+ASIA!AG24</f>
        <v>0</v>
      </c>
      <c r="J352" s="32">
        <f>+ASIA!AH24</f>
        <v>0</v>
      </c>
      <c r="K352" s="32">
        <f>+ASIA!AI24</f>
        <v>0</v>
      </c>
      <c r="L352" s="32">
        <f>+ASIA!AJ24</f>
        <v>0</v>
      </c>
      <c r="M352" s="32">
        <f>+ASIA!AK24</f>
        <v>0</v>
      </c>
      <c r="N352" s="32">
        <f>+ASIA!AL24</f>
        <v>0</v>
      </c>
      <c r="O352" s="32">
        <f>+ASIA!AM24</f>
        <v>0</v>
      </c>
      <c r="P352" s="32">
        <f>+ASIA!AN24</f>
        <v>0</v>
      </c>
      <c r="Q352" s="32">
        <f>+ASIA!AO24</f>
        <v>0</v>
      </c>
      <c r="R352" s="32">
        <f>+ASIA!AP24</f>
        <v>0</v>
      </c>
      <c r="S352" s="32">
        <f>+ASIA!AQ24</f>
        <v>0</v>
      </c>
      <c r="T352" s="32">
        <f>+ASIA!AR24</f>
        <v>0</v>
      </c>
      <c r="U352" s="32">
        <f>+ASIA!AS24</f>
        <v>0</v>
      </c>
      <c r="V352" s="32">
        <f>+ASIA!AT24</f>
        <v>0</v>
      </c>
      <c r="W352" s="32">
        <f>+ASIA!AU24</f>
        <v>0</v>
      </c>
      <c r="X352" s="32">
        <f>+ASIA!AV24</f>
        <v>0</v>
      </c>
      <c r="Y352" s="32">
        <f>+ASIA!AW24</f>
        <v>0</v>
      </c>
    </row>
    <row r="353" spans="1:25">
      <c r="A353" t="s">
        <v>214</v>
      </c>
      <c r="B353" s="32">
        <f>+'Others IEC'!Z24</f>
        <v>0</v>
      </c>
      <c r="C353" s="32">
        <f>+'Others IEC'!AA24</f>
        <v>0</v>
      </c>
      <c r="D353" s="32">
        <f>+'Others IEC'!AB24</f>
        <v>0</v>
      </c>
      <c r="E353" s="32">
        <f>+'Others IEC'!AC24</f>
        <v>0</v>
      </c>
      <c r="F353" s="32">
        <f>+'Others IEC'!AD24</f>
        <v>0</v>
      </c>
      <c r="G353" s="32">
        <f>+'Others IEC'!AE24</f>
        <v>0</v>
      </c>
      <c r="H353" s="32">
        <f>+'Others IEC'!AF24</f>
        <v>0</v>
      </c>
      <c r="I353" s="32">
        <f>+'Others IEC'!AG24</f>
        <v>0</v>
      </c>
      <c r="J353" s="32">
        <f>+'Others IEC'!AH24</f>
        <v>0</v>
      </c>
      <c r="K353" s="32">
        <f>+'Others IEC'!AI24</f>
        <v>0</v>
      </c>
      <c r="L353" s="32">
        <f>+'Others IEC'!AJ24</f>
        <v>0</v>
      </c>
      <c r="M353" s="32">
        <f>+'Others IEC'!AK24</f>
        <v>0</v>
      </c>
      <c r="N353" s="32">
        <f>+'Others IEC'!AL24</f>
        <v>0</v>
      </c>
      <c r="O353" s="32">
        <f>+'Others IEC'!AM24</f>
        <v>0</v>
      </c>
      <c r="P353" s="32">
        <f>+'Others IEC'!AN24</f>
        <v>0</v>
      </c>
      <c r="Q353" s="32">
        <f>+'Others IEC'!AO24</f>
        <v>0</v>
      </c>
      <c r="R353" s="32">
        <f>+'Others IEC'!AP24</f>
        <v>0</v>
      </c>
      <c r="S353" s="32">
        <f>+'Others IEC'!AQ24</f>
        <v>0</v>
      </c>
      <c r="T353" s="32">
        <f>+'Others IEC'!AR24</f>
        <v>0</v>
      </c>
      <c r="U353" s="32">
        <f>+'Others IEC'!AS24</f>
        <v>0</v>
      </c>
      <c r="V353" s="32">
        <f>+'Others IEC'!AT24</f>
        <v>0</v>
      </c>
      <c r="W353" s="32">
        <f>+'Others IEC'!AU24</f>
        <v>0</v>
      </c>
      <c r="X353" s="32">
        <f>+'Others IEC'!AV24</f>
        <v>0</v>
      </c>
      <c r="Y353" s="32">
        <f>+'Others IEC'!AW24</f>
        <v>0</v>
      </c>
    </row>
    <row r="354" spans="1:25">
      <c r="A354" t="s">
        <v>215</v>
      </c>
      <c r="B354" s="32">
        <f>+'N-Africa'!Z24</f>
        <v>0</v>
      </c>
      <c r="C354" s="32">
        <f>+'N-Africa'!AA24</f>
        <v>0</v>
      </c>
      <c r="D354" s="32">
        <f>+'N-Africa'!AB24</f>
        <v>384</v>
      </c>
      <c r="E354" s="32">
        <f>+'N-Africa'!AC24</f>
        <v>0</v>
      </c>
      <c r="F354" s="32">
        <f>+'N-Africa'!AD24</f>
        <v>0</v>
      </c>
      <c r="G354" s="32">
        <f>+'N-Africa'!AE24</f>
        <v>0</v>
      </c>
      <c r="H354" s="32">
        <f>+'N-Africa'!AF24</f>
        <v>0</v>
      </c>
      <c r="I354" s="32">
        <f>+'N-Africa'!AG24</f>
        <v>0</v>
      </c>
      <c r="J354" s="32">
        <f>+'N-Africa'!AH24</f>
        <v>384</v>
      </c>
      <c r="K354" s="32">
        <f>+'N-Africa'!AI24</f>
        <v>0</v>
      </c>
      <c r="L354" s="32">
        <f>+'N-Africa'!AJ24</f>
        <v>0</v>
      </c>
      <c r="M354" s="32">
        <f>+'N-Africa'!AK24</f>
        <v>0</v>
      </c>
      <c r="N354" s="32">
        <f>+'N-Africa'!AL24</f>
        <v>0</v>
      </c>
      <c r="O354" s="32">
        <f>+'N-Africa'!AM24</f>
        <v>0</v>
      </c>
      <c r="P354" s="32">
        <f>+'N-Africa'!AN24</f>
        <v>384</v>
      </c>
      <c r="Q354" s="32">
        <f>+'N-Africa'!AO24</f>
        <v>0</v>
      </c>
      <c r="R354" s="32">
        <f>+'N-Africa'!AP24</f>
        <v>0</v>
      </c>
      <c r="S354" s="32">
        <f>+'N-Africa'!AQ24</f>
        <v>768</v>
      </c>
      <c r="T354" s="32">
        <f>+'N-Africa'!AR24</f>
        <v>0</v>
      </c>
      <c r="U354" s="32">
        <f>+'N-Africa'!AS24</f>
        <v>0</v>
      </c>
      <c r="V354" s="32">
        <f>+'N-Africa'!AT24</f>
        <v>384</v>
      </c>
      <c r="W354" s="32">
        <f>+'N-Africa'!AU24</f>
        <v>0</v>
      </c>
      <c r="X354" s="32">
        <f>+'N-Africa'!AV24</f>
        <v>0</v>
      </c>
      <c r="Y354" s="32">
        <f>+'N-Africa'!AW24</f>
        <v>768</v>
      </c>
    </row>
    <row r="356" spans="1:25">
      <c r="A356" s="33" t="s">
        <v>216</v>
      </c>
      <c r="B356" s="34">
        <f>+SUM(B344:B354)</f>
        <v>768</v>
      </c>
      <c r="C356" s="34">
        <f t="shared" ref="C356:Y356" si="20">+SUM(C344:C354)</f>
        <v>0</v>
      </c>
      <c r="D356" s="34">
        <f t="shared" si="20"/>
        <v>384</v>
      </c>
      <c r="E356" s="34">
        <f t="shared" si="20"/>
        <v>384</v>
      </c>
      <c r="F356" s="34">
        <f t="shared" si="20"/>
        <v>384</v>
      </c>
      <c r="G356" s="34">
        <f t="shared" si="20"/>
        <v>384</v>
      </c>
      <c r="H356" s="34">
        <f t="shared" si="20"/>
        <v>0</v>
      </c>
      <c r="I356" s="34">
        <f t="shared" si="20"/>
        <v>0</v>
      </c>
      <c r="J356" s="34">
        <f t="shared" si="20"/>
        <v>1152</v>
      </c>
      <c r="K356" s="34">
        <f t="shared" si="20"/>
        <v>0</v>
      </c>
      <c r="L356" s="34">
        <f t="shared" si="20"/>
        <v>0</v>
      </c>
      <c r="M356" s="34">
        <f t="shared" si="20"/>
        <v>0</v>
      </c>
      <c r="N356" s="34">
        <f t="shared" si="20"/>
        <v>0</v>
      </c>
      <c r="O356" s="34">
        <f t="shared" si="20"/>
        <v>384</v>
      </c>
      <c r="P356" s="34">
        <f t="shared" si="20"/>
        <v>1152</v>
      </c>
      <c r="Q356" s="34">
        <f t="shared" si="20"/>
        <v>768</v>
      </c>
      <c r="R356" s="34">
        <f t="shared" si="20"/>
        <v>384</v>
      </c>
      <c r="S356" s="34">
        <f t="shared" si="20"/>
        <v>1536</v>
      </c>
      <c r="T356" s="34">
        <f t="shared" si="20"/>
        <v>768</v>
      </c>
      <c r="U356" s="34">
        <f t="shared" si="20"/>
        <v>384</v>
      </c>
      <c r="V356" s="34">
        <f t="shared" si="20"/>
        <v>768</v>
      </c>
      <c r="W356" s="34">
        <f t="shared" si="20"/>
        <v>0</v>
      </c>
      <c r="X356" s="34">
        <f t="shared" si="20"/>
        <v>384</v>
      </c>
      <c r="Y356" s="34">
        <f t="shared" si="20"/>
        <v>1152</v>
      </c>
    </row>
    <row r="358" spans="1:25">
      <c r="A358" s="16" t="s">
        <v>138</v>
      </c>
      <c r="B358" s="31" t="s">
        <v>163</v>
      </c>
      <c r="C358" s="31" t="s">
        <v>163</v>
      </c>
      <c r="D358" s="31" t="s">
        <v>163</v>
      </c>
      <c r="E358" s="31" t="s">
        <v>163</v>
      </c>
      <c r="F358" s="31" t="s">
        <v>163</v>
      </c>
      <c r="G358" s="31" t="s">
        <v>163</v>
      </c>
      <c r="H358" s="31" t="s">
        <v>163</v>
      </c>
      <c r="I358" s="31" t="s">
        <v>163</v>
      </c>
      <c r="J358" s="31" t="s">
        <v>163</v>
      </c>
      <c r="K358" s="31" t="s">
        <v>163</v>
      </c>
      <c r="L358" s="31" t="s">
        <v>163</v>
      </c>
      <c r="M358" s="31" t="s">
        <v>163</v>
      </c>
      <c r="N358" s="31" t="s">
        <v>163</v>
      </c>
      <c r="O358" s="31" t="s">
        <v>163</v>
      </c>
      <c r="P358" s="31" t="s">
        <v>163</v>
      </c>
      <c r="Q358" s="31" t="s">
        <v>163</v>
      </c>
      <c r="R358" s="31" t="s">
        <v>163</v>
      </c>
      <c r="S358" s="31" t="s">
        <v>163</v>
      </c>
      <c r="T358" s="31" t="s">
        <v>163</v>
      </c>
      <c r="U358" s="31" t="s">
        <v>163</v>
      </c>
      <c r="V358" s="31" t="s">
        <v>163</v>
      </c>
      <c r="W358" s="31" t="s">
        <v>163</v>
      </c>
      <c r="X358" s="31" t="s">
        <v>163</v>
      </c>
      <c r="Y358" s="31" t="s">
        <v>163</v>
      </c>
    </row>
    <row r="359" spans="1:25">
      <c r="A359" t="s">
        <v>203</v>
      </c>
      <c r="B359" s="31">
        <v>1</v>
      </c>
      <c r="C359" s="31">
        <v>1</v>
      </c>
      <c r="D359" s="31">
        <v>1</v>
      </c>
      <c r="E359" s="31">
        <v>1</v>
      </c>
      <c r="F359" s="31">
        <v>1</v>
      </c>
      <c r="G359" s="31">
        <v>1</v>
      </c>
      <c r="H359" s="31">
        <v>1</v>
      </c>
      <c r="I359" s="31">
        <v>1</v>
      </c>
      <c r="J359" s="31">
        <v>1</v>
      </c>
      <c r="K359" s="31">
        <v>1</v>
      </c>
      <c r="L359" s="31">
        <v>1</v>
      </c>
      <c r="M359" s="31">
        <v>1</v>
      </c>
      <c r="N359" s="31">
        <v>2</v>
      </c>
      <c r="O359" s="31">
        <v>2</v>
      </c>
      <c r="P359" s="31">
        <v>2</v>
      </c>
      <c r="Q359" s="31">
        <v>2</v>
      </c>
      <c r="R359" s="31">
        <v>2</v>
      </c>
      <c r="S359" s="31">
        <v>2</v>
      </c>
      <c r="T359" s="31">
        <v>2</v>
      </c>
      <c r="U359" s="31">
        <v>2</v>
      </c>
      <c r="V359" s="31">
        <v>2</v>
      </c>
      <c r="W359" s="31">
        <v>2</v>
      </c>
      <c r="X359" s="31">
        <v>2</v>
      </c>
      <c r="Y359" s="31">
        <v>2</v>
      </c>
    </row>
    <row r="360" spans="1:25">
      <c r="A360" t="s">
        <v>10</v>
      </c>
      <c r="B360" s="31">
        <v>1</v>
      </c>
      <c r="C360" s="31">
        <v>2</v>
      </c>
      <c r="D360" s="31">
        <v>3</v>
      </c>
      <c r="E360" s="31">
        <v>4</v>
      </c>
      <c r="F360" s="31">
        <v>5</v>
      </c>
      <c r="G360" s="31">
        <v>6</v>
      </c>
      <c r="H360" s="31">
        <v>7</v>
      </c>
      <c r="I360" s="31">
        <v>8</v>
      </c>
      <c r="J360" s="31">
        <v>9</v>
      </c>
      <c r="K360" s="31">
        <v>10</v>
      </c>
      <c r="L360" s="31">
        <v>11</v>
      </c>
      <c r="M360" s="31">
        <v>12</v>
      </c>
      <c r="N360" s="31">
        <v>1</v>
      </c>
      <c r="O360" s="31">
        <v>2</v>
      </c>
      <c r="P360" s="31">
        <v>3</v>
      </c>
      <c r="Q360" s="31">
        <v>4</v>
      </c>
      <c r="R360" s="31">
        <v>5</v>
      </c>
      <c r="S360" s="31">
        <v>6</v>
      </c>
      <c r="T360" s="31">
        <v>7</v>
      </c>
      <c r="U360" s="31">
        <v>8</v>
      </c>
      <c r="V360" s="31">
        <v>9</v>
      </c>
      <c r="W360" s="31">
        <v>10</v>
      </c>
      <c r="X360" s="31">
        <v>11</v>
      </c>
      <c r="Y360" s="31">
        <v>12</v>
      </c>
    </row>
    <row r="361" spans="1:25">
      <c r="A361" t="s">
        <v>167</v>
      </c>
      <c r="B361" s="32">
        <f>+DACH!Z25</f>
        <v>0</v>
      </c>
      <c r="C361" s="32">
        <f>+DACH!AA25</f>
        <v>0</v>
      </c>
      <c r="D361" s="32">
        <f>+DACH!AB25</f>
        <v>0</v>
      </c>
      <c r="E361" s="32">
        <f>+DACH!AC25</f>
        <v>0</v>
      </c>
      <c r="F361" s="32">
        <f>+DACH!AD25</f>
        <v>0</v>
      </c>
      <c r="G361" s="32">
        <f>+DACH!AE25</f>
        <v>0</v>
      </c>
      <c r="H361" s="32">
        <f>+DACH!AF25</f>
        <v>0</v>
      </c>
      <c r="I361" s="32">
        <f>+DACH!AG25</f>
        <v>0</v>
      </c>
      <c r="J361" s="32">
        <f>+DACH!AH25</f>
        <v>0</v>
      </c>
      <c r="K361" s="32">
        <f>+DACH!AI25</f>
        <v>0</v>
      </c>
      <c r="L361" s="32">
        <f>+DACH!AJ25</f>
        <v>0</v>
      </c>
      <c r="M361" s="32">
        <f>+DACH!AK25</f>
        <v>0</v>
      </c>
      <c r="N361" s="32">
        <f>+DACH!AL25</f>
        <v>0</v>
      </c>
      <c r="O361" s="32">
        <f>+DACH!AM25</f>
        <v>0</v>
      </c>
      <c r="P361" s="32">
        <f>+DACH!AN25</f>
        <v>0</v>
      </c>
      <c r="Q361" s="32">
        <f>+DACH!AO25</f>
        <v>0</v>
      </c>
      <c r="R361" s="32">
        <f>+DACH!AP25</f>
        <v>0</v>
      </c>
      <c r="S361" s="32">
        <f>+DACH!AQ25</f>
        <v>0</v>
      </c>
      <c r="T361" s="32">
        <f>+DACH!AR25</f>
        <v>0</v>
      </c>
      <c r="U361" s="32">
        <f>+DACH!AS25</f>
        <v>0</v>
      </c>
      <c r="V361" s="32">
        <f>+DACH!AT25</f>
        <v>0</v>
      </c>
      <c r="W361" s="32">
        <f>+DACH!AU25</f>
        <v>0</v>
      </c>
      <c r="X361" s="32">
        <f>+DACH!AV25</f>
        <v>0</v>
      </c>
      <c r="Y361" s="32">
        <f>+DACH!AW25</f>
        <v>0</v>
      </c>
    </row>
    <row r="362" spans="1:25">
      <c r="A362" t="s">
        <v>211</v>
      </c>
      <c r="B362" s="32">
        <f>+'IB HUB'!Z25</f>
        <v>0</v>
      </c>
      <c r="C362" s="32">
        <f>+'IB HUB'!AA25</f>
        <v>0</v>
      </c>
      <c r="D362" s="32">
        <f>+'IB HUB'!AB25</f>
        <v>0</v>
      </c>
      <c r="E362" s="32">
        <f>+'IB HUB'!AC25</f>
        <v>0</v>
      </c>
      <c r="F362" s="32">
        <f>+'IB HUB'!AD25</f>
        <v>0</v>
      </c>
      <c r="G362" s="32">
        <f>+'IB HUB'!AE25</f>
        <v>0</v>
      </c>
      <c r="H362" s="32">
        <f>+'IB HUB'!AF25</f>
        <v>0</v>
      </c>
      <c r="I362" s="32">
        <f>+'IB HUB'!AG25</f>
        <v>0</v>
      </c>
      <c r="J362" s="32">
        <f>+'IB HUB'!AH25</f>
        <v>0</v>
      </c>
      <c r="K362" s="32">
        <f>+'IB HUB'!AI25</f>
        <v>0</v>
      </c>
      <c r="L362" s="32">
        <f>+'IB HUB'!AJ25</f>
        <v>0</v>
      </c>
      <c r="M362" s="32">
        <f>+'IB HUB'!AK25</f>
        <v>0</v>
      </c>
      <c r="N362" s="32">
        <f>+'IB HUB'!AL25</f>
        <v>0</v>
      </c>
      <c r="O362" s="32">
        <f>+'IB HUB'!AM25</f>
        <v>0</v>
      </c>
      <c r="P362" s="32">
        <f>+'IB HUB'!AN25</f>
        <v>0</v>
      </c>
      <c r="Q362" s="32">
        <f>+'IB HUB'!AO25</f>
        <v>0</v>
      </c>
      <c r="R362" s="32">
        <f>+'IB HUB'!AP25</f>
        <v>0</v>
      </c>
      <c r="S362" s="32">
        <f>+'IB HUB'!AQ25</f>
        <v>0</v>
      </c>
      <c r="T362" s="32">
        <f>+'IB HUB'!AR25</f>
        <v>0</v>
      </c>
      <c r="U362" s="32">
        <f>+'IB HUB'!AS25</f>
        <v>0</v>
      </c>
      <c r="V362" s="32">
        <f>+'IB HUB'!AT25</f>
        <v>0</v>
      </c>
      <c r="W362" s="32">
        <f>+'IB HUB'!AU25</f>
        <v>0</v>
      </c>
      <c r="X362" s="32">
        <f>+'IB HUB'!AV25</f>
        <v>0</v>
      </c>
      <c r="Y362" s="32">
        <f>+'IB HUB'!AW25</f>
        <v>0</v>
      </c>
    </row>
    <row r="363" spans="1:25">
      <c r="A363" t="s">
        <v>212</v>
      </c>
      <c r="B363" s="32">
        <f>+'FR HUB'!Z25</f>
        <v>0</v>
      </c>
      <c r="C363" s="32">
        <f>+'FR HUB'!AA25</f>
        <v>0</v>
      </c>
      <c r="D363" s="32">
        <f>+'FR HUB'!AB25</f>
        <v>0</v>
      </c>
      <c r="E363" s="32">
        <f>+'FR HUB'!AC25</f>
        <v>0</v>
      </c>
      <c r="F363" s="32">
        <f>+'FR HUB'!AD25</f>
        <v>0</v>
      </c>
      <c r="G363" s="32">
        <f>+'FR HUB'!AE25</f>
        <v>0</v>
      </c>
      <c r="H363" s="32">
        <f>+'FR HUB'!AF25</f>
        <v>0</v>
      </c>
      <c r="I363" s="32">
        <f>+'FR HUB'!AG25</f>
        <v>0</v>
      </c>
      <c r="J363" s="32">
        <f>+'FR HUB'!AH25</f>
        <v>0</v>
      </c>
      <c r="K363" s="32">
        <f>+'FR HUB'!AI25</f>
        <v>0</v>
      </c>
      <c r="L363" s="32">
        <f>+'FR HUB'!AJ25</f>
        <v>0</v>
      </c>
      <c r="M363" s="32">
        <f>+'FR HUB'!AK25</f>
        <v>0</v>
      </c>
      <c r="N363" s="32">
        <f>+'FR HUB'!AL25</f>
        <v>0</v>
      </c>
      <c r="O363" s="32">
        <f>+'FR HUB'!AM25</f>
        <v>0</v>
      </c>
      <c r="P363" s="32">
        <f>+'FR HUB'!AN25</f>
        <v>0</v>
      </c>
      <c r="Q363" s="32">
        <f>+'FR HUB'!AO25</f>
        <v>0</v>
      </c>
      <c r="R363" s="32">
        <f>+'FR HUB'!AP25</f>
        <v>0</v>
      </c>
      <c r="S363" s="32">
        <f>+'FR HUB'!AQ25</f>
        <v>0</v>
      </c>
      <c r="T363" s="32">
        <f>+'FR HUB'!AR25</f>
        <v>0</v>
      </c>
      <c r="U363" s="32">
        <f>+'FR HUB'!AS25</f>
        <v>0</v>
      </c>
      <c r="V363" s="32">
        <f>+'FR HUB'!AT25</f>
        <v>0</v>
      </c>
      <c r="W363" s="32">
        <f>+'FR HUB'!AU25</f>
        <v>0</v>
      </c>
      <c r="X363" s="32">
        <f>+'FR HUB'!AV25</f>
        <v>0</v>
      </c>
      <c r="Y363" s="32">
        <f>+'FR HUB'!AW25</f>
        <v>0</v>
      </c>
    </row>
    <row r="364" spans="1:25">
      <c r="A364" t="s">
        <v>206</v>
      </c>
      <c r="B364" s="32">
        <f>+'IT HUB'!Z25</f>
        <v>0</v>
      </c>
      <c r="C364" s="32">
        <f>+'IT HUB'!AA25</f>
        <v>0</v>
      </c>
      <c r="D364" s="32">
        <f>+'IT HUB'!AB25</f>
        <v>0</v>
      </c>
      <c r="E364" s="32">
        <f>+'IT HUB'!AC25</f>
        <v>0</v>
      </c>
      <c r="F364" s="32">
        <f>+'IT HUB'!AD25</f>
        <v>0</v>
      </c>
      <c r="G364" s="32">
        <f>+'IT HUB'!AE25</f>
        <v>0</v>
      </c>
      <c r="H364" s="32">
        <f>+'IT HUB'!AF25</f>
        <v>0</v>
      </c>
      <c r="I364" s="32">
        <f>+'IT HUB'!AG25</f>
        <v>0</v>
      </c>
      <c r="J364" s="32">
        <f>+'IT HUB'!AH25</f>
        <v>0</v>
      </c>
      <c r="K364" s="32">
        <f>+'IT HUB'!AI25</f>
        <v>0</v>
      </c>
      <c r="L364" s="32">
        <f>+'IT HUB'!AJ25</f>
        <v>0</v>
      </c>
      <c r="M364" s="32">
        <f>+'IT HUB'!AK25</f>
        <v>0</v>
      </c>
      <c r="N364" s="32">
        <f>+'IT HUB'!AL25</f>
        <v>0</v>
      </c>
      <c r="O364" s="32">
        <f>+'IT HUB'!AM25</f>
        <v>0</v>
      </c>
      <c r="P364" s="32">
        <f>+'IT HUB'!AN25</f>
        <v>0</v>
      </c>
      <c r="Q364" s="32">
        <f>+'IT HUB'!AO25</f>
        <v>0</v>
      </c>
      <c r="R364" s="32">
        <f>+'IT HUB'!AP25</f>
        <v>0</v>
      </c>
      <c r="S364" s="32">
        <f>+'IT HUB'!AQ25</f>
        <v>0</v>
      </c>
      <c r="T364" s="32">
        <f>+'IT HUB'!AR25</f>
        <v>0</v>
      </c>
      <c r="U364" s="32">
        <f>+'IT HUB'!AS25</f>
        <v>0</v>
      </c>
      <c r="V364" s="32">
        <f>+'IT HUB'!AT25</f>
        <v>0</v>
      </c>
      <c r="W364" s="32">
        <f>+'IT HUB'!AU25</f>
        <v>0</v>
      </c>
      <c r="X364" s="32">
        <f>+'IT HUB'!AV25</f>
        <v>0</v>
      </c>
      <c r="Y364" s="32">
        <f>+'IT HUB'!AW25</f>
        <v>0</v>
      </c>
    </row>
    <row r="365" spans="1:25">
      <c r="A365" t="s">
        <v>207</v>
      </c>
      <c r="B365" s="32">
        <f>+'UK HUB'!Z25</f>
        <v>384</v>
      </c>
      <c r="C365" s="32">
        <f>+'UK HUB'!AA25</f>
        <v>0</v>
      </c>
      <c r="D365" s="32">
        <f>+'UK HUB'!AB25</f>
        <v>0</v>
      </c>
      <c r="E365" s="32">
        <f>+'UK HUB'!AC25</f>
        <v>0</v>
      </c>
      <c r="F365" s="32">
        <f>+'UK HUB'!AD25</f>
        <v>384</v>
      </c>
      <c r="G365" s="32">
        <f>+'UK HUB'!AE25</f>
        <v>0</v>
      </c>
      <c r="H365" s="32">
        <f>+'UK HUB'!AF25</f>
        <v>0</v>
      </c>
      <c r="I365" s="32">
        <f>+'UK HUB'!AG25</f>
        <v>384</v>
      </c>
      <c r="J365" s="32">
        <f>+'UK HUB'!AH25</f>
        <v>0</v>
      </c>
      <c r="K365" s="32">
        <f>+'UK HUB'!AI25</f>
        <v>0</v>
      </c>
      <c r="L365" s="32">
        <f>+'UK HUB'!AJ25</f>
        <v>0</v>
      </c>
      <c r="M365" s="32">
        <f>+'UK HUB'!AK25</f>
        <v>0</v>
      </c>
      <c r="N365" s="32">
        <f>+'UK HUB'!AL25</f>
        <v>0</v>
      </c>
      <c r="O365" s="32">
        <f>+'UK HUB'!AM25</f>
        <v>0</v>
      </c>
      <c r="P365" s="32">
        <f>+'UK HUB'!AN25</f>
        <v>0</v>
      </c>
      <c r="Q365" s="32">
        <f>+'UK HUB'!AO25</f>
        <v>384</v>
      </c>
      <c r="R365" s="32">
        <f>+'UK HUB'!AP25</f>
        <v>0</v>
      </c>
      <c r="S365" s="32">
        <f>+'UK HUB'!AQ25</f>
        <v>384</v>
      </c>
      <c r="T365" s="32">
        <f>+'UK HUB'!AR25</f>
        <v>384</v>
      </c>
      <c r="U365" s="32">
        <f>+'UK HUB'!AS25</f>
        <v>0</v>
      </c>
      <c r="V365" s="32">
        <f>+'UK HUB'!AT25</f>
        <v>384</v>
      </c>
      <c r="W365" s="32">
        <f>+'UK HUB'!AU25</f>
        <v>0</v>
      </c>
      <c r="X365" s="32">
        <f>+'UK HUB'!AV25</f>
        <v>0</v>
      </c>
      <c r="Y365" s="32">
        <f>+'UK HUB'!AW25</f>
        <v>0</v>
      </c>
    </row>
    <row r="366" spans="1:25">
      <c r="A366" t="s">
        <v>208</v>
      </c>
      <c r="B366" s="32">
        <f>+'CE HUB'!Z25</f>
        <v>0</v>
      </c>
      <c r="C366" s="32">
        <f>+'CE HUB'!AA25</f>
        <v>0</v>
      </c>
      <c r="D366" s="32">
        <f>+'CE HUB'!AB25</f>
        <v>0</v>
      </c>
      <c r="E366" s="32">
        <f>+'CE HUB'!AC25</f>
        <v>0</v>
      </c>
      <c r="F366" s="32">
        <f>+'CE HUB'!AD25</f>
        <v>0</v>
      </c>
      <c r="G366" s="32">
        <f>+'CE HUB'!AE25</f>
        <v>0</v>
      </c>
      <c r="H366" s="32">
        <f>+'CE HUB'!AF25</f>
        <v>0</v>
      </c>
      <c r="I366" s="32">
        <f>+'CE HUB'!AG25</f>
        <v>0</v>
      </c>
      <c r="J366" s="32">
        <f>+'CE HUB'!AH25</f>
        <v>0</v>
      </c>
      <c r="K366" s="32">
        <f>+'CE HUB'!AI25</f>
        <v>0</v>
      </c>
      <c r="L366" s="32">
        <f>+'CE HUB'!AJ25</f>
        <v>0</v>
      </c>
      <c r="M366" s="32">
        <f>+'CE HUB'!AK25</f>
        <v>0</v>
      </c>
      <c r="N366" s="32">
        <f>+'CE HUB'!AL25</f>
        <v>0</v>
      </c>
      <c r="O366" s="32">
        <f>+'CE HUB'!AM25</f>
        <v>0</v>
      </c>
      <c r="P366" s="32">
        <f>+'CE HUB'!AN25</f>
        <v>0</v>
      </c>
      <c r="Q366" s="32">
        <f>+'CE HUB'!AO25</f>
        <v>0</v>
      </c>
      <c r="R366" s="32">
        <f>+'CE HUB'!AP25</f>
        <v>0</v>
      </c>
      <c r="S366" s="32">
        <f>+'CE HUB'!AQ25</f>
        <v>0</v>
      </c>
      <c r="T366" s="32">
        <f>+'CE HUB'!AR25</f>
        <v>0</v>
      </c>
      <c r="U366" s="32">
        <f>+'CE HUB'!AS25</f>
        <v>0</v>
      </c>
      <c r="V366" s="32">
        <f>+'CE HUB'!AT25</f>
        <v>0</v>
      </c>
      <c r="W366" s="32">
        <f>+'CE HUB'!AU25</f>
        <v>0</v>
      </c>
      <c r="X366" s="32">
        <f>+'CE HUB'!AV25</f>
        <v>0</v>
      </c>
      <c r="Y366" s="32">
        <f>+'CE HUB'!AW25</f>
        <v>0</v>
      </c>
    </row>
    <row r="367" spans="1:25">
      <c r="A367" t="s">
        <v>213</v>
      </c>
      <c r="B367" s="32">
        <f>+'M-EAST Hub'!Z25</f>
        <v>384</v>
      </c>
      <c r="C367" s="32">
        <f>+'M-EAST Hub'!AA25</f>
        <v>0</v>
      </c>
      <c r="D367" s="32">
        <f>+'M-EAST Hub'!AB25</f>
        <v>0</v>
      </c>
      <c r="E367" s="32">
        <f>+'M-EAST Hub'!AC25</f>
        <v>0</v>
      </c>
      <c r="F367" s="32">
        <f>+'M-EAST Hub'!AD25</f>
        <v>0</v>
      </c>
      <c r="G367" s="32">
        <f>+'M-EAST Hub'!AE25</f>
        <v>0</v>
      </c>
      <c r="H367" s="32">
        <f>+'M-EAST Hub'!AF25</f>
        <v>384</v>
      </c>
      <c r="I367" s="32">
        <f>+'M-EAST Hub'!AG25</f>
        <v>0</v>
      </c>
      <c r="J367" s="32">
        <f>+'M-EAST Hub'!AH25</f>
        <v>0</v>
      </c>
      <c r="K367" s="32">
        <f>+'M-EAST Hub'!AI25</f>
        <v>0</v>
      </c>
      <c r="L367" s="32">
        <f>+'M-EAST Hub'!AJ25</f>
        <v>0</v>
      </c>
      <c r="M367" s="32">
        <f>+'M-EAST Hub'!AK25</f>
        <v>0</v>
      </c>
      <c r="N367" s="32">
        <f>+'M-EAST Hub'!AL25</f>
        <v>0</v>
      </c>
      <c r="O367" s="32">
        <f>+'M-EAST Hub'!AM25</f>
        <v>0</v>
      </c>
      <c r="P367" s="32">
        <f>+'M-EAST Hub'!AN25</f>
        <v>0</v>
      </c>
      <c r="Q367" s="32">
        <f>+'M-EAST Hub'!AO25</f>
        <v>384</v>
      </c>
      <c r="R367" s="32">
        <f>+'M-EAST Hub'!AP25</f>
        <v>0</v>
      </c>
      <c r="S367" s="32">
        <f>+'M-EAST Hub'!AQ25</f>
        <v>384</v>
      </c>
      <c r="T367" s="32">
        <f>+'M-EAST Hub'!AR25</f>
        <v>0</v>
      </c>
      <c r="U367" s="32">
        <f>+'M-EAST Hub'!AS25</f>
        <v>0</v>
      </c>
      <c r="V367" s="32">
        <f>+'M-EAST Hub'!AT25</f>
        <v>0</v>
      </c>
      <c r="W367" s="32">
        <f>+'M-EAST Hub'!AU25</f>
        <v>0</v>
      </c>
      <c r="X367" s="32">
        <f>+'M-EAST Hub'!AV25</f>
        <v>0</v>
      </c>
      <c r="Y367" s="32">
        <f>+'M-EAST Hub'!AW25</f>
        <v>0</v>
      </c>
    </row>
    <row r="368" spans="1:25">
      <c r="A368" t="s">
        <v>63</v>
      </c>
      <c r="B368" s="32">
        <f>+USA!Z25</f>
        <v>0</v>
      </c>
      <c r="C368" s="32">
        <f>+USA!AA25</f>
        <v>0</v>
      </c>
      <c r="D368" s="32">
        <f>+USA!AB25</f>
        <v>0</v>
      </c>
      <c r="E368" s="32">
        <f>+USA!AC25</f>
        <v>0</v>
      </c>
      <c r="F368" s="32">
        <f>+USA!AD25</f>
        <v>0</v>
      </c>
      <c r="G368" s="32">
        <f>+USA!AE25</f>
        <v>0</v>
      </c>
      <c r="H368" s="32">
        <f>+USA!AF25</f>
        <v>0</v>
      </c>
      <c r="I368" s="32">
        <f>+USA!AG25</f>
        <v>0</v>
      </c>
      <c r="J368" s="32">
        <f>+USA!AH25</f>
        <v>0</v>
      </c>
      <c r="K368" s="32">
        <f>+USA!AI25</f>
        <v>0</v>
      </c>
      <c r="L368" s="32">
        <f>+USA!AJ25</f>
        <v>0</v>
      </c>
      <c r="M368" s="32">
        <f>+USA!AK25</f>
        <v>0</v>
      </c>
      <c r="N368" s="32">
        <f>+USA!AL25</f>
        <v>0</v>
      </c>
      <c r="O368" s="32">
        <f>+USA!AM25</f>
        <v>0</v>
      </c>
      <c r="P368" s="32">
        <f>+USA!AN25</f>
        <v>0</v>
      </c>
      <c r="Q368" s="32">
        <f>+USA!AO25</f>
        <v>0</v>
      </c>
      <c r="R368" s="32">
        <f>+USA!AP25</f>
        <v>0</v>
      </c>
      <c r="S368" s="32">
        <f>+USA!AQ25</f>
        <v>0</v>
      </c>
      <c r="T368" s="32">
        <f>+USA!AR25</f>
        <v>0</v>
      </c>
      <c r="U368" s="32">
        <f>+USA!AS25</f>
        <v>0</v>
      </c>
      <c r="V368" s="32">
        <f>+USA!AT25</f>
        <v>0</v>
      </c>
      <c r="W368" s="32">
        <f>+USA!AU25</f>
        <v>0</v>
      </c>
      <c r="X368" s="32">
        <f>+USA!AV25</f>
        <v>0</v>
      </c>
      <c r="Y368" s="32">
        <f>+USA!AW25</f>
        <v>0</v>
      </c>
    </row>
    <row r="369" spans="1:25">
      <c r="A369" t="s">
        <v>209</v>
      </c>
      <c r="B369" s="32">
        <f>+ASIA!Z25</f>
        <v>0</v>
      </c>
      <c r="C369" s="32">
        <f>+ASIA!AA25</f>
        <v>0</v>
      </c>
      <c r="D369" s="32">
        <f>+ASIA!AB25</f>
        <v>0</v>
      </c>
      <c r="E369" s="32">
        <f>+ASIA!AC25</f>
        <v>0</v>
      </c>
      <c r="F369" s="32">
        <f>+ASIA!AD25</f>
        <v>0</v>
      </c>
      <c r="G369" s="32">
        <f>+ASIA!AE25</f>
        <v>0</v>
      </c>
      <c r="H369" s="32">
        <f>+ASIA!AF25</f>
        <v>0</v>
      </c>
      <c r="I369" s="32">
        <f>+ASIA!AG25</f>
        <v>0</v>
      </c>
      <c r="J369" s="32">
        <f>+ASIA!AH25</f>
        <v>0</v>
      </c>
      <c r="K369" s="32">
        <f>+ASIA!AI25</f>
        <v>0</v>
      </c>
      <c r="L369" s="32">
        <f>+ASIA!AJ25</f>
        <v>0</v>
      </c>
      <c r="M369" s="32">
        <f>+ASIA!AK25</f>
        <v>0</v>
      </c>
      <c r="N369" s="32">
        <f>+ASIA!AL25</f>
        <v>0</v>
      </c>
      <c r="O369" s="32">
        <f>+ASIA!AM25</f>
        <v>0</v>
      </c>
      <c r="P369" s="32">
        <f>+ASIA!AN25</f>
        <v>0</v>
      </c>
      <c r="Q369" s="32">
        <f>+ASIA!AO25</f>
        <v>0</v>
      </c>
      <c r="R369" s="32">
        <f>+ASIA!AP25</f>
        <v>0</v>
      </c>
      <c r="S369" s="32">
        <f>+ASIA!AQ25</f>
        <v>0</v>
      </c>
      <c r="T369" s="32">
        <f>+ASIA!AR25</f>
        <v>0</v>
      </c>
      <c r="U369" s="32">
        <f>+ASIA!AS25</f>
        <v>0</v>
      </c>
      <c r="V369" s="32">
        <f>+ASIA!AT25</f>
        <v>0</v>
      </c>
      <c r="W369" s="32">
        <f>+ASIA!AU25</f>
        <v>0</v>
      </c>
      <c r="X369" s="32">
        <f>+ASIA!AV25</f>
        <v>0</v>
      </c>
      <c r="Y369" s="32">
        <f>+ASIA!AW25</f>
        <v>0</v>
      </c>
    </row>
    <row r="370" spans="1:25">
      <c r="A370" t="s">
        <v>214</v>
      </c>
      <c r="B370" s="32">
        <f>+'Others IEC'!Z25</f>
        <v>0</v>
      </c>
      <c r="C370" s="32">
        <f>+'Others IEC'!AA25</f>
        <v>0</v>
      </c>
      <c r="D370" s="32">
        <f>+'Others IEC'!AB25</f>
        <v>0</v>
      </c>
      <c r="E370" s="32">
        <f>+'Others IEC'!AC25</f>
        <v>0</v>
      </c>
      <c r="F370" s="32">
        <f>+'Others IEC'!AD25</f>
        <v>0</v>
      </c>
      <c r="G370" s="32">
        <f>+'Others IEC'!AE25</f>
        <v>0</v>
      </c>
      <c r="H370" s="32">
        <f>+'Others IEC'!AF25</f>
        <v>0</v>
      </c>
      <c r="I370" s="32">
        <f>+'Others IEC'!AG25</f>
        <v>0</v>
      </c>
      <c r="J370" s="32">
        <f>+'Others IEC'!AH25</f>
        <v>0</v>
      </c>
      <c r="K370" s="32">
        <f>+'Others IEC'!AI25</f>
        <v>0</v>
      </c>
      <c r="L370" s="32">
        <f>+'Others IEC'!AJ25</f>
        <v>0</v>
      </c>
      <c r="M370" s="32">
        <f>+'Others IEC'!AK25</f>
        <v>0</v>
      </c>
      <c r="N370" s="32">
        <f>+'Others IEC'!AL25</f>
        <v>0</v>
      </c>
      <c r="O370" s="32">
        <f>+'Others IEC'!AM25</f>
        <v>0</v>
      </c>
      <c r="P370" s="32">
        <f>+'Others IEC'!AN25</f>
        <v>0</v>
      </c>
      <c r="Q370" s="32">
        <f>+'Others IEC'!AO25</f>
        <v>0</v>
      </c>
      <c r="R370" s="32">
        <f>+'Others IEC'!AP25</f>
        <v>0</v>
      </c>
      <c r="S370" s="32">
        <f>+'Others IEC'!AQ25</f>
        <v>0</v>
      </c>
      <c r="T370" s="32">
        <f>+'Others IEC'!AR25</f>
        <v>0</v>
      </c>
      <c r="U370" s="32">
        <f>+'Others IEC'!AS25</f>
        <v>0</v>
      </c>
      <c r="V370" s="32">
        <f>+'Others IEC'!AT25</f>
        <v>0</v>
      </c>
      <c r="W370" s="32">
        <f>+'Others IEC'!AU25</f>
        <v>0</v>
      </c>
      <c r="X370" s="32">
        <f>+'Others IEC'!AV25</f>
        <v>0</v>
      </c>
      <c r="Y370" s="32">
        <f>+'Others IEC'!AW25</f>
        <v>0</v>
      </c>
    </row>
    <row r="371" spans="1:25">
      <c r="A371" t="s">
        <v>215</v>
      </c>
      <c r="B371" s="32">
        <f>+'N-Africa'!Z25</f>
        <v>0</v>
      </c>
      <c r="C371" s="32">
        <f>+'N-Africa'!AA25</f>
        <v>0</v>
      </c>
      <c r="D371" s="32">
        <f>+'N-Africa'!AB25</f>
        <v>0</v>
      </c>
      <c r="E371" s="32">
        <f>+'N-Africa'!AC25</f>
        <v>0</v>
      </c>
      <c r="F371" s="32">
        <f>+'N-Africa'!AD25</f>
        <v>0</v>
      </c>
      <c r="G371" s="32">
        <f>+'N-Africa'!AE25</f>
        <v>384</v>
      </c>
      <c r="H371" s="32">
        <f>+'N-Africa'!AF25</f>
        <v>0</v>
      </c>
      <c r="I371" s="32">
        <f>+'N-Africa'!AG25</f>
        <v>0</v>
      </c>
      <c r="J371" s="32">
        <f>+'N-Africa'!AH25</f>
        <v>0</v>
      </c>
      <c r="K371" s="32">
        <f>+'N-Africa'!AI25</f>
        <v>0</v>
      </c>
      <c r="L371" s="32">
        <f>+'N-Africa'!AJ25</f>
        <v>0</v>
      </c>
      <c r="M371" s="32">
        <f>+'N-Africa'!AK25</f>
        <v>384</v>
      </c>
      <c r="N371" s="32">
        <f>+'N-Africa'!AL25</f>
        <v>0</v>
      </c>
      <c r="O371" s="32">
        <f>+'N-Africa'!AM25</f>
        <v>0</v>
      </c>
      <c r="P371" s="32">
        <f>+'N-Africa'!AN25</f>
        <v>384</v>
      </c>
      <c r="Q371" s="32">
        <f>+'N-Africa'!AO25</f>
        <v>0</v>
      </c>
      <c r="R371" s="32">
        <f>+'N-Africa'!AP25</f>
        <v>0</v>
      </c>
      <c r="S371" s="32">
        <f>+'N-Africa'!AQ25</f>
        <v>384</v>
      </c>
      <c r="T371" s="32">
        <f>+'N-Africa'!AR25</f>
        <v>0</v>
      </c>
      <c r="U371" s="32">
        <f>+'N-Africa'!AS25</f>
        <v>0</v>
      </c>
      <c r="V371" s="32">
        <f>+'N-Africa'!AT25</f>
        <v>384</v>
      </c>
      <c r="W371" s="32">
        <f>+'N-Africa'!AU25</f>
        <v>0</v>
      </c>
      <c r="X371" s="32">
        <f>+'N-Africa'!AV25</f>
        <v>0</v>
      </c>
      <c r="Y371" s="32">
        <f>+'N-Africa'!AW25</f>
        <v>0</v>
      </c>
    </row>
    <row r="373" spans="1:25">
      <c r="A373" s="33" t="s">
        <v>216</v>
      </c>
      <c r="B373" s="34">
        <f>+SUM(B361:B371)</f>
        <v>768</v>
      </c>
      <c r="C373" s="34">
        <f t="shared" ref="C373:Y373" si="21">+SUM(C361:C371)</f>
        <v>0</v>
      </c>
      <c r="D373" s="34">
        <f t="shared" si="21"/>
        <v>0</v>
      </c>
      <c r="E373" s="34">
        <f t="shared" si="21"/>
        <v>0</v>
      </c>
      <c r="F373" s="34">
        <f t="shared" si="21"/>
        <v>384</v>
      </c>
      <c r="G373" s="34">
        <f t="shared" si="21"/>
        <v>384</v>
      </c>
      <c r="H373" s="34">
        <f t="shared" si="21"/>
        <v>384</v>
      </c>
      <c r="I373" s="34">
        <f t="shared" si="21"/>
        <v>384</v>
      </c>
      <c r="J373" s="34">
        <f t="shared" si="21"/>
        <v>0</v>
      </c>
      <c r="K373" s="34">
        <f t="shared" si="21"/>
        <v>0</v>
      </c>
      <c r="L373" s="34">
        <f t="shared" si="21"/>
        <v>0</v>
      </c>
      <c r="M373" s="34">
        <f t="shared" si="21"/>
        <v>384</v>
      </c>
      <c r="N373" s="34">
        <f t="shared" si="21"/>
        <v>0</v>
      </c>
      <c r="O373" s="34">
        <f t="shared" si="21"/>
        <v>0</v>
      </c>
      <c r="P373" s="34">
        <f t="shared" si="21"/>
        <v>384</v>
      </c>
      <c r="Q373" s="34">
        <f t="shared" si="21"/>
        <v>768</v>
      </c>
      <c r="R373" s="34">
        <f t="shared" si="21"/>
        <v>0</v>
      </c>
      <c r="S373" s="34">
        <f t="shared" si="21"/>
        <v>1152</v>
      </c>
      <c r="T373" s="34">
        <f t="shared" si="21"/>
        <v>384</v>
      </c>
      <c r="U373" s="34">
        <f t="shared" si="21"/>
        <v>0</v>
      </c>
      <c r="V373" s="34">
        <f t="shared" si="21"/>
        <v>768</v>
      </c>
      <c r="W373" s="34">
        <f t="shared" si="21"/>
        <v>0</v>
      </c>
      <c r="X373" s="34">
        <f t="shared" si="21"/>
        <v>0</v>
      </c>
      <c r="Y373" s="34">
        <f t="shared" si="21"/>
        <v>0</v>
      </c>
    </row>
    <row r="375" spans="1:25">
      <c r="A375" s="16" t="s">
        <v>138</v>
      </c>
      <c r="B375" s="31" t="s">
        <v>164</v>
      </c>
      <c r="C375" s="31" t="s">
        <v>164</v>
      </c>
      <c r="D375" s="31" t="s">
        <v>164</v>
      </c>
      <c r="E375" s="31" t="s">
        <v>164</v>
      </c>
      <c r="F375" s="31" t="s">
        <v>164</v>
      </c>
      <c r="G375" s="31" t="s">
        <v>164</v>
      </c>
      <c r="H375" s="31" t="s">
        <v>164</v>
      </c>
      <c r="I375" s="31" t="s">
        <v>164</v>
      </c>
      <c r="J375" s="31" t="s">
        <v>164</v>
      </c>
      <c r="K375" s="31" t="s">
        <v>164</v>
      </c>
      <c r="L375" s="31" t="s">
        <v>164</v>
      </c>
      <c r="M375" s="31" t="s">
        <v>164</v>
      </c>
      <c r="N375" s="31" t="s">
        <v>164</v>
      </c>
      <c r="O375" s="31" t="s">
        <v>164</v>
      </c>
      <c r="P375" s="31" t="s">
        <v>164</v>
      </c>
      <c r="Q375" s="31" t="s">
        <v>164</v>
      </c>
      <c r="R375" s="31" t="s">
        <v>164</v>
      </c>
      <c r="S375" s="31" t="s">
        <v>164</v>
      </c>
      <c r="T375" s="31" t="s">
        <v>164</v>
      </c>
      <c r="U375" s="31" t="s">
        <v>164</v>
      </c>
      <c r="V375" s="31" t="s">
        <v>164</v>
      </c>
      <c r="W375" s="31" t="s">
        <v>164</v>
      </c>
      <c r="X375" s="31" t="s">
        <v>164</v>
      </c>
      <c r="Y375" s="31" t="s">
        <v>164</v>
      </c>
    </row>
    <row r="376" spans="1:25">
      <c r="A376" t="s">
        <v>203</v>
      </c>
      <c r="B376" s="31">
        <v>1</v>
      </c>
      <c r="C376" s="31">
        <v>1</v>
      </c>
      <c r="D376" s="31">
        <v>1</v>
      </c>
      <c r="E376" s="31">
        <v>1</v>
      </c>
      <c r="F376" s="31">
        <v>1</v>
      </c>
      <c r="G376" s="31">
        <v>1</v>
      </c>
      <c r="H376" s="31">
        <v>1</v>
      </c>
      <c r="I376" s="31">
        <v>1</v>
      </c>
      <c r="J376" s="31">
        <v>1</v>
      </c>
      <c r="K376" s="31">
        <v>1</v>
      </c>
      <c r="L376" s="31">
        <v>1</v>
      </c>
      <c r="M376" s="31">
        <v>1</v>
      </c>
      <c r="N376" s="31">
        <v>2</v>
      </c>
      <c r="O376" s="31">
        <v>2</v>
      </c>
      <c r="P376" s="31">
        <v>2</v>
      </c>
      <c r="Q376" s="31">
        <v>2</v>
      </c>
      <c r="R376" s="31">
        <v>2</v>
      </c>
      <c r="S376" s="31">
        <v>2</v>
      </c>
      <c r="T376" s="31">
        <v>2</v>
      </c>
      <c r="U376" s="31">
        <v>2</v>
      </c>
      <c r="V376" s="31">
        <v>2</v>
      </c>
      <c r="W376" s="31">
        <v>2</v>
      </c>
      <c r="X376" s="31">
        <v>2</v>
      </c>
      <c r="Y376" s="31">
        <v>2</v>
      </c>
    </row>
    <row r="377" spans="1:25">
      <c r="A377" t="s">
        <v>10</v>
      </c>
      <c r="B377" s="31">
        <v>1</v>
      </c>
      <c r="C377" s="31">
        <v>2</v>
      </c>
      <c r="D377" s="31">
        <v>3</v>
      </c>
      <c r="E377" s="31">
        <v>4</v>
      </c>
      <c r="F377" s="31">
        <v>5</v>
      </c>
      <c r="G377" s="31">
        <v>6</v>
      </c>
      <c r="H377" s="31">
        <v>7</v>
      </c>
      <c r="I377" s="31">
        <v>8</v>
      </c>
      <c r="J377" s="31">
        <v>9</v>
      </c>
      <c r="K377" s="31">
        <v>10</v>
      </c>
      <c r="L377" s="31">
        <v>11</v>
      </c>
      <c r="M377" s="31">
        <v>12</v>
      </c>
      <c r="N377" s="31">
        <v>1</v>
      </c>
      <c r="O377" s="31">
        <v>2</v>
      </c>
      <c r="P377" s="31">
        <v>3</v>
      </c>
      <c r="Q377" s="31">
        <v>4</v>
      </c>
      <c r="R377" s="31">
        <v>5</v>
      </c>
      <c r="S377" s="31">
        <v>6</v>
      </c>
      <c r="T377" s="31">
        <v>7</v>
      </c>
      <c r="U377" s="31">
        <v>8</v>
      </c>
      <c r="V377" s="31">
        <v>9</v>
      </c>
      <c r="W377" s="31">
        <v>10</v>
      </c>
      <c r="X377" s="31">
        <v>11</v>
      </c>
      <c r="Y377" s="31">
        <v>12</v>
      </c>
    </row>
    <row r="378" spans="1:25">
      <c r="A378" t="s">
        <v>167</v>
      </c>
      <c r="B378" s="32">
        <f>+DACH!Z26</f>
        <v>0</v>
      </c>
      <c r="C378" s="32">
        <f>+DACH!AA26</f>
        <v>0</v>
      </c>
      <c r="D378" s="32">
        <f>+DACH!AB26</f>
        <v>0</v>
      </c>
      <c r="E378" s="32">
        <f>+DACH!AC26</f>
        <v>0</v>
      </c>
      <c r="F378" s="32">
        <f>+DACH!AD26</f>
        <v>0</v>
      </c>
      <c r="G378" s="32">
        <f>+DACH!AE26</f>
        <v>0</v>
      </c>
      <c r="H378" s="32">
        <f>+DACH!AF26</f>
        <v>0</v>
      </c>
      <c r="I378" s="32">
        <f>+DACH!AG26</f>
        <v>0</v>
      </c>
      <c r="J378" s="32">
        <f>+DACH!AH26</f>
        <v>0</v>
      </c>
      <c r="K378" s="32">
        <f>+DACH!AI26</f>
        <v>0</v>
      </c>
      <c r="L378" s="32">
        <f>+DACH!AJ26</f>
        <v>0</v>
      </c>
      <c r="M378" s="32">
        <f>+DACH!AK26</f>
        <v>0</v>
      </c>
      <c r="N378" s="32">
        <f>+DACH!AL26</f>
        <v>0</v>
      </c>
      <c r="O378" s="32">
        <f>+DACH!AM26</f>
        <v>0</v>
      </c>
      <c r="P378" s="32">
        <f>+DACH!AN26</f>
        <v>0</v>
      </c>
      <c r="Q378" s="32">
        <f>+DACH!AO26</f>
        <v>0</v>
      </c>
      <c r="R378" s="32">
        <f>+DACH!AP26</f>
        <v>0</v>
      </c>
      <c r="S378" s="32">
        <f>+DACH!AQ26</f>
        <v>0</v>
      </c>
      <c r="T378" s="32">
        <f>+DACH!AR26</f>
        <v>0</v>
      </c>
      <c r="U378" s="32">
        <f>+DACH!AS26</f>
        <v>0</v>
      </c>
      <c r="V378" s="32">
        <f>+DACH!AT26</f>
        <v>0</v>
      </c>
      <c r="W378" s="32">
        <f>+DACH!AU26</f>
        <v>0</v>
      </c>
      <c r="X378" s="32">
        <f>+DACH!AV26</f>
        <v>0</v>
      </c>
      <c r="Y378" s="32">
        <f>+DACH!AW26</f>
        <v>0</v>
      </c>
    </row>
    <row r="379" spans="1:25">
      <c r="A379" t="s">
        <v>211</v>
      </c>
      <c r="B379" s="32">
        <f>+'IB HUB'!Z26</f>
        <v>0</v>
      </c>
      <c r="C379" s="32">
        <f>+'IB HUB'!AA26</f>
        <v>0</v>
      </c>
      <c r="D379" s="32">
        <f>+'IB HUB'!AB26</f>
        <v>0</v>
      </c>
      <c r="E379" s="32">
        <f>+'IB HUB'!AC26</f>
        <v>0</v>
      </c>
      <c r="F379" s="32">
        <f>+'IB HUB'!AD26</f>
        <v>0</v>
      </c>
      <c r="G379" s="32">
        <f>+'IB HUB'!AE26</f>
        <v>0</v>
      </c>
      <c r="H379" s="32">
        <f>+'IB HUB'!AF26</f>
        <v>0</v>
      </c>
      <c r="I379" s="32">
        <f>+'IB HUB'!AG26</f>
        <v>0</v>
      </c>
      <c r="J379" s="32">
        <f>+'IB HUB'!AH26</f>
        <v>0</v>
      </c>
      <c r="K379" s="32">
        <f>+'IB HUB'!AI26</f>
        <v>0</v>
      </c>
      <c r="L379" s="32">
        <f>+'IB HUB'!AJ26</f>
        <v>0</v>
      </c>
      <c r="M379" s="32">
        <f>+'IB HUB'!AK26</f>
        <v>0</v>
      </c>
      <c r="N379" s="32">
        <f>+'IB HUB'!AL26</f>
        <v>0</v>
      </c>
      <c r="O379" s="32">
        <f>+'IB HUB'!AM26</f>
        <v>0</v>
      </c>
      <c r="P379" s="32">
        <f>+'IB HUB'!AN26</f>
        <v>0</v>
      </c>
      <c r="Q379" s="32">
        <f>+'IB HUB'!AO26</f>
        <v>0</v>
      </c>
      <c r="R379" s="32">
        <f>+'IB HUB'!AP26</f>
        <v>0</v>
      </c>
      <c r="S379" s="32">
        <f>+'IB HUB'!AQ26</f>
        <v>0</v>
      </c>
      <c r="T379" s="32">
        <f>+'IB HUB'!AR26</f>
        <v>0</v>
      </c>
      <c r="U379" s="32">
        <f>+'IB HUB'!AS26</f>
        <v>0</v>
      </c>
      <c r="V379" s="32">
        <f>+'IB HUB'!AT26</f>
        <v>0</v>
      </c>
      <c r="W379" s="32">
        <f>+'IB HUB'!AU26</f>
        <v>0</v>
      </c>
      <c r="X379" s="32">
        <f>+'IB HUB'!AV26</f>
        <v>0</v>
      </c>
      <c r="Y379" s="32">
        <f>+'IB HUB'!AW26</f>
        <v>0</v>
      </c>
    </row>
    <row r="380" spans="1:25">
      <c r="A380" t="s">
        <v>212</v>
      </c>
      <c r="B380" s="32">
        <f>+'FR HUB'!Z26</f>
        <v>0</v>
      </c>
      <c r="C380" s="32">
        <f>+'FR HUB'!AA26</f>
        <v>0</v>
      </c>
      <c r="D380" s="32">
        <f>+'FR HUB'!AB26</f>
        <v>0</v>
      </c>
      <c r="E380" s="32">
        <f>+'FR HUB'!AC26</f>
        <v>0</v>
      </c>
      <c r="F380" s="32">
        <f>+'FR HUB'!AD26</f>
        <v>0</v>
      </c>
      <c r="G380" s="32">
        <f>+'FR HUB'!AE26</f>
        <v>0</v>
      </c>
      <c r="H380" s="32">
        <f>+'FR HUB'!AF26</f>
        <v>0</v>
      </c>
      <c r="I380" s="32">
        <f>+'FR HUB'!AG26</f>
        <v>0</v>
      </c>
      <c r="J380" s="32">
        <f>+'FR HUB'!AH26</f>
        <v>0</v>
      </c>
      <c r="K380" s="32">
        <f>+'FR HUB'!AI26</f>
        <v>0</v>
      </c>
      <c r="L380" s="32">
        <f>+'FR HUB'!AJ26</f>
        <v>0</v>
      </c>
      <c r="M380" s="32">
        <f>+'FR HUB'!AK26</f>
        <v>0</v>
      </c>
      <c r="N380" s="32">
        <f>+'FR HUB'!AL26</f>
        <v>0</v>
      </c>
      <c r="O380" s="32">
        <f>+'FR HUB'!AM26</f>
        <v>0</v>
      </c>
      <c r="P380" s="32">
        <f>+'FR HUB'!AN26</f>
        <v>0</v>
      </c>
      <c r="Q380" s="32">
        <f>+'FR HUB'!AO26</f>
        <v>0</v>
      </c>
      <c r="R380" s="32">
        <f>+'FR HUB'!AP26</f>
        <v>0</v>
      </c>
      <c r="S380" s="32">
        <f>+'FR HUB'!AQ26</f>
        <v>0</v>
      </c>
      <c r="T380" s="32">
        <f>+'FR HUB'!AR26</f>
        <v>0</v>
      </c>
      <c r="U380" s="32">
        <f>+'FR HUB'!AS26</f>
        <v>0</v>
      </c>
      <c r="V380" s="32">
        <f>+'FR HUB'!AT26</f>
        <v>0</v>
      </c>
      <c r="W380" s="32">
        <f>+'FR HUB'!AU26</f>
        <v>0</v>
      </c>
      <c r="X380" s="32">
        <f>+'FR HUB'!AV26</f>
        <v>0</v>
      </c>
      <c r="Y380" s="32">
        <f>+'FR HUB'!AW26</f>
        <v>0</v>
      </c>
    </row>
    <row r="381" spans="1:25">
      <c r="A381" t="s">
        <v>206</v>
      </c>
      <c r="B381" s="32">
        <f>+'IT HUB'!Z26</f>
        <v>0</v>
      </c>
      <c r="C381" s="32">
        <f>+'IT HUB'!AA26</f>
        <v>0</v>
      </c>
      <c r="D381" s="32">
        <f>+'IT HUB'!AB26</f>
        <v>0</v>
      </c>
      <c r="E381" s="32">
        <f>+'IT HUB'!AC26</f>
        <v>0</v>
      </c>
      <c r="F381" s="32">
        <f>+'IT HUB'!AD26</f>
        <v>0</v>
      </c>
      <c r="G381" s="32">
        <f>+'IT HUB'!AE26</f>
        <v>0</v>
      </c>
      <c r="H381" s="32">
        <f>+'IT HUB'!AF26</f>
        <v>0</v>
      </c>
      <c r="I381" s="32">
        <f>+'IT HUB'!AG26</f>
        <v>0</v>
      </c>
      <c r="J381" s="32">
        <f>+'IT HUB'!AH26</f>
        <v>0</v>
      </c>
      <c r="K381" s="32">
        <f>+'IT HUB'!AI26</f>
        <v>0</v>
      </c>
      <c r="L381" s="32">
        <f>+'IT HUB'!AJ26</f>
        <v>0</v>
      </c>
      <c r="M381" s="32">
        <f>+'IT HUB'!AK26</f>
        <v>0</v>
      </c>
      <c r="N381" s="32">
        <f>+'IT HUB'!AL26</f>
        <v>0</v>
      </c>
      <c r="O381" s="32">
        <f>+'IT HUB'!AM26</f>
        <v>0</v>
      </c>
      <c r="P381" s="32">
        <f>+'IT HUB'!AN26</f>
        <v>0</v>
      </c>
      <c r="Q381" s="32">
        <f>+'IT HUB'!AO26</f>
        <v>0</v>
      </c>
      <c r="R381" s="32">
        <f>+'IT HUB'!AP26</f>
        <v>0</v>
      </c>
      <c r="S381" s="32">
        <f>+'IT HUB'!AQ26</f>
        <v>0</v>
      </c>
      <c r="T381" s="32">
        <f>+'IT HUB'!AR26</f>
        <v>0</v>
      </c>
      <c r="U381" s="32">
        <f>+'IT HUB'!AS26</f>
        <v>0</v>
      </c>
      <c r="V381" s="32">
        <f>+'IT HUB'!AT26</f>
        <v>0</v>
      </c>
      <c r="W381" s="32">
        <f>+'IT HUB'!AU26</f>
        <v>0</v>
      </c>
      <c r="X381" s="32">
        <f>+'IT HUB'!AV26</f>
        <v>0</v>
      </c>
      <c r="Y381" s="32">
        <f>+'IT HUB'!AW26</f>
        <v>0</v>
      </c>
    </row>
    <row r="382" spans="1:25">
      <c r="A382" t="s">
        <v>207</v>
      </c>
      <c r="B382" s="32">
        <f>+'UK HUB'!Z26</f>
        <v>384</v>
      </c>
      <c r="C382" s="32">
        <f>+'UK HUB'!AA26</f>
        <v>0</v>
      </c>
      <c r="D382" s="32">
        <f>+'UK HUB'!AB26</f>
        <v>0</v>
      </c>
      <c r="E382" s="32">
        <f>+'UK HUB'!AC26</f>
        <v>0</v>
      </c>
      <c r="F382" s="32">
        <f>+'UK HUB'!AD26</f>
        <v>0</v>
      </c>
      <c r="G382" s="32">
        <f>+'UK HUB'!AE26</f>
        <v>0</v>
      </c>
      <c r="H382" s="32">
        <f>+'UK HUB'!AF26</f>
        <v>0</v>
      </c>
      <c r="I382" s="32">
        <f>+'UK HUB'!AG26</f>
        <v>0</v>
      </c>
      <c r="J382" s="32">
        <f>+'UK HUB'!AH26</f>
        <v>0</v>
      </c>
      <c r="K382" s="32">
        <f>+'UK HUB'!AI26</f>
        <v>0</v>
      </c>
      <c r="L382" s="32">
        <f>+'UK HUB'!AJ26</f>
        <v>0</v>
      </c>
      <c r="M382" s="32">
        <f>+'UK HUB'!AK26</f>
        <v>0</v>
      </c>
      <c r="N382" s="32">
        <f>+'UK HUB'!AL26</f>
        <v>0</v>
      </c>
      <c r="O382" s="32">
        <f>+'UK HUB'!AM26</f>
        <v>0</v>
      </c>
      <c r="P382" s="32">
        <f>+'UK HUB'!AN26</f>
        <v>0</v>
      </c>
      <c r="Q382" s="32">
        <f>+'UK HUB'!AO26</f>
        <v>384</v>
      </c>
      <c r="R382" s="32">
        <f>+'UK HUB'!AP26</f>
        <v>0</v>
      </c>
      <c r="S382" s="32">
        <f>+'UK HUB'!AQ26</f>
        <v>0</v>
      </c>
      <c r="T382" s="32">
        <f>+'UK HUB'!AR26</f>
        <v>0</v>
      </c>
      <c r="U382" s="32">
        <f>+'UK HUB'!AS26</f>
        <v>0</v>
      </c>
      <c r="V382" s="32">
        <f>+'UK HUB'!AT26</f>
        <v>0</v>
      </c>
      <c r="W382" s="32">
        <f>+'UK HUB'!AU26</f>
        <v>0</v>
      </c>
      <c r="X382" s="32">
        <f>+'UK HUB'!AV26</f>
        <v>0</v>
      </c>
      <c r="Y382" s="32">
        <f>+'UK HUB'!AW26</f>
        <v>0</v>
      </c>
    </row>
    <row r="383" spans="1:25">
      <c r="A383" t="s">
        <v>208</v>
      </c>
      <c r="B383" s="32">
        <f>+'CE HUB'!Z26</f>
        <v>0</v>
      </c>
      <c r="C383" s="32">
        <f>+'CE HUB'!AA26</f>
        <v>0</v>
      </c>
      <c r="D383" s="32">
        <f>+'CE HUB'!AB26</f>
        <v>0</v>
      </c>
      <c r="E383" s="32">
        <f>+'CE HUB'!AC26</f>
        <v>0</v>
      </c>
      <c r="F383" s="32">
        <f>+'CE HUB'!AD26</f>
        <v>0</v>
      </c>
      <c r="G383" s="32">
        <f>+'CE HUB'!AE26</f>
        <v>0</v>
      </c>
      <c r="H383" s="32">
        <f>+'CE HUB'!AF26</f>
        <v>0</v>
      </c>
      <c r="I383" s="32">
        <f>+'CE HUB'!AG26</f>
        <v>0</v>
      </c>
      <c r="J383" s="32">
        <f>+'CE HUB'!AH26</f>
        <v>0</v>
      </c>
      <c r="K383" s="32">
        <f>+'CE HUB'!AI26</f>
        <v>0</v>
      </c>
      <c r="L383" s="32">
        <f>+'CE HUB'!AJ26</f>
        <v>0</v>
      </c>
      <c r="M383" s="32">
        <f>+'CE HUB'!AK26</f>
        <v>0</v>
      </c>
      <c r="N383" s="32">
        <f>+'CE HUB'!AL26</f>
        <v>0</v>
      </c>
      <c r="O383" s="32">
        <f>+'CE HUB'!AM26</f>
        <v>0</v>
      </c>
      <c r="P383" s="32">
        <f>+'CE HUB'!AN26</f>
        <v>0</v>
      </c>
      <c r="Q383" s="32">
        <f>+'CE HUB'!AO26</f>
        <v>0</v>
      </c>
      <c r="R383" s="32">
        <f>+'CE HUB'!AP26</f>
        <v>0</v>
      </c>
      <c r="S383" s="32">
        <f>+'CE HUB'!AQ26</f>
        <v>0</v>
      </c>
      <c r="T383" s="32">
        <f>+'CE HUB'!AR26</f>
        <v>0</v>
      </c>
      <c r="U383" s="32">
        <f>+'CE HUB'!AS26</f>
        <v>0</v>
      </c>
      <c r="V383" s="32">
        <f>+'CE HUB'!AT26</f>
        <v>0</v>
      </c>
      <c r="W383" s="32">
        <f>+'CE HUB'!AU26</f>
        <v>0</v>
      </c>
      <c r="X383" s="32">
        <f>+'CE HUB'!AV26</f>
        <v>0</v>
      </c>
      <c r="Y383" s="32">
        <f>+'CE HUB'!AW26</f>
        <v>0</v>
      </c>
    </row>
    <row r="384" spans="1:25">
      <c r="A384" t="s">
        <v>213</v>
      </c>
      <c r="B384" s="32">
        <f>+'M-EAST Hub'!Z26</f>
        <v>384</v>
      </c>
      <c r="C384" s="32">
        <f>+'M-EAST Hub'!AA26</f>
        <v>0</v>
      </c>
      <c r="D384" s="32">
        <f>+'M-EAST Hub'!AB26</f>
        <v>0</v>
      </c>
      <c r="E384" s="32">
        <f>+'M-EAST Hub'!AC26</f>
        <v>0</v>
      </c>
      <c r="F384" s="32">
        <f>+'M-EAST Hub'!AD26</f>
        <v>0</v>
      </c>
      <c r="G384" s="32">
        <f>+'M-EAST Hub'!AE26</f>
        <v>0</v>
      </c>
      <c r="H384" s="32">
        <f>+'M-EAST Hub'!AF26</f>
        <v>0</v>
      </c>
      <c r="I384" s="32">
        <f>+'M-EAST Hub'!AG26</f>
        <v>0</v>
      </c>
      <c r="J384" s="32">
        <f>+'M-EAST Hub'!AH26</f>
        <v>0</v>
      </c>
      <c r="K384" s="32">
        <f>+'M-EAST Hub'!AI26</f>
        <v>0</v>
      </c>
      <c r="L384" s="32">
        <f>+'M-EAST Hub'!AJ26</f>
        <v>0</v>
      </c>
      <c r="M384" s="32">
        <f>+'M-EAST Hub'!AK26</f>
        <v>0</v>
      </c>
      <c r="N384" s="32">
        <f>+'M-EAST Hub'!AL26</f>
        <v>384</v>
      </c>
      <c r="O384" s="32">
        <f>+'M-EAST Hub'!AM26</f>
        <v>0</v>
      </c>
      <c r="P384" s="32">
        <f>+'M-EAST Hub'!AN26</f>
        <v>0</v>
      </c>
      <c r="Q384" s="32">
        <f>+'M-EAST Hub'!AO26</f>
        <v>0</v>
      </c>
      <c r="R384" s="32">
        <f>+'M-EAST Hub'!AP26</f>
        <v>0</v>
      </c>
      <c r="S384" s="32">
        <f>+'M-EAST Hub'!AQ26</f>
        <v>0</v>
      </c>
      <c r="T384" s="32">
        <f>+'M-EAST Hub'!AR26</f>
        <v>0</v>
      </c>
      <c r="U384" s="32">
        <f>+'M-EAST Hub'!AS26</f>
        <v>0</v>
      </c>
      <c r="V384" s="32">
        <f>+'M-EAST Hub'!AT26</f>
        <v>0</v>
      </c>
      <c r="W384" s="32">
        <f>+'M-EAST Hub'!AU26</f>
        <v>0</v>
      </c>
      <c r="X384" s="32">
        <f>+'M-EAST Hub'!AV26</f>
        <v>0</v>
      </c>
      <c r="Y384" s="32">
        <f>+'M-EAST Hub'!AW26</f>
        <v>0</v>
      </c>
    </row>
    <row r="385" spans="1:25">
      <c r="A385" t="s">
        <v>63</v>
      </c>
      <c r="B385" s="32">
        <f>+USA!Z26</f>
        <v>0</v>
      </c>
      <c r="C385" s="32">
        <f>+USA!AA26</f>
        <v>0</v>
      </c>
      <c r="D385" s="32">
        <f>+USA!AB26</f>
        <v>0</v>
      </c>
      <c r="E385" s="32">
        <f>+USA!AC26</f>
        <v>0</v>
      </c>
      <c r="F385" s="32">
        <f>+USA!AD26</f>
        <v>0</v>
      </c>
      <c r="G385" s="32">
        <f>+USA!AE26</f>
        <v>0</v>
      </c>
      <c r="H385" s="32">
        <f>+USA!AF26</f>
        <v>0</v>
      </c>
      <c r="I385" s="32">
        <f>+USA!AG26</f>
        <v>0</v>
      </c>
      <c r="J385" s="32">
        <f>+USA!AH26</f>
        <v>0</v>
      </c>
      <c r="K385" s="32">
        <f>+USA!AI26</f>
        <v>0</v>
      </c>
      <c r="L385" s="32">
        <f>+USA!AJ26</f>
        <v>0</v>
      </c>
      <c r="M385" s="32">
        <f>+USA!AK26</f>
        <v>0</v>
      </c>
      <c r="N385" s="32">
        <f>+USA!AL26</f>
        <v>0</v>
      </c>
      <c r="O385" s="32">
        <f>+USA!AM26</f>
        <v>0</v>
      </c>
      <c r="P385" s="32">
        <f>+USA!AN26</f>
        <v>0</v>
      </c>
      <c r="Q385" s="32">
        <f>+USA!AO26</f>
        <v>0</v>
      </c>
      <c r="R385" s="32">
        <f>+USA!AP26</f>
        <v>0</v>
      </c>
      <c r="S385" s="32">
        <f>+USA!AQ26</f>
        <v>0</v>
      </c>
      <c r="T385" s="32">
        <f>+USA!AR26</f>
        <v>0</v>
      </c>
      <c r="U385" s="32">
        <f>+USA!AS26</f>
        <v>0</v>
      </c>
      <c r="V385" s="32">
        <f>+USA!AT26</f>
        <v>0</v>
      </c>
      <c r="W385" s="32">
        <f>+USA!AU26</f>
        <v>0</v>
      </c>
      <c r="X385" s="32">
        <f>+USA!AV26</f>
        <v>0</v>
      </c>
      <c r="Y385" s="32">
        <f>+USA!AW26</f>
        <v>0</v>
      </c>
    </row>
    <row r="386" spans="1:25">
      <c r="A386" t="s">
        <v>209</v>
      </c>
      <c r="B386" s="32">
        <f>+ASIA!Z26</f>
        <v>0</v>
      </c>
      <c r="C386" s="32">
        <f>+ASIA!AA26</f>
        <v>0</v>
      </c>
      <c r="D386" s="32">
        <f>+ASIA!AB26</f>
        <v>0</v>
      </c>
      <c r="E386" s="32">
        <f>+ASIA!AC26</f>
        <v>0</v>
      </c>
      <c r="F386" s="32">
        <f>+ASIA!AD26</f>
        <v>0</v>
      </c>
      <c r="G386" s="32">
        <f>+ASIA!AE26</f>
        <v>0</v>
      </c>
      <c r="H386" s="32">
        <f>+ASIA!AF26</f>
        <v>0</v>
      </c>
      <c r="I386" s="32">
        <f>+ASIA!AG26</f>
        <v>0</v>
      </c>
      <c r="J386" s="32">
        <f>+ASIA!AH26</f>
        <v>0</v>
      </c>
      <c r="K386" s="32">
        <f>+ASIA!AI26</f>
        <v>0</v>
      </c>
      <c r="L386" s="32">
        <f>+ASIA!AJ26</f>
        <v>0</v>
      </c>
      <c r="M386" s="32">
        <f>+ASIA!AK26</f>
        <v>0</v>
      </c>
      <c r="N386" s="32">
        <f>+ASIA!AL26</f>
        <v>0</v>
      </c>
      <c r="O386" s="32">
        <f>+ASIA!AM26</f>
        <v>0</v>
      </c>
      <c r="P386" s="32">
        <f>+ASIA!AN26</f>
        <v>0</v>
      </c>
      <c r="Q386" s="32">
        <f>+ASIA!AO26</f>
        <v>0</v>
      </c>
      <c r="R386" s="32">
        <f>+ASIA!AP26</f>
        <v>0</v>
      </c>
      <c r="S386" s="32">
        <f>+ASIA!AQ26</f>
        <v>0</v>
      </c>
      <c r="T386" s="32">
        <f>+ASIA!AR26</f>
        <v>0</v>
      </c>
      <c r="U386" s="32">
        <f>+ASIA!AS26</f>
        <v>0</v>
      </c>
      <c r="V386" s="32">
        <f>+ASIA!AT26</f>
        <v>0</v>
      </c>
      <c r="W386" s="32">
        <f>+ASIA!AU26</f>
        <v>0</v>
      </c>
      <c r="X386" s="32">
        <f>+ASIA!AV26</f>
        <v>0</v>
      </c>
      <c r="Y386" s="32">
        <f>+ASIA!AW26</f>
        <v>0</v>
      </c>
    </row>
    <row r="387" spans="1:25">
      <c r="A387" t="s">
        <v>214</v>
      </c>
      <c r="B387" s="32">
        <f>+'Others IEC'!Z26</f>
        <v>0</v>
      </c>
      <c r="C387" s="32">
        <f>+'Others IEC'!AA26</f>
        <v>0</v>
      </c>
      <c r="D387" s="32">
        <f>+'Others IEC'!AB26</f>
        <v>0</v>
      </c>
      <c r="E387" s="32">
        <f>+'Others IEC'!AC26</f>
        <v>0</v>
      </c>
      <c r="F387" s="32">
        <f>+'Others IEC'!AD26</f>
        <v>0</v>
      </c>
      <c r="G387" s="32">
        <f>+'Others IEC'!AE26</f>
        <v>0</v>
      </c>
      <c r="H387" s="32">
        <f>+'Others IEC'!AF26</f>
        <v>0</v>
      </c>
      <c r="I387" s="32">
        <f>+'Others IEC'!AG26</f>
        <v>0</v>
      </c>
      <c r="J387" s="32">
        <f>+'Others IEC'!AH26</f>
        <v>0</v>
      </c>
      <c r="K387" s="32">
        <f>+'Others IEC'!AI26</f>
        <v>0</v>
      </c>
      <c r="L387" s="32">
        <f>+'Others IEC'!AJ26</f>
        <v>0</v>
      </c>
      <c r="M387" s="32">
        <f>+'Others IEC'!AK26</f>
        <v>0</v>
      </c>
      <c r="N387" s="32">
        <f>+'Others IEC'!AL26</f>
        <v>0</v>
      </c>
      <c r="O387" s="32">
        <f>+'Others IEC'!AM26</f>
        <v>0</v>
      </c>
      <c r="P387" s="32">
        <f>+'Others IEC'!AN26</f>
        <v>0</v>
      </c>
      <c r="Q387" s="32">
        <f>+'Others IEC'!AO26</f>
        <v>0</v>
      </c>
      <c r="R387" s="32">
        <f>+'Others IEC'!AP26</f>
        <v>0</v>
      </c>
      <c r="S387" s="32">
        <f>+'Others IEC'!AQ26</f>
        <v>0</v>
      </c>
      <c r="T387" s="32">
        <f>+'Others IEC'!AR26</f>
        <v>0</v>
      </c>
      <c r="U387" s="32">
        <f>+'Others IEC'!AS26</f>
        <v>0</v>
      </c>
      <c r="V387" s="32">
        <f>+'Others IEC'!AT26</f>
        <v>0</v>
      </c>
      <c r="W387" s="32">
        <f>+'Others IEC'!AU26</f>
        <v>0</v>
      </c>
      <c r="X387" s="32">
        <f>+'Others IEC'!AV26</f>
        <v>0</v>
      </c>
      <c r="Y387" s="32">
        <f>+'Others IEC'!AW26</f>
        <v>0</v>
      </c>
    </row>
    <row r="388" spans="1:25">
      <c r="A388" t="s">
        <v>215</v>
      </c>
      <c r="B388" s="32">
        <f>+'N-Africa'!Z26</f>
        <v>0</v>
      </c>
      <c r="C388" s="32">
        <f>+'N-Africa'!AA26</f>
        <v>0</v>
      </c>
      <c r="D388" s="32">
        <f>+'N-Africa'!AB26</f>
        <v>0</v>
      </c>
      <c r="E388" s="32">
        <f>+'N-Africa'!AC26</f>
        <v>0</v>
      </c>
      <c r="F388" s="32">
        <f>+'N-Africa'!AD26</f>
        <v>0</v>
      </c>
      <c r="G388" s="32">
        <f>+'N-Africa'!AE26</f>
        <v>384</v>
      </c>
      <c r="H388" s="32">
        <f>+'N-Africa'!AF26</f>
        <v>0</v>
      </c>
      <c r="I388" s="32">
        <f>+'N-Africa'!AG26</f>
        <v>0</v>
      </c>
      <c r="J388" s="32">
        <f>+'N-Africa'!AH26</f>
        <v>0</v>
      </c>
      <c r="K388" s="32">
        <f>+'N-Africa'!AI26</f>
        <v>0</v>
      </c>
      <c r="L388" s="32">
        <f>+'N-Africa'!AJ26</f>
        <v>0</v>
      </c>
      <c r="M388" s="32">
        <f>+'N-Africa'!AK26</f>
        <v>0</v>
      </c>
      <c r="N388" s="32">
        <f>+'N-Africa'!AL26</f>
        <v>0</v>
      </c>
      <c r="O388" s="32">
        <f>+'N-Africa'!AM26</f>
        <v>0</v>
      </c>
      <c r="P388" s="32">
        <f>+'N-Africa'!AN26</f>
        <v>384</v>
      </c>
      <c r="Q388" s="32">
        <f>+'N-Africa'!AO26</f>
        <v>0</v>
      </c>
      <c r="R388" s="32">
        <f>+'N-Africa'!AP26</f>
        <v>0</v>
      </c>
      <c r="S388" s="32">
        <f>+'N-Africa'!AQ26</f>
        <v>0</v>
      </c>
      <c r="T388" s="32">
        <f>+'N-Africa'!AR26</f>
        <v>0</v>
      </c>
      <c r="U388" s="32">
        <f>+'N-Africa'!AS26</f>
        <v>0</v>
      </c>
      <c r="V388" s="32">
        <f>+'N-Africa'!AT26</f>
        <v>0</v>
      </c>
      <c r="W388" s="32">
        <f>+'N-Africa'!AU26</f>
        <v>0</v>
      </c>
      <c r="X388" s="32">
        <f>+'N-Africa'!AV26</f>
        <v>0</v>
      </c>
      <c r="Y388" s="32">
        <f>+'N-Africa'!AW26</f>
        <v>0</v>
      </c>
    </row>
    <row r="390" spans="1:25">
      <c r="A390" s="33" t="s">
        <v>216</v>
      </c>
      <c r="B390" s="34">
        <f>+SUM(B378:B388)</f>
        <v>768</v>
      </c>
      <c r="C390" s="34">
        <f t="shared" ref="C390:Y390" si="22">+SUM(C378:C388)</f>
        <v>0</v>
      </c>
      <c r="D390" s="34">
        <f t="shared" si="22"/>
        <v>0</v>
      </c>
      <c r="E390" s="34">
        <f t="shared" si="22"/>
        <v>0</v>
      </c>
      <c r="F390" s="34">
        <f t="shared" si="22"/>
        <v>0</v>
      </c>
      <c r="G390" s="34">
        <f t="shared" si="22"/>
        <v>384</v>
      </c>
      <c r="H390" s="34">
        <f t="shared" si="22"/>
        <v>0</v>
      </c>
      <c r="I390" s="34">
        <f t="shared" si="22"/>
        <v>0</v>
      </c>
      <c r="J390" s="34">
        <f t="shared" si="22"/>
        <v>0</v>
      </c>
      <c r="K390" s="34">
        <f t="shared" si="22"/>
        <v>0</v>
      </c>
      <c r="L390" s="34">
        <f t="shared" si="22"/>
        <v>0</v>
      </c>
      <c r="M390" s="34">
        <f t="shared" si="22"/>
        <v>0</v>
      </c>
      <c r="N390" s="34">
        <f t="shared" si="22"/>
        <v>384</v>
      </c>
      <c r="O390" s="34">
        <f t="shared" si="22"/>
        <v>0</v>
      </c>
      <c r="P390" s="34">
        <f t="shared" si="22"/>
        <v>384</v>
      </c>
      <c r="Q390" s="34">
        <f t="shared" si="22"/>
        <v>384</v>
      </c>
      <c r="R390" s="34">
        <f t="shared" si="22"/>
        <v>0</v>
      </c>
      <c r="S390" s="34">
        <f t="shared" si="22"/>
        <v>0</v>
      </c>
      <c r="T390" s="34">
        <f t="shared" si="22"/>
        <v>0</v>
      </c>
      <c r="U390" s="34">
        <f t="shared" si="22"/>
        <v>0</v>
      </c>
      <c r="V390" s="34">
        <f t="shared" si="22"/>
        <v>0</v>
      </c>
      <c r="W390" s="34">
        <f t="shared" si="22"/>
        <v>0</v>
      </c>
      <c r="X390" s="34">
        <f t="shared" si="22"/>
        <v>0</v>
      </c>
      <c r="Y390" s="34">
        <f t="shared" si="22"/>
        <v>0</v>
      </c>
    </row>
    <row r="394" spans="1:25">
      <c r="A394" t="s">
        <v>217</v>
      </c>
      <c r="B394" s="35">
        <f>+B390+B373+B356+B339+B322+B305+B288+B271+B254+B237+B220+B203+B186+B169+B152+B135+B33+B16</f>
        <v>70656</v>
      </c>
      <c r="C394" s="35">
        <f t="shared" ref="C394:Y394" si="23">+C390+C373+C356+C339+C322+C305+C288+C271+C254+C237+C220+C203+C186+C169+C152+C135+C33+C16</f>
        <v>34944</v>
      </c>
      <c r="D394" s="35">
        <f t="shared" si="23"/>
        <v>55367.25</v>
      </c>
      <c r="E394" s="35">
        <f t="shared" si="23"/>
        <v>37632</v>
      </c>
      <c r="F394" s="35">
        <f t="shared" si="23"/>
        <v>37632</v>
      </c>
      <c r="G394" s="35">
        <f t="shared" si="23"/>
        <v>39623.25</v>
      </c>
      <c r="H394" s="35">
        <f t="shared" si="23"/>
        <v>13440</v>
      </c>
      <c r="I394" s="35">
        <f t="shared" si="23"/>
        <v>45696</v>
      </c>
      <c r="J394" s="35">
        <f t="shared" si="23"/>
        <v>55751.25</v>
      </c>
      <c r="K394" s="35">
        <f t="shared" si="23"/>
        <v>75264</v>
      </c>
      <c r="L394" s="35">
        <f t="shared" si="23"/>
        <v>120192</v>
      </c>
      <c r="M394" s="35">
        <f t="shared" si="23"/>
        <v>126791.25</v>
      </c>
      <c r="N394" s="35">
        <f t="shared" si="23"/>
        <v>52224</v>
      </c>
      <c r="O394" s="35">
        <f t="shared" si="23"/>
        <v>61440</v>
      </c>
      <c r="P394" s="35">
        <f t="shared" si="23"/>
        <v>59904</v>
      </c>
      <c r="Q394" s="35">
        <f t="shared" si="23"/>
        <v>39936</v>
      </c>
      <c r="R394" s="35">
        <f t="shared" si="23"/>
        <v>37248</v>
      </c>
      <c r="S394" s="35">
        <f t="shared" si="23"/>
        <v>45312</v>
      </c>
      <c r="T394" s="35">
        <f t="shared" si="23"/>
        <v>16512</v>
      </c>
      <c r="U394" s="35">
        <f t="shared" si="23"/>
        <v>64896</v>
      </c>
      <c r="V394" s="35">
        <f t="shared" si="23"/>
        <v>56064</v>
      </c>
      <c r="W394" s="35">
        <f t="shared" si="23"/>
        <v>74880</v>
      </c>
      <c r="X394" s="35">
        <f t="shared" si="23"/>
        <v>120576</v>
      </c>
      <c r="Y394" s="35">
        <f t="shared" si="23"/>
        <v>121344</v>
      </c>
    </row>
    <row r="395" spans="1:25">
      <c r="A395" t="s">
        <v>218</v>
      </c>
      <c r="B395" s="35">
        <f>+B50+B67+B84+B101+B118</f>
        <v>28800</v>
      </c>
      <c r="C395" s="35">
        <f t="shared" ref="C395:Y395" si="24">+C50+C67+C84+C101+C118</f>
        <v>40704</v>
      </c>
      <c r="D395" s="35">
        <f t="shared" si="24"/>
        <v>31488</v>
      </c>
      <c r="E395" s="35">
        <f t="shared" si="24"/>
        <v>9984</v>
      </c>
      <c r="F395" s="35">
        <f t="shared" si="24"/>
        <v>9600</v>
      </c>
      <c r="G395" s="35">
        <f t="shared" si="24"/>
        <v>23424</v>
      </c>
      <c r="H395" s="35">
        <f t="shared" si="24"/>
        <v>9600</v>
      </c>
      <c r="I395" s="35">
        <f t="shared" si="24"/>
        <v>21888</v>
      </c>
      <c r="J395" s="35">
        <f t="shared" si="24"/>
        <v>33792</v>
      </c>
      <c r="K395" s="35">
        <f t="shared" si="24"/>
        <v>26112</v>
      </c>
      <c r="L395" s="35">
        <f t="shared" si="24"/>
        <v>28416</v>
      </c>
      <c r="M395" s="35">
        <f t="shared" si="24"/>
        <v>39936</v>
      </c>
      <c r="N395" s="35">
        <f t="shared" si="24"/>
        <v>29568</v>
      </c>
      <c r="O395" s="35">
        <f t="shared" si="24"/>
        <v>34944</v>
      </c>
      <c r="P395" s="35">
        <f t="shared" si="24"/>
        <v>37632</v>
      </c>
      <c r="Q395" s="35">
        <f t="shared" si="24"/>
        <v>10752</v>
      </c>
      <c r="R395" s="35">
        <f t="shared" si="24"/>
        <v>10368</v>
      </c>
      <c r="S395" s="35">
        <f t="shared" si="24"/>
        <v>29184</v>
      </c>
      <c r="T395" s="35">
        <f t="shared" si="24"/>
        <v>11520</v>
      </c>
      <c r="U395" s="35">
        <f t="shared" si="24"/>
        <v>13440</v>
      </c>
      <c r="V395" s="35">
        <f t="shared" si="24"/>
        <v>37632</v>
      </c>
      <c r="W395" s="35">
        <f t="shared" si="24"/>
        <v>29568</v>
      </c>
      <c r="X395" s="35">
        <f t="shared" si="24"/>
        <v>30720</v>
      </c>
      <c r="Y395" s="35">
        <f t="shared" si="24"/>
        <v>45696</v>
      </c>
    </row>
    <row r="397" spans="1:25">
      <c r="A397" t="s">
        <v>219</v>
      </c>
      <c r="B397" s="36">
        <f>+B394/(SUM($B394:$M394))</f>
        <v>9.9098303059373991E-2</v>
      </c>
      <c r="C397" s="36">
        <f>+C394/(SUM($B394:$M394))</f>
        <v>4.9010573795668658E-2</v>
      </c>
      <c r="D397" s="36">
        <f t="shared" ref="D397:M397" si="25">+D394/(SUM($B394:$M394))</f>
        <v>7.7655125114132195E-2</v>
      </c>
      <c r="E397" s="36">
        <f t="shared" si="25"/>
        <v>5.2780617933797014E-2</v>
      </c>
      <c r="F397" s="36">
        <f t="shared" si="25"/>
        <v>5.2780617933797014E-2</v>
      </c>
      <c r="G397" s="36">
        <f t="shared" si="25"/>
        <v>5.5573438019380382E-2</v>
      </c>
      <c r="H397" s="36">
        <f t="shared" si="25"/>
        <v>1.8850220690641791E-2</v>
      </c>
      <c r="I397" s="36">
        <f t="shared" si="25"/>
        <v>6.4090750348182096E-2</v>
      </c>
      <c r="J397" s="36">
        <f t="shared" si="25"/>
        <v>7.8193702848150526E-2</v>
      </c>
      <c r="K397" s="36">
        <f t="shared" si="25"/>
        <v>0.10556123586759403</v>
      </c>
      <c r="L397" s="36">
        <f t="shared" si="25"/>
        <v>0.16857483074773943</v>
      </c>
      <c r="M397" s="36">
        <f t="shared" si="25"/>
        <v>0.17783058364154286</v>
      </c>
      <c r="N397" s="36">
        <f>+N394/SUM($N394:$Y394)</f>
        <v>6.9600818833162742E-2</v>
      </c>
      <c r="O397" s="36">
        <f t="shared" ref="O397:Y397" si="26">+O394/SUM($N394:$Y394)</f>
        <v>8.1883316274309115E-2</v>
      </c>
      <c r="P397" s="36">
        <f t="shared" si="26"/>
        <v>7.9836233367451381E-2</v>
      </c>
      <c r="Q397" s="36">
        <f t="shared" si="26"/>
        <v>5.3224155578300923E-2</v>
      </c>
      <c r="R397" s="36">
        <f t="shared" si="26"/>
        <v>4.9641760491299897E-2</v>
      </c>
      <c r="S397" s="36">
        <f t="shared" si="26"/>
        <v>6.0388945752302969E-2</v>
      </c>
      <c r="T397" s="36">
        <f t="shared" si="26"/>
        <v>2.2006141248720572E-2</v>
      </c>
      <c r="U397" s="36">
        <f t="shared" si="26"/>
        <v>8.6489252814739001E-2</v>
      </c>
      <c r="V397" s="36">
        <f t="shared" si="26"/>
        <v>7.4718526100307062E-2</v>
      </c>
      <c r="W397" s="36">
        <f t="shared" si="26"/>
        <v>9.9795291709314227E-2</v>
      </c>
      <c r="X397" s="36">
        <f t="shared" si="26"/>
        <v>0.16069600818833163</v>
      </c>
      <c r="Y397" s="36">
        <f t="shared" si="26"/>
        <v>0.1617195496417605</v>
      </c>
    </row>
    <row r="398" spans="1:25">
      <c r="A398" t="s">
        <v>220</v>
      </c>
      <c r="B398" s="36">
        <f>+B395/(SUM($B395:$M395))</f>
        <v>9.4816687737041716E-2</v>
      </c>
      <c r="C398" s="36">
        <f>+C395/(SUM($B395:$M395))</f>
        <v>0.13400758533501897</v>
      </c>
      <c r="D398" s="36">
        <f t="shared" ref="D398:M398" si="27">+D395/(SUM($B395:$M395))</f>
        <v>0.10366624525916561</v>
      </c>
      <c r="E398" s="36">
        <f t="shared" si="27"/>
        <v>3.286978508217446E-2</v>
      </c>
      <c r="F398" s="36">
        <f t="shared" si="27"/>
        <v>3.1605562579013903E-2</v>
      </c>
      <c r="G398" s="36">
        <f t="shared" si="27"/>
        <v>7.7117572692793929E-2</v>
      </c>
      <c r="H398" s="36">
        <f t="shared" si="27"/>
        <v>3.1605562579013903E-2</v>
      </c>
      <c r="I398" s="36">
        <f t="shared" si="27"/>
        <v>7.2060682680151714E-2</v>
      </c>
      <c r="J398" s="36">
        <f t="shared" si="27"/>
        <v>0.11125158027812895</v>
      </c>
      <c r="K398" s="36">
        <f t="shared" si="27"/>
        <v>8.5967130214917822E-2</v>
      </c>
      <c r="L398" s="36">
        <f t="shared" si="27"/>
        <v>9.3552465233881166E-2</v>
      </c>
      <c r="M398" s="36">
        <f t="shared" si="27"/>
        <v>0.13147914032869784</v>
      </c>
      <c r="N398" s="36">
        <f>+N395/SUM($N395:$Y395)</f>
        <v>9.2105263157894732E-2</v>
      </c>
      <c r="O398" s="36">
        <f t="shared" ref="O398:Y398" si="28">+O395/SUM($N395:$Y395)</f>
        <v>0.10885167464114832</v>
      </c>
      <c r="P398" s="36">
        <f t="shared" si="28"/>
        <v>0.11722488038277512</v>
      </c>
      <c r="Q398" s="36">
        <f t="shared" si="28"/>
        <v>3.3492822966507178E-2</v>
      </c>
      <c r="R398" s="36">
        <f t="shared" si="28"/>
        <v>3.2296650717703351E-2</v>
      </c>
      <c r="S398" s="36">
        <f t="shared" si="28"/>
        <v>9.0909090909090912E-2</v>
      </c>
      <c r="T398" s="36">
        <f t="shared" si="28"/>
        <v>3.5885167464114832E-2</v>
      </c>
      <c r="U398" s="36">
        <f t="shared" si="28"/>
        <v>4.1866028708133975E-2</v>
      </c>
      <c r="V398" s="36">
        <f t="shared" si="28"/>
        <v>0.11722488038277512</v>
      </c>
      <c r="W398" s="36">
        <f t="shared" si="28"/>
        <v>9.2105263157894732E-2</v>
      </c>
      <c r="X398" s="36">
        <f t="shared" si="28"/>
        <v>9.569377990430622E-2</v>
      </c>
      <c r="Y398" s="36">
        <f t="shared" si="28"/>
        <v>0.1423444976076555</v>
      </c>
    </row>
  </sheetData>
  <pageMargins left="0.7" right="0.7" top="0.75" bottom="0.75" header="0.3" footer="0.3"/>
  <pageSetup paperSize="9"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zoomScale="125" zoomScaleNormal="125" zoomScalePageLayoutView="12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Y9" sqref="AY9"/>
    </sheetView>
  </sheetViews>
  <sheetFormatPr baseColWidth="10" defaultColWidth="8.83203125" defaultRowHeight="15" x14ac:dyDescent="0"/>
  <cols>
    <col min="1" max="1" width="8.83203125" style="17"/>
    <col min="2" max="2" width="9.6640625" style="17" customWidth="1"/>
    <col min="3" max="8" width="10.5" style="17" customWidth="1"/>
    <col min="9" max="9" width="12" style="17" bestFit="1" customWidth="1"/>
    <col min="10" max="10" width="12.6640625" style="17" customWidth="1"/>
    <col min="11" max="11" width="10.5" style="17" bestFit="1" customWidth="1"/>
    <col min="12" max="12" width="11.1640625" style="17" customWidth="1"/>
    <col min="13" max="24" width="8.83203125" style="17"/>
    <col min="25" max="25" width="10.1640625" style="17" customWidth="1"/>
    <col min="26" max="16384" width="8.83203125" style="17"/>
  </cols>
  <sheetData>
    <row r="1" spans="1:49" ht="16" thickBot="1">
      <c r="K1" s="18"/>
      <c r="N1" s="18"/>
      <c r="O1" s="18"/>
    </row>
    <row r="2" spans="1:49" ht="16" thickTop="1">
      <c r="D2" s="17" t="s">
        <v>185</v>
      </c>
      <c r="E2" s="17" t="s">
        <v>185</v>
      </c>
      <c r="F2" s="23" t="s">
        <v>167</v>
      </c>
      <c r="G2" s="24" t="s">
        <v>167</v>
      </c>
      <c r="H2" s="17" t="s">
        <v>167</v>
      </c>
      <c r="I2" s="17" t="s">
        <v>167</v>
      </c>
      <c r="J2" s="17" t="s">
        <v>167</v>
      </c>
      <c r="K2" s="17" t="s">
        <v>167</v>
      </c>
      <c r="L2" s="17" t="s">
        <v>167</v>
      </c>
      <c r="M2" s="19" t="s">
        <v>188</v>
      </c>
      <c r="N2" s="18"/>
      <c r="O2" s="18"/>
      <c r="Y2" s="17" t="s">
        <v>189</v>
      </c>
      <c r="Z2" s="19" t="s">
        <v>186</v>
      </c>
      <c r="AL2" s="19" t="s">
        <v>187</v>
      </c>
    </row>
    <row r="3" spans="1:49" s="16" customFormat="1" ht="47" thickBot="1">
      <c r="A3" s="16" t="s">
        <v>138</v>
      </c>
      <c r="B3" s="16" t="s">
        <v>139</v>
      </c>
      <c r="C3" s="16" t="s">
        <v>140</v>
      </c>
      <c r="D3" s="16" t="s">
        <v>179</v>
      </c>
      <c r="E3" s="16" t="s">
        <v>180</v>
      </c>
      <c r="F3" s="25" t="s">
        <v>190</v>
      </c>
      <c r="G3" s="26" t="s">
        <v>191</v>
      </c>
      <c r="H3" s="16" t="s">
        <v>13</v>
      </c>
      <c r="I3" s="16" t="s">
        <v>183</v>
      </c>
      <c r="J3" s="16" t="s">
        <v>184</v>
      </c>
      <c r="K3" s="16" t="s">
        <v>179</v>
      </c>
      <c r="L3" s="16" t="s">
        <v>180</v>
      </c>
      <c r="M3" s="16">
        <v>1</v>
      </c>
      <c r="N3" s="22">
        <v>2</v>
      </c>
      <c r="O3" s="16">
        <v>3</v>
      </c>
      <c r="P3" s="22">
        <v>4</v>
      </c>
      <c r="Q3" s="16">
        <v>5</v>
      </c>
      <c r="R3" s="22">
        <v>6</v>
      </c>
      <c r="S3" s="16">
        <v>7</v>
      </c>
      <c r="T3" s="22">
        <v>8</v>
      </c>
      <c r="U3" s="16">
        <v>9</v>
      </c>
      <c r="V3" s="22">
        <v>10</v>
      </c>
      <c r="W3" s="16">
        <v>11</v>
      </c>
      <c r="X3" s="22">
        <v>12</v>
      </c>
      <c r="Y3" s="22"/>
      <c r="Z3" s="16">
        <v>1</v>
      </c>
      <c r="AA3" s="22">
        <v>2</v>
      </c>
      <c r="AB3" s="16">
        <v>3</v>
      </c>
      <c r="AC3" s="22">
        <v>4</v>
      </c>
      <c r="AD3" s="16">
        <v>5</v>
      </c>
      <c r="AE3" s="22">
        <v>6</v>
      </c>
      <c r="AF3" s="16">
        <v>7</v>
      </c>
      <c r="AG3" s="22">
        <v>8</v>
      </c>
      <c r="AH3" s="16">
        <v>9</v>
      </c>
      <c r="AI3" s="22">
        <v>10</v>
      </c>
      <c r="AJ3" s="16">
        <v>11</v>
      </c>
      <c r="AK3" s="22">
        <v>12</v>
      </c>
      <c r="AL3" s="16">
        <v>1</v>
      </c>
      <c r="AM3" s="22">
        <v>2</v>
      </c>
      <c r="AN3" s="16">
        <v>3</v>
      </c>
      <c r="AO3" s="22">
        <v>4</v>
      </c>
      <c r="AP3" s="16">
        <v>5</v>
      </c>
      <c r="AQ3" s="22">
        <v>6</v>
      </c>
      <c r="AR3" s="16">
        <v>7</v>
      </c>
      <c r="AS3" s="22">
        <v>8</v>
      </c>
      <c r="AT3" s="16">
        <v>9</v>
      </c>
      <c r="AU3" s="22">
        <v>10</v>
      </c>
      <c r="AV3" s="16">
        <v>11</v>
      </c>
      <c r="AW3" s="22">
        <v>12</v>
      </c>
    </row>
    <row r="4" spans="1:49" ht="16" thickTop="1">
      <c r="A4" s="17" t="s">
        <v>141</v>
      </c>
      <c r="B4" s="17">
        <v>1</v>
      </c>
      <c r="C4" s="17" t="s">
        <v>181</v>
      </c>
      <c r="D4" s="17">
        <f>+'Set up - Demand'!F4</f>
        <v>360000</v>
      </c>
      <c r="E4" s="17">
        <f>+'Set up - Demand'!H4</f>
        <v>380000</v>
      </c>
      <c r="H4" s="17">
        <f>+'Set up - Demand'!AT4</f>
        <v>1</v>
      </c>
      <c r="I4" s="18">
        <f>+'Set up - Demand'!V4</f>
        <v>0.22</v>
      </c>
      <c r="J4" s="18">
        <f>+'Set up - Demand'!AH4</f>
        <v>0.05</v>
      </c>
      <c r="K4" s="27">
        <f t="shared" ref="K4:K26" si="0">+I4*D4</f>
        <v>79200</v>
      </c>
      <c r="L4" s="27">
        <f t="shared" ref="L4:L26" si="1">+J4*E4</f>
        <v>19000</v>
      </c>
      <c r="M4" s="20">
        <v>12</v>
      </c>
      <c r="N4" s="21">
        <v>6</v>
      </c>
      <c r="O4" s="20">
        <v>6</v>
      </c>
      <c r="P4" s="21">
        <v>6</v>
      </c>
      <c r="Q4" s="20">
        <v>6</v>
      </c>
      <c r="R4" s="21">
        <v>0</v>
      </c>
      <c r="S4" s="20">
        <v>0</v>
      </c>
      <c r="T4" s="21">
        <v>6</v>
      </c>
      <c r="U4" s="20">
        <v>6</v>
      </c>
      <c r="V4" s="21">
        <v>18</v>
      </c>
      <c r="W4" s="20">
        <v>30</v>
      </c>
      <c r="X4" s="21">
        <v>24</v>
      </c>
      <c r="Y4" s="20">
        <f>+SUM(M4:X4)</f>
        <v>120</v>
      </c>
      <c r="Z4" s="20">
        <v>8448</v>
      </c>
      <c r="AA4" s="20">
        <v>3840</v>
      </c>
      <c r="AB4" s="20">
        <v>3840</v>
      </c>
      <c r="AC4" s="20">
        <v>3840</v>
      </c>
      <c r="AD4" s="20">
        <v>3840</v>
      </c>
      <c r="AE4" s="20">
        <v>0</v>
      </c>
      <c r="AF4" s="20">
        <v>0</v>
      </c>
      <c r="AG4" s="20">
        <v>3840</v>
      </c>
      <c r="AH4" s="20">
        <v>3840</v>
      </c>
      <c r="AI4" s="20">
        <v>12288</v>
      </c>
      <c r="AJ4" s="20">
        <v>19968</v>
      </c>
      <c r="AK4" s="20">
        <v>15360</v>
      </c>
      <c r="AL4" s="20">
        <v>2304</v>
      </c>
      <c r="AM4" s="20">
        <v>768</v>
      </c>
      <c r="AN4" s="20">
        <v>768</v>
      </c>
      <c r="AO4" s="20">
        <v>1536</v>
      </c>
      <c r="AP4" s="20">
        <v>768</v>
      </c>
      <c r="AQ4" s="20">
        <v>0</v>
      </c>
      <c r="AR4" s="20">
        <v>0</v>
      </c>
      <c r="AS4" s="20">
        <v>768</v>
      </c>
      <c r="AT4" s="20">
        <v>768</v>
      </c>
      <c r="AU4" s="20">
        <v>3072</v>
      </c>
      <c r="AV4" s="20">
        <v>4608</v>
      </c>
      <c r="AW4" s="20">
        <v>3840</v>
      </c>
    </row>
    <row r="5" spans="1:49">
      <c r="A5" s="17" t="s">
        <v>142</v>
      </c>
      <c r="B5" s="17">
        <v>1</v>
      </c>
      <c r="C5" s="17" t="s">
        <v>181</v>
      </c>
      <c r="D5" s="17">
        <f>+'Set up - Demand'!F5</f>
        <v>240000</v>
      </c>
      <c r="E5" s="17">
        <f>+'Set up - Demand'!H5</f>
        <v>230000</v>
      </c>
      <c r="H5" s="17">
        <f>+'Set up - Demand'!AT5</f>
        <v>1</v>
      </c>
      <c r="I5" s="18">
        <f>+'Set up - Demand'!V5</f>
        <v>0.06</v>
      </c>
      <c r="J5" s="18">
        <f>+'Set up - Demand'!AH5</f>
        <v>0.06</v>
      </c>
      <c r="K5" s="27">
        <f t="shared" si="0"/>
        <v>14400</v>
      </c>
      <c r="L5" s="27">
        <f t="shared" si="1"/>
        <v>13800</v>
      </c>
      <c r="M5" s="20">
        <v>12</v>
      </c>
      <c r="N5" s="21">
        <v>6</v>
      </c>
      <c r="O5" s="20">
        <v>6</v>
      </c>
      <c r="P5" s="21">
        <v>6</v>
      </c>
      <c r="Q5" s="20">
        <v>6</v>
      </c>
      <c r="R5" s="21">
        <v>0</v>
      </c>
      <c r="S5" s="20">
        <v>0</v>
      </c>
      <c r="T5" s="21">
        <v>6</v>
      </c>
      <c r="U5" s="20">
        <v>6</v>
      </c>
      <c r="V5" s="21">
        <v>18</v>
      </c>
      <c r="W5" s="20">
        <v>30</v>
      </c>
      <c r="X5" s="21">
        <v>24</v>
      </c>
      <c r="Y5" s="20">
        <f t="shared" ref="Y5:Y26" si="2">+SUM(M5:X5)</f>
        <v>120</v>
      </c>
      <c r="Z5" s="20">
        <v>1536</v>
      </c>
      <c r="AA5" s="20">
        <v>768</v>
      </c>
      <c r="AB5" s="20">
        <v>768</v>
      </c>
      <c r="AC5" s="20">
        <v>768</v>
      </c>
      <c r="AD5" s="20">
        <v>768</v>
      </c>
      <c r="AE5" s="20">
        <v>0</v>
      </c>
      <c r="AF5" s="20">
        <v>0</v>
      </c>
      <c r="AG5" s="20">
        <v>768</v>
      </c>
      <c r="AH5" s="20">
        <v>768</v>
      </c>
      <c r="AI5" s="20">
        <v>2304</v>
      </c>
      <c r="AJ5" s="20">
        <v>3072</v>
      </c>
      <c r="AK5" s="20">
        <v>3072</v>
      </c>
      <c r="AL5" s="20">
        <v>1536</v>
      </c>
      <c r="AM5" s="20">
        <v>768</v>
      </c>
      <c r="AN5" s="20">
        <v>768</v>
      </c>
      <c r="AO5" s="20">
        <v>768</v>
      </c>
      <c r="AP5" s="20">
        <v>768</v>
      </c>
      <c r="AQ5" s="20">
        <v>0</v>
      </c>
      <c r="AR5" s="20">
        <v>0</v>
      </c>
      <c r="AS5" s="20">
        <v>768</v>
      </c>
      <c r="AT5" s="20">
        <v>768</v>
      </c>
      <c r="AU5" s="20">
        <v>2304</v>
      </c>
      <c r="AV5" s="20">
        <v>3072</v>
      </c>
      <c r="AW5" s="20">
        <v>2304</v>
      </c>
    </row>
    <row r="6" spans="1:49">
      <c r="A6" s="17" t="s">
        <v>143</v>
      </c>
      <c r="B6" s="17">
        <v>2</v>
      </c>
      <c r="C6" s="17" t="s">
        <v>182</v>
      </c>
      <c r="D6" s="17">
        <f>+'Set up - Demand'!F6</f>
        <v>75000</v>
      </c>
      <c r="E6" s="17">
        <f>+'Set up - Demand'!H6</f>
        <v>100000</v>
      </c>
      <c r="H6" s="17">
        <f>+'Set up - Demand'!AT6</f>
        <v>1</v>
      </c>
      <c r="I6" s="18">
        <f>+'Set up - Demand'!V6</f>
        <v>0.12</v>
      </c>
      <c r="J6" s="18">
        <f>+'Set up - Demand'!AH6</f>
        <v>0.08</v>
      </c>
      <c r="K6" s="27">
        <f t="shared" si="0"/>
        <v>9000</v>
      </c>
      <c r="L6" s="27">
        <f t="shared" si="1"/>
        <v>8000</v>
      </c>
      <c r="M6" s="20">
        <v>15</v>
      </c>
      <c r="N6" s="21">
        <v>15</v>
      </c>
      <c r="O6" s="20">
        <v>10</v>
      </c>
      <c r="P6" s="21">
        <v>5</v>
      </c>
      <c r="Q6" s="20">
        <v>5</v>
      </c>
      <c r="R6" s="21">
        <v>5</v>
      </c>
      <c r="S6" s="20">
        <v>5</v>
      </c>
      <c r="T6" s="21">
        <v>5</v>
      </c>
      <c r="U6" s="20">
        <v>10</v>
      </c>
      <c r="V6" s="21">
        <v>15</v>
      </c>
      <c r="W6" s="20">
        <v>15</v>
      </c>
      <c r="X6" s="21">
        <v>15</v>
      </c>
      <c r="Y6" s="20">
        <f t="shared" si="2"/>
        <v>120</v>
      </c>
      <c r="Z6" s="20">
        <v>1152</v>
      </c>
      <c r="AA6" s="20">
        <v>1152</v>
      </c>
      <c r="AB6" s="20">
        <v>768</v>
      </c>
      <c r="AC6" s="20">
        <v>384</v>
      </c>
      <c r="AD6" s="20">
        <v>384</v>
      </c>
      <c r="AE6" s="20">
        <v>384</v>
      </c>
      <c r="AF6" s="20">
        <v>384</v>
      </c>
      <c r="AG6" s="20">
        <v>384</v>
      </c>
      <c r="AH6" s="20">
        <v>768</v>
      </c>
      <c r="AI6" s="20">
        <v>1152</v>
      </c>
      <c r="AJ6" s="20">
        <v>768</v>
      </c>
      <c r="AK6" s="20">
        <v>1152</v>
      </c>
      <c r="AL6" s="20">
        <v>1152</v>
      </c>
      <c r="AM6" s="20">
        <v>1152</v>
      </c>
      <c r="AN6" s="20">
        <v>384</v>
      </c>
      <c r="AO6" s="20">
        <v>384</v>
      </c>
      <c r="AP6" s="20">
        <v>384</v>
      </c>
      <c r="AQ6" s="20">
        <v>384</v>
      </c>
      <c r="AR6" s="20">
        <v>384</v>
      </c>
      <c r="AS6" s="20">
        <v>384</v>
      </c>
      <c r="AT6" s="20">
        <v>384</v>
      </c>
      <c r="AU6" s="20">
        <v>1152</v>
      </c>
      <c r="AV6" s="20">
        <v>768</v>
      </c>
      <c r="AW6" s="20">
        <v>1152</v>
      </c>
    </row>
    <row r="7" spans="1:49">
      <c r="A7" s="17" t="s">
        <v>144</v>
      </c>
      <c r="B7" s="17">
        <v>2</v>
      </c>
      <c r="C7" s="17" t="s">
        <v>182</v>
      </c>
      <c r="D7" s="17">
        <f>+'Set up - Demand'!F7</f>
        <v>75000</v>
      </c>
      <c r="E7" s="17">
        <f>+'Set up - Demand'!H7</f>
        <v>60000</v>
      </c>
      <c r="H7" s="17">
        <f>+'Set up - Demand'!AT7</f>
        <v>1</v>
      </c>
      <c r="I7" s="18">
        <f>+'Set up - Demand'!V7</f>
        <v>0.22</v>
      </c>
      <c r="J7" s="18">
        <f>+'Set up - Demand'!AH7</f>
        <v>0.22</v>
      </c>
      <c r="K7" s="27">
        <f t="shared" si="0"/>
        <v>16500</v>
      </c>
      <c r="L7" s="27">
        <f t="shared" si="1"/>
        <v>13200</v>
      </c>
      <c r="M7" s="20">
        <v>15</v>
      </c>
      <c r="N7" s="21">
        <v>15</v>
      </c>
      <c r="O7" s="20">
        <v>10</v>
      </c>
      <c r="P7" s="21">
        <v>5</v>
      </c>
      <c r="Q7" s="20">
        <v>5</v>
      </c>
      <c r="R7" s="21">
        <v>5</v>
      </c>
      <c r="S7" s="20">
        <v>5</v>
      </c>
      <c r="T7" s="21">
        <v>5</v>
      </c>
      <c r="U7" s="20">
        <v>10</v>
      </c>
      <c r="V7" s="21">
        <v>15</v>
      </c>
      <c r="W7" s="20">
        <v>15</v>
      </c>
      <c r="X7" s="21">
        <v>15</v>
      </c>
      <c r="Y7" s="20">
        <f t="shared" si="2"/>
        <v>120</v>
      </c>
      <c r="Z7" s="20">
        <v>1920</v>
      </c>
      <c r="AA7" s="20">
        <v>1920</v>
      </c>
      <c r="AB7" s="20">
        <v>1536</v>
      </c>
      <c r="AC7" s="20">
        <v>768</v>
      </c>
      <c r="AD7" s="20">
        <v>768</v>
      </c>
      <c r="AE7" s="20">
        <v>768</v>
      </c>
      <c r="AF7" s="20">
        <v>768</v>
      </c>
      <c r="AG7" s="20">
        <v>768</v>
      </c>
      <c r="AH7" s="20">
        <v>1152</v>
      </c>
      <c r="AI7" s="20">
        <v>1920</v>
      </c>
      <c r="AJ7" s="20">
        <v>2304</v>
      </c>
      <c r="AK7" s="20">
        <v>1920</v>
      </c>
      <c r="AL7" s="20">
        <v>1536</v>
      </c>
      <c r="AM7" s="20">
        <v>1536</v>
      </c>
      <c r="AN7" s="20">
        <v>1152</v>
      </c>
      <c r="AO7" s="20">
        <v>384</v>
      </c>
      <c r="AP7" s="20">
        <v>768</v>
      </c>
      <c r="AQ7" s="20">
        <v>384</v>
      </c>
      <c r="AR7" s="20">
        <v>768</v>
      </c>
      <c r="AS7" s="20">
        <v>384</v>
      </c>
      <c r="AT7" s="20">
        <v>1152</v>
      </c>
      <c r="AU7" s="20">
        <v>1536</v>
      </c>
      <c r="AV7" s="20">
        <v>1920</v>
      </c>
      <c r="AW7" s="20">
        <v>1536</v>
      </c>
    </row>
    <row r="8" spans="1:49">
      <c r="A8" s="17" t="s">
        <v>145</v>
      </c>
      <c r="B8" s="17">
        <v>2</v>
      </c>
      <c r="C8" s="17" t="s">
        <v>182</v>
      </c>
      <c r="D8" s="17">
        <f>+'Set up - Demand'!F8</f>
        <v>60000</v>
      </c>
      <c r="E8" s="17">
        <f>+'Set up - Demand'!H8</f>
        <v>60000</v>
      </c>
      <c r="H8" s="17">
        <f>+'Set up - Demand'!AT8</f>
        <v>0</v>
      </c>
      <c r="I8" s="18">
        <f>+'Set up - Demand'!V8</f>
        <v>0</v>
      </c>
      <c r="J8" s="18">
        <f>+'Set up - Demand'!AH8</f>
        <v>0</v>
      </c>
      <c r="K8" s="27">
        <f t="shared" si="0"/>
        <v>0</v>
      </c>
      <c r="L8" s="27">
        <f t="shared" si="1"/>
        <v>0</v>
      </c>
      <c r="M8" s="20">
        <v>15</v>
      </c>
      <c r="N8" s="21">
        <v>15</v>
      </c>
      <c r="O8" s="20">
        <v>10</v>
      </c>
      <c r="P8" s="21">
        <v>5</v>
      </c>
      <c r="Q8" s="20">
        <v>5</v>
      </c>
      <c r="R8" s="21">
        <v>5</v>
      </c>
      <c r="S8" s="20">
        <v>5</v>
      </c>
      <c r="T8" s="21">
        <v>5</v>
      </c>
      <c r="U8" s="20">
        <v>10</v>
      </c>
      <c r="V8" s="21">
        <v>15</v>
      </c>
      <c r="W8" s="20">
        <v>15</v>
      </c>
      <c r="X8" s="21">
        <v>15</v>
      </c>
      <c r="Y8" s="20">
        <f t="shared" si="2"/>
        <v>120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</row>
    <row r="9" spans="1:49">
      <c r="A9" s="17" t="s">
        <v>146</v>
      </c>
      <c r="B9" s="17">
        <v>2</v>
      </c>
      <c r="C9" s="17" t="s">
        <v>182</v>
      </c>
      <c r="D9" s="17">
        <f>+'Set up - Demand'!F9</f>
        <v>60000</v>
      </c>
      <c r="E9" s="17">
        <f>+'Set up - Demand'!H9</f>
        <v>65000</v>
      </c>
      <c r="H9" s="17">
        <f>+'Set up - Demand'!AT9</f>
        <v>1</v>
      </c>
      <c r="I9" s="18">
        <f>+'Set up - Demand'!V9</f>
        <v>0.2</v>
      </c>
      <c r="J9" s="18">
        <f>+'Set up - Demand'!AH9</f>
        <v>0.2</v>
      </c>
      <c r="K9" s="27">
        <f t="shared" si="0"/>
        <v>12000</v>
      </c>
      <c r="L9" s="27">
        <f t="shared" si="1"/>
        <v>13000</v>
      </c>
      <c r="M9" s="20">
        <v>15</v>
      </c>
      <c r="N9" s="21">
        <v>15</v>
      </c>
      <c r="O9" s="20">
        <v>10</v>
      </c>
      <c r="P9" s="21">
        <v>5</v>
      </c>
      <c r="Q9" s="20">
        <v>5</v>
      </c>
      <c r="R9" s="21">
        <v>5</v>
      </c>
      <c r="S9" s="20">
        <v>5</v>
      </c>
      <c r="T9" s="21">
        <v>5</v>
      </c>
      <c r="U9" s="20">
        <v>10</v>
      </c>
      <c r="V9" s="21">
        <v>15</v>
      </c>
      <c r="W9" s="20">
        <v>15</v>
      </c>
      <c r="X9" s="21">
        <v>15</v>
      </c>
      <c r="Y9" s="20">
        <f t="shared" si="2"/>
        <v>120</v>
      </c>
      <c r="Z9" s="20">
        <v>1536</v>
      </c>
      <c r="AA9" s="20">
        <v>1536</v>
      </c>
      <c r="AB9" s="20">
        <v>768</v>
      </c>
      <c r="AC9" s="20">
        <v>384</v>
      </c>
      <c r="AD9" s="20">
        <v>768</v>
      </c>
      <c r="AE9" s="20">
        <v>384</v>
      </c>
      <c r="AF9" s="20">
        <v>384</v>
      </c>
      <c r="AG9" s="20">
        <v>384</v>
      </c>
      <c r="AH9" s="20">
        <v>1152</v>
      </c>
      <c r="AI9" s="20">
        <v>1536</v>
      </c>
      <c r="AJ9" s="20">
        <v>1536</v>
      </c>
      <c r="AK9" s="20">
        <v>1536</v>
      </c>
      <c r="AL9" s="20">
        <v>1536</v>
      </c>
      <c r="AM9" s="20">
        <v>1536</v>
      </c>
      <c r="AN9" s="20">
        <v>1152</v>
      </c>
      <c r="AO9" s="20">
        <v>384</v>
      </c>
      <c r="AP9" s="20">
        <v>768</v>
      </c>
      <c r="AQ9" s="20">
        <v>384</v>
      </c>
      <c r="AR9" s="20">
        <v>768</v>
      </c>
      <c r="AS9" s="20">
        <v>768</v>
      </c>
      <c r="AT9" s="20">
        <v>1152</v>
      </c>
      <c r="AU9" s="20">
        <v>1920</v>
      </c>
      <c r="AV9" s="20">
        <v>1536</v>
      </c>
      <c r="AW9" s="20">
        <v>1152</v>
      </c>
    </row>
    <row r="10" spans="1:49">
      <c r="A10" s="17" t="s">
        <v>147</v>
      </c>
      <c r="B10" s="17">
        <v>2</v>
      </c>
      <c r="C10" s="17" t="s">
        <v>182</v>
      </c>
      <c r="D10" s="17">
        <f>+'Set up - Demand'!F10</f>
        <v>30000</v>
      </c>
      <c r="E10" s="17">
        <f>+'Set up - Demand'!H10</f>
        <v>32000</v>
      </c>
      <c r="H10" s="17">
        <f>+'Set up - Demand'!AT10</f>
        <v>0</v>
      </c>
      <c r="I10" s="18">
        <f>+'Set up - Demand'!V10</f>
        <v>0</v>
      </c>
      <c r="J10" s="18">
        <f>+'Set up - Demand'!AH10</f>
        <v>0</v>
      </c>
      <c r="K10" s="27">
        <f t="shared" si="0"/>
        <v>0</v>
      </c>
      <c r="L10" s="27">
        <f t="shared" si="1"/>
        <v>0</v>
      </c>
      <c r="M10" s="20">
        <v>15</v>
      </c>
      <c r="N10" s="21">
        <v>15</v>
      </c>
      <c r="O10" s="20">
        <v>10</v>
      </c>
      <c r="P10" s="21">
        <v>5</v>
      </c>
      <c r="Q10" s="20">
        <v>5</v>
      </c>
      <c r="R10" s="21">
        <v>5</v>
      </c>
      <c r="S10" s="20">
        <v>5</v>
      </c>
      <c r="T10" s="21">
        <v>5</v>
      </c>
      <c r="U10" s="20">
        <v>10</v>
      </c>
      <c r="V10" s="21">
        <v>15</v>
      </c>
      <c r="W10" s="20">
        <v>15</v>
      </c>
      <c r="X10" s="21">
        <v>15</v>
      </c>
      <c r="Y10" s="20">
        <f t="shared" si="2"/>
        <v>120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</row>
    <row r="11" spans="1:49">
      <c r="A11" s="17" t="s">
        <v>148</v>
      </c>
      <c r="B11" s="17">
        <v>3</v>
      </c>
      <c r="C11" s="17" t="s">
        <v>181</v>
      </c>
      <c r="D11" s="17">
        <f>+'Set up - Demand'!F11</f>
        <v>9500</v>
      </c>
      <c r="E11" s="17">
        <f>+'Set up - Demand'!H11</f>
        <v>15500</v>
      </c>
      <c r="H11" s="17">
        <f>+'Set up - Demand'!AT11</f>
        <v>1</v>
      </c>
      <c r="I11" s="18">
        <f>+'Set up - Demand'!V11</f>
        <v>0.15</v>
      </c>
      <c r="J11" s="18">
        <f>+'Set up - Demand'!AH11</f>
        <v>0.15</v>
      </c>
      <c r="K11" s="27">
        <f t="shared" si="0"/>
        <v>1425</v>
      </c>
      <c r="L11" s="27">
        <f t="shared" si="1"/>
        <v>2325</v>
      </c>
      <c r="M11" s="20">
        <v>5</v>
      </c>
      <c r="N11" s="21">
        <v>10</v>
      </c>
      <c r="O11" s="20">
        <v>10</v>
      </c>
      <c r="P11" s="21">
        <v>15</v>
      </c>
      <c r="Q11" s="20">
        <v>15</v>
      </c>
      <c r="R11" s="21">
        <v>20</v>
      </c>
      <c r="S11" s="20">
        <v>15</v>
      </c>
      <c r="T11" s="21">
        <v>10</v>
      </c>
      <c r="U11" s="20">
        <v>5</v>
      </c>
      <c r="V11" s="21">
        <v>5</v>
      </c>
      <c r="W11" s="20">
        <v>5</v>
      </c>
      <c r="X11" s="21">
        <v>5</v>
      </c>
      <c r="Y11" s="20">
        <f t="shared" si="2"/>
        <v>120</v>
      </c>
      <c r="Z11" s="20">
        <v>0</v>
      </c>
      <c r="AA11" s="20">
        <v>0</v>
      </c>
      <c r="AB11" s="20">
        <v>384</v>
      </c>
      <c r="AC11" s="20">
        <v>0</v>
      </c>
      <c r="AD11" s="20">
        <v>384</v>
      </c>
      <c r="AE11" s="20">
        <v>0</v>
      </c>
      <c r="AF11" s="20">
        <v>384</v>
      </c>
      <c r="AG11" s="20">
        <v>0</v>
      </c>
      <c r="AH11" s="20">
        <v>384</v>
      </c>
      <c r="AI11" s="20">
        <v>0</v>
      </c>
      <c r="AJ11" s="20">
        <v>0</v>
      </c>
      <c r="AK11" s="20">
        <v>0</v>
      </c>
      <c r="AL11" s="20">
        <v>384</v>
      </c>
      <c r="AM11" s="20">
        <v>0</v>
      </c>
      <c r="AN11" s="20">
        <v>384</v>
      </c>
      <c r="AO11" s="20">
        <v>0</v>
      </c>
      <c r="AP11" s="20">
        <v>384</v>
      </c>
      <c r="AQ11" s="20">
        <v>384</v>
      </c>
      <c r="AR11" s="20">
        <v>384</v>
      </c>
      <c r="AS11" s="20">
        <v>0</v>
      </c>
      <c r="AT11" s="20">
        <v>384</v>
      </c>
      <c r="AU11" s="20">
        <v>0</v>
      </c>
      <c r="AV11" s="20">
        <v>0</v>
      </c>
      <c r="AW11" s="20">
        <v>0</v>
      </c>
    </row>
    <row r="12" spans="1:49">
      <c r="A12" s="17" t="s">
        <v>149</v>
      </c>
      <c r="B12" s="17">
        <v>3</v>
      </c>
      <c r="C12" s="17" t="s">
        <v>181</v>
      </c>
      <c r="D12" s="17">
        <f>+'Set up - Demand'!F12</f>
        <v>9000</v>
      </c>
      <c r="E12" s="17">
        <f>+'Set up - Demand'!H12</f>
        <v>6600</v>
      </c>
      <c r="H12" s="17">
        <f>+'Set up - Demand'!AT12</f>
        <v>1</v>
      </c>
      <c r="I12" s="18">
        <f>+'Set up - Demand'!V12</f>
        <v>0.25</v>
      </c>
      <c r="J12" s="18">
        <f>+'Set up - Demand'!AH12</f>
        <v>0.25</v>
      </c>
      <c r="K12" s="27">
        <f t="shared" si="0"/>
        <v>2250</v>
      </c>
      <c r="L12" s="27">
        <f t="shared" si="1"/>
        <v>1650</v>
      </c>
      <c r="M12" s="20">
        <v>5</v>
      </c>
      <c r="N12" s="21">
        <v>10</v>
      </c>
      <c r="O12" s="20">
        <v>10</v>
      </c>
      <c r="P12" s="21">
        <v>15</v>
      </c>
      <c r="Q12" s="20">
        <v>15</v>
      </c>
      <c r="R12" s="21">
        <v>20</v>
      </c>
      <c r="S12" s="20">
        <v>15</v>
      </c>
      <c r="T12" s="21">
        <v>10</v>
      </c>
      <c r="U12" s="20">
        <v>5</v>
      </c>
      <c r="V12" s="21">
        <v>5</v>
      </c>
      <c r="W12" s="20">
        <v>5</v>
      </c>
      <c r="X12" s="21">
        <v>5</v>
      </c>
      <c r="Y12" s="20">
        <f t="shared" si="2"/>
        <v>120</v>
      </c>
      <c r="Z12" s="20">
        <v>384</v>
      </c>
      <c r="AA12" s="20">
        <v>0</v>
      </c>
      <c r="AB12" s="20">
        <v>384</v>
      </c>
      <c r="AC12" s="20">
        <v>0</v>
      </c>
      <c r="AD12" s="20">
        <v>768</v>
      </c>
      <c r="AE12" s="20">
        <v>0</v>
      </c>
      <c r="AF12" s="20">
        <v>384</v>
      </c>
      <c r="AG12" s="20">
        <v>0</v>
      </c>
      <c r="AH12" s="20">
        <v>384</v>
      </c>
      <c r="AI12" s="20">
        <v>0</v>
      </c>
      <c r="AJ12" s="20">
        <v>0</v>
      </c>
      <c r="AK12" s="20">
        <v>0</v>
      </c>
      <c r="AL12" s="20">
        <v>0</v>
      </c>
      <c r="AM12" s="20">
        <v>384</v>
      </c>
      <c r="AN12" s="20">
        <v>0</v>
      </c>
      <c r="AO12" s="20">
        <v>384</v>
      </c>
      <c r="AP12" s="20">
        <v>0</v>
      </c>
      <c r="AQ12" s="20">
        <v>768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</row>
    <row r="13" spans="1:49">
      <c r="A13" s="17" t="s">
        <v>150</v>
      </c>
      <c r="B13" s="17">
        <v>3</v>
      </c>
      <c r="C13" s="17" t="s">
        <v>181</v>
      </c>
      <c r="D13" s="17">
        <f>+'Set up - Demand'!F13</f>
        <v>9000</v>
      </c>
      <c r="E13" s="17">
        <f>+'Set up - Demand'!H13</f>
        <v>10000</v>
      </c>
      <c r="H13" s="17">
        <f>+'Set up - Demand'!AT13</f>
        <v>1</v>
      </c>
      <c r="I13" s="18">
        <f>+'Set up - Demand'!V13</f>
        <v>0.25</v>
      </c>
      <c r="J13" s="18">
        <f>+'Set up - Demand'!AH13</f>
        <v>0.35</v>
      </c>
      <c r="K13" s="27">
        <f t="shared" si="0"/>
        <v>2250</v>
      </c>
      <c r="L13" s="27">
        <f t="shared" si="1"/>
        <v>3500</v>
      </c>
      <c r="M13" s="20">
        <v>5</v>
      </c>
      <c r="N13" s="21">
        <v>10</v>
      </c>
      <c r="O13" s="20">
        <v>10</v>
      </c>
      <c r="P13" s="21">
        <v>15</v>
      </c>
      <c r="Q13" s="20">
        <v>15</v>
      </c>
      <c r="R13" s="21">
        <v>20</v>
      </c>
      <c r="S13" s="20">
        <v>15</v>
      </c>
      <c r="T13" s="21">
        <v>10</v>
      </c>
      <c r="U13" s="20">
        <v>5</v>
      </c>
      <c r="V13" s="21">
        <v>5</v>
      </c>
      <c r="W13" s="20">
        <v>5</v>
      </c>
      <c r="X13" s="21">
        <v>5</v>
      </c>
      <c r="Y13" s="20">
        <f t="shared" si="2"/>
        <v>120</v>
      </c>
      <c r="Z13" s="20">
        <v>384</v>
      </c>
      <c r="AA13" s="20">
        <v>0</v>
      </c>
      <c r="AB13" s="20">
        <v>384</v>
      </c>
      <c r="AC13" s="20">
        <v>0</v>
      </c>
      <c r="AD13" s="20">
        <v>384</v>
      </c>
      <c r="AE13" s="20">
        <v>384</v>
      </c>
      <c r="AF13" s="20">
        <v>384</v>
      </c>
      <c r="AG13" s="20">
        <v>384</v>
      </c>
      <c r="AH13" s="20">
        <v>0</v>
      </c>
      <c r="AI13" s="20">
        <v>0</v>
      </c>
      <c r="AJ13" s="20">
        <v>0</v>
      </c>
      <c r="AK13" s="20">
        <v>0</v>
      </c>
      <c r="AL13" s="20">
        <v>384</v>
      </c>
      <c r="AM13" s="20">
        <v>768</v>
      </c>
      <c r="AN13" s="20">
        <v>384</v>
      </c>
      <c r="AO13" s="20">
        <v>384</v>
      </c>
      <c r="AP13" s="20">
        <v>384</v>
      </c>
      <c r="AQ13" s="20">
        <v>0</v>
      </c>
      <c r="AR13" s="20">
        <v>384</v>
      </c>
      <c r="AS13" s="20">
        <v>384</v>
      </c>
      <c r="AT13" s="20">
        <v>384</v>
      </c>
      <c r="AU13" s="20">
        <v>0</v>
      </c>
      <c r="AV13" s="20">
        <v>0</v>
      </c>
      <c r="AW13" s="20">
        <v>0</v>
      </c>
    </row>
    <row r="14" spans="1:49">
      <c r="A14" s="17" t="s">
        <v>151</v>
      </c>
      <c r="B14" s="17">
        <v>3</v>
      </c>
      <c r="C14" s="17" t="s">
        <v>181</v>
      </c>
      <c r="D14" s="17">
        <f>+'Set up - Demand'!F14</f>
        <v>8000</v>
      </c>
      <c r="E14" s="17">
        <f>+'Set up - Demand'!H14</f>
        <v>8800</v>
      </c>
      <c r="H14" s="17">
        <f>+'Set up - Demand'!AT14</f>
        <v>1</v>
      </c>
      <c r="I14" s="18">
        <f>+'Set up - Demand'!V14</f>
        <v>0.25</v>
      </c>
      <c r="J14" s="18">
        <f>+'Set up - Demand'!AH14</f>
        <v>0.35</v>
      </c>
      <c r="K14" s="27">
        <f t="shared" si="0"/>
        <v>2000</v>
      </c>
      <c r="L14" s="27">
        <f t="shared" si="1"/>
        <v>3080</v>
      </c>
      <c r="M14" s="20">
        <v>5</v>
      </c>
      <c r="N14" s="21">
        <v>10</v>
      </c>
      <c r="O14" s="20">
        <v>10</v>
      </c>
      <c r="P14" s="21">
        <v>15</v>
      </c>
      <c r="Q14" s="20">
        <v>15</v>
      </c>
      <c r="R14" s="21">
        <v>20</v>
      </c>
      <c r="S14" s="20">
        <v>15</v>
      </c>
      <c r="T14" s="21">
        <v>10</v>
      </c>
      <c r="U14" s="20">
        <v>5</v>
      </c>
      <c r="V14" s="21">
        <v>5</v>
      </c>
      <c r="W14" s="20">
        <v>5</v>
      </c>
      <c r="X14" s="21">
        <v>5</v>
      </c>
      <c r="Y14" s="20">
        <f t="shared" si="2"/>
        <v>120</v>
      </c>
      <c r="Z14" s="20">
        <v>384</v>
      </c>
      <c r="AA14" s="20">
        <v>0</v>
      </c>
      <c r="AB14" s="20">
        <v>0</v>
      </c>
      <c r="AC14" s="20">
        <v>384</v>
      </c>
      <c r="AD14" s="20">
        <v>768</v>
      </c>
      <c r="AE14" s="20">
        <v>0</v>
      </c>
      <c r="AF14" s="20">
        <v>384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384</v>
      </c>
      <c r="AM14" s="20">
        <v>384</v>
      </c>
      <c r="AN14" s="20">
        <v>0</v>
      </c>
      <c r="AO14" s="20">
        <v>384</v>
      </c>
      <c r="AP14" s="20">
        <v>384</v>
      </c>
      <c r="AQ14" s="20">
        <v>768</v>
      </c>
      <c r="AR14" s="20">
        <v>384</v>
      </c>
      <c r="AS14" s="20">
        <v>0</v>
      </c>
      <c r="AT14" s="20">
        <v>384</v>
      </c>
      <c r="AU14" s="20">
        <v>0</v>
      </c>
      <c r="AV14" s="20">
        <v>0</v>
      </c>
      <c r="AW14" s="20">
        <v>0</v>
      </c>
    </row>
    <row r="15" spans="1:49">
      <c r="A15" s="17" t="s">
        <v>152</v>
      </c>
      <c r="B15" s="17">
        <v>3</v>
      </c>
      <c r="C15" s="17" t="s">
        <v>181</v>
      </c>
      <c r="D15" s="17">
        <f>+'Set up - Demand'!F15</f>
        <v>8000</v>
      </c>
      <c r="E15" s="17">
        <f>+'Set up - Demand'!H15</f>
        <v>8200</v>
      </c>
      <c r="H15" s="17">
        <f>+'Set up - Demand'!AT15</f>
        <v>1</v>
      </c>
      <c r="I15" s="18">
        <f>+'Set up - Demand'!V15</f>
        <v>0.25</v>
      </c>
      <c r="J15" s="18">
        <f>+'Set up - Demand'!AH15</f>
        <v>0</v>
      </c>
      <c r="K15" s="27">
        <f t="shared" si="0"/>
        <v>2000</v>
      </c>
      <c r="L15" s="27">
        <f t="shared" si="1"/>
        <v>0</v>
      </c>
      <c r="M15" s="20">
        <v>5</v>
      </c>
      <c r="N15" s="21">
        <v>10</v>
      </c>
      <c r="O15" s="20">
        <v>10</v>
      </c>
      <c r="P15" s="21">
        <v>15</v>
      </c>
      <c r="Q15" s="20">
        <v>15</v>
      </c>
      <c r="R15" s="21">
        <v>20</v>
      </c>
      <c r="S15" s="20">
        <v>15</v>
      </c>
      <c r="T15" s="21">
        <v>10</v>
      </c>
      <c r="U15" s="20">
        <v>5</v>
      </c>
      <c r="V15" s="21">
        <v>5</v>
      </c>
      <c r="W15" s="20">
        <v>5</v>
      </c>
      <c r="X15" s="21">
        <v>5</v>
      </c>
      <c r="Y15" s="20">
        <f t="shared" si="2"/>
        <v>120</v>
      </c>
      <c r="Z15" s="20">
        <v>384</v>
      </c>
      <c r="AA15" s="20">
        <v>0</v>
      </c>
      <c r="AB15" s="20">
        <v>0</v>
      </c>
      <c r="AC15" s="20">
        <v>384</v>
      </c>
      <c r="AD15" s="20">
        <v>384</v>
      </c>
      <c r="AE15" s="20">
        <v>384</v>
      </c>
      <c r="AF15" s="20">
        <v>384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</row>
    <row r="16" spans="1:49">
      <c r="A16" s="17" t="s">
        <v>153</v>
      </c>
      <c r="B16" s="17">
        <v>3</v>
      </c>
      <c r="C16" s="17" t="s">
        <v>181</v>
      </c>
      <c r="D16" s="17">
        <f>+'Set up - Demand'!F16</f>
        <v>8000</v>
      </c>
      <c r="E16" s="17">
        <f>+'Set up - Demand'!H16</f>
        <v>10500</v>
      </c>
      <c r="H16" s="17">
        <f>+'Set up - Demand'!AT16</f>
        <v>1</v>
      </c>
      <c r="I16" s="18">
        <f>+'Set up - Demand'!V16</f>
        <v>0.25</v>
      </c>
      <c r="J16" s="18">
        <f>+'Set up - Demand'!AH16</f>
        <v>0</v>
      </c>
      <c r="K16" s="27">
        <f t="shared" si="0"/>
        <v>2000</v>
      </c>
      <c r="L16" s="27">
        <f t="shared" si="1"/>
        <v>0</v>
      </c>
      <c r="M16" s="20">
        <v>5</v>
      </c>
      <c r="N16" s="21">
        <v>10</v>
      </c>
      <c r="O16" s="20">
        <v>10</v>
      </c>
      <c r="P16" s="21">
        <v>15</v>
      </c>
      <c r="Q16" s="20">
        <v>15</v>
      </c>
      <c r="R16" s="21">
        <v>20</v>
      </c>
      <c r="S16" s="20">
        <v>15</v>
      </c>
      <c r="T16" s="21">
        <v>10</v>
      </c>
      <c r="U16" s="20">
        <v>5</v>
      </c>
      <c r="V16" s="21">
        <v>5</v>
      </c>
      <c r="W16" s="20">
        <v>5</v>
      </c>
      <c r="X16" s="21">
        <v>5</v>
      </c>
      <c r="Y16" s="20">
        <f t="shared" si="2"/>
        <v>120</v>
      </c>
      <c r="Z16" s="20">
        <v>384</v>
      </c>
      <c r="AA16" s="20">
        <v>0</v>
      </c>
      <c r="AB16" s="20">
        <v>0</v>
      </c>
      <c r="AC16" s="20">
        <v>384</v>
      </c>
      <c r="AD16" s="20">
        <v>384</v>
      </c>
      <c r="AE16" s="20">
        <v>384</v>
      </c>
      <c r="AF16" s="20">
        <v>0</v>
      </c>
      <c r="AG16" s="20">
        <v>384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</row>
    <row r="17" spans="1:49">
      <c r="A17" s="17" t="s">
        <v>154</v>
      </c>
      <c r="B17" s="17">
        <v>3</v>
      </c>
      <c r="C17" s="17" t="s">
        <v>181</v>
      </c>
      <c r="D17" s="17">
        <f>+'Set up - Demand'!F17</f>
        <v>7500</v>
      </c>
      <c r="E17" s="17">
        <f>+'Set up - Demand'!H17</f>
        <v>7500</v>
      </c>
      <c r="H17" s="17">
        <f>+'Set up - Demand'!AT17</f>
        <v>1</v>
      </c>
      <c r="I17" s="18">
        <f>+'Set up - Demand'!V17</f>
        <v>0.25</v>
      </c>
      <c r="J17" s="18">
        <f>+'Set up - Demand'!AH17</f>
        <v>0.35</v>
      </c>
      <c r="K17" s="27">
        <f t="shared" si="0"/>
        <v>1875</v>
      </c>
      <c r="L17" s="27">
        <f t="shared" si="1"/>
        <v>2625</v>
      </c>
      <c r="M17" s="20">
        <v>5</v>
      </c>
      <c r="N17" s="21">
        <v>10</v>
      </c>
      <c r="O17" s="20">
        <v>10</v>
      </c>
      <c r="P17" s="21">
        <v>15</v>
      </c>
      <c r="Q17" s="20">
        <v>15</v>
      </c>
      <c r="R17" s="21">
        <v>20</v>
      </c>
      <c r="S17" s="20">
        <v>15</v>
      </c>
      <c r="T17" s="21">
        <v>10</v>
      </c>
      <c r="U17" s="20">
        <v>5</v>
      </c>
      <c r="V17" s="21">
        <v>5</v>
      </c>
      <c r="W17" s="20">
        <v>5</v>
      </c>
      <c r="X17" s="21">
        <v>5</v>
      </c>
      <c r="Y17" s="20">
        <f t="shared" si="2"/>
        <v>120</v>
      </c>
      <c r="Z17" s="20">
        <v>384</v>
      </c>
      <c r="AA17" s="20">
        <v>0</v>
      </c>
      <c r="AB17" s="20">
        <v>0</v>
      </c>
      <c r="AC17" s="20">
        <v>384</v>
      </c>
      <c r="AD17" s="20">
        <v>384</v>
      </c>
      <c r="AE17" s="20">
        <v>0</v>
      </c>
      <c r="AF17" s="20">
        <v>384</v>
      </c>
      <c r="AG17" s="20">
        <v>0</v>
      </c>
      <c r="AH17" s="20">
        <v>384</v>
      </c>
      <c r="AI17" s="20">
        <v>0</v>
      </c>
      <c r="AJ17" s="20">
        <v>0</v>
      </c>
      <c r="AK17" s="20">
        <v>0</v>
      </c>
      <c r="AL17" s="20">
        <v>384</v>
      </c>
      <c r="AM17" s="20">
        <v>0</v>
      </c>
      <c r="AN17" s="20">
        <v>384</v>
      </c>
      <c r="AO17" s="20">
        <v>384</v>
      </c>
      <c r="AP17" s="20">
        <v>384</v>
      </c>
      <c r="AQ17" s="20">
        <v>384</v>
      </c>
      <c r="AR17" s="20">
        <v>0</v>
      </c>
      <c r="AS17" s="20">
        <v>0</v>
      </c>
      <c r="AT17" s="20">
        <v>384</v>
      </c>
      <c r="AU17" s="20">
        <v>0</v>
      </c>
      <c r="AV17" s="20">
        <v>384</v>
      </c>
      <c r="AW17" s="20">
        <v>0</v>
      </c>
    </row>
    <row r="18" spans="1:49">
      <c r="A18" s="17" t="s">
        <v>155</v>
      </c>
      <c r="B18" s="17">
        <v>3</v>
      </c>
      <c r="C18" s="17" t="s">
        <v>181</v>
      </c>
      <c r="D18" s="17">
        <f>+'Set up - Demand'!F18</f>
        <v>7000</v>
      </c>
      <c r="E18" s="17">
        <f>+'Set up - Demand'!H18</f>
        <v>7200</v>
      </c>
      <c r="H18" s="17">
        <f>+'Set up - Demand'!AT18</f>
        <v>1</v>
      </c>
      <c r="I18" s="18">
        <f>+'Set up - Demand'!V18</f>
        <v>0.25</v>
      </c>
      <c r="J18" s="18">
        <f>+'Set up - Demand'!AH18</f>
        <v>0.27</v>
      </c>
      <c r="K18" s="27">
        <f t="shared" si="0"/>
        <v>1750</v>
      </c>
      <c r="L18" s="27">
        <f t="shared" si="1"/>
        <v>1944.0000000000002</v>
      </c>
      <c r="M18" s="20">
        <v>5</v>
      </c>
      <c r="N18" s="21">
        <v>10</v>
      </c>
      <c r="O18" s="20">
        <v>10</v>
      </c>
      <c r="P18" s="21">
        <v>15</v>
      </c>
      <c r="Q18" s="20">
        <v>15</v>
      </c>
      <c r="R18" s="21">
        <v>20</v>
      </c>
      <c r="S18" s="20">
        <v>15</v>
      </c>
      <c r="T18" s="21">
        <v>10</v>
      </c>
      <c r="U18" s="20">
        <v>5</v>
      </c>
      <c r="V18" s="21">
        <v>5</v>
      </c>
      <c r="W18" s="20">
        <v>5</v>
      </c>
      <c r="X18" s="21">
        <v>5</v>
      </c>
      <c r="Y18" s="20">
        <f t="shared" si="2"/>
        <v>120</v>
      </c>
      <c r="Z18" s="20">
        <v>384</v>
      </c>
      <c r="AA18" s="20">
        <v>0</v>
      </c>
      <c r="AB18" s="20">
        <v>0</v>
      </c>
      <c r="AC18" s="20">
        <v>384</v>
      </c>
      <c r="AD18" s="20">
        <v>384</v>
      </c>
      <c r="AE18" s="20">
        <v>0</v>
      </c>
      <c r="AF18" s="20">
        <v>384</v>
      </c>
      <c r="AG18" s="20">
        <v>0</v>
      </c>
      <c r="AH18" s="20">
        <v>384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384</v>
      </c>
      <c r="AO18" s="20">
        <v>0</v>
      </c>
      <c r="AP18" s="20">
        <v>384</v>
      </c>
      <c r="AQ18" s="20">
        <v>384</v>
      </c>
      <c r="AR18" s="20">
        <v>0</v>
      </c>
      <c r="AS18" s="20">
        <v>384</v>
      </c>
      <c r="AT18" s="20">
        <v>0</v>
      </c>
      <c r="AU18" s="20">
        <v>0</v>
      </c>
      <c r="AV18" s="20">
        <v>384</v>
      </c>
      <c r="AW18" s="20">
        <v>0</v>
      </c>
    </row>
    <row r="19" spans="1:49">
      <c r="A19" s="17" t="s">
        <v>157</v>
      </c>
      <c r="B19" s="17">
        <v>3</v>
      </c>
      <c r="C19" s="17" t="s">
        <v>181</v>
      </c>
      <c r="D19" s="17">
        <f>+'Set up - Demand'!F19</f>
        <v>6500</v>
      </c>
      <c r="E19" s="17">
        <f>+'Set up - Demand'!H19</f>
        <v>10000</v>
      </c>
      <c r="H19" s="17">
        <f>+'Set up - Demand'!AT19</f>
        <v>0</v>
      </c>
      <c r="I19" s="18">
        <f>+'Set up - Demand'!V19</f>
        <v>0</v>
      </c>
      <c r="J19" s="18">
        <f>+'Set up - Demand'!AH19</f>
        <v>0</v>
      </c>
      <c r="K19" s="27">
        <f t="shared" si="0"/>
        <v>0</v>
      </c>
      <c r="L19" s="27">
        <f t="shared" si="1"/>
        <v>0</v>
      </c>
      <c r="M19" s="20">
        <v>5</v>
      </c>
      <c r="N19" s="21">
        <v>10</v>
      </c>
      <c r="O19" s="20">
        <v>10</v>
      </c>
      <c r="P19" s="21">
        <v>15</v>
      </c>
      <c r="Q19" s="20">
        <v>15</v>
      </c>
      <c r="R19" s="21">
        <v>20</v>
      </c>
      <c r="S19" s="20">
        <v>15</v>
      </c>
      <c r="T19" s="21">
        <v>10</v>
      </c>
      <c r="U19" s="20">
        <v>5</v>
      </c>
      <c r="V19" s="21">
        <v>5</v>
      </c>
      <c r="W19" s="20">
        <v>5</v>
      </c>
      <c r="X19" s="21">
        <v>5</v>
      </c>
      <c r="Y19" s="20">
        <f t="shared" si="2"/>
        <v>120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</row>
    <row r="20" spans="1:49">
      <c r="A20" s="17" t="s">
        <v>158</v>
      </c>
      <c r="B20" s="17">
        <v>3</v>
      </c>
      <c r="C20" s="17" t="s">
        <v>181</v>
      </c>
      <c r="D20" s="17">
        <f>+'Set up - Demand'!F20</f>
        <v>6000</v>
      </c>
      <c r="E20" s="17">
        <f>+'Set up - Demand'!H20</f>
        <v>12000</v>
      </c>
      <c r="H20" s="17">
        <f>+'Set up - Demand'!AT20</f>
        <v>0</v>
      </c>
      <c r="I20" s="18">
        <f>+'Set up - Demand'!V20</f>
        <v>0</v>
      </c>
      <c r="J20" s="18">
        <f>+'Set up - Demand'!AH20</f>
        <v>0</v>
      </c>
      <c r="K20" s="27">
        <f t="shared" si="0"/>
        <v>0</v>
      </c>
      <c r="L20" s="27">
        <f t="shared" si="1"/>
        <v>0</v>
      </c>
      <c r="M20" s="20">
        <v>5</v>
      </c>
      <c r="N20" s="21">
        <v>10</v>
      </c>
      <c r="O20" s="20">
        <v>10</v>
      </c>
      <c r="P20" s="21">
        <v>15</v>
      </c>
      <c r="Q20" s="20">
        <v>15</v>
      </c>
      <c r="R20" s="21">
        <v>20</v>
      </c>
      <c r="S20" s="20">
        <v>15</v>
      </c>
      <c r="T20" s="21">
        <v>10</v>
      </c>
      <c r="U20" s="20">
        <v>5</v>
      </c>
      <c r="V20" s="21">
        <v>5</v>
      </c>
      <c r="W20" s="20">
        <v>5</v>
      </c>
      <c r="X20" s="21">
        <v>5</v>
      </c>
      <c r="Y20" s="20">
        <f t="shared" si="2"/>
        <v>120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</row>
    <row r="21" spans="1:49">
      <c r="A21" s="17" t="s">
        <v>159</v>
      </c>
      <c r="B21" s="17">
        <v>3</v>
      </c>
      <c r="C21" s="17" t="s">
        <v>181</v>
      </c>
      <c r="D21" s="17">
        <f>+'Set up - Demand'!F21</f>
        <v>5500</v>
      </c>
      <c r="E21" s="17">
        <f>+'Set up - Demand'!H21</f>
        <v>16500</v>
      </c>
      <c r="H21" s="17">
        <f>+'Set up - Demand'!AT21</f>
        <v>0</v>
      </c>
      <c r="I21" s="18">
        <f>+'Set up - Demand'!V21</f>
        <v>0</v>
      </c>
      <c r="J21" s="18">
        <f>+'Set up - Demand'!AH21</f>
        <v>0</v>
      </c>
      <c r="K21" s="27">
        <f t="shared" si="0"/>
        <v>0</v>
      </c>
      <c r="L21" s="27">
        <f t="shared" si="1"/>
        <v>0</v>
      </c>
      <c r="M21" s="20">
        <v>5</v>
      </c>
      <c r="N21" s="21">
        <v>10</v>
      </c>
      <c r="O21" s="20">
        <v>10</v>
      </c>
      <c r="P21" s="21">
        <v>15</v>
      </c>
      <c r="Q21" s="20">
        <v>15</v>
      </c>
      <c r="R21" s="21">
        <v>20</v>
      </c>
      <c r="S21" s="20">
        <v>15</v>
      </c>
      <c r="T21" s="21">
        <v>10</v>
      </c>
      <c r="U21" s="20">
        <v>5</v>
      </c>
      <c r="V21" s="21">
        <v>5</v>
      </c>
      <c r="W21" s="20">
        <v>5</v>
      </c>
      <c r="X21" s="21">
        <v>5</v>
      </c>
      <c r="Y21" s="20">
        <f t="shared" si="2"/>
        <v>120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</row>
    <row r="22" spans="1:49">
      <c r="A22" s="17" t="s">
        <v>160</v>
      </c>
      <c r="B22" s="17">
        <v>3</v>
      </c>
      <c r="C22" s="17" t="s">
        <v>181</v>
      </c>
      <c r="D22" s="17">
        <f>+'Set up - Demand'!F22</f>
        <v>5000</v>
      </c>
      <c r="E22" s="17">
        <f>+'Set up - Demand'!H22</f>
        <v>7000</v>
      </c>
      <c r="H22" s="17">
        <f>+'Set up - Demand'!AT22</f>
        <v>0</v>
      </c>
      <c r="I22" s="18">
        <f>+'Set up - Demand'!V22</f>
        <v>0</v>
      </c>
      <c r="J22" s="18">
        <f>+'Set up - Demand'!AH22</f>
        <v>0</v>
      </c>
      <c r="K22" s="27">
        <f t="shared" si="0"/>
        <v>0</v>
      </c>
      <c r="L22" s="27">
        <f t="shared" si="1"/>
        <v>0</v>
      </c>
      <c r="M22" s="20">
        <v>5</v>
      </c>
      <c r="N22" s="21">
        <v>10</v>
      </c>
      <c r="O22" s="20">
        <v>10</v>
      </c>
      <c r="P22" s="21">
        <v>15</v>
      </c>
      <c r="Q22" s="20">
        <v>15</v>
      </c>
      <c r="R22" s="21">
        <v>20</v>
      </c>
      <c r="S22" s="20">
        <v>15</v>
      </c>
      <c r="T22" s="21">
        <v>10</v>
      </c>
      <c r="U22" s="20">
        <v>5</v>
      </c>
      <c r="V22" s="21">
        <v>5</v>
      </c>
      <c r="W22" s="20">
        <v>5</v>
      </c>
      <c r="X22" s="21">
        <v>5</v>
      </c>
      <c r="Y22" s="20">
        <f t="shared" si="2"/>
        <v>120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</row>
    <row r="23" spans="1:49">
      <c r="A23" s="17" t="s">
        <v>161</v>
      </c>
      <c r="B23" s="17">
        <v>3</v>
      </c>
      <c r="C23" s="17" t="s">
        <v>181</v>
      </c>
      <c r="D23" s="17">
        <f>+'Set up - Demand'!F23</f>
        <v>5000</v>
      </c>
      <c r="E23" s="17">
        <f>+'Set up - Demand'!H23</f>
        <v>2000</v>
      </c>
      <c r="H23" s="17">
        <f>+'Set up - Demand'!AT23</f>
        <v>0</v>
      </c>
      <c r="I23" s="18">
        <f>+'Set up - Demand'!V23</f>
        <v>0</v>
      </c>
      <c r="J23" s="18">
        <f>+'Set up - Demand'!AH23</f>
        <v>0</v>
      </c>
      <c r="K23" s="27">
        <f t="shared" si="0"/>
        <v>0</v>
      </c>
      <c r="L23" s="27">
        <f t="shared" si="1"/>
        <v>0</v>
      </c>
      <c r="M23" s="20">
        <v>5</v>
      </c>
      <c r="N23" s="21">
        <v>10</v>
      </c>
      <c r="O23" s="20">
        <v>10</v>
      </c>
      <c r="P23" s="21">
        <v>15</v>
      </c>
      <c r="Q23" s="20">
        <v>15</v>
      </c>
      <c r="R23" s="21">
        <v>20</v>
      </c>
      <c r="S23" s="20">
        <v>15</v>
      </c>
      <c r="T23" s="21">
        <v>10</v>
      </c>
      <c r="U23" s="20">
        <v>5</v>
      </c>
      <c r="V23" s="21">
        <v>5</v>
      </c>
      <c r="W23" s="20">
        <v>5</v>
      </c>
      <c r="X23" s="21">
        <v>5</v>
      </c>
      <c r="Y23" s="20">
        <f t="shared" si="2"/>
        <v>120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</row>
    <row r="24" spans="1:49">
      <c r="A24" s="17" t="s">
        <v>162</v>
      </c>
      <c r="B24" s="17">
        <v>3</v>
      </c>
      <c r="C24" s="17" t="s">
        <v>181</v>
      </c>
      <c r="D24" s="17">
        <f>+'Set up - Demand'!F24</f>
        <v>3000</v>
      </c>
      <c r="E24" s="17">
        <f>+'Set up - Demand'!H24</f>
        <v>7500</v>
      </c>
      <c r="H24" s="17">
        <f>+'Set up - Demand'!AT24</f>
        <v>0</v>
      </c>
      <c r="I24" s="18">
        <f>+'Set up - Demand'!V24</f>
        <v>0</v>
      </c>
      <c r="J24" s="18">
        <f>+'Set up - Demand'!AH24</f>
        <v>0</v>
      </c>
      <c r="K24" s="27">
        <f t="shared" si="0"/>
        <v>0</v>
      </c>
      <c r="L24" s="27">
        <f t="shared" si="1"/>
        <v>0</v>
      </c>
      <c r="M24" s="20">
        <v>5</v>
      </c>
      <c r="N24" s="21">
        <v>10</v>
      </c>
      <c r="O24" s="20">
        <v>10</v>
      </c>
      <c r="P24" s="21">
        <v>15</v>
      </c>
      <c r="Q24" s="20">
        <v>15</v>
      </c>
      <c r="R24" s="21">
        <v>20</v>
      </c>
      <c r="S24" s="20">
        <v>15</v>
      </c>
      <c r="T24" s="21">
        <v>10</v>
      </c>
      <c r="U24" s="20">
        <v>5</v>
      </c>
      <c r="V24" s="21">
        <v>5</v>
      </c>
      <c r="W24" s="20">
        <v>5</v>
      </c>
      <c r="X24" s="21">
        <v>5</v>
      </c>
      <c r="Y24" s="20">
        <f t="shared" si="2"/>
        <v>120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</row>
    <row r="25" spans="1:49">
      <c r="A25" s="17" t="s">
        <v>163</v>
      </c>
      <c r="B25" s="17">
        <v>3</v>
      </c>
      <c r="C25" s="17" t="s">
        <v>181</v>
      </c>
      <c r="D25" s="17">
        <f>+'Set up - Demand'!F25</f>
        <v>2000</v>
      </c>
      <c r="E25" s="17">
        <f>+'Set up - Demand'!H25</f>
        <v>3500</v>
      </c>
      <c r="H25" s="17">
        <f>+'Set up - Demand'!AT25</f>
        <v>0</v>
      </c>
      <c r="I25" s="18">
        <f>+'Set up - Demand'!V25</f>
        <v>0</v>
      </c>
      <c r="J25" s="18">
        <f>+'Set up - Demand'!AH25</f>
        <v>0</v>
      </c>
      <c r="K25" s="27">
        <f t="shared" si="0"/>
        <v>0</v>
      </c>
      <c r="L25" s="27">
        <f t="shared" si="1"/>
        <v>0</v>
      </c>
      <c r="M25" s="20">
        <v>5</v>
      </c>
      <c r="N25" s="21">
        <v>10</v>
      </c>
      <c r="O25" s="20">
        <v>10</v>
      </c>
      <c r="P25" s="21">
        <v>15</v>
      </c>
      <c r="Q25" s="20">
        <v>15</v>
      </c>
      <c r="R25" s="21">
        <v>20</v>
      </c>
      <c r="S25" s="20">
        <v>15</v>
      </c>
      <c r="T25" s="21">
        <v>10</v>
      </c>
      <c r="U25" s="20">
        <v>5</v>
      </c>
      <c r="V25" s="21">
        <v>5</v>
      </c>
      <c r="W25" s="20">
        <v>5</v>
      </c>
      <c r="X25" s="21">
        <v>5</v>
      </c>
      <c r="Y25" s="20">
        <f t="shared" si="2"/>
        <v>120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</row>
    <row r="26" spans="1:49">
      <c r="A26" s="17" t="s">
        <v>164</v>
      </c>
      <c r="B26" s="17">
        <v>3</v>
      </c>
      <c r="C26" s="17" t="s">
        <v>181</v>
      </c>
      <c r="D26" s="17">
        <f>+'Set up - Demand'!F26</f>
        <v>1000</v>
      </c>
      <c r="E26" s="17">
        <f>+'Set up - Demand'!H26</f>
        <v>500</v>
      </c>
      <c r="H26" s="17">
        <f>+'Set up - Demand'!AT26</f>
        <v>0</v>
      </c>
      <c r="I26" s="18">
        <f>+'Set up - Demand'!V26</f>
        <v>0</v>
      </c>
      <c r="J26" s="18">
        <f>+'Set up - Demand'!AH26</f>
        <v>0</v>
      </c>
      <c r="K26" s="27">
        <f t="shared" si="0"/>
        <v>0</v>
      </c>
      <c r="L26" s="27">
        <f t="shared" si="1"/>
        <v>0</v>
      </c>
      <c r="M26" s="20">
        <v>5</v>
      </c>
      <c r="N26" s="21">
        <v>10</v>
      </c>
      <c r="O26" s="20">
        <v>10</v>
      </c>
      <c r="P26" s="21">
        <v>15</v>
      </c>
      <c r="Q26" s="20">
        <v>15</v>
      </c>
      <c r="R26" s="21">
        <v>20</v>
      </c>
      <c r="S26" s="20">
        <v>15</v>
      </c>
      <c r="T26" s="21">
        <v>10</v>
      </c>
      <c r="U26" s="20">
        <v>5</v>
      </c>
      <c r="V26" s="21">
        <v>5</v>
      </c>
      <c r="W26" s="20">
        <v>5</v>
      </c>
      <c r="X26" s="21">
        <v>5</v>
      </c>
      <c r="Y26" s="20">
        <f t="shared" si="2"/>
        <v>120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</row>
    <row r="27" spans="1:49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1:49"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1:49"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1:49"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</row>
    <row r="36" spans="11:49"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11:49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1:49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</row>
    <row r="39" spans="11:49"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1:49"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1:49"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1:49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1:49"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1:49"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1:49"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1:49"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1:49"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1:49"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1:49"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1:49"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1:49"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1:49"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1:49"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1:49"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zoomScale="125" zoomScaleNormal="125" zoomScalePageLayoutView="125" workbookViewId="0">
      <selection activeCell="AM10" sqref="AM10"/>
    </sheetView>
  </sheetViews>
  <sheetFormatPr baseColWidth="10" defaultColWidth="8.83203125" defaultRowHeight="15" x14ac:dyDescent="0"/>
  <cols>
    <col min="1" max="1" width="8.83203125" style="17"/>
    <col min="2" max="2" width="9.6640625" style="17" customWidth="1"/>
    <col min="3" max="8" width="10.5" style="17" customWidth="1"/>
    <col min="9" max="9" width="12" style="17" bestFit="1" customWidth="1"/>
    <col min="10" max="10" width="12.6640625" style="17" customWidth="1"/>
    <col min="11" max="11" width="10.5" style="17" bestFit="1" customWidth="1"/>
    <col min="12" max="12" width="11.1640625" style="17" customWidth="1"/>
    <col min="13" max="24" width="8.83203125" style="17"/>
    <col min="25" max="25" width="10.1640625" style="17" customWidth="1"/>
    <col min="26" max="16384" width="8.83203125" style="17"/>
  </cols>
  <sheetData>
    <row r="1" spans="1:49" ht="16" thickBot="1">
      <c r="K1" s="18"/>
      <c r="N1" s="18"/>
      <c r="O1" s="18"/>
    </row>
    <row r="2" spans="1:49" ht="16" thickTop="1">
      <c r="D2" s="17" t="s">
        <v>185</v>
      </c>
      <c r="E2" s="17" t="s">
        <v>185</v>
      </c>
      <c r="F2" s="23" t="s">
        <v>204</v>
      </c>
      <c r="G2" s="24" t="s">
        <v>204</v>
      </c>
      <c r="H2" s="17" t="s">
        <v>204</v>
      </c>
      <c r="I2" s="17" t="s">
        <v>204</v>
      </c>
      <c r="J2" s="17" t="s">
        <v>204</v>
      </c>
      <c r="K2" s="17" t="s">
        <v>204</v>
      </c>
      <c r="L2" s="17" t="s">
        <v>167</v>
      </c>
      <c r="M2" s="19" t="s">
        <v>188</v>
      </c>
      <c r="N2" s="18"/>
      <c r="O2" s="18"/>
      <c r="Y2" s="17" t="s">
        <v>189</v>
      </c>
      <c r="Z2" s="19" t="s">
        <v>186</v>
      </c>
      <c r="AL2" s="19" t="s">
        <v>187</v>
      </c>
    </row>
    <row r="3" spans="1:49" s="16" customFormat="1" ht="47" thickBot="1">
      <c r="A3" s="16" t="s">
        <v>138</v>
      </c>
      <c r="B3" s="16" t="s">
        <v>139</v>
      </c>
      <c r="C3" s="16" t="s">
        <v>140</v>
      </c>
      <c r="D3" s="16" t="s">
        <v>179</v>
      </c>
      <c r="E3" s="16" t="s">
        <v>180</v>
      </c>
      <c r="F3" s="25" t="s">
        <v>190</v>
      </c>
      <c r="G3" s="26" t="s">
        <v>191</v>
      </c>
      <c r="H3" s="16" t="s">
        <v>13</v>
      </c>
      <c r="I3" s="16" t="s">
        <v>183</v>
      </c>
      <c r="J3" s="16" t="s">
        <v>184</v>
      </c>
      <c r="K3" s="16" t="s">
        <v>179</v>
      </c>
      <c r="L3" s="16" t="s">
        <v>180</v>
      </c>
      <c r="M3" s="16">
        <v>1</v>
      </c>
      <c r="N3" s="22">
        <v>2</v>
      </c>
      <c r="O3" s="16">
        <v>3</v>
      </c>
      <c r="P3" s="22">
        <v>4</v>
      </c>
      <c r="Q3" s="16">
        <v>5</v>
      </c>
      <c r="R3" s="22">
        <v>6</v>
      </c>
      <c r="S3" s="16">
        <v>7</v>
      </c>
      <c r="T3" s="22">
        <v>8</v>
      </c>
      <c r="U3" s="16">
        <v>9</v>
      </c>
      <c r="V3" s="22">
        <v>10</v>
      </c>
      <c r="W3" s="16">
        <v>11</v>
      </c>
      <c r="X3" s="22">
        <v>12</v>
      </c>
      <c r="Y3" s="22"/>
      <c r="Z3" s="16">
        <v>1</v>
      </c>
      <c r="AA3" s="22">
        <v>2</v>
      </c>
      <c r="AB3" s="16">
        <v>3</v>
      </c>
      <c r="AC3" s="22">
        <v>4</v>
      </c>
      <c r="AD3" s="16">
        <v>5</v>
      </c>
      <c r="AE3" s="22">
        <v>6</v>
      </c>
      <c r="AF3" s="16">
        <v>7</v>
      </c>
      <c r="AG3" s="22">
        <v>8</v>
      </c>
      <c r="AH3" s="16">
        <v>9</v>
      </c>
      <c r="AI3" s="22">
        <v>10</v>
      </c>
      <c r="AJ3" s="16">
        <v>11</v>
      </c>
      <c r="AK3" s="22">
        <v>12</v>
      </c>
      <c r="AL3" s="16">
        <v>1</v>
      </c>
      <c r="AM3" s="22">
        <v>2</v>
      </c>
      <c r="AN3" s="16">
        <v>3</v>
      </c>
      <c r="AO3" s="22">
        <v>4</v>
      </c>
      <c r="AP3" s="16">
        <v>5</v>
      </c>
      <c r="AQ3" s="22">
        <v>6</v>
      </c>
      <c r="AR3" s="16">
        <v>7</v>
      </c>
      <c r="AS3" s="22">
        <v>8</v>
      </c>
      <c r="AT3" s="16">
        <v>9</v>
      </c>
      <c r="AU3" s="22">
        <v>10</v>
      </c>
      <c r="AV3" s="16">
        <v>11</v>
      </c>
      <c r="AW3" s="22">
        <v>12</v>
      </c>
    </row>
    <row r="4" spans="1:49" ht="16" thickTop="1">
      <c r="A4" s="17" t="s">
        <v>141</v>
      </c>
      <c r="B4" s="17">
        <v>1</v>
      </c>
      <c r="C4" s="17" t="s">
        <v>181</v>
      </c>
      <c r="D4" s="17">
        <f>+'Set up - Demand'!F4</f>
        <v>360000</v>
      </c>
      <c r="E4" s="17">
        <f>+'Set up - Demand'!H4</f>
        <v>380000</v>
      </c>
      <c r="H4" s="17">
        <f>+'Set up - Demand'!AT4</f>
        <v>1</v>
      </c>
      <c r="I4" s="18">
        <f>+'Set up - Demand'!W4</f>
        <v>0.09</v>
      </c>
      <c r="J4" s="18">
        <f>+'Set up - Demand'!AI4</f>
        <v>0.09</v>
      </c>
      <c r="K4" s="27">
        <f t="shared" ref="K4:K26" si="0">+I4*D4</f>
        <v>32400</v>
      </c>
      <c r="L4" s="27">
        <f t="shared" ref="L4:L26" si="1">+J4*E4</f>
        <v>34200</v>
      </c>
      <c r="M4" s="20">
        <v>12</v>
      </c>
      <c r="N4" s="21">
        <v>6</v>
      </c>
      <c r="O4" s="20">
        <v>6</v>
      </c>
      <c r="P4" s="21">
        <v>6</v>
      </c>
      <c r="Q4" s="20">
        <v>6</v>
      </c>
      <c r="R4" s="21">
        <v>0</v>
      </c>
      <c r="S4" s="20">
        <v>0</v>
      </c>
      <c r="T4" s="21">
        <v>6</v>
      </c>
      <c r="U4" s="20">
        <v>6</v>
      </c>
      <c r="V4" s="21">
        <v>18</v>
      </c>
      <c r="W4" s="20">
        <v>30</v>
      </c>
      <c r="X4" s="21">
        <v>24</v>
      </c>
      <c r="Y4" s="20">
        <f>+SUM(M4:X4)</f>
        <v>120</v>
      </c>
      <c r="Z4" s="20">
        <v>3072</v>
      </c>
      <c r="AA4" s="20">
        <v>2304</v>
      </c>
      <c r="AB4" s="20">
        <v>1536</v>
      </c>
      <c r="AC4" s="20">
        <v>1536</v>
      </c>
      <c r="AD4" s="20">
        <v>1536</v>
      </c>
      <c r="AE4" s="20">
        <v>0</v>
      </c>
      <c r="AF4" s="20">
        <v>0</v>
      </c>
      <c r="AG4" s="20">
        <v>1536</v>
      </c>
      <c r="AH4" s="20">
        <v>1536</v>
      </c>
      <c r="AI4" s="20">
        <v>5376</v>
      </c>
      <c r="AJ4" s="20">
        <v>7680</v>
      </c>
      <c r="AK4" s="20">
        <v>6912</v>
      </c>
      <c r="AL4" s="20">
        <v>3072</v>
      </c>
      <c r="AM4" s="20">
        <v>2304</v>
      </c>
      <c r="AN4" s="20">
        <v>1536</v>
      </c>
      <c r="AO4" s="20">
        <v>1536</v>
      </c>
      <c r="AP4" s="20">
        <v>1536</v>
      </c>
      <c r="AQ4" s="20">
        <v>0</v>
      </c>
      <c r="AR4" s="20">
        <v>0</v>
      </c>
      <c r="AS4" s="20">
        <v>2304</v>
      </c>
      <c r="AT4" s="20">
        <v>1536</v>
      </c>
      <c r="AU4" s="20">
        <v>4608</v>
      </c>
      <c r="AV4" s="20">
        <v>9216</v>
      </c>
      <c r="AW4" s="20">
        <v>6912</v>
      </c>
    </row>
    <row r="5" spans="1:49">
      <c r="A5" s="17" t="s">
        <v>142</v>
      </c>
      <c r="B5" s="17">
        <v>1</v>
      </c>
      <c r="C5" s="17" t="s">
        <v>181</v>
      </c>
      <c r="D5" s="17">
        <f>+'Set up - Demand'!F5</f>
        <v>240000</v>
      </c>
      <c r="E5" s="17">
        <f>+'Set up - Demand'!H5</f>
        <v>230000</v>
      </c>
      <c r="H5" s="17">
        <f>+'Set up - Demand'!AT5</f>
        <v>1</v>
      </c>
      <c r="I5" s="18">
        <f>+'Set up - Demand'!W5</f>
        <v>0.09</v>
      </c>
      <c r="J5" s="18">
        <f>+'Set up - Demand'!AI5</f>
        <v>0.09</v>
      </c>
      <c r="K5" s="27">
        <f t="shared" si="0"/>
        <v>21600</v>
      </c>
      <c r="L5" s="27">
        <f t="shared" si="1"/>
        <v>20700</v>
      </c>
      <c r="M5" s="20">
        <v>12</v>
      </c>
      <c r="N5" s="21">
        <v>6</v>
      </c>
      <c r="O5" s="20">
        <v>6</v>
      </c>
      <c r="P5" s="21">
        <v>6</v>
      </c>
      <c r="Q5" s="20">
        <v>6</v>
      </c>
      <c r="R5" s="21">
        <v>0</v>
      </c>
      <c r="S5" s="20">
        <v>0</v>
      </c>
      <c r="T5" s="21">
        <v>6</v>
      </c>
      <c r="U5" s="20">
        <v>6</v>
      </c>
      <c r="V5" s="21">
        <v>18</v>
      </c>
      <c r="W5" s="20">
        <v>30</v>
      </c>
      <c r="X5" s="21">
        <v>24</v>
      </c>
      <c r="Y5" s="20">
        <f t="shared" ref="Y5:Y26" si="2">+SUM(M5:X5)</f>
        <v>120</v>
      </c>
      <c r="Z5" s="20">
        <v>2304</v>
      </c>
      <c r="AA5" s="20">
        <v>1536</v>
      </c>
      <c r="AB5" s="20">
        <v>768</v>
      </c>
      <c r="AC5" s="20">
        <v>1536</v>
      </c>
      <c r="AD5" s="20">
        <v>768</v>
      </c>
      <c r="AE5" s="20">
        <v>0</v>
      </c>
      <c r="AF5" s="20">
        <v>0</v>
      </c>
      <c r="AG5" s="20">
        <v>1536</v>
      </c>
      <c r="AH5" s="20">
        <v>768</v>
      </c>
      <c r="AI5" s="20">
        <v>3072</v>
      </c>
      <c r="AJ5" s="20">
        <v>5376</v>
      </c>
      <c r="AK5" s="20">
        <v>4608</v>
      </c>
      <c r="AL5" s="20">
        <v>1536</v>
      </c>
      <c r="AM5" s="20">
        <v>1536</v>
      </c>
      <c r="AN5" s="20">
        <v>768</v>
      </c>
      <c r="AO5" s="20">
        <v>768</v>
      </c>
      <c r="AP5" s="20">
        <v>768</v>
      </c>
      <c r="AQ5" s="20">
        <v>0</v>
      </c>
      <c r="AR5" s="20">
        <v>0</v>
      </c>
      <c r="AS5" s="20">
        <v>1536</v>
      </c>
      <c r="AT5" s="20">
        <v>768</v>
      </c>
      <c r="AU5" s="20">
        <v>3072</v>
      </c>
      <c r="AV5" s="20">
        <v>5376</v>
      </c>
      <c r="AW5" s="20">
        <v>4608</v>
      </c>
    </row>
    <row r="6" spans="1:49">
      <c r="A6" s="17" t="s">
        <v>143</v>
      </c>
      <c r="B6" s="17">
        <v>2</v>
      </c>
      <c r="C6" s="17" t="s">
        <v>182</v>
      </c>
      <c r="D6" s="17">
        <f>+'Set up - Demand'!F6</f>
        <v>75000</v>
      </c>
      <c r="E6" s="17">
        <f>+'Set up - Demand'!H6</f>
        <v>100000</v>
      </c>
      <c r="H6" s="17">
        <f>+'Set up - Demand'!AT6</f>
        <v>1</v>
      </c>
      <c r="I6" s="18">
        <f>+'Set up - Demand'!W6</f>
        <v>0.12</v>
      </c>
      <c r="J6" s="18">
        <f>+'Set up - Demand'!AI6</f>
        <v>0.12</v>
      </c>
      <c r="K6" s="27">
        <f t="shared" si="0"/>
        <v>9000</v>
      </c>
      <c r="L6" s="27">
        <f t="shared" si="1"/>
        <v>12000</v>
      </c>
      <c r="M6" s="20">
        <v>15</v>
      </c>
      <c r="N6" s="21">
        <v>15</v>
      </c>
      <c r="O6" s="20">
        <v>10</v>
      </c>
      <c r="P6" s="21">
        <v>5</v>
      </c>
      <c r="Q6" s="20">
        <v>5</v>
      </c>
      <c r="R6" s="21">
        <v>5</v>
      </c>
      <c r="S6" s="20">
        <v>5</v>
      </c>
      <c r="T6" s="21">
        <v>5</v>
      </c>
      <c r="U6" s="20">
        <v>10</v>
      </c>
      <c r="V6" s="21">
        <v>15</v>
      </c>
      <c r="W6" s="20">
        <v>15</v>
      </c>
      <c r="X6" s="21">
        <v>15</v>
      </c>
      <c r="Y6" s="20">
        <f t="shared" si="2"/>
        <v>120</v>
      </c>
      <c r="Z6" s="20">
        <v>1152</v>
      </c>
      <c r="AA6" s="20">
        <v>1152</v>
      </c>
      <c r="AB6" s="20">
        <v>768</v>
      </c>
      <c r="AC6" s="20">
        <v>384</v>
      </c>
      <c r="AD6" s="20">
        <v>384</v>
      </c>
      <c r="AE6" s="20">
        <v>384</v>
      </c>
      <c r="AF6" s="20">
        <v>384</v>
      </c>
      <c r="AG6" s="20">
        <v>384</v>
      </c>
      <c r="AH6" s="20">
        <v>768</v>
      </c>
      <c r="AI6" s="20">
        <v>1152</v>
      </c>
      <c r="AJ6" s="20">
        <v>1152</v>
      </c>
      <c r="AK6" s="20">
        <v>1152</v>
      </c>
      <c r="AL6" s="20">
        <v>1536</v>
      </c>
      <c r="AM6" s="20">
        <v>1536</v>
      </c>
      <c r="AN6" s="20">
        <v>1152</v>
      </c>
      <c r="AO6" s="20">
        <v>384</v>
      </c>
      <c r="AP6" s="20">
        <v>384</v>
      </c>
      <c r="AQ6" s="20">
        <v>768</v>
      </c>
      <c r="AR6" s="20">
        <v>384</v>
      </c>
      <c r="AS6" s="20">
        <v>768</v>
      </c>
      <c r="AT6" s="20">
        <v>768</v>
      </c>
      <c r="AU6" s="20">
        <v>1536</v>
      </c>
      <c r="AV6" s="20">
        <v>1536</v>
      </c>
      <c r="AW6" s="20">
        <v>1536</v>
      </c>
    </row>
    <row r="7" spans="1:49">
      <c r="A7" s="17" t="s">
        <v>144</v>
      </c>
      <c r="B7" s="17">
        <v>2</v>
      </c>
      <c r="C7" s="17" t="s">
        <v>182</v>
      </c>
      <c r="D7" s="17">
        <f>+'Set up - Demand'!F7</f>
        <v>75000</v>
      </c>
      <c r="E7" s="17">
        <f>+'Set up - Demand'!H7</f>
        <v>60000</v>
      </c>
      <c r="H7" s="17">
        <f>+'Set up - Demand'!AT7</f>
        <v>1</v>
      </c>
      <c r="I7" s="18">
        <f>+'Set up - Demand'!W7</f>
        <v>0.15</v>
      </c>
      <c r="J7" s="18">
        <f>+'Set up - Demand'!AI7</f>
        <v>0.15</v>
      </c>
      <c r="K7" s="27">
        <f t="shared" si="0"/>
        <v>11250</v>
      </c>
      <c r="L7" s="27">
        <f t="shared" si="1"/>
        <v>9000</v>
      </c>
      <c r="M7" s="20">
        <v>15</v>
      </c>
      <c r="N7" s="21">
        <v>15</v>
      </c>
      <c r="O7" s="20">
        <v>10</v>
      </c>
      <c r="P7" s="21">
        <v>5</v>
      </c>
      <c r="Q7" s="20">
        <v>5</v>
      </c>
      <c r="R7" s="21">
        <v>5</v>
      </c>
      <c r="S7" s="20">
        <v>5</v>
      </c>
      <c r="T7" s="21">
        <v>5</v>
      </c>
      <c r="U7" s="20">
        <v>10</v>
      </c>
      <c r="V7" s="21">
        <v>15</v>
      </c>
      <c r="W7" s="20">
        <v>15</v>
      </c>
      <c r="X7" s="21">
        <v>15</v>
      </c>
      <c r="Y7" s="20">
        <f t="shared" si="2"/>
        <v>120</v>
      </c>
      <c r="Z7" s="20">
        <v>1536</v>
      </c>
      <c r="AA7" s="20">
        <v>1536</v>
      </c>
      <c r="AB7" s="20">
        <v>768</v>
      </c>
      <c r="AC7" s="20">
        <v>384</v>
      </c>
      <c r="AD7" s="20">
        <v>768</v>
      </c>
      <c r="AE7" s="20">
        <v>384</v>
      </c>
      <c r="AF7" s="20">
        <v>768</v>
      </c>
      <c r="AG7" s="20">
        <v>384</v>
      </c>
      <c r="AH7" s="20">
        <v>1152</v>
      </c>
      <c r="AI7" s="20">
        <v>1152</v>
      </c>
      <c r="AJ7" s="20">
        <v>1536</v>
      </c>
      <c r="AK7" s="20">
        <v>1152</v>
      </c>
      <c r="AL7" s="20">
        <v>1152</v>
      </c>
      <c r="AM7" s="20">
        <v>1152</v>
      </c>
      <c r="AN7" s="20">
        <v>768</v>
      </c>
      <c r="AO7" s="20">
        <v>384</v>
      </c>
      <c r="AP7" s="20">
        <v>384</v>
      </c>
      <c r="AQ7" s="20">
        <v>384</v>
      </c>
      <c r="AR7" s="20">
        <v>384</v>
      </c>
      <c r="AS7" s="20">
        <v>384</v>
      </c>
      <c r="AT7" s="20">
        <v>768</v>
      </c>
      <c r="AU7" s="20">
        <v>1152</v>
      </c>
      <c r="AV7" s="20">
        <v>1152</v>
      </c>
      <c r="AW7" s="20">
        <v>1152</v>
      </c>
    </row>
    <row r="8" spans="1:49">
      <c r="A8" s="17" t="s">
        <v>145</v>
      </c>
      <c r="B8" s="17">
        <v>2</v>
      </c>
      <c r="C8" s="17" t="s">
        <v>182</v>
      </c>
      <c r="D8" s="17">
        <f>+'Set up - Demand'!F8</f>
        <v>60000</v>
      </c>
      <c r="E8" s="17">
        <f>+'Set up - Demand'!H8</f>
        <v>60000</v>
      </c>
      <c r="H8" s="17">
        <f>+'Set up - Demand'!AT8</f>
        <v>0</v>
      </c>
      <c r="I8" s="18">
        <f>+'Set up - Demand'!W8</f>
        <v>0</v>
      </c>
      <c r="J8" s="18">
        <f>+'Set up - Demand'!AI8</f>
        <v>0</v>
      </c>
      <c r="K8" s="27">
        <f t="shared" si="0"/>
        <v>0</v>
      </c>
      <c r="L8" s="27">
        <f t="shared" si="1"/>
        <v>0</v>
      </c>
      <c r="M8" s="20">
        <v>15</v>
      </c>
      <c r="N8" s="21">
        <v>15</v>
      </c>
      <c r="O8" s="20">
        <v>10</v>
      </c>
      <c r="P8" s="21">
        <v>5</v>
      </c>
      <c r="Q8" s="20">
        <v>5</v>
      </c>
      <c r="R8" s="21">
        <v>5</v>
      </c>
      <c r="S8" s="20">
        <v>5</v>
      </c>
      <c r="T8" s="21">
        <v>5</v>
      </c>
      <c r="U8" s="20">
        <v>10</v>
      </c>
      <c r="V8" s="21">
        <v>15</v>
      </c>
      <c r="W8" s="20">
        <v>15</v>
      </c>
      <c r="X8" s="21">
        <v>15</v>
      </c>
      <c r="Y8" s="20">
        <f t="shared" si="2"/>
        <v>120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</row>
    <row r="9" spans="1:49">
      <c r="A9" s="17" t="s">
        <v>146</v>
      </c>
      <c r="B9" s="17">
        <v>2</v>
      </c>
      <c r="C9" s="17" t="s">
        <v>182</v>
      </c>
      <c r="D9" s="17">
        <f>+'Set up - Demand'!F9</f>
        <v>60000</v>
      </c>
      <c r="E9" s="17">
        <f>+'Set up - Demand'!H9</f>
        <v>65000</v>
      </c>
      <c r="H9" s="17">
        <f>+'Set up - Demand'!AT9</f>
        <v>1</v>
      </c>
      <c r="I9" s="18">
        <f>+'Set up - Demand'!W9</f>
        <v>0</v>
      </c>
      <c r="J9" s="18">
        <f>+'Set up - Demand'!AI9</f>
        <v>0</v>
      </c>
      <c r="K9" s="27">
        <f t="shared" si="0"/>
        <v>0</v>
      </c>
      <c r="L9" s="27">
        <f t="shared" si="1"/>
        <v>0</v>
      </c>
      <c r="M9" s="20">
        <v>15</v>
      </c>
      <c r="N9" s="21">
        <v>15</v>
      </c>
      <c r="O9" s="20">
        <v>10</v>
      </c>
      <c r="P9" s="21">
        <v>5</v>
      </c>
      <c r="Q9" s="20">
        <v>5</v>
      </c>
      <c r="R9" s="21">
        <v>5</v>
      </c>
      <c r="S9" s="20">
        <v>5</v>
      </c>
      <c r="T9" s="21">
        <v>5</v>
      </c>
      <c r="U9" s="20">
        <v>10</v>
      </c>
      <c r="V9" s="21">
        <v>15</v>
      </c>
      <c r="W9" s="20">
        <v>15</v>
      </c>
      <c r="X9" s="21">
        <v>15</v>
      </c>
      <c r="Y9" s="20">
        <f t="shared" si="2"/>
        <v>120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</row>
    <row r="10" spans="1:49">
      <c r="A10" s="17" t="s">
        <v>147</v>
      </c>
      <c r="B10" s="17">
        <v>2</v>
      </c>
      <c r="C10" s="17" t="s">
        <v>182</v>
      </c>
      <c r="D10" s="17">
        <f>+'Set up - Demand'!F10</f>
        <v>30000</v>
      </c>
      <c r="E10" s="17">
        <f>+'Set up - Demand'!H10</f>
        <v>32000</v>
      </c>
      <c r="H10" s="17">
        <f>+'Set up - Demand'!AT10</f>
        <v>0</v>
      </c>
      <c r="I10" s="18">
        <f>+'Set up - Demand'!W10</f>
        <v>0</v>
      </c>
      <c r="J10" s="18">
        <f>+'Set up - Demand'!AI10</f>
        <v>0</v>
      </c>
      <c r="K10" s="27">
        <f t="shared" si="0"/>
        <v>0</v>
      </c>
      <c r="L10" s="27">
        <f t="shared" si="1"/>
        <v>0</v>
      </c>
      <c r="M10" s="20">
        <v>15</v>
      </c>
      <c r="N10" s="21">
        <v>15</v>
      </c>
      <c r="O10" s="20">
        <v>10</v>
      </c>
      <c r="P10" s="21">
        <v>5</v>
      </c>
      <c r="Q10" s="20">
        <v>5</v>
      </c>
      <c r="R10" s="21">
        <v>5</v>
      </c>
      <c r="S10" s="20">
        <v>5</v>
      </c>
      <c r="T10" s="21">
        <v>5</v>
      </c>
      <c r="U10" s="20">
        <v>10</v>
      </c>
      <c r="V10" s="21">
        <v>15</v>
      </c>
      <c r="W10" s="20">
        <v>15</v>
      </c>
      <c r="X10" s="21">
        <v>15</v>
      </c>
      <c r="Y10" s="20">
        <f t="shared" si="2"/>
        <v>120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</row>
    <row r="11" spans="1:49">
      <c r="A11" s="17" t="s">
        <v>148</v>
      </c>
      <c r="B11" s="17">
        <v>3</v>
      </c>
      <c r="C11" s="17" t="s">
        <v>181</v>
      </c>
      <c r="D11" s="17">
        <f>+'Set up - Demand'!F11</f>
        <v>9500</v>
      </c>
      <c r="E11" s="17">
        <f>+'Set up - Demand'!H11</f>
        <v>15500</v>
      </c>
      <c r="H11" s="17">
        <f>+'Set up - Demand'!AT11</f>
        <v>1</v>
      </c>
      <c r="I11" s="18">
        <f>+'Set up - Demand'!W11</f>
        <v>0.12</v>
      </c>
      <c r="J11" s="18">
        <f>+'Set up - Demand'!AI11</f>
        <v>0.12</v>
      </c>
      <c r="K11" s="27">
        <f t="shared" si="0"/>
        <v>1140</v>
      </c>
      <c r="L11" s="27">
        <f t="shared" si="1"/>
        <v>1860</v>
      </c>
      <c r="M11" s="20">
        <v>5</v>
      </c>
      <c r="N11" s="21">
        <v>10</v>
      </c>
      <c r="O11" s="20">
        <v>10</v>
      </c>
      <c r="P11" s="21">
        <v>15</v>
      </c>
      <c r="Q11" s="20">
        <v>15</v>
      </c>
      <c r="R11" s="21">
        <v>20</v>
      </c>
      <c r="S11" s="20">
        <v>15</v>
      </c>
      <c r="T11" s="21">
        <v>10</v>
      </c>
      <c r="U11" s="20">
        <v>5</v>
      </c>
      <c r="V11" s="21">
        <v>5</v>
      </c>
      <c r="W11" s="20">
        <v>5</v>
      </c>
      <c r="X11" s="21">
        <v>5</v>
      </c>
      <c r="Y11" s="20">
        <f t="shared" si="2"/>
        <v>120</v>
      </c>
      <c r="Z11" s="20">
        <v>384</v>
      </c>
      <c r="AA11" s="20">
        <v>0</v>
      </c>
      <c r="AB11" s="20">
        <v>0</v>
      </c>
      <c r="AC11" s="20">
        <v>0</v>
      </c>
      <c r="AD11" s="20">
        <v>384</v>
      </c>
      <c r="AE11" s="20">
        <v>0</v>
      </c>
      <c r="AF11" s="20">
        <v>384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384</v>
      </c>
      <c r="AM11" s="20">
        <v>0</v>
      </c>
      <c r="AN11" s="20">
        <v>0</v>
      </c>
      <c r="AO11" s="20">
        <v>384</v>
      </c>
      <c r="AP11" s="20">
        <v>384</v>
      </c>
      <c r="AQ11" s="20">
        <v>0</v>
      </c>
      <c r="AR11" s="20">
        <v>384</v>
      </c>
      <c r="AS11" s="20">
        <v>0</v>
      </c>
      <c r="AT11" s="20">
        <v>384</v>
      </c>
      <c r="AU11" s="20">
        <v>0</v>
      </c>
      <c r="AV11" s="20">
        <v>0</v>
      </c>
      <c r="AW11" s="20">
        <v>0</v>
      </c>
    </row>
    <row r="12" spans="1:49">
      <c r="A12" s="17" t="s">
        <v>149</v>
      </c>
      <c r="B12" s="17">
        <v>3</v>
      </c>
      <c r="C12" s="17" t="s">
        <v>181</v>
      </c>
      <c r="D12" s="17">
        <f>+'Set up - Demand'!F12</f>
        <v>9000</v>
      </c>
      <c r="E12" s="17">
        <f>+'Set up - Demand'!H12</f>
        <v>6600</v>
      </c>
      <c r="H12" s="17">
        <f>+'Set up - Demand'!AT12</f>
        <v>1</v>
      </c>
      <c r="I12" s="18">
        <f>+'Set up - Demand'!W12</f>
        <v>0.15</v>
      </c>
      <c r="J12" s="18">
        <f>+'Set up - Demand'!AI12</f>
        <v>0.15</v>
      </c>
      <c r="K12" s="27">
        <f t="shared" si="0"/>
        <v>1350</v>
      </c>
      <c r="L12" s="27">
        <f t="shared" si="1"/>
        <v>990</v>
      </c>
      <c r="M12" s="20">
        <v>5</v>
      </c>
      <c r="N12" s="21">
        <v>10</v>
      </c>
      <c r="O12" s="20">
        <v>10</v>
      </c>
      <c r="P12" s="21">
        <v>15</v>
      </c>
      <c r="Q12" s="20">
        <v>15</v>
      </c>
      <c r="R12" s="21">
        <v>20</v>
      </c>
      <c r="S12" s="20">
        <v>15</v>
      </c>
      <c r="T12" s="21">
        <v>10</v>
      </c>
      <c r="U12" s="20">
        <v>5</v>
      </c>
      <c r="V12" s="21">
        <v>5</v>
      </c>
      <c r="W12" s="20">
        <v>5</v>
      </c>
      <c r="X12" s="21">
        <v>5</v>
      </c>
      <c r="Y12" s="20">
        <f t="shared" si="2"/>
        <v>120</v>
      </c>
      <c r="Z12" s="20">
        <v>384</v>
      </c>
      <c r="AA12" s="20">
        <v>0</v>
      </c>
      <c r="AB12" s="20">
        <v>0</v>
      </c>
      <c r="AC12" s="20">
        <v>384</v>
      </c>
      <c r="AD12" s="20">
        <v>0</v>
      </c>
      <c r="AE12" s="20">
        <v>384</v>
      </c>
      <c r="AF12" s="20">
        <v>0</v>
      </c>
      <c r="AG12" s="20">
        <v>384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384</v>
      </c>
      <c r="AP12" s="20">
        <v>0</v>
      </c>
      <c r="AQ12" s="20">
        <v>0</v>
      </c>
      <c r="AR12" s="20">
        <v>384</v>
      </c>
      <c r="AS12" s="20">
        <v>0</v>
      </c>
      <c r="AT12" s="20">
        <v>0</v>
      </c>
      <c r="AU12" s="20">
        <v>0</v>
      </c>
      <c r="AV12" s="20">
        <v>384</v>
      </c>
      <c r="AW12" s="20">
        <v>0</v>
      </c>
    </row>
    <row r="13" spans="1:49">
      <c r="A13" s="17" t="s">
        <v>150</v>
      </c>
      <c r="B13" s="17">
        <v>3</v>
      </c>
      <c r="C13" s="17" t="s">
        <v>181</v>
      </c>
      <c r="D13" s="17">
        <f>+'Set up - Demand'!F13</f>
        <v>9000</v>
      </c>
      <c r="E13" s="17">
        <f>+'Set up - Demand'!H13</f>
        <v>10000</v>
      </c>
      <c r="H13" s="17">
        <f>+'Set up - Demand'!AT13</f>
        <v>1</v>
      </c>
      <c r="I13" s="18">
        <f>+'Set up - Demand'!W13</f>
        <v>0.15</v>
      </c>
      <c r="J13" s="18">
        <f>+'Set up - Demand'!AI13</f>
        <v>0</v>
      </c>
      <c r="K13" s="27">
        <f t="shared" si="0"/>
        <v>1350</v>
      </c>
      <c r="L13" s="27">
        <f t="shared" si="1"/>
        <v>0</v>
      </c>
      <c r="M13" s="20">
        <v>5</v>
      </c>
      <c r="N13" s="21">
        <v>10</v>
      </c>
      <c r="O13" s="20">
        <v>10</v>
      </c>
      <c r="P13" s="21">
        <v>15</v>
      </c>
      <c r="Q13" s="20">
        <v>15</v>
      </c>
      <c r="R13" s="21">
        <v>20</v>
      </c>
      <c r="S13" s="20">
        <v>15</v>
      </c>
      <c r="T13" s="21">
        <v>10</v>
      </c>
      <c r="U13" s="20">
        <v>5</v>
      </c>
      <c r="V13" s="21">
        <v>5</v>
      </c>
      <c r="W13" s="20">
        <v>5</v>
      </c>
      <c r="X13" s="21">
        <v>5</v>
      </c>
      <c r="Y13" s="20">
        <f t="shared" si="2"/>
        <v>120</v>
      </c>
      <c r="Z13" s="20">
        <v>0</v>
      </c>
      <c r="AA13" s="20">
        <v>384</v>
      </c>
      <c r="AB13" s="20">
        <v>0</v>
      </c>
      <c r="AC13" s="20">
        <v>0</v>
      </c>
      <c r="AD13" s="20">
        <v>384</v>
      </c>
      <c r="AE13" s="20">
        <v>0</v>
      </c>
      <c r="AF13" s="20">
        <v>384</v>
      </c>
      <c r="AG13" s="20">
        <v>0</v>
      </c>
      <c r="AH13" s="20">
        <v>0</v>
      </c>
      <c r="AI13" s="20">
        <v>0</v>
      </c>
      <c r="AJ13" s="20">
        <v>0</v>
      </c>
      <c r="AK13" s="20">
        <v>384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</row>
    <row r="14" spans="1:49">
      <c r="A14" s="17" t="s">
        <v>151</v>
      </c>
      <c r="B14" s="17">
        <v>3</v>
      </c>
      <c r="C14" s="17" t="s">
        <v>181</v>
      </c>
      <c r="D14" s="17">
        <f>+'Set up - Demand'!F14</f>
        <v>8000</v>
      </c>
      <c r="E14" s="17">
        <f>+'Set up - Demand'!H14</f>
        <v>8800</v>
      </c>
      <c r="H14" s="17">
        <f>+'Set up - Demand'!AT14</f>
        <v>1</v>
      </c>
      <c r="I14" s="18">
        <f>+'Set up - Demand'!W14</f>
        <v>0.15</v>
      </c>
      <c r="J14" s="18">
        <f>+'Set up - Demand'!AI14</f>
        <v>0</v>
      </c>
      <c r="K14" s="27">
        <f t="shared" si="0"/>
        <v>1200</v>
      </c>
      <c r="L14" s="27">
        <f t="shared" si="1"/>
        <v>0</v>
      </c>
      <c r="M14" s="20">
        <v>5</v>
      </c>
      <c r="N14" s="21">
        <v>10</v>
      </c>
      <c r="O14" s="20">
        <v>10</v>
      </c>
      <c r="P14" s="21">
        <v>15</v>
      </c>
      <c r="Q14" s="20">
        <v>15</v>
      </c>
      <c r="R14" s="21">
        <v>20</v>
      </c>
      <c r="S14" s="20">
        <v>15</v>
      </c>
      <c r="T14" s="21">
        <v>10</v>
      </c>
      <c r="U14" s="20">
        <v>5</v>
      </c>
      <c r="V14" s="21">
        <v>5</v>
      </c>
      <c r="W14" s="20">
        <v>5</v>
      </c>
      <c r="X14" s="21">
        <v>5</v>
      </c>
      <c r="Y14" s="20">
        <f t="shared" si="2"/>
        <v>120</v>
      </c>
      <c r="Z14" s="20">
        <v>0</v>
      </c>
      <c r="AA14" s="20">
        <v>384</v>
      </c>
      <c r="AB14" s="20">
        <v>0</v>
      </c>
      <c r="AC14" s="20">
        <v>0</v>
      </c>
      <c r="AD14" s="20">
        <v>384</v>
      </c>
      <c r="AE14" s="20">
        <v>0</v>
      </c>
      <c r="AF14" s="20">
        <v>384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</row>
    <row r="15" spans="1:49">
      <c r="A15" s="17" t="s">
        <v>152</v>
      </c>
      <c r="B15" s="17">
        <v>3</v>
      </c>
      <c r="C15" s="17" t="s">
        <v>181</v>
      </c>
      <c r="D15" s="17">
        <f>+'Set up - Demand'!F15</f>
        <v>8000</v>
      </c>
      <c r="E15" s="17">
        <f>+'Set up - Demand'!H15</f>
        <v>8200</v>
      </c>
      <c r="H15" s="17">
        <f>+'Set up - Demand'!AT15</f>
        <v>1</v>
      </c>
      <c r="I15" s="18">
        <f>+'Set up - Demand'!W15</f>
        <v>0.15</v>
      </c>
      <c r="J15" s="18">
        <f>+'Set up - Demand'!AI15</f>
        <v>0.3</v>
      </c>
      <c r="K15" s="27">
        <f t="shared" si="0"/>
        <v>1200</v>
      </c>
      <c r="L15" s="27">
        <f t="shared" si="1"/>
        <v>2460</v>
      </c>
      <c r="M15" s="20">
        <v>5</v>
      </c>
      <c r="N15" s="21">
        <v>10</v>
      </c>
      <c r="O15" s="20">
        <v>10</v>
      </c>
      <c r="P15" s="21">
        <v>15</v>
      </c>
      <c r="Q15" s="20">
        <v>15</v>
      </c>
      <c r="R15" s="21">
        <v>20</v>
      </c>
      <c r="S15" s="20">
        <v>15</v>
      </c>
      <c r="T15" s="21">
        <v>10</v>
      </c>
      <c r="U15" s="20">
        <v>5</v>
      </c>
      <c r="V15" s="21">
        <v>5</v>
      </c>
      <c r="W15" s="20">
        <v>5</v>
      </c>
      <c r="X15" s="21">
        <v>5</v>
      </c>
      <c r="Y15" s="20">
        <f t="shared" si="2"/>
        <v>120</v>
      </c>
      <c r="Z15" s="20">
        <v>0</v>
      </c>
      <c r="AA15" s="20">
        <v>384</v>
      </c>
      <c r="AB15" s="20">
        <v>0</v>
      </c>
      <c r="AC15" s="20">
        <v>0</v>
      </c>
      <c r="AD15" s="20">
        <v>384</v>
      </c>
      <c r="AE15" s="20">
        <v>0</v>
      </c>
      <c r="AF15" s="20">
        <v>384</v>
      </c>
      <c r="AG15" s="20">
        <v>0</v>
      </c>
      <c r="AH15" s="20">
        <v>0</v>
      </c>
      <c r="AI15" s="20">
        <v>0</v>
      </c>
      <c r="AJ15" s="20">
        <v>0</v>
      </c>
      <c r="AK15" s="20">
        <v>384</v>
      </c>
      <c r="AL15" s="20">
        <v>0</v>
      </c>
      <c r="AM15" s="20">
        <v>0</v>
      </c>
      <c r="AN15" s="20">
        <v>384</v>
      </c>
      <c r="AO15" s="20">
        <v>384</v>
      </c>
      <c r="AP15" s="20">
        <v>384</v>
      </c>
      <c r="AQ15" s="20">
        <v>384</v>
      </c>
      <c r="AR15" s="20">
        <v>384</v>
      </c>
      <c r="AS15" s="20">
        <v>384</v>
      </c>
      <c r="AT15" s="20">
        <v>0</v>
      </c>
      <c r="AU15" s="20">
        <v>384</v>
      </c>
      <c r="AV15" s="20">
        <v>0</v>
      </c>
      <c r="AW15" s="20">
        <v>0</v>
      </c>
    </row>
    <row r="16" spans="1:49">
      <c r="A16" s="17" t="s">
        <v>153</v>
      </c>
      <c r="B16" s="17">
        <v>3</v>
      </c>
      <c r="C16" s="17" t="s">
        <v>181</v>
      </c>
      <c r="D16" s="17">
        <f>+'Set up - Demand'!F16</f>
        <v>8000</v>
      </c>
      <c r="E16" s="17">
        <f>+'Set up - Demand'!H16</f>
        <v>10500</v>
      </c>
      <c r="H16" s="17">
        <f>+'Set up - Demand'!AT16</f>
        <v>1</v>
      </c>
      <c r="I16" s="18">
        <f>+'Set up - Demand'!W16</f>
        <v>0.15</v>
      </c>
      <c r="J16" s="18">
        <f>+'Set up - Demand'!AI16</f>
        <v>0.2</v>
      </c>
      <c r="K16" s="27">
        <f t="shared" si="0"/>
        <v>1200</v>
      </c>
      <c r="L16" s="27">
        <f t="shared" si="1"/>
        <v>2100</v>
      </c>
      <c r="M16" s="20">
        <v>5</v>
      </c>
      <c r="N16" s="21">
        <v>10</v>
      </c>
      <c r="O16" s="20">
        <v>10</v>
      </c>
      <c r="P16" s="21">
        <v>15</v>
      </c>
      <c r="Q16" s="20">
        <v>15</v>
      </c>
      <c r="R16" s="21">
        <v>20</v>
      </c>
      <c r="S16" s="20">
        <v>15</v>
      </c>
      <c r="T16" s="21">
        <v>10</v>
      </c>
      <c r="U16" s="20">
        <v>5</v>
      </c>
      <c r="V16" s="21">
        <v>5</v>
      </c>
      <c r="W16" s="20">
        <v>5</v>
      </c>
      <c r="X16" s="21">
        <v>5</v>
      </c>
      <c r="Y16" s="20">
        <f t="shared" si="2"/>
        <v>120</v>
      </c>
      <c r="Z16" s="20">
        <v>0</v>
      </c>
      <c r="AA16" s="20">
        <v>384</v>
      </c>
      <c r="AB16" s="20">
        <v>0</v>
      </c>
      <c r="AC16" s="20">
        <v>0</v>
      </c>
      <c r="AD16" s="20">
        <v>384</v>
      </c>
      <c r="AE16" s="20">
        <v>0</v>
      </c>
      <c r="AF16" s="20">
        <v>384</v>
      </c>
      <c r="AG16" s="20">
        <v>0</v>
      </c>
      <c r="AH16" s="20">
        <v>0</v>
      </c>
      <c r="AI16" s="20">
        <v>0</v>
      </c>
      <c r="AJ16" s="20">
        <v>0</v>
      </c>
      <c r="AK16" s="20">
        <v>384</v>
      </c>
      <c r="AL16" s="20">
        <v>0</v>
      </c>
      <c r="AM16" s="20">
        <v>0</v>
      </c>
      <c r="AN16" s="20">
        <v>384</v>
      </c>
      <c r="AO16" s="20">
        <v>384</v>
      </c>
      <c r="AP16" s="20">
        <v>384</v>
      </c>
      <c r="AQ16" s="20">
        <v>384</v>
      </c>
      <c r="AR16" s="20">
        <v>384</v>
      </c>
      <c r="AS16" s="20">
        <v>384</v>
      </c>
      <c r="AT16" s="20">
        <v>0</v>
      </c>
      <c r="AU16" s="20">
        <v>0</v>
      </c>
      <c r="AV16" s="20">
        <v>0</v>
      </c>
      <c r="AW16" s="20">
        <v>0</v>
      </c>
    </row>
    <row r="17" spans="1:49">
      <c r="A17" s="17" t="s">
        <v>154</v>
      </c>
      <c r="B17" s="17">
        <v>3</v>
      </c>
      <c r="C17" s="17" t="s">
        <v>181</v>
      </c>
      <c r="D17" s="17">
        <f>+'Set up - Demand'!F17</f>
        <v>7500</v>
      </c>
      <c r="E17" s="17">
        <f>+'Set up - Demand'!H17</f>
        <v>7500</v>
      </c>
      <c r="H17" s="17">
        <f>+'Set up - Demand'!AT17</f>
        <v>1</v>
      </c>
      <c r="I17" s="18">
        <f>+'Set up - Demand'!W17</f>
        <v>0.15</v>
      </c>
      <c r="J17" s="18">
        <f>+'Set up - Demand'!AI17</f>
        <v>0.2</v>
      </c>
      <c r="K17" s="27">
        <f t="shared" si="0"/>
        <v>1125</v>
      </c>
      <c r="L17" s="27">
        <f t="shared" si="1"/>
        <v>1500</v>
      </c>
      <c r="M17" s="20">
        <v>5</v>
      </c>
      <c r="N17" s="21">
        <v>10</v>
      </c>
      <c r="O17" s="20">
        <v>10</v>
      </c>
      <c r="P17" s="21">
        <v>15</v>
      </c>
      <c r="Q17" s="20">
        <v>15</v>
      </c>
      <c r="R17" s="21">
        <v>20</v>
      </c>
      <c r="S17" s="20">
        <v>15</v>
      </c>
      <c r="T17" s="21">
        <v>10</v>
      </c>
      <c r="U17" s="20">
        <v>5</v>
      </c>
      <c r="V17" s="21">
        <v>5</v>
      </c>
      <c r="W17" s="20">
        <v>5</v>
      </c>
      <c r="X17" s="21">
        <v>5</v>
      </c>
      <c r="Y17" s="20">
        <f t="shared" si="2"/>
        <v>120</v>
      </c>
      <c r="Z17" s="20">
        <v>384</v>
      </c>
      <c r="AA17" s="20">
        <v>0</v>
      </c>
      <c r="AB17" s="20">
        <v>0</v>
      </c>
      <c r="AC17" s="20">
        <v>0</v>
      </c>
      <c r="AD17" s="20">
        <v>384</v>
      </c>
      <c r="AE17" s="20">
        <v>0</v>
      </c>
      <c r="AF17" s="20">
        <v>384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384</v>
      </c>
      <c r="AM17" s="20">
        <v>0</v>
      </c>
      <c r="AN17" s="20">
        <v>0</v>
      </c>
      <c r="AO17" s="20">
        <v>384</v>
      </c>
      <c r="AP17" s="20">
        <v>384</v>
      </c>
      <c r="AQ17" s="20">
        <v>384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</row>
    <row r="18" spans="1:49">
      <c r="A18" s="17" t="s">
        <v>155</v>
      </c>
      <c r="B18" s="17">
        <v>3</v>
      </c>
      <c r="C18" s="17" t="s">
        <v>181</v>
      </c>
      <c r="D18" s="17">
        <f>+'Set up - Demand'!F18</f>
        <v>7000</v>
      </c>
      <c r="E18" s="17">
        <f>+'Set up - Demand'!H18</f>
        <v>7200</v>
      </c>
      <c r="H18" s="17">
        <f>+'Set up - Demand'!AT18</f>
        <v>1</v>
      </c>
      <c r="I18" s="18">
        <f>+'Set up - Demand'!W18</f>
        <v>0.15</v>
      </c>
      <c r="J18" s="18">
        <f>+'Set up - Demand'!AI18</f>
        <v>0.27</v>
      </c>
      <c r="K18" s="27">
        <f t="shared" si="0"/>
        <v>1050</v>
      </c>
      <c r="L18" s="27">
        <f t="shared" si="1"/>
        <v>1944.0000000000002</v>
      </c>
      <c r="M18" s="20">
        <v>5</v>
      </c>
      <c r="N18" s="21">
        <v>10</v>
      </c>
      <c r="O18" s="20">
        <v>10</v>
      </c>
      <c r="P18" s="21">
        <v>15</v>
      </c>
      <c r="Q18" s="20">
        <v>15</v>
      </c>
      <c r="R18" s="21">
        <v>20</v>
      </c>
      <c r="S18" s="20">
        <v>15</v>
      </c>
      <c r="T18" s="21">
        <v>10</v>
      </c>
      <c r="U18" s="20">
        <v>5</v>
      </c>
      <c r="V18" s="21">
        <v>5</v>
      </c>
      <c r="W18" s="20">
        <v>5</v>
      </c>
      <c r="X18" s="21">
        <v>5</v>
      </c>
      <c r="Y18" s="20">
        <f t="shared" si="2"/>
        <v>120</v>
      </c>
      <c r="Z18" s="20">
        <v>384</v>
      </c>
      <c r="AA18" s="20">
        <v>0</v>
      </c>
      <c r="AB18" s="20">
        <v>0</v>
      </c>
      <c r="AC18" s="20">
        <v>0</v>
      </c>
      <c r="AD18" s="20">
        <v>384</v>
      </c>
      <c r="AE18" s="20">
        <v>0</v>
      </c>
      <c r="AF18" s="20">
        <v>0</v>
      </c>
      <c r="AG18" s="20">
        <v>384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384</v>
      </c>
      <c r="AN18" s="20">
        <v>0</v>
      </c>
      <c r="AO18" s="20">
        <v>384</v>
      </c>
      <c r="AP18" s="20">
        <v>384</v>
      </c>
      <c r="AQ18" s="20">
        <v>384</v>
      </c>
      <c r="AR18" s="20">
        <v>384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</row>
    <row r="19" spans="1:49">
      <c r="A19" s="17" t="s">
        <v>157</v>
      </c>
      <c r="B19" s="17">
        <v>3</v>
      </c>
      <c r="C19" s="17" t="s">
        <v>181</v>
      </c>
      <c r="D19" s="17">
        <f>+'Set up - Demand'!F19</f>
        <v>6500</v>
      </c>
      <c r="E19" s="17">
        <f>+'Set up - Demand'!H19</f>
        <v>10000</v>
      </c>
      <c r="H19" s="17">
        <f>+'Set up - Demand'!AT19</f>
        <v>0</v>
      </c>
      <c r="I19" s="18">
        <f>+'Set up - Demand'!W19</f>
        <v>0</v>
      </c>
      <c r="J19" s="18">
        <f>+'Set up - Demand'!AI19</f>
        <v>0</v>
      </c>
      <c r="K19" s="27">
        <f t="shared" si="0"/>
        <v>0</v>
      </c>
      <c r="L19" s="27">
        <f t="shared" si="1"/>
        <v>0</v>
      </c>
      <c r="M19" s="20">
        <v>5</v>
      </c>
      <c r="N19" s="21">
        <v>10</v>
      </c>
      <c r="O19" s="20">
        <v>10</v>
      </c>
      <c r="P19" s="21">
        <v>15</v>
      </c>
      <c r="Q19" s="20">
        <v>15</v>
      </c>
      <c r="R19" s="21">
        <v>20</v>
      </c>
      <c r="S19" s="20">
        <v>15</v>
      </c>
      <c r="T19" s="21">
        <v>10</v>
      </c>
      <c r="U19" s="20">
        <v>5</v>
      </c>
      <c r="V19" s="21">
        <v>5</v>
      </c>
      <c r="W19" s="20">
        <v>5</v>
      </c>
      <c r="X19" s="21">
        <v>5</v>
      </c>
      <c r="Y19" s="20">
        <f t="shared" si="2"/>
        <v>120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</row>
    <row r="20" spans="1:49">
      <c r="A20" s="17" t="s">
        <v>158</v>
      </c>
      <c r="B20" s="17">
        <v>3</v>
      </c>
      <c r="C20" s="17" t="s">
        <v>181</v>
      </c>
      <c r="D20" s="17">
        <f>+'Set up - Demand'!F20</f>
        <v>6000</v>
      </c>
      <c r="E20" s="17">
        <f>+'Set up - Demand'!H20</f>
        <v>12000</v>
      </c>
      <c r="H20" s="17">
        <f>+'Set up - Demand'!AT20</f>
        <v>0</v>
      </c>
      <c r="I20" s="18">
        <f>+'Set up - Demand'!W20</f>
        <v>0</v>
      </c>
      <c r="J20" s="18">
        <f>+'Set up - Demand'!AI20</f>
        <v>0</v>
      </c>
      <c r="K20" s="27">
        <f t="shared" si="0"/>
        <v>0</v>
      </c>
      <c r="L20" s="27">
        <f t="shared" si="1"/>
        <v>0</v>
      </c>
      <c r="M20" s="20">
        <v>5</v>
      </c>
      <c r="N20" s="21">
        <v>10</v>
      </c>
      <c r="O20" s="20">
        <v>10</v>
      </c>
      <c r="P20" s="21">
        <v>15</v>
      </c>
      <c r="Q20" s="20">
        <v>15</v>
      </c>
      <c r="R20" s="21">
        <v>20</v>
      </c>
      <c r="S20" s="20">
        <v>15</v>
      </c>
      <c r="T20" s="21">
        <v>10</v>
      </c>
      <c r="U20" s="20">
        <v>5</v>
      </c>
      <c r="V20" s="21">
        <v>5</v>
      </c>
      <c r="W20" s="20">
        <v>5</v>
      </c>
      <c r="X20" s="21">
        <v>5</v>
      </c>
      <c r="Y20" s="20">
        <f t="shared" si="2"/>
        <v>120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</row>
    <row r="21" spans="1:49">
      <c r="A21" s="17" t="s">
        <v>159</v>
      </c>
      <c r="B21" s="17">
        <v>3</v>
      </c>
      <c r="C21" s="17" t="s">
        <v>181</v>
      </c>
      <c r="D21" s="17">
        <f>+'Set up - Demand'!F21</f>
        <v>5500</v>
      </c>
      <c r="E21" s="17">
        <f>+'Set up - Demand'!H21</f>
        <v>16500</v>
      </c>
      <c r="H21" s="17">
        <f>+'Set up - Demand'!AT21</f>
        <v>0</v>
      </c>
      <c r="I21" s="18">
        <f>+'Set up - Demand'!W21</f>
        <v>0</v>
      </c>
      <c r="J21" s="18">
        <f>+'Set up - Demand'!AI21</f>
        <v>0</v>
      </c>
      <c r="K21" s="27">
        <f t="shared" si="0"/>
        <v>0</v>
      </c>
      <c r="L21" s="27">
        <f t="shared" si="1"/>
        <v>0</v>
      </c>
      <c r="M21" s="20">
        <v>5</v>
      </c>
      <c r="N21" s="21">
        <v>10</v>
      </c>
      <c r="O21" s="20">
        <v>10</v>
      </c>
      <c r="P21" s="21">
        <v>15</v>
      </c>
      <c r="Q21" s="20">
        <v>15</v>
      </c>
      <c r="R21" s="21">
        <v>20</v>
      </c>
      <c r="S21" s="20">
        <v>15</v>
      </c>
      <c r="T21" s="21">
        <v>10</v>
      </c>
      <c r="U21" s="20">
        <v>5</v>
      </c>
      <c r="V21" s="21">
        <v>5</v>
      </c>
      <c r="W21" s="20">
        <v>5</v>
      </c>
      <c r="X21" s="21">
        <v>5</v>
      </c>
      <c r="Y21" s="20">
        <f t="shared" si="2"/>
        <v>120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</row>
    <row r="22" spans="1:49">
      <c r="A22" s="17" t="s">
        <v>160</v>
      </c>
      <c r="B22" s="17">
        <v>3</v>
      </c>
      <c r="C22" s="17" t="s">
        <v>181</v>
      </c>
      <c r="D22" s="17">
        <f>+'Set up - Demand'!F22</f>
        <v>5000</v>
      </c>
      <c r="E22" s="17">
        <f>+'Set up - Demand'!H22</f>
        <v>7000</v>
      </c>
      <c r="H22" s="17">
        <f>+'Set up - Demand'!AT22</f>
        <v>0</v>
      </c>
      <c r="I22" s="18">
        <f>+'Set up - Demand'!W22</f>
        <v>0</v>
      </c>
      <c r="J22" s="18">
        <f>+'Set up - Demand'!AI22</f>
        <v>0</v>
      </c>
      <c r="K22" s="27">
        <f t="shared" si="0"/>
        <v>0</v>
      </c>
      <c r="L22" s="27">
        <f t="shared" si="1"/>
        <v>0</v>
      </c>
      <c r="M22" s="20">
        <v>5</v>
      </c>
      <c r="N22" s="21">
        <v>10</v>
      </c>
      <c r="O22" s="20">
        <v>10</v>
      </c>
      <c r="P22" s="21">
        <v>15</v>
      </c>
      <c r="Q22" s="20">
        <v>15</v>
      </c>
      <c r="R22" s="21">
        <v>20</v>
      </c>
      <c r="S22" s="20">
        <v>15</v>
      </c>
      <c r="T22" s="21">
        <v>10</v>
      </c>
      <c r="U22" s="20">
        <v>5</v>
      </c>
      <c r="V22" s="21">
        <v>5</v>
      </c>
      <c r="W22" s="20">
        <v>5</v>
      </c>
      <c r="X22" s="21">
        <v>5</v>
      </c>
      <c r="Y22" s="20">
        <f t="shared" si="2"/>
        <v>120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</row>
    <row r="23" spans="1:49">
      <c r="A23" s="17" t="s">
        <v>161</v>
      </c>
      <c r="B23" s="17">
        <v>3</v>
      </c>
      <c r="C23" s="17" t="s">
        <v>181</v>
      </c>
      <c r="D23" s="17">
        <f>+'Set up - Demand'!F23</f>
        <v>5000</v>
      </c>
      <c r="E23" s="17">
        <f>+'Set up - Demand'!H23</f>
        <v>2000</v>
      </c>
      <c r="H23" s="17">
        <f>+'Set up - Demand'!AT23</f>
        <v>0</v>
      </c>
      <c r="I23" s="18">
        <f>+'Set up - Demand'!W23</f>
        <v>0</v>
      </c>
      <c r="J23" s="18">
        <f>+'Set up - Demand'!AI23</f>
        <v>0</v>
      </c>
      <c r="K23" s="27">
        <f t="shared" si="0"/>
        <v>0</v>
      </c>
      <c r="L23" s="27">
        <f t="shared" si="1"/>
        <v>0</v>
      </c>
      <c r="M23" s="20">
        <v>5</v>
      </c>
      <c r="N23" s="21">
        <v>10</v>
      </c>
      <c r="O23" s="20">
        <v>10</v>
      </c>
      <c r="P23" s="21">
        <v>15</v>
      </c>
      <c r="Q23" s="20">
        <v>15</v>
      </c>
      <c r="R23" s="21">
        <v>20</v>
      </c>
      <c r="S23" s="20">
        <v>15</v>
      </c>
      <c r="T23" s="21">
        <v>10</v>
      </c>
      <c r="U23" s="20">
        <v>5</v>
      </c>
      <c r="V23" s="21">
        <v>5</v>
      </c>
      <c r="W23" s="20">
        <v>5</v>
      </c>
      <c r="X23" s="21">
        <v>5</v>
      </c>
      <c r="Y23" s="20">
        <f t="shared" si="2"/>
        <v>120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</row>
    <row r="24" spans="1:49">
      <c r="A24" s="17" t="s">
        <v>162</v>
      </c>
      <c r="B24" s="17">
        <v>3</v>
      </c>
      <c r="C24" s="17" t="s">
        <v>181</v>
      </c>
      <c r="D24" s="17">
        <f>+'Set up - Demand'!F24</f>
        <v>3000</v>
      </c>
      <c r="E24" s="17">
        <f>+'Set up - Demand'!H24</f>
        <v>7500</v>
      </c>
      <c r="H24" s="17">
        <f>+'Set up - Demand'!AT24</f>
        <v>0</v>
      </c>
      <c r="I24" s="18">
        <f>+'Set up - Demand'!W24</f>
        <v>0</v>
      </c>
      <c r="J24" s="18">
        <f>+'Set up - Demand'!AI24</f>
        <v>0</v>
      </c>
      <c r="K24" s="27">
        <f t="shared" si="0"/>
        <v>0</v>
      </c>
      <c r="L24" s="27">
        <f t="shared" si="1"/>
        <v>0</v>
      </c>
      <c r="M24" s="20">
        <v>5</v>
      </c>
      <c r="N24" s="21">
        <v>10</v>
      </c>
      <c r="O24" s="20">
        <v>10</v>
      </c>
      <c r="P24" s="21">
        <v>15</v>
      </c>
      <c r="Q24" s="20">
        <v>15</v>
      </c>
      <c r="R24" s="21">
        <v>20</v>
      </c>
      <c r="S24" s="20">
        <v>15</v>
      </c>
      <c r="T24" s="21">
        <v>10</v>
      </c>
      <c r="U24" s="20">
        <v>5</v>
      </c>
      <c r="V24" s="21">
        <v>5</v>
      </c>
      <c r="W24" s="20">
        <v>5</v>
      </c>
      <c r="X24" s="21">
        <v>5</v>
      </c>
      <c r="Y24" s="20">
        <f t="shared" si="2"/>
        <v>120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</row>
    <row r="25" spans="1:49">
      <c r="A25" s="17" t="s">
        <v>163</v>
      </c>
      <c r="B25" s="17">
        <v>3</v>
      </c>
      <c r="C25" s="17" t="s">
        <v>181</v>
      </c>
      <c r="D25" s="17">
        <f>+'Set up - Demand'!F25</f>
        <v>2000</v>
      </c>
      <c r="E25" s="17">
        <f>+'Set up - Demand'!H25</f>
        <v>3500</v>
      </c>
      <c r="H25" s="17">
        <f>+'Set up - Demand'!AT25</f>
        <v>0</v>
      </c>
      <c r="I25" s="18">
        <f>+'Set up - Demand'!W25</f>
        <v>0</v>
      </c>
      <c r="J25" s="18">
        <f>+'Set up - Demand'!AI25</f>
        <v>0</v>
      </c>
      <c r="K25" s="27">
        <f t="shared" si="0"/>
        <v>0</v>
      </c>
      <c r="L25" s="27">
        <f t="shared" si="1"/>
        <v>0</v>
      </c>
      <c r="M25" s="20">
        <v>5</v>
      </c>
      <c r="N25" s="21">
        <v>10</v>
      </c>
      <c r="O25" s="20">
        <v>10</v>
      </c>
      <c r="P25" s="21">
        <v>15</v>
      </c>
      <c r="Q25" s="20">
        <v>15</v>
      </c>
      <c r="R25" s="21">
        <v>20</v>
      </c>
      <c r="S25" s="20">
        <v>15</v>
      </c>
      <c r="T25" s="21">
        <v>10</v>
      </c>
      <c r="U25" s="20">
        <v>5</v>
      </c>
      <c r="V25" s="21">
        <v>5</v>
      </c>
      <c r="W25" s="20">
        <v>5</v>
      </c>
      <c r="X25" s="21">
        <v>5</v>
      </c>
      <c r="Y25" s="20">
        <f t="shared" si="2"/>
        <v>120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</row>
    <row r="26" spans="1:49">
      <c r="A26" s="17" t="s">
        <v>164</v>
      </c>
      <c r="B26" s="17">
        <v>3</v>
      </c>
      <c r="C26" s="17" t="s">
        <v>181</v>
      </c>
      <c r="D26" s="17">
        <f>+'Set up - Demand'!F26</f>
        <v>1000</v>
      </c>
      <c r="E26" s="17">
        <f>+'Set up - Demand'!H26</f>
        <v>500</v>
      </c>
      <c r="H26" s="17">
        <f>+'Set up - Demand'!AT26</f>
        <v>0</v>
      </c>
      <c r="I26" s="18">
        <f>+'Set up - Demand'!W26</f>
        <v>0</v>
      </c>
      <c r="J26" s="18">
        <f>+'Set up - Demand'!AI26</f>
        <v>0</v>
      </c>
      <c r="K26" s="27">
        <f t="shared" si="0"/>
        <v>0</v>
      </c>
      <c r="L26" s="27">
        <f t="shared" si="1"/>
        <v>0</v>
      </c>
      <c r="M26" s="20">
        <v>5</v>
      </c>
      <c r="N26" s="21">
        <v>10</v>
      </c>
      <c r="O26" s="20">
        <v>10</v>
      </c>
      <c r="P26" s="21">
        <v>15</v>
      </c>
      <c r="Q26" s="20">
        <v>15</v>
      </c>
      <c r="R26" s="21">
        <v>20</v>
      </c>
      <c r="S26" s="20">
        <v>15</v>
      </c>
      <c r="T26" s="21">
        <v>10</v>
      </c>
      <c r="U26" s="20">
        <v>5</v>
      </c>
      <c r="V26" s="21">
        <v>5</v>
      </c>
      <c r="W26" s="20">
        <v>5</v>
      </c>
      <c r="X26" s="21">
        <v>5</v>
      </c>
      <c r="Y26" s="20">
        <f t="shared" si="2"/>
        <v>120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</row>
    <row r="27" spans="1:49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1:49"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1:49"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1:49"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</row>
    <row r="36" spans="11:49"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11:49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1:49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</row>
    <row r="39" spans="11:49"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1:49"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1:49"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1:49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1:49"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1:49"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1:49"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1:49"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1:49"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1:49"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1:49"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1:49"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1:49"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1:49"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1:49"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1:49"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topLeftCell="A3" zoomScale="125" zoomScaleNormal="125" zoomScalePageLayoutView="125" workbookViewId="0">
      <selection activeCell="F13" sqref="F13"/>
    </sheetView>
  </sheetViews>
  <sheetFormatPr baseColWidth="10" defaultColWidth="8.83203125" defaultRowHeight="15" x14ac:dyDescent="0"/>
  <cols>
    <col min="1" max="1" width="8.83203125" style="17"/>
    <col min="2" max="2" width="9.6640625" style="17" customWidth="1"/>
    <col min="3" max="8" width="10.5" style="17" customWidth="1"/>
    <col min="9" max="9" width="12" style="17" customWidth="1"/>
    <col min="10" max="10" width="12.6640625" style="17" customWidth="1"/>
    <col min="11" max="11" width="10.5" style="17" customWidth="1"/>
    <col min="12" max="12" width="11.1640625" style="17" customWidth="1"/>
    <col min="13" max="13" width="7" style="17" customWidth="1"/>
    <col min="14" max="24" width="5.83203125" style="17" customWidth="1"/>
    <col min="25" max="25" width="10.1640625" style="17" customWidth="1"/>
    <col min="26" max="16384" width="8.83203125" style="17"/>
  </cols>
  <sheetData>
    <row r="1" spans="1:49" ht="16" thickBot="1">
      <c r="K1" s="18"/>
      <c r="N1" s="18"/>
      <c r="O1" s="18"/>
    </row>
    <row r="2" spans="1:49" ht="16" thickTop="1">
      <c r="D2" s="17" t="s">
        <v>185</v>
      </c>
      <c r="E2" s="17" t="s">
        <v>185</v>
      </c>
      <c r="F2" s="23" t="s">
        <v>205</v>
      </c>
      <c r="G2" s="24" t="s">
        <v>205</v>
      </c>
      <c r="H2" s="17" t="s">
        <v>205</v>
      </c>
      <c r="I2" s="17" t="s">
        <v>205</v>
      </c>
      <c r="J2" s="17" t="s">
        <v>205</v>
      </c>
      <c r="K2" s="17" t="s">
        <v>205</v>
      </c>
      <c r="L2" s="17" t="s">
        <v>205</v>
      </c>
      <c r="M2" s="47" t="s">
        <v>188</v>
      </c>
      <c r="N2" s="18"/>
      <c r="O2" s="18"/>
      <c r="Y2" s="17" t="s">
        <v>189</v>
      </c>
      <c r="Z2" s="19" t="s">
        <v>186</v>
      </c>
      <c r="AL2" s="19" t="s">
        <v>187</v>
      </c>
    </row>
    <row r="3" spans="1:49" s="16" customFormat="1" ht="47" thickBot="1">
      <c r="A3" s="44" t="s">
        <v>138</v>
      </c>
      <c r="B3" s="16" t="s">
        <v>139</v>
      </c>
      <c r="C3" s="16" t="s">
        <v>140</v>
      </c>
      <c r="D3" s="16" t="s">
        <v>179</v>
      </c>
      <c r="E3" s="16" t="s">
        <v>180</v>
      </c>
      <c r="F3" s="25" t="s">
        <v>190</v>
      </c>
      <c r="G3" s="26" t="s">
        <v>191</v>
      </c>
      <c r="H3" s="16" t="s">
        <v>13</v>
      </c>
      <c r="I3" s="16" t="s">
        <v>183</v>
      </c>
      <c r="J3" s="16" t="s">
        <v>184</v>
      </c>
      <c r="K3" s="16" t="s">
        <v>179</v>
      </c>
      <c r="L3" s="16" t="s">
        <v>180</v>
      </c>
      <c r="M3" s="16">
        <v>1</v>
      </c>
      <c r="N3" s="22">
        <v>2</v>
      </c>
      <c r="O3" s="16">
        <v>3</v>
      </c>
      <c r="P3" s="22">
        <v>4</v>
      </c>
      <c r="Q3" s="16">
        <v>5</v>
      </c>
      <c r="R3" s="22">
        <v>6</v>
      </c>
      <c r="S3" s="16">
        <v>7</v>
      </c>
      <c r="T3" s="22">
        <v>8</v>
      </c>
      <c r="U3" s="16">
        <v>9</v>
      </c>
      <c r="V3" s="22">
        <v>10</v>
      </c>
      <c r="W3" s="16">
        <v>11</v>
      </c>
      <c r="X3" s="22">
        <v>12</v>
      </c>
      <c r="Y3" s="22"/>
      <c r="Z3" s="16">
        <v>1</v>
      </c>
      <c r="AA3" s="22">
        <v>2</v>
      </c>
      <c r="AB3" s="16">
        <v>3</v>
      </c>
      <c r="AC3" s="22">
        <v>4</v>
      </c>
      <c r="AD3" s="16">
        <v>5</v>
      </c>
      <c r="AE3" s="22">
        <v>6</v>
      </c>
      <c r="AF3" s="16">
        <v>7</v>
      </c>
      <c r="AG3" s="22">
        <v>8</v>
      </c>
      <c r="AH3" s="16">
        <v>9</v>
      </c>
      <c r="AI3" s="22">
        <v>10</v>
      </c>
      <c r="AJ3" s="16">
        <v>11</v>
      </c>
      <c r="AK3" s="22">
        <v>12</v>
      </c>
      <c r="AL3" s="16">
        <v>1</v>
      </c>
      <c r="AM3" s="22">
        <v>2</v>
      </c>
      <c r="AN3" s="16">
        <v>3</v>
      </c>
      <c r="AO3" s="22">
        <v>4</v>
      </c>
      <c r="AP3" s="16">
        <v>5</v>
      </c>
      <c r="AQ3" s="22">
        <v>6</v>
      </c>
      <c r="AR3" s="16">
        <v>7</v>
      </c>
      <c r="AS3" s="22">
        <v>8</v>
      </c>
      <c r="AT3" s="16">
        <v>9</v>
      </c>
      <c r="AU3" s="22">
        <v>10</v>
      </c>
      <c r="AV3" s="16">
        <v>11</v>
      </c>
      <c r="AW3" s="22">
        <v>12</v>
      </c>
    </row>
    <row r="4" spans="1:49" ht="16" thickTop="1">
      <c r="A4" s="48" t="s">
        <v>141</v>
      </c>
      <c r="B4" s="17">
        <v>1</v>
      </c>
      <c r="C4" s="17" t="s">
        <v>181</v>
      </c>
      <c r="D4" s="17">
        <f>+'Set up - Demand'!F4</f>
        <v>360000</v>
      </c>
      <c r="E4" s="17">
        <f>+'Set up - Demand'!H4</f>
        <v>380000</v>
      </c>
      <c r="H4" s="17">
        <f>+'Set up - Demand'!AT4</f>
        <v>1</v>
      </c>
      <c r="I4" s="18">
        <f>+'Set up - Demand'!X4</f>
        <v>0.2</v>
      </c>
      <c r="J4" s="18">
        <f>+'Set up - Demand'!AJ4</f>
        <v>0.2</v>
      </c>
      <c r="K4" s="27">
        <f t="shared" ref="K4:K26" si="0">+I4*D4</f>
        <v>72000</v>
      </c>
      <c r="L4" s="27">
        <f t="shared" ref="L4:L26" si="1">+J4*E4</f>
        <v>76000</v>
      </c>
      <c r="M4" s="20">
        <v>12</v>
      </c>
      <c r="N4" s="21">
        <v>6</v>
      </c>
      <c r="O4" s="20">
        <v>6</v>
      </c>
      <c r="P4" s="21">
        <v>6</v>
      </c>
      <c r="Q4" s="20">
        <v>6</v>
      </c>
      <c r="R4" s="21">
        <v>0</v>
      </c>
      <c r="S4" s="20">
        <v>0</v>
      </c>
      <c r="T4" s="21">
        <v>6</v>
      </c>
      <c r="U4" s="20">
        <v>6</v>
      </c>
      <c r="V4" s="21">
        <v>18</v>
      </c>
      <c r="W4" s="20">
        <v>30</v>
      </c>
      <c r="X4" s="21">
        <v>24</v>
      </c>
      <c r="Y4" s="20">
        <f>+SUM(M4:X4)</f>
        <v>120</v>
      </c>
      <c r="Z4" s="20">
        <v>7680</v>
      </c>
      <c r="AA4" s="20">
        <v>3840</v>
      </c>
      <c r="AB4" s="20">
        <v>3840</v>
      </c>
      <c r="AC4" s="20">
        <v>3840</v>
      </c>
      <c r="AD4" s="20">
        <v>3072</v>
      </c>
      <c r="AE4" s="20">
        <v>0</v>
      </c>
      <c r="AF4" s="20">
        <v>0</v>
      </c>
      <c r="AG4" s="20">
        <v>3840</v>
      </c>
      <c r="AH4" s="20">
        <v>3072</v>
      </c>
      <c r="AI4" s="20">
        <v>10752</v>
      </c>
      <c r="AJ4" s="20">
        <v>18432</v>
      </c>
      <c r="AK4" s="20">
        <v>13824</v>
      </c>
      <c r="AL4" s="20">
        <v>7680</v>
      </c>
      <c r="AM4" s="20">
        <v>3840</v>
      </c>
      <c r="AN4" s="20">
        <v>3840</v>
      </c>
      <c r="AO4" s="20">
        <v>3840</v>
      </c>
      <c r="AP4" s="20">
        <v>3840</v>
      </c>
      <c r="AQ4" s="20">
        <v>0</v>
      </c>
      <c r="AR4" s="20">
        <v>0</v>
      </c>
      <c r="AS4" s="20">
        <v>3840</v>
      </c>
      <c r="AT4" s="20">
        <v>3840</v>
      </c>
      <c r="AU4" s="20">
        <v>11520</v>
      </c>
      <c r="AV4" s="20">
        <v>19200</v>
      </c>
      <c r="AW4" s="20">
        <v>14592</v>
      </c>
    </row>
    <row r="5" spans="1:49">
      <c r="A5" s="48" t="s">
        <v>142</v>
      </c>
      <c r="B5" s="17">
        <v>1</v>
      </c>
      <c r="C5" s="17" t="s">
        <v>181</v>
      </c>
      <c r="D5" s="17">
        <f>+'Set up - Demand'!F5</f>
        <v>240000</v>
      </c>
      <c r="E5" s="17">
        <f>+'Set up - Demand'!H5</f>
        <v>230000</v>
      </c>
      <c r="H5" s="17">
        <f>+'Set up - Demand'!AT5</f>
        <v>1</v>
      </c>
      <c r="I5" s="18">
        <f>+'Set up - Demand'!X5</f>
        <v>0.15</v>
      </c>
      <c r="J5" s="18">
        <f>+'Set up - Demand'!AJ5</f>
        <v>0.15</v>
      </c>
      <c r="K5" s="27">
        <f t="shared" si="0"/>
        <v>36000</v>
      </c>
      <c r="L5" s="27">
        <f t="shared" si="1"/>
        <v>34500</v>
      </c>
      <c r="M5" s="20">
        <v>12</v>
      </c>
      <c r="N5" s="21">
        <v>6</v>
      </c>
      <c r="O5" s="20">
        <v>6</v>
      </c>
      <c r="P5" s="21">
        <v>6</v>
      </c>
      <c r="Q5" s="20">
        <v>6</v>
      </c>
      <c r="R5" s="21">
        <v>0</v>
      </c>
      <c r="S5" s="20">
        <v>0</v>
      </c>
      <c r="T5" s="21">
        <v>6</v>
      </c>
      <c r="U5" s="20">
        <v>6</v>
      </c>
      <c r="V5" s="21">
        <v>18</v>
      </c>
      <c r="W5" s="20">
        <v>30</v>
      </c>
      <c r="X5" s="21">
        <v>24</v>
      </c>
      <c r="Y5" s="20">
        <f t="shared" ref="Y5:Y26" si="2">+SUM(M5:X5)</f>
        <v>120</v>
      </c>
      <c r="Z5" s="20">
        <v>3840</v>
      </c>
      <c r="AA5" s="20">
        <v>1536</v>
      </c>
      <c r="AB5" s="20">
        <v>2304</v>
      </c>
      <c r="AC5" s="20">
        <v>1536</v>
      </c>
      <c r="AD5" s="20">
        <v>1536</v>
      </c>
      <c r="AE5" s="20">
        <v>0</v>
      </c>
      <c r="AF5" s="20">
        <v>0</v>
      </c>
      <c r="AG5" s="20">
        <v>2304</v>
      </c>
      <c r="AH5" s="20">
        <v>1536</v>
      </c>
      <c r="AI5" s="20">
        <v>5376</v>
      </c>
      <c r="AJ5" s="20">
        <v>9216</v>
      </c>
      <c r="AK5" s="20">
        <v>6912</v>
      </c>
      <c r="AL5" s="20">
        <v>3840</v>
      </c>
      <c r="AM5" s="20">
        <v>1536</v>
      </c>
      <c r="AN5" s="20">
        <v>1536</v>
      </c>
      <c r="AO5" s="20">
        <v>2304</v>
      </c>
      <c r="AP5" s="20">
        <v>1536</v>
      </c>
      <c r="AQ5" s="20">
        <v>0</v>
      </c>
      <c r="AR5" s="20">
        <v>0</v>
      </c>
      <c r="AS5" s="20">
        <v>2304</v>
      </c>
      <c r="AT5" s="20">
        <v>1536</v>
      </c>
      <c r="AU5" s="20">
        <v>5376</v>
      </c>
      <c r="AV5" s="20">
        <v>8448</v>
      </c>
      <c r="AW5" s="20">
        <v>6144</v>
      </c>
    </row>
    <row r="6" spans="1:49">
      <c r="A6" s="48" t="s">
        <v>143</v>
      </c>
      <c r="B6" s="17">
        <v>2</v>
      </c>
      <c r="C6" s="17" t="s">
        <v>182</v>
      </c>
      <c r="D6" s="17">
        <f>+'Set up - Demand'!F6</f>
        <v>75000</v>
      </c>
      <c r="E6" s="17">
        <f>+'Set up - Demand'!H6</f>
        <v>100000</v>
      </c>
      <c r="H6" s="17">
        <f>+'Set up - Demand'!AT6</f>
        <v>1</v>
      </c>
      <c r="I6" s="18">
        <f>+'Set up - Demand'!X6</f>
        <v>0.12</v>
      </c>
      <c r="J6" s="18">
        <f>+'Set up - Demand'!AJ6</f>
        <v>0.2</v>
      </c>
      <c r="K6" s="27">
        <f t="shared" si="0"/>
        <v>9000</v>
      </c>
      <c r="L6" s="27">
        <f t="shared" si="1"/>
        <v>20000</v>
      </c>
      <c r="M6" s="20">
        <v>15</v>
      </c>
      <c r="N6" s="21">
        <v>15</v>
      </c>
      <c r="O6" s="20">
        <v>10</v>
      </c>
      <c r="P6" s="21">
        <v>5</v>
      </c>
      <c r="Q6" s="20">
        <v>5</v>
      </c>
      <c r="R6" s="21">
        <v>5</v>
      </c>
      <c r="S6" s="20">
        <v>5</v>
      </c>
      <c r="T6" s="21">
        <v>5</v>
      </c>
      <c r="U6" s="20">
        <v>10</v>
      </c>
      <c r="V6" s="21">
        <v>15</v>
      </c>
      <c r="W6" s="20">
        <v>15</v>
      </c>
      <c r="X6" s="21">
        <v>15</v>
      </c>
      <c r="Y6" s="20">
        <f t="shared" si="2"/>
        <v>120</v>
      </c>
      <c r="Z6" s="20">
        <v>1152</v>
      </c>
      <c r="AA6" s="20">
        <v>1152</v>
      </c>
      <c r="AB6" s="20">
        <v>768</v>
      </c>
      <c r="AC6" s="20">
        <v>384</v>
      </c>
      <c r="AD6" s="20">
        <v>384</v>
      </c>
      <c r="AE6" s="20">
        <v>384</v>
      </c>
      <c r="AF6" s="20">
        <v>384</v>
      </c>
      <c r="AG6" s="20">
        <v>384</v>
      </c>
      <c r="AH6" s="20">
        <v>768</v>
      </c>
      <c r="AI6" s="20">
        <v>1152</v>
      </c>
      <c r="AJ6" s="20">
        <v>1152</v>
      </c>
      <c r="AK6" s="20">
        <v>1152</v>
      </c>
      <c r="AL6" s="20">
        <v>2304</v>
      </c>
      <c r="AM6" s="20">
        <v>2688</v>
      </c>
      <c r="AN6" s="20">
        <v>1536</v>
      </c>
      <c r="AO6" s="20">
        <v>1152</v>
      </c>
      <c r="AP6" s="20">
        <v>768</v>
      </c>
      <c r="AQ6" s="20">
        <v>768</v>
      </c>
      <c r="AR6" s="20">
        <v>1152</v>
      </c>
      <c r="AS6" s="20">
        <v>768</v>
      </c>
      <c r="AT6" s="20">
        <v>1536</v>
      </c>
      <c r="AU6" s="20">
        <v>2688</v>
      </c>
      <c r="AV6" s="20">
        <v>2688</v>
      </c>
      <c r="AW6" s="20">
        <v>2304</v>
      </c>
    </row>
    <row r="7" spans="1:49">
      <c r="A7" s="48" t="s">
        <v>144</v>
      </c>
      <c r="B7" s="17">
        <v>2</v>
      </c>
      <c r="C7" s="17" t="s">
        <v>182</v>
      </c>
      <c r="D7" s="17">
        <f>+'Set up - Demand'!F7</f>
        <v>75000</v>
      </c>
      <c r="E7" s="17">
        <f>+'Set up - Demand'!H7</f>
        <v>60000</v>
      </c>
      <c r="H7" s="17">
        <f>+'Set up - Demand'!AT7</f>
        <v>1</v>
      </c>
      <c r="I7" s="18">
        <f>+'Set up - Demand'!X7</f>
        <v>0.21</v>
      </c>
      <c r="J7" s="18">
        <f>+'Set up - Demand'!AJ7</f>
        <v>0.21</v>
      </c>
      <c r="K7" s="27">
        <f t="shared" si="0"/>
        <v>15750</v>
      </c>
      <c r="L7" s="27">
        <f t="shared" si="1"/>
        <v>12600</v>
      </c>
      <c r="M7" s="20">
        <v>15</v>
      </c>
      <c r="N7" s="21">
        <v>15</v>
      </c>
      <c r="O7" s="20">
        <v>10</v>
      </c>
      <c r="P7" s="21">
        <v>5</v>
      </c>
      <c r="Q7" s="20">
        <v>5</v>
      </c>
      <c r="R7" s="21">
        <v>5</v>
      </c>
      <c r="S7" s="20">
        <v>5</v>
      </c>
      <c r="T7" s="21">
        <v>5</v>
      </c>
      <c r="U7" s="20">
        <v>10</v>
      </c>
      <c r="V7" s="21">
        <v>15</v>
      </c>
      <c r="W7" s="20">
        <v>15</v>
      </c>
      <c r="X7" s="21">
        <v>15</v>
      </c>
      <c r="Y7" s="20">
        <f t="shared" si="2"/>
        <v>120</v>
      </c>
      <c r="Z7" s="20">
        <v>2304</v>
      </c>
      <c r="AA7" s="20">
        <v>1920</v>
      </c>
      <c r="AB7" s="20">
        <v>1152</v>
      </c>
      <c r="AC7" s="20">
        <v>768</v>
      </c>
      <c r="AD7" s="20">
        <v>768</v>
      </c>
      <c r="AE7" s="20">
        <v>384</v>
      </c>
      <c r="AF7" s="20">
        <v>768</v>
      </c>
      <c r="AG7" s="20">
        <v>768</v>
      </c>
      <c r="AH7" s="20">
        <v>1152</v>
      </c>
      <c r="AI7" s="20">
        <v>1920</v>
      </c>
      <c r="AJ7" s="20">
        <v>1920</v>
      </c>
      <c r="AK7" s="20">
        <v>1920</v>
      </c>
      <c r="AL7" s="20">
        <v>1920</v>
      </c>
      <c r="AM7" s="20">
        <v>1536</v>
      </c>
      <c r="AN7" s="20">
        <v>768</v>
      </c>
      <c r="AO7" s="20">
        <v>768</v>
      </c>
      <c r="AP7" s="20">
        <v>768</v>
      </c>
      <c r="AQ7" s="20">
        <v>384</v>
      </c>
      <c r="AR7" s="20">
        <v>768</v>
      </c>
      <c r="AS7" s="20">
        <v>0</v>
      </c>
      <c r="AT7" s="20">
        <v>1152</v>
      </c>
      <c r="AU7" s="20">
        <v>1536</v>
      </c>
      <c r="AV7" s="20">
        <v>1536</v>
      </c>
      <c r="AW7" s="20">
        <v>1536</v>
      </c>
    </row>
    <row r="8" spans="1:49">
      <c r="A8" s="48" t="s">
        <v>145</v>
      </c>
      <c r="B8" s="17">
        <v>2</v>
      </c>
      <c r="C8" s="17" t="s">
        <v>182</v>
      </c>
      <c r="D8" s="17">
        <f>+'Set up - Demand'!F8</f>
        <v>60000</v>
      </c>
      <c r="E8" s="17">
        <f>+'Set up - Demand'!H8</f>
        <v>60000</v>
      </c>
      <c r="H8" s="17">
        <f>+'Set up - Demand'!AT8</f>
        <v>0</v>
      </c>
      <c r="I8" s="18">
        <f>+'Set up - Demand'!X8</f>
        <v>0</v>
      </c>
      <c r="J8" s="18">
        <f>+'Set up - Demand'!AJ8</f>
        <v>0</v>
      </c>
      <c r="K8" s="27">
        <f t="shared" si="0"/>
        <v>0</v>
      </c>
      <c r="L8" s="27">
        <f t="shared" si="1"/>
        <v>0</v>
      </c>
      <c r="M8" s="20">
        <v>15</v>
      </c>
      <c r="N8" s="21">
        <v>15</v>
      </c>
      <c r="O8" s="20">
        <v>10</v>
      </c>
      <c r="P8" s="21">
        <v>5</v>
      </c>
      <c r="Q8" s="20">
        <v>5</v>
      </c>
      <c r="R8" s="21">
        <v>5</v>
      </c>
      <c r="S8" s="20">
        <v>5</v>
      </c>
      <c r="T8" s="21">
        <v>5</v>
      </c>
      <c r="U8" s="20">
        <v>10</v>
      </c>
      <c r="V8" s="21">
        <v>15</v>
      </c>
      <c r="W8" s="20">
        <v>15</v>
      </c>
      <c r="X8" s="21">
        <v>15</v>
      </c>
      <c r="Y8" s="20">
        <f t="shared" si="2"/>
        <v>120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</row>
    <row r="9" spans="1:49">
      <c r="A9" s="48" t="s">
        <v>146</v>
      </c>
      <c r="B9" s="17">
        <v>2</v>
      </c>
      <c r="C9" s="17" t="s">
        <v>182</v>
      </c>
      <c r="D9" s="17">
        <f>+'Set up - Demand'!F9</f>
        <v>60000</v>
      </c>
      <c r="E9" s="17">
        <f>+'Set up - Demand'!H9</f>
        <v>65000</v>
      </c>
      <c r="H9" s="17">
        <f>+'Set up - Demand'!AT9</f>
        <v>1</v>
      </c>
      <c r="I9" s="18">
        <f>+'Set up - Demand'!X9</f>
        <v>0.25</v>
      </c>
      <c r="J9" s="18">
        <f>+'Set up - Demand'!AJ9</f>
        <v>0.25</v>
      </c>
      <c r="K9" s="27">
        <f t="shared" si="0"/>
        <v>15000</v>
      </c>
      <c r="L9" s="27">
        <f t="shared" si="1"/>
        <v>16250</v>
      </c>
      <c r="M9" s="20">
        <v>15</v>
      </c>
      <c r="N9" s="21">
        <v>15</v>
      </c>
      <c r="O9" s="20">
        <v>10</v>
      </c>
      <c r="P9" s="21">
        <v>5</v>
      </c>
      <c r="Q9" s="20">
        <v>5</v>
      </c>
      <c r="R9" s="21">
        <v>5</v>
      </c>
      <c r="S9" s="20">
        <v>5</v>
      </c>
      <c r="T9" s="21">
        <v>5</v>
      </c>
      <c r="U9" s="20">
        <v>10</v>
      </c>
      <c r="V9" s="21">
        <v>15</v>
      </c>
      <c r="W9" s="20">
        <v>15</v>
      </c>
      <c r="X9" s="21">
        <v>15</v>
      </c>
      <c r="Y9" s="20">
        <f t="shared" si="2"/>
        <v>120</v>
      </c>
      <c r="Z9" s="20">
        <v>1920</v>
      </c>
      <c r="AA9" s="20">
        <v>1920</v>
      </c>
      <c r="AB9" s="20">
        <v>1152</v>
      </c>
      <c r="AC9" s="20">
        <v>768</v>
      </c>
      <c r="AD9" s="20">
        <v>768</v>
      </c>
      <c r="AE9" s="20">
        <v>768</v>
      </c>
      <c r="AF9" s="20">
        <v>768</v>
      </c>
      <c r="AG9" s="20">
        <v>384</v>
      </c>
      <c r="AH9" s="20">
        <v>1536</v>
      </c>
      <c r="AI9" s="20">
        <v>1920</v>
      </c>
      <c r="AJ9" s="20">
        <v>1920</v>
      </c>
      <c r="AK9" s="20">
        <v>1536</v>
      </c>
      <c r="AL9" s="20">
        <v>1920</v>
      </c>
      <c r="AM9" s="20">
        <v>1920</v>
      </c>
      <c r="AN9" s="20">
        <v>1536</v>
      </c>
      <c r="AO9" s="20">
        <v>768</v>
      </c>
      <c r="AP9" s="20">
        <v>768</v>
      </c>
      <c r="AQ9" s="20">
        <v>768</v>
      </c>
      <c r="AR9" s="20">
        <v>768</v>
      </c>
      <c r="AS9" s="20">
        <v>384</v>
      </c>
      <c r="AT9" s="20">
        <v>1536</v>
      </c>
      <c r="AU9" s="20">
        <v>1920</v>
      </c>
      <c r="AV9" s="20">
        <v>2304</v>
      </c>
      <c r="AW9" s="20">
        <v>1920</v>
      </c>
    </row>
    <row r="10" spans="1:49">
      <c r="A10" s="48" t="s">
        <v>147</v>
      </c>
      <c r="B10" s="17">
        <v>2</v>
      </c>
      <c r="C10" s="17" t="s">
        <v>182</v>
      </c>
      <c r="D10" s="17">
        <f>+'Set up - Demand'!F10</f>
        <v>30000</v>
      </c>
      <c r="E10" s="17">
        <f>+'Set up - Demand'!H10</f>
        <v>32000</v>
      </c>
      <c r="H10" s="17">
        <f>+'Set up - Demand'!AT10</f>
        <v>0</v>
      </c>
      <c r="I10" s="18">
        <f>+'Set up - Demand'!X10</f>
        <v>0.35</v>
      </c>
      <c r="J10" s="18">
        <f>+'Set up - Demand'!AJ10</f>
        <v>0.7</v>
      </c>
      <c r="K10" s="27">
        <f t="shared" si="0"/>
        <v>10500</v>
      </c>
      <c r="L10" s="27">
        <f t="shared" si="1"/>
        <v>22400</v>
      </c>
      <c r="M10" s="20">
        <v>15</v>
      </c>
      <c r="N10" s="21">
        <v>15</v>
      </c>
      <c r="O10" s="20">
        <v>10</v>
      </c>
      <c r="P10" s="21">
        <v>5</v>
      </c>
      <c r="Q10" s="20">
        <v>5</v>
      </c>
      <c r="R10" s="21">
        <v>5</v>
      </c>
      <c r="S10" s="20">
        <v>5</v>
      </c>
      <c r="T10" s="21">
        <v>5</v>
      </c>
      <c r="U10" s="20">
        <v>10</v>
      </c>
      <c r="V10" s="21">
        <v>15</v>
      </c>
      <c r="W10" s="20">
        <v>15</v>
      </c>
      <c r="X10" s="21">
        <v>15</v>
      </c>
      <c r="Y10" s="20">
        <f t="shared" si="2"/>
        <v>120</v>
      </c>
      <c r="Z10" s="20">
        <v>1536</v>
      </c>
      <c r="AA10" s="20">
        <v>1152</v>
      </c>
      <c r="AB10" s="20">
        <v>768</v>
      </c>
      <c r="AC10" s="20">
        <v>768</v>
      </c>
      <c r="AD10" s="20">
        <v>384</v>
      </c>
      <c r="AE10" s="20">
        <v>384</v>
      </c>
      <c r="AF10" s="20">
        <v>384</v>
      </c>
      <c r="AG10" s="20">
        <v>384</v>
      </c>
      <c r="AH10" s="20">
        <v>1152</v>
      </c>
      <c r="AI10" s="20">
        <v>1152</v>
      </c>
      <c r="AJ10" s="20">
        <v>1536</v>
      </c>
      <c r="AK10" s="20">
        <v>1152</v>
      </c>
      <c r="AL10" s="20">
        <v>2688</v>
      </c>
      <c r="AM10" s="20">
        <v>3072</v>
      </c>
      <c r="AN10" s="20">
        <v>1920</v>
      </c>
      <c r="AO10" s="20">
        <v>768</v>
      </c>
      <c r="AP10" s="20">
        <v>1152</v>
      </c>
      <c r="AQ10" s="20">
        <v>768</v>
      </c>
      <c r="AR10" s="20">
        <v>1152</v>
      </c>
      <c r="AS10" s="20">
        <v>768</v>
      </c>
      <c r="AT10" s="20">
        <v>1920</v>
      </c>
      <c r="AU10" s="20">
        <v>3072</v>
      </c>
      <c r="AV10" s="20">
        <v>3072</v>
      </c>
      <c r="AW10" s="20">
        <v>2304</v>
      </c>
    </row>
    <row r="11" spans="1:49">
      <c r="A11" s="48" t="s">
        <v>148</v>
      </c>
      <c r="B11" s="17">
        <v>3</v>
      </c>
      <c r="C11" s="17" t="s">
        <v>181</v>
      </c>
      <c r="D11" s="17">
        <f>+'Set up - Demand'!F11</f>
        <v>9500</v>
      </c>
      <c r="E11" s="17">
        <f>+'Set up - Demand'!H11</f>
        <v>15500</v>
      </c>
      <c r="H11" s="17">
        <f>+'Set up - Demand'!AT11</f>
        <v>1</v>
      </c>
      <c r="I11" s="18">
        <f>+'Set up - Demand'!X11</f>
        <v>0.18</v>
      </c>
      <c r="J11" s="18">
        <f>+'Set up - Demand'!AJ11</f>
        <v>0.18</v>
      </c>
      <c r="K11" s="27">
        <f t="shared" si="0"/>
        <v>1710</v>
      </c>
      <c r="L11" s="27">
        <f t="shared" si="1"/>
        <v>2790</v>
      </c>
      <c r="M11" s="20">
        <v>5</v>
      </c>
      <c r="N11" s="21">
        <v>10</v>
      </c>
      <c r="O11" s="20">
        <v>10</v>
      </c>
      <c r="P11" s="21">
        <v>15</v>
      </c>
      <c r="Q11" s="20">
        <v>15</v>
      </c>
      <c r="R11" s="21">
        <v>20</v>
      </c>
      <c r="S11" s="20">
        <v>15</v>
      </c>
      <c r="T11" s="21">
        <v>10</v>
      </c>
      <c r="U11" s="20">
        <v>5</v>
      </c>
      <c r="V11" s="21">
        <v>5</v>
      </c>
      <c r="W11" s="20">
        <v>5</v>
      </c>
      <c r="X11" s="21">
        <v>5</v>
      </c>
      <c r="Y11" s="20">
        <f t="shared" si="2"/>
        <v>120</v>
      </c>
      <c r="Z11" s="20">
        <v>384</v>
      </c>
      <c r="AA11" s="20">
        <v>0</v>
      </c>
      <c r="AB11" s="20">
        <v>0</v>
      </c>
      <c r="AC11" s="20">
        <v>384</v>
      </c>
      <c r="AD11" s="20">
        <v>384</v>
      </c>
      <c r="AE11" s="20">
        <v>0</v>
      </c>
      <c r="AF11" s="20">
        <v>384</v>
      </c>
      <c r="AG11" s="20">
        <v>0</v>
      </c>
      <c r="AH11" s="20">
        <v>384</v>
      </c>
      <c r="AI11" s="20">
        <v>0</v>
      </c>
      <c r="AJ11" s="20">
        <v>0</v>
      </c>
      <c r="AK11" s="20">
        <v>0</v>
      </c>
      <c r="AL11" s="20">
        <v>0</v>
      </c>
      <c r="AM11" s="20">
        <v>384</v>
      </c>
      <c r="AN11" s="20">
        <v>384</v>
      </c>
      <c r="AO11" s="20">
        <v>0</v>
      </c>
      <c r="AP11" s="20">
        <v>384</v>
      </c>
      <c r="AQ11" s="20">
        <v>768</v>
      </c>
      <c r="AR11" s="20">
        <v>384</v>
      </c>
      <c r="AS11" s="20">
        <v>0</v>
      </c>
      <c r="AT11" s="20">
        <v>384</v>
      </c>
      <c r="AU11" s="20">
        <v>0</v>
      </c>
      <c r="AV11" s="20">
        <v>384</v>
      </c>
      <c r="AW11" s="20">
        <v>0</v>
      </c>
    </row>
    <row r="12" spans="1:49">
      <c r="A12" s="48" t="s">
        <v>149</v>
      </c>
      <c r="B12" s="17">
        <v>3</v>
      </c>
      <c r="C12" s="17" t="s">
        <v>181</v>
      </c>
      <c r="D12" s="17">
        <f>+'Set up - Demand'!F12</f>
        <v>9000</v>
      </c>
      <c r="E12" s="17">
        <f>+'Set up - Demand'!H12</f>
        <v>6600</v>
      </c>
      <c r="H12" s="17">
        <f>+'Set up - Demand'!AT12</f>
        <v>1</v>
      </c>
      <c r="I12" s="18">
        <f>+'Set up - Demand'!X12</f>
        <v>0.23</v>
      </c>
      <c r="J12" s="18">
        <f>+'Set up - Demand'!AJ12</f>
        <v>0.23</v>
      </c>
      <c r="K12" s="27">
        <f t="shared" si="0"/>
        <v>2070</v>
      </c>
      <c r="L12" s="27">
        <f t="shared" si="1"/>
        <v>1518</v>
      </c>
      <c r="M12" s="20">
        <v>5</v>
      </c>
      <c r="N12" s="21">
        <v>10</v>
      </c>
      <c r="O12" s="20">
        <v>10</v>
      </c>
      <c r="P12" s="21">
        <v>15</v>
      </c>
      <c r="Q12" s="20">
        <v>15</v>
      </c>
      <c r="R12" s="21">
        <v>20</v>
      </c>
      <c r="S12" s="20">
        <v>15</v>
      </c>
      <c r="T12" s="21">
        <v>10</v>
      </c>
      <c r="U12" s="20">
        <v>5</v>
      </c>
      <c r="V12" s="21">
        <v>5</v>
      </c>
      <c r="W12" s="20">
        <v>5</v>
      </c>
      <c r="X12" s="21">
        <v>5</v>
      </c>
      <c r="Y12" s="20">
        <f t="shared" si="2"/>
        <v>120</v>
      </c>
      <c r="Z12" s="20">
        <v>384</v>
      </c>
      <c r="AA12" s="20">
        <v>0</v>
      </c>
      <c r="AB12" s="20">
        <v>0</v>
      </c>
      <c r="AC12" s="20">
        <v>384</v>
      </c>
      <c r="AD12" s="20">
        <v>384</v>
      </c>
      <c r="AE12" s="20">
        <v>384</v>
      </c>
      <c r="AF12" s="20">
        <v>0</v>
      </c>
      <c r="AG12" s="20">
        <v>384</v>
      </c>
      <c r="AH12" s="20">
        <v>0</v>
      </c>
      <c r="AI12" s="20">
        <v>0</v>
      </c>
      <c r="AJ12" s="20">
        <v>0</v>
      </c>
      <c r="AK12" s="20">
        <v>384</v>
      </c>
      <c r="AL12" s="20">
        <v>0</v>
      </c>
      <c r="AM12" s="20">
        <v>0</v>
      </c>
      <c r="AN12" s="20">
        <v>384</v>
      </c>
      <c r="AO12" s="20">
        <v>0</v>
      </c>
      <c r="AP12" s="20">
        <v>384</v>
      </c>
      <c r="AQ12" s="20">
        <v>384</v>
      </c>
      <c r="AR12" s="20">
        <v>384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</row>
    <row r="13" spans="1:49">
      <c r="A13" s="48" t="s">
        <v>150</v>
      </c>
      <c r="B13" s="17">
        <v>3</v>
      </c>
      <c r="C13" s="17" t="s">
        <v>181</v>
      </c>
      <c r="D13" s="17">
        <f>+'Set up - Demand'!F13</f>
        <v>9000</v>
      </c>
      <c r="E13" s="17">
        <f>+'Set up - Demand'!H13</f>
        <v>10000</v>
      </c>
      <c r="H13" s="17">
        <f>+'Set up - Demand'!AT13</f>
        <v>1</v>
      </c>
      <c r="I13" s="18">
        <f>+'Set up - Demand'!X13</f>
        <v>0.23</v>
      </c>
      <c r="J13" s="18">
        <f>+'Set up - Demand'!AJ13</f>
        <v>0.23</v>
      </c>
      <c r="K13" s="27">
        <f t="shared" si="0"/>
        <v>2070</v>
      </c>
      <c r="L13" s="27">
        <f t="shared" si="1"/>
        <v>2300</v>
      </c>
      <c r="M13" s="20">
        <v>5</v>
      </c>
      <c r="N13" s="21">
        <v>10</v>
      </c>
      <c r="O13" s="20">
        <v>10</v>
      </c>
      <c r="P13" s="21">
        <v>15</v>
      </c>
      <c r="Q13" s="20">
        <v>15</v>
      </c>
      <c r="R13" s="21">
        <v>20</v>
      </c>
      <c r="S13" s="20">
        <v>15</v>
      </c>
      <c r="T13" s="21">
        <v>10</v>
      </c>
      <c r="U13" s="20">
        <v>5</v>
      </c>
      <c r="V13" s="21">
        <v>5</v>
      </c>
      <c r="W13" s="20">
        <v>5</v>
      </c>
      <c r="X13" s="21">
        <v>5</v>
      </c>
      <c r="Y13" s="20">
        <f t="shared" si="2"/>
        <v>120</v>
      </c>
      <c r="Z13" s="20">
        <v>384</v>
      </c>
      <c r="AA13" s="20">
        <v>0</v>
      </c>
      <c r="AB13" s="20">
        <v>0</v>
      </c>
      <c r="AC13" s="20">
        <v>384</v>
      </c>
      <c r="AD13" s="20">
        <v>384</v>
      </c>
      <c r="AE13" s="20">
        <v>384</v>
      </c>
      <c r="AF13" s="20">
        <v>0</v>
      </c>
      <c r="AG13" s="20">
        <v>384</v>
      </c>
      <c r="AH13" s="20">
        <v>0</v>
      </c>
      <c r="AI13" s="20">
        <v>0</v>
      </c>
      <c r="AJ13" s="20">
        <v>0</v>
      </c>
      <c r="AK13" s="20">
        <v>384</v>
      </c>
      <c r="AL13" s="20">
        <v>0</v>
      </c>
      <c r="AM13" s="20">
        <v>384</v>
      </c>
      <c r="AN13" s="20">
        <v>0</v>
      </c>
      <c r="AO13" s="20">
        <v>384</v>
      </c>
      <c r="AP13" s="20">
        <v>384</v>
      </c>
      <c r="AQ13" s="20">
        <v>384</v>
      </c>
      <c r="AR13" s="20">
        <v>0</v>
      </c>
      <c r="AS13" s="20">
        <v>384</v>
      </c>
      <c r="AT13" s="20">
        <v>0</v>
      </c>
      <c r="AU13" s="20">
        <v>0</v>
      </c>
      <c r="AV13" s="20">
        <v>0</v>
      </c>
      <c r="AW13" s="20">
        <v>384</v>
      </c>
    </row>
    <row r="14" spans="1:49">
      <c r="A14" s="48" t="s">
        <v>151</v>
      </c>
      <c r="B14" s="17">
        <v>3</v>
      </c>
      <c r="C14" s="17" t="s">
        <v>181</v>
      </c>
      <c r="D14" s="17">
        <f>+'Set up - Demand'!F14</f>
        <v>8000</v>
      </c>
      <c r="E14" s="17">
        <f>+'Set up - Demand'!H14</f>
        <v>8800</v>
      </c>
      <c r="H14" s="17">
        <f>+'Set up - Demand'!AT14</f>
        <v>1</v>
      </c>
      <c r="I14" s="18">
        <f>+'Set up - Demand'!X14</f>
        <v>0.23</v>
      </c>
      <c r="J14" s="18">
        <f>+'Set up - Demand'!AJ14</f>
        <v>0.23</v>
      </c>
      <c r="K14" s="27">
        <f t="shared" si="0"/>
        <v>1840</v>
      </c>
      <c r="L14" s="27">
        <f t="shared" si="1"/>
        <v>2024</v>
      </c>
      <c r="M14" s="20">
        <v>5</v>
      </c>
      <c r="N14" s="21">
        <v>10</v>
      </c>
      <c r="O14" s="20">
        <v>10</v>
      </c>
      <c r="P14" s="21">
        <v>15</v>
      </c>
      <c r="Q14" s="20">
        <v>15</v>
      </c>
      <c r="R14" s="21">
        <v>20</v>
      </c>
      <c r="S14" s="20">
        <v>15</v>
      </c>
      <c r="T14" s="21">
        <v>10</v>
      </c>
      <c r="U14" s="20">
        <v>5</v>
      </c>
      <c r="V14" s="21">
        <v>5</v>
      </c>
      <c r="W14" s="20">
        <v>5</v>
      </c>
      <c r="X14" s="21">
        <v>5</v>
      </c>
      <c r="Y14" s="20">
        <f t="shared" si="2"/>
        <v>120</v>
      </c>
      <c r="Z14" s="20">
        <v>384</v>
      </c>
      <c r="AA14" s="20">
        <v>0</v>
      </c>
      <c r="AB14" s="20">
        <v>0</v>
      </c>
      <c r="AC14" s="20">
        <v>384</v>
      </c>
      <c r="AD14" s="20">
        <v>384</v>
      </c>
      <c r="AE14" s="20">
        <v>384</v>
      </c>
      <c r="AF14" s="20">
        <v>0</v>
      </c>
      <c r="AG14" s="20">
        <v>384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384</v>
      </c>
      <c r="AN14" s="20">
        <v>0</v>
      </c>
      <c r="AO14" s="20">
        <v>384</v>
      </c>
      <c r="AP14" s="20">
        <v>384</v>
      </c>
      <c r="AQ14" s="20">
        <v>384</v>
      </c>
      <c r="AR14" s="20">
        <v>384</v>
      </c>
      <c r="AS14" s="20">
        <v>0</v>
      </c>
      <c r="AT14" s="20">
        <v>0</v>
      </c>
      <c r="AU14" s="20">
        <v>384</v>
      </c>
      <c r="AV14" s="20">
        <v>0</v>
      </c>
      <c r="AW14" s="20">
        <v>0</v>
      </c>
    </row>
    <row r="15" spans="1:49">
      <c r="A15" s="48" t="s">
        <v>152</v>
      </c>
      <c r="B15" s="17">
        <v>3</v>
      </c>
      <c r="C15" s="17" t="s">
        <v>181</v>
      </c>
      <c r="D15" s="17">
        <f>+'Set up - Demand'!F15</f>
        <v>8000</v>
      </c>
      <c r="E15" s="17">
        <f>+'Set up - Demand'!H15</f>
        <v>8200</v>
      </c>
      <c r="H15" s="17">
        <f>+'Set up - Demand'!AT15</f>
        <v>1</v>
      </c>
      <c r="I15" s="18">
        <f>+'Set up - Demand'!X15</f>
        <v>0.23</v>
      </c>
      <c r="J15" s="18">
        <f>+'Set up - Demand'!AJ15</f>
        <v>0.28000000000000003</v>
      </c>
      <c r="K15" s="27">
        <f t="shared" si="0"/>
        <v>1840</v>
      </c>
      <c r="L15" s="27">
        <f t="shared" si="1"/>
        <v>2296</v>
      </c>
      <c r="M15" s="20">
        <v>5</v>
      </c>
      <c r="N15" s="21">
        <v>10</v>
      </c>
      <c r="O15" s="20">
        <v>10</v>
      </c>
      <c r="P15" s="21">
        <v>15</v>
      </c>
      <c r="Q15" s="20">
        <v>15</v>
      </c>
      <c r="R15" s="21">
        <v>20</v>
      </c>
      <c r="S15" s="20">
        <v>15</v>
      </c>
      <c r="T15" s="21">
        <v>10</v>
      </c>
      <c r="U15" s="20">
        <v>5</v>
      </c>
      <c r="V15" s="21">
        <v>5</v>
      </c>
      <c r="W15" s="20">
        <v>5</v>
      </c>
      <c r="X15" s="21">
        <v>5</v>
      </c>
      <c r="Y15" s="20">
        <f t="shared" si="2"/>
        <v>120</v>
      </c>
      <c r="Z15" s="20">
        <v>384</v>
      </c>
      <c r="AA15" s="20">
        <v>0</v>
      </c>
      <c r="AB15" s="20">
        <v>0</v>
      </c>
      <c r="AC15" s="20">
        <v>384</v>
      </c>
      <c r="AD15" s="20">
        <v>384</v>
      </c>
      <c r="AE15" s="20">
        <v>384</v>
      </c>
      <c r="AF15" s="20">
        <v>0</v>
      </c>
      <c r="AG15" s="20">
        <v>384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384</v>
      </c>
      <c r="AN15" s="20">
        <v>0</v>
      </c>
      <c r="AO15" s="20">
        <v>384</v>
      </c>
      <c r="AP15" s="20">
        <v>384</v>
      </c>
      <c r="AQ15" s="20">
        <v>384</v>
      </c>
      <c r="AR15" s="20">
        <v>384</v>
      </c>
      <c r="AS15" s="20">
        <v>0</v>
      </c>
      <c r="AT15" s="20">
        <v>0</v>
      </c>
      <c r="AU15" s="20">
        <v>384</v>
      </c>
      <c r="AV15" s="20">
        <v>0</v>
      </c>
      <c r="AW15" s="20">
        <v>0</v>
      </c>
    </row>
    <row r="16" spans="1:49">
      <c r="A16" s="48" t="s">
        <v>153</v>
      </c>
      <c r="B16" s="17">
        <v>3</v>
      </c>
      <c r="C16" s="17" t="s">
        <v>181</v>
      </c>
      <c r="D16" s="17">
        <f>+'Set up - Demand'!F16</f>
        <v>8000</v>
      </c>
      <c r="E16" s="17">
        <f>+'Set up - Demand'!H16</f>
        <v>10500</v>
      </c>
      <c r="H16" s="17">
        <f>+'Set up - Demand'!AT16</f>
        <v>1</v>
      </c>
      <c r="I16" s="18">
        <f>+'Set up - Demand'!X16</f>
        <v>0.23</v>
      </c>
      <c r="J16" s="18">
        <f>+'Set up - Demand'!AJ16</f>
        <v>0.33</v>
      </c>
      <c r="K16" s="27">
        <f t="shared" si="0"/>
        <v>1840</v>
      </c>
      <c r="L16" s="27">
        <f t="shared" si="1"/>
        <v>3465</v>
      </c>
      <c r="M16" s="20">
        <v>5</v>
      </c>
      <c r="N16" s="21">
        <v>10</v>
      </c>
      <c r="O16" s="20">
        <v>10</v>
      </c>
      <c r="P16" s="21">
        <v>15</v>
      </c>
      <c r="Q16" s="20">
        <v>15</v>
      </c>
      <c r="R16" s="21">
        <v>20</v>
      </c>
      <c r="S16" s="20">
        <v>15</v>
      </c>
      <c r="T16" s="21">
        <v>10</v>
      </c>
      <c r="U16" s="20">
        <v>5</v>
      </c>
      <c r="V16" s="21">
        <v>5</v>
      </c>
      <c r="W16" s="20">
        <v>5</v>
      </c>
      <c r="X16" s="21">
        <v>5</v>
      </c>
      <c r="Y16" s="20">
        <f t="shared" si="2"/>
        <v>120</v>
      </c>
      <c r="Z16" s="20">
        <v>384</v>
      </c>
      <c r="AA16" s="20">
        <v>0</v>
      </c>
      <c r="AB16" s="20">
        <v>0</v>
      </c>
      <c r="AC16" s="20">
        <v>384</v>
      </c>
      <c r="AD16" s="20">
        <v>384</v>
      </c>
      <c r="AE16" s="20">
        <v>384</v>
      </c>
      <c r="AF16" s="20">
        <v>0</v>
      </c>
      <c r="AG16" s="20">
        <v>384</v>
      </c>
      <c r="AH16" s="20">
        <v>0</v>
      </c>
      <c r="AI16" s="20">
        <v>0</v>
      </c>
      <c r="AJ16" s="20">
        <v>0</v>
      </c>
      <c r="AK16" s="20">
        <v>0</v>
      </c>
      <c r="AL16" s="20">
        <v>384</v>
      </c>
      <c r="AM16" s="20">
        <v>384</v>
      </c>
      <c r="AN16" s="20">
        <v>384</v>
      </c>
      <c r="AO16" s="20">
        <v>384</v>
      </c>
      <c r="AP16" s="20">
        <v>384</v>
      </c>
      <c r="AQ16" s="20">
        <v>384</v>
      </c>
      <c r="AR16" s="20">
        <v>384</v>
      </c>
      <c r="AS16" s="20">
        <v>384</v>
      </c>
      <c r="AT16" s="20">
        <v>384</v>
      </c>
      <c r="AU16" s="20">
        <v>0</v>
      </c>
      <c r="AV16" s="20">
        <v>0</v>
      </c>
      <c r="AW16" s="20">
        <v>0</v>
      </c>
    </row>
    <row r="17" spans="1:49">
      <c r="A17" s="48" t="s">
        <v>154</v>
      </c>
      <c r="B17" s="17">
        <v>3</v>
      </c>
      <c r="C17" s="17" t="s">
        <v>181</v>
      </c>
      <c r="D17" s="17">
        <f>+'Set up - Demand'!F17</f>
        <v>7500</v>
      </c>
      <c r="E17" s="17">
        <f>+'Set up - Demand'!H17</f>
        <v>7500</v>
      </c>
      <c r="H17" s="17">
        <f>+'Set up - Demand'!AT17</f>
        <v>1</v>
      </c>
      <c r="I17" s="18">
        <f>+'Set up - Demand'!X17</f>
        <v>0.23</v>
      </c>
      <c r="J17" s="18">
        <f>+'Set up - Demand'!AJ17</f>
        <v>0</v>
      </c>
      <c r="K17" s="27">
        <f t="shared" si="0"/>
        <v>1725</v>
      </c>
      <c r="L17" s="27">
        <f t="shared" si="1"/>
        <v>0</v>
      </c>
      <c r="M17" s="20">
        <v>5</v>
      </c>
      <c r="N17" s="21">
        <v>10</v>
      </c>
      <c r="O17" s="20">
        <v>10</v>
      </c>
      <c r="P17" s="21">
        <v>15</v>
      </c>
      <c r="Q17" s="20">
        <v>15</v>
      </c>
      <c r="R17" s="21">
        <v>20</v>
      </c>
      <c r="S17" s="20">
        <v>15</v>
      </c>
      <c r="T17" s="21">
        <v>10</v>
      </c>
      <c r="U17" s="20">
        <v>5</v>
      </c>
      <c r="V17" s="21">
        <v>5</v>
      </c>
      <c r="W17" s="20">
        <v>5</v>
      </c>
      <c r="X17" s="21">
        <v>5</v>
      </c>
      <c r="Y17" s="20">
        <f t="shared" si="2"/>
        <v>120</v>
      </c>
      <c r="Z17" s="20">
        <v>384</v>
      </c>
      <c r="AA17" s="20">
        <v>0</v>
      </c>
      <c r="AB17" s="20">
        <v>0</v>
      </c>
      <c r="AC17" s="20">
        <v>384</v>
      </c>
      <c r="AD17" s="20">
        <v>384</v>
      </c>
      <c r="AE17" s="20">
        <v>384</v>
      </c>
      <c r="AF17" s="20">
        <v>0</v>
      </c>
      <c r="AG17" s="20">
        <v>384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</row>
    <row r="18" spans="1:49">
      <c r="A18" s="48" t="s">
        <v>155</v>
      </c>
      <c r="B18" s="17">
        <v>3</v>
      </c>
      <c r="C18" s="17" t="s">
        <v>181</v>
      </c>
      <c r="D18" s="17">
        <f>+'Set up - Demand'!F18</f>
        <v>7000</v>
      </c>
      <c r="E18" s="17">
        <f>+'Set up - Demand'!H18</f>
        <v>7200</v>
      </c>
      <c r="H18" s="17">
        <f>+'Set up - Demand'!AT18</f>
        <v>1</v>
      </c>
      <c r="I18" s="18">
        <f>+'Set up - Demand'!X18</f>
        <v>0.23</v>
      </c>
      <c r="J18" s="18">
        <f>+'Set up - Demand'!AJ18</f>
        <v>0</v>
      </c>
      <c r="K18" s="27">
        <f t="shared" si="0"/>
        <v>1610</v>
      </c>
      <c r="L18" s="27">
        <f t="shared" si="1"/>
        <v>0</v>
      </c>
      <c r="M18" s="20">
        <v>5</v>
      </c>
      <c r="N18" s="21">
        <v>10</v>
      </c>
      <c r="O18" s="20">
        <v>10</v>
      </c>
      <c r="P18" s="21">
        <v>15</v>
      </c>
      <c r="Q18" s="20">
        <v>15</v>
      </c>
      <c r="R18" s="21">
        <v>20</v>
      </c>
      <c r="S18" s="20">
        <v>15</v>
      </c>
      <c r="T18" s="21">
        <v>10</v>
      </c>
      <c r="U18" s="20">
        <v>5</v>
      </c>
      <c r="V18" s="21">
        <v>5</v>
      </c>
      <c r="W18" s="20">
        <v>5</v>
      </c>
      <c r="X18" s="21">
        <v>5</v>
      </c>
      <c r="Y18" s="20">
        <f t="shared" si="2"/>
        <v>120</v>
      </c>
      <c r="Z18" s="20">
        <v>384</v>
      </c>
      <c r="AA18" s="20">
        <v>0</v>
      </c>
      <c r="AB18" s="20">
        <v>0</v>
      </c>
      <c r="AC18" s="20">
        <v>384</v>
      </c>
      <c r="AD18" s="20">
        <v>384</v>
      </c>
      <c r="AE18" s="20">
        <v>384</v>
      </c>
      <c r="AF18" s="20"/>
      <c r="AG18" s="20">
        <v>0</v>
      </c>
      <c r="AH18" s="20">
        <v>0</v>
      </c>
      <c r="AI18" s="20">
        <v>0</v>
      </c>
      <c r="AJ18" s="20">
        <v>0</v>
      </c>
      <c r="AK18" s="20">
        <v>384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</row>
    <row r="19" spans="1:49">
      <c r="A19" s="48" t="s">
        <v>157</v>
      </c>
      <c r="B19" s="17">
        <v>3</v>
      </c>
      <c r="C19" s="17" t="s">
        <v>181</v>
      </c>
      <c r="D19" s="17">
        <f>+'Set up - Demand'!F19</f>
        <v>6500</v>
      </c>
      <c r="E19" s="17">
        <f>+'Set up - Demand'!H19</f>
        <v>10000</v>
      </c>
      <c r="H19" s="17">
        <f>+'Set up - Demand'!AT19</f>
        <v>0</v>
      </c>
      <c r="I19" s="18">
        <f>+'Set up - Demand'!X19</f>
        <v>0</v>
      </c>
      <c r="J19" s="18">
        <f>+'Set up - Demand'!AJ19</f>
        <v>0</v>
      </c>
      <c r="K19" s="27">
        <f t="shared" si="0"/>
        <v>0</v>
      </c>
      <c r="L19" s="27">
        <f t="shared" si="1"/>
        <v>0</v>
      </c>
      <c r="M19" s="20">
        <v>5</v>
      </c>
      <c r="N19" s="21">
        <v>10</v>
      </c>
      <c r="O19" s="20">
        <v>10</v>
      </c>
      <c r="P19" s="21">
        <v>15</v>
      </c>
      <c r="Q19" s="20">
        <v>15</v>
      </c>
      <c r="R19" s="21">
        <v>20</v>
      </c>
      <c r="S19" s="20">
        <v>15</v>
      </c>
      <c r="T19" s="21">
        <v>10</v>
      </c>
      <c r="U19" s="20">
        <v>5</v>
      </c>
      <c r="V19" s="21">
        <v>5</v>
      </c>
      <c r="W19" s="20">
        <v>5</v>
      </c>
      <c r="X19" s="21">
        <v>5</v>
      </c>
      <c r="Y19" s="20">
        <f t="shared" si="2"/>
        <v>120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</row>
    <row r="20" spans="1:49">
      <c r="A20" s="48" t="s">
        <v>158</v>
      </c>
      <c r="B20" s="17">
        <v>3</v>
      </c>
      <c r="C20" s="17" t="s">
        <v>181</v>
      </c>
      <c r="D20" s="17">
        <f>+'Set up - Demand'!F20</f>
        <v>6000</v>
      </c>
      <c r="E20" s="17">
        <f>+'Set up - Demand'!H20</f>
        <v>12000</v>
      </c>
      <c r="H20" s="17">
        <f>+'Set up - Demand'!AT20</f>
        <v>0</v>
      </c>
      <c r="I20" s="18">
        <f>+'Set up - Demand'!X20</f>
        <v>0</v>
      </c>
      <c r="J20" s="18">
        <f>+'Set up - Demand'!AJ20</f>
        <v>0</v>
      </c>
      <c r="K20" s="27">
        <f t="shared" si="0"/>
        <v>0</v>
      </c>
      <c r="L20" s="27">
        <f t="shared" si="1"/>
        <v>0</v>
      </c>
      <c r="M20" s="20">
        <v>5</v>
      </c>
      <c r="N20" s="21">
        <v>10</v>
      </c>
      <c r="O20" s="20">
        <v>10</v>
      </c>
      <c r="P20" s="21">
        <v>15</v>
      </c>
      <c r="Q20" s="20">
        <v>15</v>
      </c>
      <c r="R20" s="21">
        <v>20</v>
      </c>
      <c r="S20" s="20">
        <v>15</v>
      </c>
      <c r="T20" s="21">
        <v>10</v>
      </c>
      <c r="U20" s="20">
        <v>5</v>
      </c>
      <c r="V20" s="21">
        <v>5</v>
      </c>
      <c r="W20" s="20">
        <v>5</v>
      </c>
      <c r="X20" s="21">
        <v>5</v>
      </c>
      <c r="Y20" s="20">
        <f t="shared" si="2"/>
        <v>120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</row>
    <row r="21" spans="1:49">
      <c r="A21" s="48" t="s">
        <v>159</v>
      </c>
      <c r="B21" s="17">
        <v>3</v>
      </c>
      <c r="C21" s="17" t="s">
        <v>181</v>
      </c>
      <c r="D21" s="17">
        <f>+'Set up - Demand'!F21</f>
        <v>5500</v>
      </c>
      <c r="E21" s="17">
        <f>+'Set up - Demand'!H21</f>
        <v>16500</v>
      </c>
      <c r="H21" s="17">
        <f>+'Set up - Demand'!AT21</f>
        <v>0</v>
      </c>
      <c r="I21" s="18">
        <f>+'Set up - Demand'!X21</f>
        <v>0</v>
      </c>
      <c r="J21" s="18">
        <f>+'Set up - Demand'!AJ21</f>
        <v>0</v>
      </c>
      <c r="K21" s="27">
        <f t="shared" si="0"/>
        <v>0</v>
      </c>
      <c r="L21" s="27">
        <f t="shared" si="1"/>
        <v>0</v>
      </c>
      <c r="M21" s="20">
        <v>5</v>
      </c>
      <c r="N21" s="21">
        <v>10</v>
      </c>
      <c r="O21" s="20">
        <v>10</v>
      </c>
      <c r="P21" s="21">
        <v>15</v>
      </c>
      <c r="Q21" s="20">
        <v>15</v>
      </c>
      <c r="R21" s="21">
        <v>20</v>
      </c>
      <c r="S21" s="20">
        <v>15</v>
      </c>
      <c r="T21" s="21">
        <v>10</v>
      </c>
      <c r="U21" s="20">
        <v>5</v>
      </c>
      <c r="V21" s="21">
        <v>5</v>
      </c>
      <c r="W21" s="20">
        <v>5</v>
      </c>
      <c r="X21" s="21">
        <v>5</v>
      </c>
      <c r="Y21" s="20">
        <f t="shared" si="2"/>
        <v>120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</row>
    <row r="22" spans="1:49">
      <c r="A22" s="48" t="s">
        <v>160</v>
      </c>
      <c r="B22" s="17">
        <v>3</v>
      </c>
      <c r="C22" s="17" t="s">
        <v>181</v>
      </c>
      <c r="D22" s="17">
        <f>+'Set up - Demand'!F22</f>
        <v>5000</v>
      </c>
      <c r="E22" s="17">
        <f>+'Set up - Demand'!H22</f>
        <v>7000</v>
      </c>
      <c r="H22" s="17">
        <f>+'Set up - Demand'!AT22</f>
        <v>0</v>
      </c>
      <c r="I22" s="18">
        <f>+'Set up - Demand'!X22</f>
        <v>0</v>
      </c>
      <c r="J22" s="18">
        <f>+'Set up - Demand'!AJ22</f>
        <v>0</v>
      </c>
      <c r="K22" s="27">
        <f t="shared" si="0"/>
        <v>0</v>
      </c>
      <c r="L22" s="27">
        <f t="shared" si="1"/>
        <v>0</v>
      </c>
      <c r="M22" s="20">
        <v>5</v>
      </c>
      <c r="N22" s="21">
        <v>10</v>
      </c>
      <c r="O22" s="20">
        <v>10</v>
      </c>
      <c r="P22" s="21">
        <v>15</v>
      </c>
      <c r="Q22" s="20">
        <v>15</v>
      </c>
      <c r="R22" s="21">
        <v>20</v>
      </c>
      <c r="S22" s="20">
        <v>15</v>
      </c>
      <c r="T22" s="21">
        <v>10</v>
      </c>
      <c r="U22" s="20">
        <v>5</v>
      </c>
      <c r="V22" s="21">
        <v>5</v>
      </c>
      <c r="W22" s="20">
        <v>5</v>
      </c>
      <c r="X22" s="21">
        <v>5</v>
      </c>
      <c r="Y22" s="20">
        <f t="shared" si="2"/>
        <v>120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</row>
    <row r="23" spans="1:49">
      <c r="A23" s="48" t="s">
        <v>161</v>
      </c>
      <c r="B23" s="17">
        <v>3</v>
      </c>
      <c r="C23" s="17" t="s">
        <v>181</v>
      </c>
      <c r="D23" s="17">
        <f>+'Set up - Demand'!F23</f>
        <v>5000</v>
      </c>
      <c r="E23" s="17">
        <f>+'Set up - Demand'!H23</f>
        <v>2000</v>
      </c>
      <c r="H23" s="17">
        <f>+'Set up - Demand'!AT23</f>
        <v>0</v>
      </c>
      <c r="I23" s="18">
        <f>+'Set up - Demand'!X23</f>
        <v>0</v>
      </c>
      <c r="J23" s="18">
        <f>+'Set up - Demand'!AJ23</f>
        <v>0</v>
      </c>
      <c r="K23" s="27">
        <f t="shared" si="0"/>
        <v>0</v>
      </c>
      <c r="L23" s="27">
        <f t="shared" si="1"/>
        <v>0</v>
      </c>
      <c r="M23" s="20">
        <v>5</v>
      </c>
      <c r="N23" s="21">
        <v>10</v>
      </c>
      <c r="O23" s="20">
        <v>10</v>
      </c>
      <c r="P23" s="21">
        <v>15</v>
      </c>
      <c r="Q23" s="20">
        <v>15</v>
      </c>
      <c r="R23" s="21">
        <v>20</v>
      </c>
      <c r="S23" s="20">
        <v>15</v>
      </c>
      <c r="T23" s="21">
        <v>10</v>
      </c>
      <c r="U23" s="20">
        <v>5</v>
      </c>
      <c r="V23" s="21">
        <v>5</v>
      </c>
      <c r="W23" s="20">
        <v>5</v>
      </c>
      <c r="X23" s="21">
        <v>5</v>
      </c>
      <c r="Y23" s="20">
        <f t="shared" si="2"/>
        <v>120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</row>
    <row r="24" spans="1:49">
      <c r="A24" s="48" t="s">
        <v>162</v>
      </c>
      <c r="B24" s="17">
        <v>3</v>
      </c>
      <c r="C24" s="17" t="s">
        <v>181</v>
      </c>
      <c r="D24" s="17">
        <f>+'Set up - Demand'!F24</f>
        <v>3000</v>
      </c>
      <c r="E24" s="17">
        <f>+'Set up - Demand'!H24</f>
        <v>7500</v>
      </c>
      <c r="H24" s="17">
        <f>+'Set up - Demand'!AT24</f>
        <v>0</v>
      </c>
      <c r="I24" s="18">
        <f>+'Set up - Demand'!X24</f>
        <v>0</v>
      </c>
      <c r="J24" s="18">
        <f>+'Set up - Demand'!AJ24</f>
        <v>0</v>
      </c>
      <c r="K24" s="27">
        <f t="shared" si="0"/>
        <v>0</v>
      </c>
      <c r="L24" s="27">
        <f t="shared" si="1"/>
        <v>0</v>
      </c>
      <c r="M24" s="20">
        <v>5</v>
      </c>
      <c r="N24" s="21">
        <v>10</v>
      </c>
      <c r="O24" s="20">
        <v>10</v>
      </c>
      <c r="P24" s="21">
        <v>15</v>
      </c>
      <c r="Q24" s="20">
        <v>15</v>
      </c>
      <c r="R24" s="21">
        <v>20</v>
      </c>
      <c r="S24" s="20">
        <v>15</v>
      </c>
      <c r="T24" s="21">
        <v>10</v>
      </c>
      <c r="U24" s="20">
        <v>5</v>
      </c>
      <c r="V24" s="21">
        <v>5</v>
      </c>
      <c r="W24" s="20">
        <v>5</v>
      </c>
      <c r="X24" s="21">
        <v>5</v>
      </c>
      <c r="Y24" s="20">
        <f t="shared" si="2"/>
        <v>120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</row>
    <row r="25" spans="1:49">
      <c r="A25" s="48" t="s">
        <v>163</v>
      </c>
      <c r="B25" s="17">
        <v>3</v>
      </c>
      <c r="C25" s="17" t="s">
        <v>181</v>
      </c>
      <c r="D25" s="17">
        <f>+'Set up - Demand'!F25</f>
        <v>2000</v>
      </c>
      <c r="E25" s="17">
        <f>+'Set up - Demand'!H25</f>
        <v>3500</v>
      </c>
      <c r="H25" s="17">
        <f>+'Set up - Demand'!AT25</f>
        <v>0</v>
      </c>
      <c r="I25" s="18">
        <f>+'Set up - Demand'!X25</f>
        <v>0</v>
      </c>
      <c r="J25" s="18">
        <f>+'Set up - Demand'!AJ25</f>
        <v>0</v>
      </c>
      <c r="K25" s="27">
        <f t="shared" si="0"/>
        <v>0</v>
      </c>
      <c r="L25" s="27">
        <f t="shared" si="1"/>
        <v>0</v>
      </c>
      <c r="M25" s="20">
        <v>5</v>
      </c>
      <c r="N25" s="21">
        <v>10</v>
      </c>
      <c r="O25" s="20">
        <v>10</v>
      </c>
      <c r="P25" s="21">
        <v>15</v>
      </c>
      <c r="Q25" s="20">
        <v>15</v>
      </c>
      <c r="R25" s="21">
        <v>20</v>
      </c>
      <c r="S25" s="20">
        <v>15</v>
      </c>
      <c r="T25" s="21">
        <v>10</v>
      </c>
      <c r="U25" s="20">
        <v>5</v>
      </c>
      <c r="V25" s="21">
        <v>5</v>
      </c>
      <c r="W25" s="20">
        <v>5</v>
      </c>
      <c r="X25" s="21">
        <v>5</v>
      </c>
      <c r="Y25" s="20">
        <f t="shared" si="2"/>
        <v>120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</row>
    <row r="26" spans="1:49">
      <c r="A26" s="48" t="s">
        <v>164</v>
      </c>
      <c r="B26" s="17">
        <v>3</v>
      </c>
      <c r="C26" s="17" t="s">
        <v>181</v>
      </c>
      <c r="D26" s="17">
        <f>+'Set up - Demand'!F26</f>
        <v>1000</v>
      </c>
      <c r="E26" s="17">
        <f>+'Set up - Demand'!H26</f>
        <v>500</v>
      </c>
      <c r="H26" s="17">
        <f>+'Set up - Demand'!AT26</f>
        <v>0</v>
      </c>
      <c r="I26" s="18">
        <f>+'Set up - Demand'!X26</f>
        <v>0</v>
      </c>
      <c r="J26" s="18">
        <f>+'Set up - Demand'!AJ26</f>
        <v>0</v>
      </c>
      <c r="K26" s="27">
        <f t="shared" si="0"/>
        <v>0</v>
      </c>
      <c r="L26" s="27">
        <f t="shared" si="1"/>
        <v>0</v>
      </c>
      <c r="M26" s="20">
        <v>5</v>
      </c>
      <c r="N26" s="21">
        <v>10</v>
      </c>
      <c r="O26" s="20">
        <v>10</v>
      </c>
      <c r="P26" s="21">
        <v>15</v>
      </c>
      <c r="Q26" s="20">
        <v>15</v>
      </c>
      <c r="R26" s="21">
        <v>20</v>
      </c>
      <c r="S26" s="20">
        <v>15</v>
      </c>
      <c r="T26" s="21">
        <v>10</v>
      </c>
      <c r="U26" s="20">
        <v>5</v>
      </c>
      <c r="V26" s="21">
        <v>5</v>
      </c>
      <c r="W26" s="20">
        <v>5</v>
      </c>
      <c r="X26" s="21">
        <v>5</v>
      </c>
      <c r="Y26" s="20">
        <f t="shared" si="2"/>
        <v>120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</row>
    <row r="27" spans="1:49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1:49"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1:49"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1:49"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</row>
    <row r="36" spans="11:49"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11:49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1:49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</row>
    <row r="39" spans="11:49"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1:49"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1:49"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1:49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1:49"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1:49"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1:49"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1:49"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1:49"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1:49"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1:49"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1:49"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1:49"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1:49"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1:49"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1:49"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zoomScale="80" zoomScaleNormal="80" zoomScalePageLayoutView="80" workbookViewId="0">
      <selection activeCell="AK13" sqref="AK13:AL13"/>
    </sheetView>
  </sheetViews>
  <sheetFormatPr baseColWidth="10" defaultColWidth="8.83203125" defaultRowHeight="15" x14ac:dyDescent="0"/>
  <cols>
    <col min="1" max="1" width="8.83203125" style="17"/>
    <col min="2" max="2" width="9.6640625" style="17" customWidth="1"/>
    <col min="3" max="8" width="10.5" style="17" customWidth="1"/>
    <col min="9" max="9" width="12" style="17" bestFit="1" customWidth="1"/>
    <col min="10" max="10" width="12.6640625" style="17" customWidth="1"/>
    <col min="11" max="11" width="10.5" style="17" bestFit="1" customWidth="1"/>
    <col min="12" max="12" width="11.1640625" style="17" customWidth="1"/>
    <col min="13" max="24" width="8.83203125" style="17"/>
    <col min="25" max="25" width="10.1640625" style="17" customWidth="1"/>
    <col min="26" max="16384" width="8.83203125" style="17"/>
  </cols>
  <sheetData>
    <row r="1" spans="1:49" ht="16" thickBot="1">
      <c r="K1" s="18"/>
      <c r="N1" s="18"/>
      <c r="O1" s="18"/>
    </row>
    <row r="2" spans="1:49" ht="16" thickTop="1">
      <c r="D2" s="17" t="s">
        <v>185</v>
      </c>
      <c r="E2" s="17" t="s">
        <v>185</v>
      </c>
      <c r="F2" s="23" t="s">
        <v>206</v>
      </c>
      <c r="G2" s="24" t="s">
        <v>206</v>
      </c>
      <c r="H2" s="17" t="s">
        <v>206</v>
      </c>
      <c r="I2" s="17" t="s">
        <v>206</v>
      </c>
      <c r="J2" s="17" t="s">
        <v>206</v>
      </c>
      <c r="K2" s="17" t="s">
        <v>206</v>
      </c>
      <c r="L2" s="17" t="s">
        <v>206</v>
      </c>
      <c r="M2" s="19" t="s">
        <v>188</v>
      </c>
      <c r="N2" s="18"/>
      <c r="O2" s="18"/>
      <c r="Y2" s="17" t="s">
        <v>189</v>
      </c>
      <c r="Z2" s="19" t="s">
        <v>186</v>
      </c>
      <c r="AL2" s="19" t="s">
        <v>187</v>
      </c>
    </row>
    <row r="3" spans="1:49" s="16" customFormat="1" ht="47" thickBot="1">
      <c r="A3" s="16" t="s">
        <v>138</v>
      </c>
      <c r="B3" s="16" t="s">
        <v>139</v>
      </c>
      <c r="C3" s="16" t="s">
        <v>140</v>
      </c>
      <c r="D3" s="16" t="s">
        <v>179</v>
      </c>
      <c r="E3" s="16" t="s">
        <v>180</v>
      </c>
      <c r="F3" s="25" t="s">
        <v>190</v>
      </c>
      <c r="G3" s="26" t="s">
        <v>191</v>
      </c>
      <c r="H3" s="16" t="s">
        <v>13</v>
      </c>
      <c r="I3" s="16" t="s">
        <v>183</v>
      </c>
      <c r="J3" s="16" t="s">
        <v>184</v>
      </c>
      <c r="K3" s="16" t="s">
        <v>179</v>
      </c>
      <c r="L3" s="16" t="s">
        <v>180</v>
      </c>
      <c r="M3" s="16">
        <v>1</v>
      </c>
      <c r="N3" s="22">
        <v>2</v>
      </c>
      <c r="O3" s="16">
        <v>3</v>
      </c>
      <c r="P3" s="22">
        <v>4</v>
      </c>
      <c r="Q3" s="16">
        <v>5</v>
      </c>
      <c r="R3" s="22">
        <v>6</v>
      </c>
      <c r="S3" s="16">
        <v>7</v>
      </c>
      <c r="T3" s="22">
        <v>8</v>
      </c>
      <c r="U3" s="16">
        <v>9</v>
      </c>
      <c r="V3" s="22">
        <v>10</v>
      </c>
      <c r="W3" s="16">
        <v>11</v>
      </c>
      <c r="X3" s="22">
        <v>12</v>
      </c>
      <c r="Y3" s="22"/>
      <c r="Z3" s="16">
        <v>1</v>
      </c>
      <c r="AA3" s="22">
        <v>2</v>
      </c>
      <c r="AB3" s="16">
        <v>3</v>
      </c>
      <c r="AC3" s="22">
        <v>4</v>
      </c>
      <c r="AD3" s="16">
        <v>5</v>
      </c>
      <c r="AE3" s="22">
        <v>6</v>
      </c>
      <c r="AF3" s="16">
        <v>7</v>
      </c>
      <c r="AG3" s="22">
        <v>8</v>
      </c>
      <c r="AH3" s="16">
        <v>9</v>
      </c>
      <c r="AI3" s="22">
        <v>10</v>
      </c>
      <c r="AJ3" s="16">
        <v>11</v>
      </c>
      <c r="AK3" s="22">
        <v>12</v>
      </c>
      <c r="AL3" s="16">
        <v>1</v>
      </c>
      <c r="AM3" s="22">
        <v>2</v>
      </c>
      <c r="AN3" s="16">
        <v>3</v>
      </c>
      <c r="AO3" s="22">
        <v>4</v>
      </c>
      <c r="AP3" s="16">
        <v>5</v>
      </c>
      <c r="AQ3" s="22">
        <v>6</v>
      </c>
      <c r="AR3" s="16">
        <v>7</v>
      </c>
      <c r="AS3" s="22">
        <v>8</v>
      </c>
      <c r="AT3" s="16">
        <v>9</v>
      </c>
      <c r="AU3" s="22">
        <v>10</v>
      </c>
      <c r="AV3" s="16">
        <v>11</v>
      </c>
      <c r="AW3" s="22">
        <v>12</v>
      </c>
    </row>
    <row r="4" spans="1:49" ht="16" thickTop="1">
      <c r="A4" s="17" t="s">
        <v>141</v>
      </c>
      <c r="B4" s="17">
        <v>1</v>
      </c>
      <c r="C4" s="17" t="s">
        <v>181</v>
      </c>
      <c r="D4" s="17">
        <f>+'Set up - Demand'!F4</f>
        <v>360000</v>
      </c>
      <c r="E4" s="17">
        <f>+'Set up - Demand'!H4</f>
        <v>380000</v>
      </c>
      <c r="H4" s="17">
        <f>+'Set up - Demand'!AT4</f>
        <v>1</v>
      </c>
      <c r="I4" s="18">
        <f>+'Set up - Demand'!Y4</f>
        <v>7.0000000000000007E-2</v>
      </c>
      <c r="J4" s="18">
        <f>+'Set up - Demand'!AK4</f>
        <v>0.15</v>
      </c>
      <c r="K4" s="27">
        <f t="shared" ref="K4:K26" si="0">+I4*D4</f>
        <v>25200.000000000004</v>
      </c>
      <c r="L4" s="27">
        <f t="shared" ref="L4:L26" si="1">+J4*E4</f>
        <v>57000</v>
      </c>
      <c r="M4" s="20">
        <v>12</v>
      </c>
      <c r="N4" s="21">
        <v>6</v>
      </c>
      <c r="O4" s="20">
        <v>6</v>
      </c>
      <c r="P4" s="21">
        <v>6</v>
      </c>
      <c r="Q4" s="20">
        <v>6</v>
      </c>
      <c r="R4" s="21">
        <v>0</v>
      </c>
      <c r="S4" s="20">
        <v>0</v>
      </c>
      <c r="T4" s="21">
        <v>6</v>
      </c>
      <c r="U4" s="20">
        <v>6</v>
      </c>
      <c r="V4" s="21">
        <v>18</v>
      </c>
      <c r="W4" s="20">
        <v>30</v>
      </c>
      <c r="X4" s="21">
        <v>24</v>
      </c>
      <c r="Y4" s="20">
        <f>+SUM(M4:X4)</f>
        <v>120</v>
      </c>
      <c r="Z4" s="20">
        <v>3072</v>
      </c>
      <c r="AA4" s="20">
        <v>768</v>
      </c>
      <c r="AB4" s="20">
        <v>1536</v>
      </c>
      <c r="AC4" s="20">
        <v>768</v>
      </c>
      <c r="AD4" s="20">
        <v>1536</v>
      </c>
      <c r="AE4" s="20">
        <v>0</v>
      </c>
      <c r="AF4" s="20">
        <v>0</v>
      </c>
      <c r="AG4" s="20">
        <v>1536</v>
      </c>
      <c r="AH4" s="20">
        <v>1536</v>
      </c>
      <c r="AI4" s="20">
        <v>3840</v>
      </c>
      <c r="AJ4" s="20">
        <v>6144</v>
      </c>
      <c r="AK4" s="20">
        <v>4608</v>
      </c>
      <c r="AL4" s="20">
        <v>5376</v>
      </c>
      <c r="AM4" s="20">
        <v>3072</v>
      </c>
      <c r="AN4" s="20">
        <v>3072</v>
      </c>
      <c r="AO4" s="20">
        <v>3072</v>
      </c>
      <c r="AP4" s="20">
        <v>2304</v>
      </c>
      <c r="AQ4" s="20">
        <v>0</v>
      </c>
      <c r="AR4" s="20">
        <v>0</v>
      </c>
      <c r="AS4" s="20">
        <v>3072</v>
      </c>
      <c r="AT4" s="20">
        <v>3072</v>
      </c>
      <c r="AU4" s="20">
        <v>8448</v>
      </c>
      <c r="AV4" s="20">
        <v>13824</v>
      </c>
      <c r="AW4" s="20">
        <v>11520</v>
      </c>
    </row>
    <row r="5" spans="1:49">
      <c r="A5" s="17" t="s">
        <v>142</v>
      </c>
      <c r="B5" s="17">
        <v>1</v>
      </c>
      <c r="C5" s="17" t="s">
        <v>181</v>
      </c>
      <c r="D5" s="17">
        <f>+'Set up - Demand'!F5</f>
        <v>240000</v>
      </c>
      <c r="E5" s="17">
        <f>+'Set up - Demand'!H5</f>
        <v>230000</v>
      </c>
      <c r="H5" s="17">
        <f>+'Set up - Demand'!AT5</f>
        <v>1</v>
      </c>
      <c r="I5" s="18">
        <f>+'Set up - Demand'!Y5</f>
        <v>0.1</v>
      </c>
      <c r="J5" s="18">
        <f>+'Set up - Demand'!AK5</f>
        <v>0.1</v>
      </c>
      <c r="K5" s="27">
        <f t="shared" si="0"/>
        <v>24000</v>
      </c>
      <c r="L5" s="27">
        <f t="shared" si="1"/>
        <v>23000</v>
      </c>
      <c r="M5" s="20">
        <v>12</v>
      </c>
      <c r="N5" s="21">
        <v>6</v>
      </c>
      <c r="O5" s="20">
        <v>6</v>
      </c>
      <c r="P5" s="21">
        <v>6</v>
      </c>
      <c r="Q5" s="20">
        <v>6</v>
      </c>
      <c r="R5" s="21">
        <v>0</v>
      </c>
      <c r="S5" s="20">
        <v>0</v>
      </c>
      <c r="T5" s="21">
        <v>6</v>
      </c>
      <c r="U5" s="20">
        <v>6</v>
      </c>
      <c r="V5" s="21">
        <v>18</v>
      </c>
      <c r="W5" s="20">
        <v>30</v>
      </c>
      <c r="X5" s="21">
        <v>24</v>
      </c>
      <c r="Y5" s="20">
        <f t="shared" ref="Y5:Y26" si="2">+SUM(M5:X5)</f>
        <v>120</v>
      </c>
      <c r="Z5" s="20">
        <v>3072</v>
      </c>
      <c r="AA5" s="20">
        <v>768</v>
      </c>
      <c r="AB5" s="20">
        <v>1536</v>
      </c>
      <c r="AC5" s="20">
        <v>768</v>
      </c>
      <c r="AD5" s="20">
        <v>1536</v>
      </c>
      <c r="AE5" s="20">
        <v>0</v>
      </c>
      <c r="AF5" s="20">
        <v>0</v>
      </c>
      <c r="AG5" s="20">
        <v>1536</v>
      </c>
      <c r="AH5" s="20">
        <v>1536</v>
      </c>
      <c r="AI5" s="20">
        <v>3840</v>
      </c>
      <c r="AJ5" s="20">
        <v>6144</v>
      </c>
      <c r="AK5" s="20">
        <v>3840</v>
      </c>
      <c r="AL5" s="20">
        <v>2304</v>
      </c>
      <c r="AM5" s="20">
        <v>768</v>
      </c>
      <c r="AN5" s="20">
        <v>1536</v>
      </c>
      <c r="AO5" s="20">
        <v>1536</v>
      </c>
      <c r="AP5" s="20">
        <v>768</v>
      </c>
      <c r="AQ5" s="20">
        <v>0</v>
      </c>
      <c r="AR5" s="20">
        <v>0</v>
      </c>
      <c r="AS5" s="20">
        <v>1536</v>
      </c>
      <c r="AT5" s="20">
        <v>768</v>
      </c>
      <c r="AU5" s="20">
        <v>3840</v>
      </c>
      <c r="AV5" s="20">
        <v>5376</v>
      </c>
      <c r="AW5" s="20">
        <v>4608</v>
      </c>
    </row>
    <row r="6" spans="1:49">
      <c r="A6" s="17" t="s">
        <v>143</v>
      </c>
      <c r="B6" s="17">
        <v>2</v>
      </c>
      <c r="C6" s="17" t="s">
        <v>182</v>
      </c>
      <c r="D6" s="17">
        <f>+'Set up - Demand'!F6</f>
        <v>75000</v>
      </c>
      <c r="E6" s="17">
        <f>+'Set up - Demand'!H6</f>
        <v>100000</v>
      </c>
      <c r="H6" s="17">
        <f>+'Set up - Demand'!AT6</f>
        <v>1</v>
      </c>
      <c r="I6" s="18">
        <f>+'Set up - Demand'!Y6</f>
        <v>0.12</v>
      </c>
      <c r="J6" s="18">
        <f>+'Set up - Demand'!AK6</f>
        <v>0.12</v>
      </c>
      <c r="K6" s="27">
        <f t="shared" si="0"/>
        <v>9000</v>
      </c>
      <c r="L6" s="27">
        <f t="shared" si="1"/>
        <v>12000</v>
      </c>
      <c r="M6" s="20">
        <v>15</v>
      </c>
      <c r="N6" s="21">
        <v>15</v>
      </c>
      <c r="O6" s="20">
        <v>10</v>
      </c>
      <c r="P6" s="21">
        <v>5</v>
      </c>
      <c r="Q6" s="20">
        <v>5</v>
      </c>
      <c r="R6" s="21">
        <v>5</v>
      </c>
      <c r="S6" s="20">
        <v>5</v>
      </c>
      <c r="T6" s="21">
        <v>5</v>
      </c>
      <c r="U6" s="20">
        <v>10</v>
      </c>
      <c r="V6" s="21">
        <v>15</v>
      </c>
      <c r="W6" s="20">
        <v>15</v>
      </c>
      <c r="X6" s="21">
        <v>15</v>
      </c>
      <c r="Y6" s="20">
        <f t="shared" si="2"/>
        <v>120</v>
      </c>
      <c r="Z6" s="20">
        <v>1152</v>
      </c>
      <c r="AA6" s="20">
        <v>1152</v>
      </c>
      <c r="AB6" s="20">
        <v>768</v>
      </c>
      <c r="AC6" s="20">
        <v>384</v>
      </c>
      <c r="AD6" s="20">
        <v>384</v>
      </c>
      <c r="AE6" s="20">
        <v>384</v>
      </c>
      <c r="AF6" s="20">
        <v>384</v>
      </c>
      <c r="AG6" s="20">
        <v>384</v>
      </c>
      <c r="AH6" s="20">
        <v>768</v>
      </c>
      <c r="AI6" s="20">
        <v>1152</v>
      </c>
      <c r="AJ6" s="20">
        <v>1152</v>
      </c>
      <c r="AK6" s="20">
        <v>1152</v>
      </c>
      <c r="AL6" s="20">
        <v>1536</v>
      </c>
      <c r="AM6" s="20">
        <v>1536</v>
      </c>
      <c r="AN6" s="20">
        <v>768</v>
      </c>
      <c r="AO6" s="20">
        <v>768</v>
      </c>
      <c r="AP6" s="20">
        <v>384</v>
      </c>
      <c r="AQ6" s="20">
        <v>768</v>
      </c>
      <c r="AR6" s="20">
        <v>384</v>
      </c>
      <c r="AS6" s="20">
        <v>384</v>
      </c>
      <c r="AT6" s="20">
        <v>768</v>
      </c>
      <c r="AU6" s="20">
        <v>1536</v>
      </c>
      <c r="AV6" s="20">
        <v>1536</v>
      </c>
      <c r="AW6" s="20">
        <v>1536</v>
      </c>
    </row>
    <row r="7" spans="1:49">
      <c r="A7" s="17" t="s">
        <v>144</v>
      </c>
      <c r="B7" s="17">
        <v>2</v>
      </c>
      <c r="C7" s="17" t="s">
        <v>182</v>
      </c>
      <c r="D7" s="17">
        <f>+'Set up - Demand'!F7</f>
        <v>75000</v>
      </c>
      <c r="E7" s="17">
        <f>+'Set up - Demand'!H7</f>
        <v>60000</v>
      </c>
      <c r="H7" s="17">
        <f>+'Set up - Demand'!AT7</f>
        <v>1</v>
      </c>
      <c r="I7" s="18">
        <f>+'Set up - Demand'!Y7</f>
        <v>0.19</v>
      </c>
      <c r="J7" s="18">
        <f>+'Set up - Demand'!AK7</f>
        <v>0.19</v>
      </c>
      <c r="K7" s="27">
        <f t="shared" si="0"/>
        <v>14250</v>
      </c>
      <c r="L7" s="27">
        <f t="shared" si="1"/>
        <v>11400</v>
      </c>
      <c r="M7" s="20">
        <v>15</v>
      </c>
      <c r="N7" s="21">
        <v>15</v>
      </c>
      <c r="O7" s="20">
        <v>10</v>
      </c>
      <c r="P7" s="21">
        <v>5</v>
      </c>
      <c r="Q7" s="20">
        <v>5</v>
      </c>
      <c r="R7" s="21">
        <v>5</v>
      </c>
      <c r="S7" s="20">
        <v>5</v>
      </c>
      <c r="T7" s="21">
        <v>5</v>
      </c>
      <c r="U7" s="20">
        <v>10</v>
      </c>
      <c r="V7" s="21">
        <v>15</v>
      </c>
      <c r="W7" s="20">
        <v>15</v>
      </c>
      <c r="X7" s="21">
        <v>15</v>
      </c>
      <c r="Y7" s="20">
        <f t="shared" si="2"/>
        <v>120</v>
      </c>
      <c r="Z7" s="20">
        <v>1920</v>
      </c>
      <c r="AA7" s="20">
        <v>1920</v>
      </c>
      <c r="AB7" s="20">
        <v>1152</v>
      </c>
      <c r="AC7" s="20">
        <v>384</v>
      </c>
      <c r="AD7" s="20">
        <v>768</v>
      </c>
      <c r="AE7" s="20">
        <v>384</v>
      </c>
      <c r="AF7" s="20">
        <v>768</v>
      </c>
      <c r="AG7" s="20">
        <v>384</v>
      </c>
      <c r="AH7" s="20">
        <v>1536</v>
      </c>
      <c r="AI7" s="20">
        <v>1536</v>
      </c>
      <c r="AJ7" s="20">
        <v>1920</v>
      </c>
      <c r="AK7" s="20">
        <v>1920</v>
      </c>
      <c r="AL7" s="20">
        <v>1152</v>
      </c>
      <c r="AM7" s="20">
        <v>1536</v>
      </c>
      <c r="AN7" s="20">
        <v>1152</v>
      </c>
      <c r="AO7" s="20">
        <v>384</v>
      </c>
      <c r="AP7" s="20">
        <v>384</v>
      </c>
      <c r="AQ7" s="20">
        <v>768</v>
      </c>
      <c r="AR7" s="20">
        <v>384</v>
      </c>
      <c r="AS7" s="20">
        <v>384</v>
      </c>
      <c r="AT7" s="20">
        <v>1152</v>
      </c>
      <c r="AU7" s="20">
        <v>1536</v>
      </c>
      <c r="AV7" s="20">
        <v>1536</v>
      </c>
      <c r="AW7" s="20">
        <v>1152</v>
      </c>
    </row>
    <row r="8" spans="1:49">
      <c r="A8" s="17" t="s">
        <v>145</v>
      </c>
      <c r="B8" s="17">
        <v>2</v>
      </c>
      <c r="C8" s="17" t="s">
        <v>182</v>
      </c>
      <c r="D8" s="17">
        <f>+'Set up - Demand'!F8</f>
        <v>60000</v>
      </c>
      <c r="E8" s="17">
        <f>+'Set up - Demand'!H8</f>
        <v>60000</v>
      </c>
      <c r="H8" s="17">
        <f>+'Set up - Demand'!AT8</f>
        <v>0</v>
      </c>
      <c r="I8" s="18">
        <f>+'Set up - Demand'!Y8</f>
        <v>0</v>
      </c>
      <c r="J8" s="18">
        <f>+'Set up - Demand'!AK8</f>
        <v>0</v>
      </c>
      <c r="K8" s="27">
        <f t="shared" si="0"/>
        <v>0</v>
      </c>
      <c r="L8" s="27">
        <f t="shared" si="1"/>
        <v>0</v>
      </c>
      <c r="M8" s="20">
        <v>15</v>
      </c>
      <c r="N8" s="21">
        <v>15</v>
      </c>
      <c r="O8" s="20">
        <v>10</v>
      </c>
      <c r="P8" s="21">
        <v>5</v>
      </c>
      <c r="Q8" s="20">
        <v>5</v>
      </c>
      <c r="R8" s="21">
        <v>5</v>
      </c>
      <c r="S8" s="20">
        <v>5</v>
      </c>
      <c r="T8" s="21">
        <v>5</v>
      </c>
      <c r="U8" s="20">
        <v>10</v>
      </c>
      <c r="V8" s="21">
        <v>15</v>
      </c>
      <c r="W8" s="20">
        <v>15</v>
      </c>
      <c r="X8" s="21">
        <v>15</v>
      </c>
      <c r="Y8" s="20">
        <f t="shared" si="2"/>
        <v>120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</row>
    <row r="9" spans="1:49">
      <c r="A9" s="17" t="s">
        <v>146</v>
      </c>
      <c r="B9" s="17">
        <v>2</v>
      </c>
      <c r="C9" s="17" t="s">
        <v>182</v>
      </c>
      <c r="D9" s="17">
        <f>+'Set up - Demand'!F9</f>
        <v>60000</v>
      </c>
      <c r="E9" s="17">
        <f>+'Set up - Demand'!H9</f>
        <v>65000</v>
      </c>
      <c r="H9" s="17">
        <f>+'Set up - Demand'!AT9</f>
        <v>1</v>
      </c>
      <c r="I9" s="18">
        <f>+'Set up - Demand'!Y9</f>
        <v>0</v>
      </c>
      <c r="J9" s="18">
        <f>+'Set up - Demand'!AK9</f>
        <v>0</v>
      </c>
      <c r="K9" s="27">
        <f t="shared" si="0"/>
        <v>0</v>
      </c>
      <c r="L9" s="27">
        <f t="shared" si="1"/>
        <v>0</v>
      </c>
      <c r="M9" s="20">
        <v>15</v>
      </c>
      <c r="N9" s="21">
        <v>15</v>
      </c>
      <c r="O9" s="20">
        <v>10</v>
      </c>
      <c r="P9" s="21">
        <v>5</v>
      </c>
      <c r="Q9" s="20">
        <v>5</v>
      </c>
      <c r="R9" s="21">
        <v>5</v>
      </c>
      <c r="S9" s="20">
        <v>5</v>
      </c>
      <c r="T9" s="21">
        <v>5</v>
      </c>
      <c r="U9" s="20">
        <v>10</v>
      </c>
      <c r="V9" s="21">
        <v>15</v>
      </c>
      <c r="W9" s="20">
        <v>15</v>
      </c>
      <c r="X9" s="21">
        <v>15</v>
      </c>
      <c r="Y9" s="20">
        <f t="shared" si="2"/>
        <v>120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</row>
    <row r="10" spans="1:49">
      <c r="A10" s="17" t="s">
        <v>147</v>
      </c>
      <c r="B10" s="17">
        <v>2</v>
      </c>
      <c r="C10" s="17" t="s">
        <v>182</v>
      </c>
      <c r="D10" s="17">
        <f>+'Set up - Demand'!F10</f>
        <v>30000</v>
      </c>
      <c r="E10" s="17">
        <f>+'Set up - Demand'!H10</f>
        <v>32000</v>
      </c>
      <c r="H10" s="17">
        <f>+'Set up - Demand'!AT10</f>
        <v>0</v>
      </c>
      <c r="I10" s="18">
        <f>+'Set up - Demand'!Y10</f>
        <v>0</v>
      </c>
      <c r="J10" s="18">
        <f>+'Set up - Demand'!AK10</f>
        <v>0</v>
      </c>
      <c r="K10" s="27">
        <f t="shared" si="0"/>
        <v>0</v>
      </c>
      <c r="L10" s="27">
        <f t="shared" si="1"/>
        <v>0</v>
      </c>
      <c r="M10" s="20">
        <v>15</v>
      </c>
      <c r="N10" s="21">
        <v>15</v>
      </c>
      <c r="O10" s="20">
        <v>10</v>
      </c>
      <c r="P10" s="21">
        <v>5</v>
      </c>
      <c r="Q10" s="20">
        <v>5</v>
      </c>
      <c r="R10" s="21">
        <v>5</v>
      </c>
      <c r="S10" s="20">
        <v>5</v>
      </c>
      <c r="T10" s="21">
        <v>5</v>
      </c>
      <c r="U10" s="20">
        <v>10</v>
      </c>
      <c r="V10" s="21">
        <v>15</v>
      </c>
      <c r="W10" s="20">
        <v>15</v>
      </c>
      <c r="X10" s="21">
        <v>15</v>
      </c>
      <c r="Y10" s="20">
        <f t="shared" si="2"/>
        <v>120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</row>
    <row r="11" spans="1:49">
      <c r="A11" s="17" t="s">
        <v>148</v>
      </c>
      <c r="B11" s="17">
        <v>3</v>
      </c>
      <c r="C11" s="17" t="s">
        <v>181</v>
      </c>
      <c r="D11" s="17">
        <f>+'Set up - Demand'!F11</f>
        <v>9500</v>
      </c>
      <c r="E11" s="17">
        <f>+'Set up - Demand'!H11</f>
        <v>15500</v>
      </c>
      <c r="H11" s="17">
        <f>+'Set up - Demand'!AT11</f>
        <v>1</v>
      </c>
      <c r="I11" s="18">
        <f>+'Set up - Demand'!Y11</f>
        <v>0.16</v>
      </c>
      <c r="J11" s="18">
        <f>+'Set up - Demand'!AK11</f>
        <v>0.16</v>
      </c>
      <c r="K11" s="27">
        <f t="shared" si="0"/>
        <v>1520</v>
      </c>
      <c r="L11" s="27">
        <f t="shared" si="1"/>
        <v>2480</v>
      </c>
      <c r="M11" s="20">
        <v>5</v>
      </c>
      <c r="N11" s="21">
        <v>10</v>
      </c>
      <c r="O11" s="20">
        <v>10</v>
      </c>
      <c r="P11" s="21">
        <v>15</v>
      </c>
      <c r="Q11" s="20">
        <v>15</v>
      </c>
      <c r="R11" s="21">
        <v>20</v>
      </c>
      <c r="S11" s="20">
        <v>15</v>
      </c>
      <c r="T11" s="21">
        <v>10</v>
      </c>
      <c r="U11" s="20">
        <v>5</v>
      </c>
      <c r="V11" s="21">
        <v>5</v>
      </c>
      <c r="W11" s="20">
        <v>5</v>
      </c>
      <c r="X11" s="21">
        <v>5</v>
      </c>
      <c r="Y11" s="20">
        <f t="shared" si="2"/>
        <v>120</v>
      </c>
      <c r="Z11" s="20">
        <v>384</v>
      </c>
      <c r="AA11" s="20">
        <v>0</v>
      </c>
      <c r="AB11" s="20">
        <v>0</v>
      </c>
      <c r="AC11" s="20">
        <v>384</v>
      </c>
      <c r="AD11" s="20">
        <v>0</v>
      </c>
      <c r="AE11" s="20">
        <v>384</v>
      </c>
      <c r="AF11" s="20">
        <v>0</v>
      </c>
      <c r="AG11" s="20">
        <v>384</v>
      </c>
      <c r="AH11" s="20">
        <v>0</v>
      </c>
      <c r="AI11" s="20">
        <v>0</v>
      </c>
      <c r="AJ11" s="20">
        <v>0</v>
      </c>
      <c r="AK11" s="20">
        <v>0</v>
      </c>
      <c r="AL11" s="20">
        <v>384</v>
      </c>
      <c r="AM11" s="20">
        <v>0</v>
      </c>
      <c r="AN11" s="20">
        <v>384</v>
      </c>
      <c r="AO11" s="20">
        <v>384</v>
      </c>
      <c r="AP11" s="20">
        <v>384</v>
      </c>
      <c r="AQ11" s="20">
        <v>384</v>
      </c>
      <c r="AR11" s="20">
        <v>384</v>
      </c>
      <c r="AS11" s="20">
        <v>0</v>
      </c>
      <c r="AT11" s="20">
        <v>0</v>
      </c>
      <c r="AU11" s="20">
        <v>384</v>
      </c>
      <c r="AV11" s="20">
        <v>0</v>
      </c>
      <c r="AW11" s="20">
        <v>0</v>
      </c>
    </row>
    <row r="12" spans="1:49">
      <c r="A12" s="17" t="s">
        <v>149</v>
      </c>
      <c r="B12" s="17">
        <v>3</v>
      </c>
      <c r="C12" s="17" t="s">
        <v>181</v>
      </c>
      <c r="D12" s="17">
        <f>+'Set up - Demand'!F12</f>
        <v>9000</v>
      </c>
      <c r="E12" s="17">
        <f>+'Set up - Demand'!H12</f>
        <v>6600</v>
      </c>
      <c r="H12" s="17">
        <f>+'Set up - Demand'!AT12</f>
        <v>1</v>
      </c>
      <c r="I12" s="18">
        <f>+'Set up - Demand'!Y12</f>
        <v>0.15</v>
      </c>
      <c r="J12" s="18">
        <f>+'Set up - Demand'!AK12</f>
        <v>0.15</v>
      </c>
      <c r="K12" s="27">
        <f t="shared" si="0"/>
        <v>1350</v>
      </c>
      <c r="L12" s="27">
        <f t="shared" si="1"/>
        <v>990</v>
      </c>
      <c r="M12" s="20">
        <v>5</v>
      </c>
      <c r="N12" s="21">
        <v>10</v>
      </c>
      <c r="O12" s="20">
        <v>10</v>
      </c>
      <c r="P12" s="21">
        <v>15</v>
      </c>
      <c r="Q12" s="20">
        <v>15</v>
      </c>
      <c r="R12" s="21">
        <v>20</v>
      </c>
      <c r="S12" s="20">
        <v>15</v>
      </c>
      <c r="T12" s="21">
        <v>10</v>
      </c>
      <c r="U12" s="20">
        <v>5</v>
      </c>
      <c r="V12" s="21">
        <v>5</v>
      </c>
      <c r="W12" s="20">
        <v>5</v>
      </c>
      <c r="X12" s="21">
        <v>5</v>
      </c>
      <c r="Y12" s="20">
        <f t="shared" si="2"/>
        <v>120</v>
      </c>
      <c r="Z12" s="20">
        <v>384</v>
      </c>
      <c r="AA12" s="20">
        <v>0</v>
      </c>
      <c r="AB12" s="20">
        <v>0</v>
      </c>
      <c r="AC12" s="20">
        <v>384</v>
      </c>
      <c r="AD12" s="20">
        <v>0</v>
      </c>
      <c r="AE12" s="20">
        <v>384</v>
      </c>
      <c r="AF12" s="20">
        <v>0</v>
      </c>
      <c r="AG12" s="20">
        <v>384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384</v>
      </c>
      <c r="AP12" s="20">
        <v>0</v>
      </c>
      <c r="AQ12" s="20">
        <v>0</v>
      </c>
      <c r="AR12" s="20">
        <v>384</v>
      </c>
      <c r="AS12" s="20">
        <v>0</v>
      </c>
      <c r="AT12" s="20">
        <v>0</v>
      </c>
      <c r="AU12" s="20">
        <v>0</v>
      </c>
      <c r="AV12" s="20">
        <v>384</v>
      </c>
      <c r="AW12" s="20">
        <v>0</v>
      </c>
    </row>
    <row r="13" spans="1:49">
      <c r="A13" s="17" t="s">
        <v>150</v>
      </c>
      <c r="B13" s="17">
        <v>3</v>
      </c>
      <c r="C13" s="17" t="s">
        <v>181</v>
      </c>
      <c r="D13" s="17">
        <f>+'Set up - Demand'!F13</f>
        <v>9000</v>
      </c>
      <c r="E13" s="17">
        <f>+'Set up - Demand'!H13</f>
        <v>10000</v>
      </c>
      <c r="H13" s="17">
        <f>+'Set up - Demand'!AT13</f>
        <v>1</v>
      </c>
      <c r="I13" s="18">
        <f>+'Set up - Demand'!Y13</f>
        <v>0.15</v>
      </c>
      <c r="J13" s="18">
        <f>+'Set up - Demand'!AK13</f>
        <v>0.15</v>
      </c>
      <c r="K13" s="27">
        <f t="shared" si="0"/>
        <v>1350</v>
      </c>
      <c r="L13" s="27">
        <f t="shared" si="1"/>
        <v>1500</v>
      </c>
      <c r="M13" s="20">
        <v>5</v>
      </c>
      <c r="N13" s="21">
        <v>10</v>
      </c>
      <c r="O13" s="20">
        <v>10</v>
      </c>
      <c r="P13" s="21">
        <v>15</v>
      </c>
      <c r="Q13" s="20">
        <v>15</v>
      </c>
      <c r="R13" s="21">
        <v>20</v>
      </c>
      <c r="S13" s="20">
        <v>15</v>
      </c>
      <c r="T13" s="21">
        <v>10</v>
      </c>
      <c r="U13" s="20">
        <v>5</v>
      </c>
      <c r="V13" s="21">
        <v>5</v>
      </c>
      <c r="W13" s="20">
        <v>5</v>
      </c>
      <c r="X13" s="21">
        <v>5</v>
      </c>
      <c r="Y13" s="20">
        <f t="shared" si="2"/>
        <v>120</v>
      </c>
      <c r="Z13" s="20">
        <v>384</v>
      </c>
      <c r="AA13" s="20">
        <v>0</v>
      </c>
      <c r="AB13" s="20">
        <v>0</v>
      </c>
      <c r="AC13" s="20">
        <v>384</v>
      </c>
      <c r="AD13" s="20">
        <v>0</v>
      </c>
      <c r="AE13" s="20">
        <v>384</v>
      </c>
      <c r="AF13" s="20">
        <v>0</v>
      </c>
      <c r="AG13" s="20">
        <v>384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384</v>
      </c>
      <c r="AO13" s="20">
        <v>0</v>
      </c>
      <c r="AP13" s="20">
        <v>384</v>
      </c>
      <c r="AQ13" s="20">
        <v>384</v>
      </c>
      <c r="AR13" s="20">
        <v>0</v>
      </c>
      <c r="AS13" s="20">
        <v>0</v>
      </c>
      <c r="AT13" s="20">
        <v>384</v>
      </c>
      <c r="AU13" s="20">
        <v>0</v>
      </c>
      <c r="AV13" s="20">
        <v>0</v>
      </c>
      <c r="AW13" s="20">
        <v>0</v>
      </c>
    </row>
    <row r="14" spans="1:49">
      <c r="A14" s="17" t="s">
        <v>151</v>
      </c>
      <c r="B14" s="17">
        <v>3</v>
      </c>
      <c r="C14" s="17" t="s">
        <v>181</v>
      </c>
      <c r="D14" s="17">
        <f>+'Set up - Demand'!F14</f>
        <v>8000</v>
      </c>
      <c r="E14" s="17">
        <f>+'Set up - Demand'!H14</f>
        <v>8800</v>
      </c>
      <c r="H14" s="17">
        <f>+'Set up - Demand'!AT14</f>
        <v>1</v>
      </c>
      <c r="I14" s="18">
        <f>+'Set up - Demand'!Y14</f>
        <v>0.15</v>
      </c>
      <c r="J14" s="18">
        <f>+'Set up - Demand'!AK14</f>
        <v>0.15</v>
      </c>
      <c r="K14" s="27">
        <f t="shared" si="0"/>
        <v>1200</v>
      </c>
      <c r="L14" s="27">
        <f t="shared" si="1"/>
        <v>1320</v>
      </c>
      <c r="M14" s="20">
        <v>5</v>
      </c>
      <c r="N14" s="21">
        <v>10</v>
      </c>
      <c r="O14" s="20">
        <v>10</v>
      </c>
      <c r="P14" s="21">
        <v>15</v>
      </c>
      <c r="Q14" s="20">
        <v>15</v>
      </c>
      <c r="R14" s="21">
        <v>20</v>
      </c>
      <c r="S14" s="20">
        <v>15</v>
      </c>
      <c r="T14" s="21">
        <v>10</v>
      </c>
      <c r="U14" s="20">
        <v>5</v>
      </c>
      <c r="V14" s="21">
        <v>5</v>
      </c>
      <c r="W14" s="20">
        <v>5</v>
      </c>
      <c r="X14" s="21">
        <v>5</v>
      </c>
      <c r="Y14" s="20">
        <f t="shared" si="2"/>
        <v>120</v>
      </c>
      <c r="Z14" s="20">
        <v>384</v>
      </c>
      <c r="AA14" s="20">
        <v>0</v>
      </c>
      <c r="AB14" s="20">
        <v>0</v>
      </c>
      <c r="AC14" s="20">
        <v>384</v>
      </c>
      <c r="AD14" s="20">
        <v>0</v>
      </c>
      <c r="AE14" s="20">
        <v>0</v>
      </c>
      <c r="AF14" s="20">
        <v>384</v>
      </c>
      <c r="AG14" s="20">
        <v>0</v>
      </c>
      <c r="AH14" s="20">
        <v>0</v>
      </c>
      <c r="AI14" s="20">
        <v>0</v>
      </c>
      <c r="AJ14" s="20">
        <v>0</v>
      </c>
      <c r="AK14" s="20">
        <v>384</v>
      </c>
      <c r="AL14" s="20">
        <v>0</v>
      </c>
      <c r="AM14" s="20">
        <v>0</v>
      </c>
      <c r="AN14" s="20">
        <v>0</v>
      </c>
      <c r="AO14" s="20">
        <v>384</v>
      </c>
      <c r="AP14" s="20">
        <v>0</v>
      </c>
      <c r="AQ14" s="20">
        <v>384</v>
      </c>
      <c r="AR14" s="20">
        <v>0</v>
      </c>
      <c r="AS14" s="20">
        <v>384</v>
      </c>
      <c r="AT14" s="20">
        <v>0</v>
      </c>
      <c r="AU14" s="20">
        <v>0</v>
      </c>
      <c r="AV14" s="20">
        <v>0</v>
      </c>
      <c r="AW14" s="20">
        <v>0</v>
      </c>
    </row>
    <row r="15" spans="1:49">
      <c r="A15" s="17" t="s">
        <v>152</v>
      </c>
      <c r="B15" s="17">
        <v>3</v>
      </c>
      <c r="C15" s="17" t="s">
        <v>181</v>
      </c>
      <c r="D15" s="17">
        <f>+'Set up - Demand'!F15</f>
        <v>8000</v>
      </c>
      <c r="E15" s="17">
        <f>+'Set up - Demand'!H15</f>
        <v>8200</v>
      </c>
      <c r="H15" s="17">
        <f>+'Set up - Demand'!AT15</f>
        <v>1</v>
      </c>
      <c r="I15" s="18">
        <f>+'Set up - Demand'!Y15</f>
        <v>0.15</v>
      </c>
      <c r="J15" s="18">
        <f>+'Set up - Demand'!AK15</f>
        <v>0.2</v>
      </c>
      <c r="K15" s="27">
        <f t="shared" si="0"/>
        <v>1200</v>
      </c>
      <c r="L15" s="27">
        <f t="shared" si="1"/>
        <v>1640</v>
      </c>
      <c r="M15" s="20">
        <v>5</v>
      </c>
      <c r="N15" s="21">
        <v>10</v>
      </c>
      <c r="O15" s="20">
        <v>10</v>
      </c>
      <c r="P15" s="21">
        <v>15</v>
      </c>
      <c r="Q15" s="20">
        <v>15</v>
      </c>
      <c r="R15" s="21">
        <v>20</v>
      </c>
      <c r="S15" s="20">
        <v>15</v>
      </c>
      <c r="T15" s="21">
        <v>10</v>
      </c>
      <c r="U15" s="20">
        <v>5</v>
      </c>
      <c r="V15" s="21">
        <v>5</v>
      </c>
      <c r="W15" s="20">
        <v>5</v>
      </c>
      <c r="X15" s="21">
        <v>5</v>
      </c>
      <c r="Y15" s="20">
        <f t="shared" si="2"/>
        <v>120</v>
      </c>
      <c r="Z15" s="20">
        <v>384</v>
      </c>
      <c r="AA15" s="20">
        <v>0</v>
      </c>
      <c r="AB15" s="20">
        <v>0</v>
      </c>
      <c r="AC15" s="20">
        <v>384</v>
      </c>
      <c r="AD15" s="20">
        <v>0</v>
      </c>
      <c r="AE15" s="20">
        <v>0</v>
      </c>
      <c r="AF15" s="20">
        <v>384</v>
      </c>
      <c r="AG15" s="20">
        <v>0</v>
      </c>
      <c r="AH15" s="20">
        <v>0</v>
      </c>
      <c r="AI15" s="20">
        <v>0</v>
      </c>
      <c r="AJ15" s="20">
        <v>0</v>
      </c>
      <c r="AK15" s="20">
        <v>384</v>
      </c>
      <c r="AL15" s="20">
        <v>0</v>
      </c>
      <c r="AM15" s="20">
        <v>0</v>
      </c>
      <c r="AN15" s="20">
        <v>384</v>
      </c>
      <c r="AO15" s="20">
        <v>0</v>
      </c>
      <c r="AP15" s="20">
        <v>384</v>
      </c>
      <c r="AQ15" s="20">
        <v>384</v>
      </c>
      <c r="AR15" s="20">
        <v>384</v>
      </c>
      <c r="AS15" s="20">
        <v>0</v>
      </c>
      <c r="AT15" s="20">
        <v>0</v>
      </c>
      <c r="AU15" s="20">
        <v>384</v>
      </c>
      <c r="AV15" s="20">
        <v>0</v>
      </c>
      <c r="AW15" s="20">
        <v>0</v>
      </c>
    </row>
    <row r="16" spans="1:49">
      <c r="A16" s="17" t="s">
        <v>153</v>
      </c>
      <c r="B16" s="17">
        <v>3</v>
      </c>
      <c r="C16" s="17" t="s">
        <v>181</v>
      </c>
      <c r="D16" s="17">
        <f>+'Set up - Demand'!F16</f>
        <v>8000</v>
      </c>
      <c r="E16" s="17">
        <f>+'Set up - Demand'!H16</f>
        <v>10500</v>
      </c>
      <c r="H16" s="17">
        <f>+'Set up - Demand'!AT16</f>
        <v>1</v>
      </c>
      <c r="I16" s="18">
        <f>+'Set up - Demand'!Y16</f>
        <v>0.15</v>
      </c>
      <c r="J16" s="18">
        <f>+'Set up - Demand'!AK16</f>
        <v>0.2</v>
      </c>
      <c r="K16" s="27">
        <f t="shared" si="0"/>
        <v>1200</v>
      </c>
      <c r="L16" s="27">
        <f t="shared" si="1"/>
        <v>2100</v>
      </c>
      <c r="M16" s="20">
        <v>5</v>
      </c>
      <c r="N16" s="21">
        <v>10</v>
      </c>
      <c r="O16" s="20">
        <v>10</v>
      </c>
      <c r="P16" s="21">
        <v>15</v>
      </c>
      <c r="Q16" s="20">
        <v>15</v>
      </c>
      <c r="R16" s="21">
        <v>20</v>
      </c>
      <c r="S16" s="20">
        <v>15</v>
      </c>
      <c r="T16" s="21">
        <v>10</v>
      </c>
      <c r="U16" s="20">
        <v>5</v>
      </c>
      <c r="V16" s="21">
        <v>5</v>
      </c>
      <c r="W16" s="20">
        <v>5</v>
      </c>
      <c r="X16" s="21">
        <v>5</v>
      </c>
      <c r="Y16" s="20">
        <f t="shared" si="2"/>
        <v>120</v>
      </c>
      <c r="Z16" s="20">
        <v>384</v>
      </c>
      <c r="AA16" s="20">
        <v>0</v>
      </c>
      <c r="AB16" s="20">
        <v>0</v>
      </c>
      <c r="AC16" s="20">
        <v>384</v>
      </c>
      <c r="AD16" s="20">
        <v>0</v>
      </c>
      <c r="AE16" s="20">
        <v>0</v>
      </c>
      <c r="AF16" s="20">
        <v>384</v>
      </c>
      <c r="AG16" s="20">
        <v>0</v>
      </c>
      <c r="AH16" s="20">
        <v>0</v>
      </c>
      <c r="AI16" s="20">
        <v>0</v>
      </c>
      <c r="AJ16" s="20">
        <v>0</v>
      </c>
      <c r="AK16" s="20">
        <v>384</v>
      </c>
      <c r="AL16" s="20">
        <v>0</v>
      </c>
      <c r="AM16" s="20">
        <v>0</v>
      </c>
      <c r="AN16" s="20">
        <v>384</v>
      </c>
      <c r="AO16" s="20">
        <v>0</v>
      </c>
      <c r="AP16" s="20">
        <v>384</v>
      </c>
      <c r="AQ16" s="20">
        <v>384</v>
      </c>
      <c r="AR16" s="20">
        <v>384</v>
      </c>
      <c r="AS16" s="20">
        <v>384</v>
      </c>
      <c r="AT16" s="20">
        <v>0</v>
      </c>
      <c r="AU16" s="20">
        <v>0</v>
      </c>
      <c r="AV16" s="20">
        <v>384</v>
      </c>
      <c r="AW16" s="20">
        <v>0</v>
      </c>
    </row>
    <row r="17" spans="1:49">
      <c r="A17" s="17" t="s">
        <v>154</v>
      </c>
      <c r="B17" s="17">
        <v>3</v>
      </c>
      <c r="C17" s="17" t="s">
        <v>181</v>
      </c>
      <c r="D17" s="17">
        <f>+'Set up - Demand'!F17</f>
        <v>7500</v>
      </c>
      <c r="E17" s="17">
        <f>+'Set up - Demand'!H17</f>
        <v>7500</v>
      </c>
      <c r="H17" s="17">
        <f>+'Set up - Demand'!AT17</f>
        <v>1</v>
      </c>
      <c r="I17" s="18">
        <f>+'Set up - Demand'!Y17</f>
        <v>0.15</v>
      </c>
      <c r="J17" s="18">
        <f>+'Set up - Demand'!AK17</f>
        <v>0.23</v>
      </c>
      <c r="K17" s="27">
        <f t="shared" si="0"/>
        <v>1125</v>
      </c>
      <c r="L17" s="27">
        <f t="shared" si="1"/>
        <v>1725</v>
      </c>
      <c r="M17" s="20">
        <v>5</v>
      </c>
      <c r="N17" s="21">
        <v>10</v>
      </c>
      <c r="O17" s="20">
        <v>10</v>
      </c>
      <c r="P17" s="21">
        <v>15</v>
      </c>
      <c r="Q17" s="20">
        <v>15</v>
      </c>
      <c r="R17" s="21">
        <v>20</v>
      </c>
      <c r="S17" s="20">
        <v>15</v>
      </c>
      <c r="T17" s="21">
        <v>10</v>
      </c>
      <c r="U17" s="20">
        <v>5</v>
      </c>
      <c r="V17" s="21">
        <v>5</v>
      </c>
      <c r="W17" s="20">
        <v>5</v>
      </c>
      <c r="X17" s="21">
        <v>5</v>
      </c>
      <c r="Y17" s="20">
        <f t="shared" si="2"/>
        <v>120</v>
      </c>
      <c r="Z17" s="20">
        <v>384</v>
      </c>
      <c r="AA17" s="20">
        <v>0</v>
      </c>
      <c r="AB17" s="20">
        <v>0</v>
      </c>
      <c r="AC17" s="20">
        <v>0</v>
      </c>
      <c r="AD17" s="20">
        <v>384</v>
      </c>
      <c r="AE17" s="20">
        <v>0</v>
      </c>
      <c r="AF17" s="20">
        <v>384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384</v>
      </c>
      <c r="AM17" s="20">
        <v>0</v>
      </c>
      <c r="AN17" s="20">
        <v>384</v>
      </c>
      <c r="AO17" s="20">
        <v>0</v>
      </c>
      <c r="AP17" s="20">
        <v>384</v>
      </c>
      <c r="AQ17" s="20">
        <v>384</v>
      </c>
      <c r="AR17" s="20">
        <v>384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</row>
    <row r="18" spans="1:49">
      <c r="A18" s="17" t="s">
        <v>155</v>
      </c>
      <c r="B18" s="17">
        <v>3</v>
      </c>
      <c r="C18" s="17" t="s">
        <v>181</v>
      </c>
      <c r="D18" s="17">
        <f>+'Set up - Demand'!F18</f>
        <v>7000</v>
      </c>
      <c r="E18" s="17">
        <f>+'Set up - Demand'!H18</f>
        <v>7200</v>
      </c>
      <c r="H18" s="17">
        <f>+'Set up - Demand'!AT18</f>
        <v>1</v>
      </c>
      <c r="I18" s="18">
        <f>+'Set up - Demand'!Y18</f>
        <v>0.15</v>
      </c>
      <c r="J18" s="18">
        <f>+'Set up - Demand'!AK18</f>
        <v>0.15</v>
      </c>
      <c r="K18" s="27">
        <f t="shared" si="0"/>
        <v>1050</v>
      </c>
      <c r="L18" s="27">
        <f t="shared" si="1"/>
        <v>1080</v>
      </c>
      <c r="M18" s="20">
        <v>5</v>
      </c>
      <c r="N18" s="21">
        <v>10</v>
      </c>
      <c r="O18" s="20">
        <v>10</v>
      </c>
      <c r="P18" s="21">
        <v>15</v>
      </c>
      <c r="Q18" s="20">
        <v>15</v>
      </c>
      <c r="R18" s="21">
        <v>20</v>
      </c>
      <c r="S18" s="20">
        <v>15</v>
      </c>
      <c r="T18" s="21">
        <v>10</v>
      </c>
      <c r="U18" s="20">
        <v>5</v>
      </c>
      <c r="V18" s="21">
        <v>5</v>
      </c>
      <c r="W18" s="20">
        <v>5</v>
      </c>
      <c r="X18" s="21">
        <v>5</v>
      </c>
      <c r="Y18" s="20">
        <f t="shared" si="2"/>
        <v>120</v>
      </c>
      <c r="Z18" s="20">
        <v>384</v>
      </c>
      <c r="AA18" s="20">
        <v>0</v>
      </c>
      <c r="AB18" s="20">
        <v>0</v>
      </c>
      <c r="AC18" s="20">
        <v>0</v>
      </c>
      <c r="AD18" s="20">
        <v>384</v>
      </c>
      <c r="AE18" s="20">
        <v>0</v>
      </c>
      <c r="AF18" s="20">
        <v>0</v>
      </c>
      <c r="AG18" s="20">
        <v>384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384</v>
      </c>
      <c r="AO18" s="20">
        <v>0</v>
      </c>
      <c r="AP18" s="20">
        <v>0</v>
      </c>
      <c r="AQ18" s="20">
        <v>384</v>
      </c>
      <c r="AR18" s="20">
        <v>0</v>
      </c>
      <c r="AS18" s="20">
        <v>384</v>
      </c>
      <c r="AT18" s="20">
        <v>0</v>
      </c>
      <c r="AU18" s="20">
        <v>0</v>
      </c>
      <c r="AV18" s="20">
        <v>0</v>
      </c>
      <c r="AW18" s="20">
        <v>0</v>
      </c>
    </row>
    <row r="19" spans="1:49">
      <c r="A19" s="17" t="s">
        <v>157</v>
      </c>
      <c r="B19" s="17">
        <v>3</v>
      </c>
      <c r="C19" s="17" t="s">
        <v>181</v>
      </c>
      <c r="D19" s="17">
        <f>+'Set up - Demand'!F19</f>
        <v>6500</v>
      </c>
      <c r="E19" s="17">
        <f>+'Set up - Demand'!H19</f>
        <v>10000</v>
      </c>
      <c r="H19" s="17">
        <f>+'Set up - Demand'!AT19</f>
        <v>0</v>
      </c>
      <c r="I19" s="18">
        <f>+'Set up - Demand'!Y19</f>
        <v>0</v>
      </c>
      <c r="J19" s="18">
        <f>+'Set up - Demand'!AK19</f>
        <v>0</v>
      </c>
      <c r="K19" s="27">
        <f t="shared" si="0"/>
        <v>0</v>
      </c>
      <c r="L19" s="27">
        <f t="shared" si="1"/>
        <v>0</v>
      </c>
      <c r="M19" s="20">
        <v>5</v>
      </c>
      <c r="N19" s="21">
        <v>10</v>
      </c>
      <c r="O19" s="20">
        <v>10</v>
      </c>
      <c r="P19" s="21">
        <v>15</v>
      </c>
      <c r="Q19" s="20">
        <v>15</v>
      </c>
      <c r="R19" s="21">
        <v>20</v>
      </c>
      <c r="S19" s="20">
        <v>15</v>
      </c>
      <c r="T19" s="21">
        <v>10</v>
      </c>
      <c r="U19" s="20">
        <v>5</v>
      </c>
      <c r="V19" s="21">
        <v>5</v>
      </c>
      <c r="W19" s="20">
        <v>5</v>
      </c>
      <c r="X19" s="21">
        <v>5</v>
      </c>
      <c r="Y19" s="20">
        <f t="shared" si="2"/>
        <v>120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</row>
    <row r="20" spans="1:49">
      <c r="A20" s="17" t="s">
        <v>158</v>
      </c>
      <c r="B20" s="17">
        <v>3</v>
      </c>
      <c r="C20" s="17" t="s">
        <v>181</v>
      </c>
      <c r="D20" s="17">
        <f>+'Set up - Demand'!F20</f>
        <v>6000</v>
      </c>
      <c r="E20" s="17">
        <f>+'Set up - Demand'!H20</f>
        <v>12000</v>
      </c>
      <c r="H20" s="17">
        <f>+'Set up - Demand'!AT20</f>
        <v>0</v>
      </c>
      <c r="I20" s="18">
        <f>+'Set up - Demand'!Y20</f>
        <v>0</v>
      </c>
      <c r="J20" s="18">
        <f>+'Set up - Demand'!AK20</f>
        <v>0</v>
      </c>
      <c r="K20" s="27">
        <f t="shared" si="0"/>
        <v>0</v>
      </c>
      <c r="L20" s="27">
        <f t="shared" si="1"/>
        <v>0</v>
      </c>
      <c r="M20" s="20">
        <v>5</v>
      </c>
      <c r="N20" s="21">
        <v>10</v>
      </c>
      <c r="O20" s="20">
        <v>10</v>
      </c>
      <c r="P20" s="21">
        <v>15</v>
      </c>
      <c r="Q20" s="20">
        <v>15</v>
      </c>
      <c r="R20" s="21">
        <v>20</v>
      </c>
      <c r="S20" s="20">
        <v>15</v>
      </c>
      <c r="T20" s="21">
        <v>10</v>
      </c>
      <c r="U20" s="20">
        <v>5</v>
      </c>
      <c r="V20" s="21">
        <v>5</v>
      </c>
      <c r="W20" s="20">
        <v>5</v>
      </c>
      <c r="X20" s="21">
        <v>5</v>
      </c>
      <c r="Y20" s="20">
        <f t="shared" si="2"/>
        <v>120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</row>
    <row r="21" spans="1:49">
      <c r="A21" s="17" t="s">
        <v>159</v>
      </c>
      <c r="B21" s="17">
        <v>3</v>
      </c>
      <c r="C21" s="17" t="s">
        <v>181</v>
      </c>
      <c r="D21" s="17">
        <f>+'Set up - Demand'!F21</f>
        <v>5500</v>
      </c>
      <c r="E21" s="17">
        <f>+'Set up - Demand'!H21</f>
        <v>16500</v>
      </c>
      <c r="H21" s="17">
        <f>+'Set up - Demand'!AT21</f>
        <v>0</v>
      </c>
      <c r="I21" s="18">
        <f>+'Set up - Demand'!Y21</f>
        <v>0</v>
      </c>
      <c r="J21" s="18">
        <f>+'Set up - Demand'!AK21</f>
        <v>0</v>
      </c>
      <c r="K21" s="27">
        <f t="shared" si="0"/>
        <v>0</v>
      </c>
      <c r="L21" s="27">
        <f t="shared" si="1"/>
        <v>0</v>
      </c>
      <c r="M21" s="20">
        <v>5</v>
      </c>
      <c r="N21" s="21">
        <v>10</v>
      </c>
      <c r="O21" s="20">
        <v>10</v>
      </c>
      <c r="P21" s="21">
        <v>15</v>
      </c>
      <c r="Q21" s="20">
        <v>15</v>
      </c>
      <c r="R21" s="21">
        <v>20</v>
      </c>
      <c r="S21" s="20">
        <v>15</v>
      </c>
      <c r="T21" s="21">
        <v>10</v>
      </c>
      <c r="U21" s="20">
        <v>5</v>
      </c>
      <c r="V21" s="21">
        <v>5</v>
      </c>
      <c r="W21" s="20">
        <v>5</v>
      </c>
      <c r="X21" s="21">
        <v>5</v>
      </c>
      <c r="Y21" s="20">
        <f t="shared" si="2"/>
        <v>120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</row>
    <row r="22" spans="1:49">
      <c r="A22" s="17" t="s">
        <v>160</v>
      </c>
      <c r="B22" s="17">
        <v>3</v>
      </c>
      <c r="C22" s="17" t="s">
        <v>181</v>
      </c>
      <c r="D22" s="17">
        <f>+'Set up - Demand'!F22</f>
        <v>5000</v>
      </c>
      <c r="E22" s="17">
        <f>+'Set up - Demand'!H22</f>
        <v>7000</v>
      </c>
      <c r="H22" s="17">
        <f>+'Set up - Demand'!AT22</f>
        <v>0</v>
      </c>
      <c r="I22" s="18">
        <f>+'Set up - Demand'!Y22</f>
        <v>0</v>
      </c>
      <c r="J22" s="18">
        <f>+'Set up - Demand'!AK22</f>
        <v>0</v>
      </c>
      <c r="K22" s="27">
        <f t="shared" si="0"/>
        <v>0</v>
      </c>
      <c r="L22" s="27">
        <f t="shared" si="1"/>
        <v>0</v>
      </c>
      <c r="M22" s="20">
        <v>5</v>
      </c>
      <c r="N22" s="21">
        <v>10</v>
      </c>
      <c r="O22" s="20">
        <v>10</v>
      </c>
      <c r="P22" s="21">
        <v>15</v>
      </c>
      <c r="Q22" s="20">
        <v>15</v>
      </c>
      <c r="R22" s="21">
        <v>20</v>
      </c>
      <c r="S22" s="20">
        <v>15</v>
      </c>
      <c r="T22" s="21">
        <v>10</v>
      </c>
      <c r="U22" s="20">
        <v>5</v>
      </c>
      <c r="V22" s="21">
        <v>5</v>
      </c>
      <c r="W22" s="20">
        <v>5</v>
      </c>
      <c r="X22" s="21">
        <v>5</v>
      </c>
      <c r="Y22" s="20">
        <f t="shared" si="2"/>
        <v>120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</row>
    <row r="23" spans="1:49">
      <c r="A23" s="17" t="s">
        <v>161</v>
      </c>
      <c r="B23" s="17">
        <v>3</v>
      </c>
      <c r="C23" s="17" t="s">
        <v>181</v>
      </c>
      <c r="D23" s="17">
        <f>+'Set up - Demand'!F23</f>
        <v>5000</v>
      </c>
      <c r="E23" s="17">
        <f>+'Set up - Demand'!H23</f>
        <v>2000</v>
      </c>
      <c r="H23" s="17">
        <f>+'Set up - Demand'!AT23</f>
        <v>0</v>
      </c>
      <c r="I23" s="18">
        <f>+'Set up - Demand'!Y23</f>
        <v>0</v>
      </c>
      <c r="J23" s="18">
        <f>+'Set up - Demand'!AK23</f>
        <v>0</v>
      </c>
      <c r="K23" s="27">
        <f t="shared" si="0"/>
        <v>0</v>
      </c>
      <c r="L23" s="27">
        <f t="shared" si="1"/>
        <v>0</v>
      </c>
      <c r="M23" s="20">
        <v>5</v>
      </c>
      <c r="N23" s="21">
        <v>10</v>
      </c>
      <c r="O23" s="20">
        <v>10</v>
      </c>
      <c r="P23" s="21">
        <v>15</v>
      </c>
      <c r="Q23" s="20">
        <v>15</v>
      </c>
      <c r="R23" s="21">
        <v>20</v>
      </c>
      <c r="S23" s="20">
        <v>15</v>
      </c>
      <c r="T23" s="21">
        <v>10</v>
      </c>
      <c r="U23" s="20">
        <v>5</v>
      </c>
      <c r="V23" s="21">
        <v>5</v>
      </c>
      <c r="W23" s="20">
        <v>5</v>
      </c>
      <c r="X23" s="21">
        <v>5</v>
      </c>
      <c r="Y23" s="20">
        <f t="shared" si="2"/>
        <v>120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</row>
    <row r="24" spans="1:49">
      <c r="A24" s="17" t="s">
        <v>162</v>
      </c>
      <c r="B24" s="17">
        <v>3</v>
      </c>
      <c r="C24" s="17" t="s">
        <v>181</v>
      </c>
      <c r="D24" s="17">
        <f>+'Set up - Demand'!F24</f>
        <v>3000</v>
      </c>
      <c r="E24" s="17">
        <f>+'Set up - Demand'!H24</f>
        <v>7500</v>
      </c>
      <c r="H24" s="17">
        <f>+'Set up - Demand'!AT24</f>
        <v>0</v>
      </c>
      <c r="I24" s="18">
        <f>+'Set up - Demand'!Y24</f>
        <v>0</v>
      </c>
      <c r="J24" s="18">
        <f>+'Set up - Demand'!AK24</f>
        <v>0</v>
      </c>
      <c r="K24" s="27">
        <f t="shared" si="0"/>
        <v>0</v>
      </c>
      <c r="L24" s="27">
        <f t="shared" si="1"/>
        <v>0</v>
      </c>
      <c r="M24" s="20">
        <v>5</v>
      </c>
      <c r="N24" s="21">
        <v>10</v>
      </c>
      <c r="O24" s="20">
        <v>10</v>
      </c>
      <c r="P24" s="21">
        <v>15</v>
      </c>
      <c r="Q24" s="20">
        <v>15</v>
      </c>
      <c r="R24" s="21">
        <v>20</v>
      </c>
      <c r="S24" s="20">
        <v>15</v>
      </c>
      <c r="T24" s="21">
        <v>10</v>
      </c>
      <c r="U24" s="20">
        <v>5</v>
      </c>
      <c r="V24" s="21">
        <v>5</v>
      </c>
      <c r="W24" s="20">
        <v>5</v>
      </c>
      <c r="X24" s="21">
        <v>5</v>
      </c>
      <c r="Y24" s="20">
        <f t="shared" si="2"/>
        <v>120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</row>
    <row r="25" spans="1:49">
      <c r="A25" s="17" t="s">
        <v>163</v>
      </c>
      <c r="B25" s="17">
        <v>3</v>
      </c>
      <c r="C25" s="17" t="s">
        <v>181</v>
      </c>
      <c r="D25" s="17">
        <f>+'Set up - Demand'!F25</f>
        <v>2000</v>
      </c>
      <c r="E25" s="17">
        <f>+'Set up - Demand'!H25</f>
        <v>3500</v>
      </c>
      <c r="H25" s="17">
        <f>+'Set up - Demand'!AT25</f>
        <v>0</v>
      </c>
      <c r="I25" s="18">
        <f>+'Set up - Demand'!Y25</f>
        <v>0</v>
      </c>
      <c r="J25" s="18">
        <f>+'Set up - Demand'!AK25</f>
        <v>0</v>
      </c>
      <c r="K25" s="27">
        <f t="shared" si="0"/>
        <v>0</v>
      </c>
      <c r="L25" s="27">
        <f t="shared" si="1"/>
        <v>0</v>
      </c>
      <c r="M25" s="20">
        <v>5</v>
      </c>
      <c r="N25" s="21">
        <v>10</v>
      </c>
      <c r="O25" s="20">
        <v>10</v>
      </c>
      <c r="P25" s="21">
        <v>15</v>
      </c>
      <c r="Q25" s="20">
        <v>15</v>
      </c>
      <c r="R25" s="21">
        <v>20</v>
      </c>
      <c r="S25" s="20">
        <v>15</v>
      </c>
      <c r="T25" s="21">
        <v>10</v>
      </c>
      <c r="U25" s="20">
        <v>5</v>
      </c>
      <c r="V25" s="21">
        <v>5</v>
      </c>
      <c r="W25" s="20">
        <v>5</v>
      </c>
      <c r="X25" s="21">
        <v>5</v>
      </c>
      <c r="Y25" s="20">
        <f t="shared" si="2"/>
        <v>120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</row>
    <row r="26" spans="1:49">
      <c r="A26" s="17" t="s">
        <v>164</v>
      </c>
      <c r="B26" s="17">
        <v>3</v>
      </c>
      <c r="C26" s="17" t="s">
        <v>181</v>
      </c>
      <c r="D26" s="17">
        <f>+'Set up - Demand'!F26</f>
        <v>1000</v>
      </c>
      <c r="E26" s="17">
        <f>+'Set up - Demand'!H26</f>
        <v>500</v>
      </c>
      <c r="H26" s="17">
        <f>+'Set up - Demand'!AT26</f>
        <v>0</v>
      </c>
      <c r="I26" s="18">
        <f>+'Set up - Demand'!Y26</f>
        <v>0</v>
      </c>
      <c r="J26" s="18">
        <f>+'Set up - Demand'!AK26</f>
        <v>0</v>
      </c>
      <c r="K26" s="27">
        <f t="shared" si="0"/>
        <v>0</v>
      </c>
      <c r="L26" s="27">
        <f t="shared" si="1"/>
        <v>0</v>
      </c>
      <c r="M26" s="20">
        <v>5</v>
      </c>
      <c r="N26" s="21">
        <v>10</v>
      </c>
      <c r="O26" s="20">
        <v>10</v>
      </c>
      <c r="P26" s="21">
        <v>15</v>
      </c>
      <c r="Q26" s="20">
        <v>15</v>
      </c>
      <c r="R26" s="21">
        <v>20</v>
      </c>
      <c r="S26" s="20">
        <v>15</v>
      </c>
      <c r="T26" s="21">
        <v>10</v>
      </c>
      <c r="U26" s="20">
        <v>5</v>
      </c>
      <c r="V26" s="21">
        <v>5</v>
      </c>
      <c r="W26" s="20">
        <v>5</v>
      </c>
      <c r="X26" s="21">
        <v>5</v>
      </c>
      <c r="Y26" s="20">
        <f t="shared" si="2"/>
        <v>120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</row>
    <row r="27" spans="1:49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1:49"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1:49"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1:49"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</row>
    <row r="36" spans="11:49"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11:49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1:49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</row>
    <row r="39" spans="11:49"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1:49"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1:49"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1:49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1:49"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1:49"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1:49"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1:49"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1:49"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1:49"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1:49"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1:49"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1:49"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1:49"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1:49"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1:49"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Data (not updated)</vt:lpstr>
      <vt:lpstr>Set up Supply</vt:lpstr>
      <vt:lpstr>Set up - Demand</vt:lpstr>
      <vt:lpstr>Set up distribution</vt:lpstr>
      <vt:lpstr>Demand Progress - Consolidated</vt:lpstr>
      <vt:lpstr>DACH</vt:lpstr>
      <vt:lpstr>IB HUB</vt:lpstr>
      <vt:lpstr>FR HUB</vt:lpstr>
      <vt:lpstr>IT HUB</vt:lpstr>
      <vt:lpstr>UK HUB</vt:lpstr>
      <vt:lpstr>CE HUB</vt:lpstr>
      <vt:lpstr>M-EAST Hub</vt:lpstr>
      <vt:lpstr>USA</vt:lpstr>
      <vt:lpstr>ASIA</vt:lpstr>
      <vt:lpstr>Others IEC</vt:lpstr>
      <vt:lpstr>N-Africa</vt:lpstr>
      <vt:lpstr>Demand</vt:lpstr>
      <vt:lpstr>plants</vt:lpstr>
      <vt:lpstr>cost</vt:lpstr>
      <vt:lpstr>rate</vt:lpstr>
      <vt:lpstr>efficiency</vt:lpstr>
      <vt:lpstr>availability</vt:lpstr>
      <vt:lpstr>plants_location</vt:lpstr>
      <vt:lpstr>hubs_location</vt:lpstr>
    </vt:vector>
  </TitlesOfParts>
  <Company>iteconsult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elena</dc:creator>
  <cp:lastModifiedBy>elisa elena</cp:lastModifiedBy>
  <dcterms:created xsi:type="dcterms:W3CDTF">2018-03-02T19:23:23Z</dcterms:created>
  <dcterms:modified xsi:type="dcterms:W3CDTF">2018-07-16T22:51:51Z</dcterms:modified>
</cp:coreProperties>
</file>