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<sst xmlns="http://schemas.openxmlformats.org/spreadsheetml/2006/main" count="2632" uniqueCount="1798">
  <si>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</si>
  <si>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</si>
  <si>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</si>
  <si>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</si>
  <si>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</si>
  <si>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</si>
  <si>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</si>
  <si>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</si>
  <si>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</si>
  <si>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</si>
  <si>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</si>
  <si>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</si>
  <si>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</si>
  <si>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</si>
  <si>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</si>
  <si>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</si>
  <si>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</si>
  <si>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</si>
  <si>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</si>
  <si>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</si>
  <si>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</si>
  <si>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</si>
  <si>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</si>
  <si>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</si>
  <si>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</si>
  <si>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</si>
  <si>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</si>
  <si>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</si>
  <si>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</si>
  <si>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</si>
  <si>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</si>
  <si>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</si>
  <si>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</si>
  <si>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</si>
  <si>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</si>
  <si>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</si>
  <si>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</si>
  <si>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</si>
  <si>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</si>
  <si>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</si>
  <si>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</si>
  <si>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</si>
  <si>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</si>
  <si>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</si>
  <si>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</si>
  <si>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</si>
  <si>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</si>
  <si>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</si>
  <si>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</si>
  <si>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</si>
  <si>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</si>
  <si>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</si>
  <si>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</si>
  <si>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</si>
  <si>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</si>
  <si>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</si>
  <si>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</si>
  <si>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</si>
  <si>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</si>
  <si>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</si>
  <si>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</si>
  <si>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</si>
  <si>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</si>
  <si>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</si>
  <si>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</si>
  <si>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</si>
  <si>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</si>
  <si>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</si>
  <si>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</si>
  <si>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</si>
  <si>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</si>
  <si>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</si>
  <si>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</si>
  <si>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</si>
  <si>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</si>
  <si>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</si>
  <si>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</si>
  <si>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</si>
  <si>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</si>
  <si>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</si>
  <si>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</si>
  <si>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</si>
  <si>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</si>
  <si>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</si>
  <si>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</si>
  <si>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</si>
  <si>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</si>
  <si>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</si>
  <si>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</si>
  <si>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</si>
  <si>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</si>
  <si>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</si>
  <si>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</si>
  <si>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</si>
  <si>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</si>
  <si>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</si>
  <si>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</si>
  <si>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</si>
  <si>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</si>
  <si>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</si>
  <si>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</si>
  <si>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</si>
  <si>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</si>
  <si>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</si>
  <si>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</si>
  <si>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</si>
  <si>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</si>
  <si>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</si>
  <si>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</si>
  <si>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</si>
  <si>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</si>
  <si>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</si>
  <si>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</si>
  <si>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</si>
  <si>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</si>
  <si>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</si>
  <si>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</si>
  <si>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</si>
  <si>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</si>
  <si>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</si>
  <si>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</si>
  <si>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</si>
  <si>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</si>
  <si>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</si>
  <si>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</si>
  <si>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</si>
  <si>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</si>
  <si>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</si>
  <si>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</si>
  <si>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</si>
  <si>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</si>
  <si>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</si>
  <si>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</si>
  <si>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</si>
  <si>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</si>
  <si>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</si>
  <si>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</si>
  <si>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</si>
  <si>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</si>
  <si>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</si>
  <si>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</si>
  <si>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</si>
  <si>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</si>
  <si>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</si>
  <si>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</si>
  <si>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</si>
  <si>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</si>
  <si>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</si>
  <si>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</si>
  <si>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</si>
  <si>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</si>
  <si>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</si>
  <si>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</si>
  <si>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</si>
  <si>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</si>
  <si>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</si>
  <si>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</si>
  <si>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</si>
  <si>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</si>
  <si>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</si>
  <si>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</si>
  <si>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</si>
  <si>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</si>
  <si>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</si>
  <si>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</si>
  <si>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</si>
  <si>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</si>
  <si>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</si>
  <si>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</si>
  <si>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</si>
  <si>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</si>
  <si>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</si>
  <si>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</si>
  <si>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</si>
  <si>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</si>
  <si>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</si>
  <si>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</si>
  <si>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</si>
  <si>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</si>
  <si>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</si>
  <si>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</si>
  <si>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</si>
  <si>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</si>
  <si>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</si>
  <si>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</si>
  <si>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</si>
  <si>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</si>
  <si>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</si>
  <si>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</si>
  <si>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</si>
  <si>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</si>
  <si>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</si>
  <si>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</si>
  <si>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</si>
  <si>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</si>
  <si>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</si>
  <si>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</si>
  <si>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</si>
  <si>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</si>
  <si>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</si>
  <si>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</si>
  <si>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</si>
  <si>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</si>
  <si>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</si>
  <si>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</si>
  <si>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</si>
  <si>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</si>
  <si>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</si>
  <si>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insufficient for a dosing recommendation to be made, OpenAPS should still predict the effect of the fallback dosing recommendation and if this is far out of the targets it should make a dosing recommendation anyway</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</si>
  <si>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</si>
  <si>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</si>
  <si>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</si>
  <si>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</si>
  <si>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</si>
  <si>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</si>
  <si>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</si>
  <si>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</si>
  <si>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</si>
  <si>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</si>
  <si>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</si>
  <si>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</si>
  <si>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</si>
  <si>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</si>
  <si>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</si>
  <si>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</si>
  <si>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</si>
  <si>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</si>
  <si>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</si>
  <si>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previously,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</si>
  <si>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</si>
  <si>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</si>
  <si>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</si>
  <si>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</si>
  <si>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</si>
  <si>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</si>
  <si>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</si>
  <si>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</si>
  <si>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</si>
  <si>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</si>
  <si>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</si>
  <si>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</si>
  <si>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</si>
  <si>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</si>
  <si>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</si>
  <si>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</si>
  <si>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</si>
  <si>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</si>
  <si>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</si>
  <si>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</si>
  <si>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</si>
  <si>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</si>
  <si>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</si>
  <si>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</si>
  <si>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dependencies, perhaps via an automated script
If the human actor updates to incompatible dependencies, there must be a way to restore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</si>
  <si>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</si>
  <si>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</si>
  <si>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</si>
  <si>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</si>
  <si>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if not warn the user.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</si>
  <si>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</si>
  <si>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</si>
  <si>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</si>
  <si>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glucose</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</si>
  <si>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</si>
  <si>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</si>
  <si>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</si>
  <si>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</si>
  <si>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</si>
  <si>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</si>
  <si>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</si>
  <si>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</si>
  <si>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</si>
  <si>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</si>
  <si>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</si>
  <si>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</si>
  <si>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</si>
  <si>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</si>
  <si>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</si>
  <si>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</si>
  <si>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</si>
  <si>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</si>
  <si>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</si>
  <si>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</si>
  <si>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</si>
  <si>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</si>
  <si>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</si>
  <si>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</si>
  <si>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</si>
  <si>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</si>
  <si>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</si>
  <si>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</si>
  <si>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</si>
  <si>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</si>
  <si>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</si>
  <si>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</si>
  <si>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</si>
  <si>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</si>
  <si>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</si>
  <si>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</si>
  <si>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</si>
  <si>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</si>
  <si>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</si>
  <si>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</si>
  <si>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</si>
  <si>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</si>
  <si>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</si>
  <si>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</si>
  <si>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previously,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</si>
  <si>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</si>
  <si>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</si>
  <si>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</si>
  <si>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</si>
  <si>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</si>
  <si>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</si>
  <si>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</si>
  <si>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</si>
  <si>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</si>
  <si>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</si>
  <si>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</si>
  <si>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</si>
  <si>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</si>
  <si>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</si>
  <si>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</si>
  <si>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</si>
  <si>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</si>
  <si>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</si>
  <si>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</si>
  <si>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previously,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</si>
  <si>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</si>
  <si>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</si>
  <si>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</si>
  <si>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</si>
  <si>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</si>
  <si>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</si>
  <si>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</si>
  <si>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</si>
  <si>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</si>
  <si>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</si>
  <si>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</si>
  <si>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</si>
  <si>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</si>
  <si>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</si>
  <si>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</si>
  <si>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</si>
  <si>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</si>
  <si>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</si>
  <si>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</si>
  <si>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</si>
  <si>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</si>
  <si>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</si>
  <si>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</si>
  <si>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</si>
  <si>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</si>
  <si>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should prompt and possibly force glucose monitor information to be consistently manually tested by the human</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</si>
  <si>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</si>
  <si>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</si>
  <si>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</si>
  <si>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</si>
  <si>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should prompt the human with the data it has and get human to verify that it should be applied</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</si>
  <si>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</si>
  <si>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previously,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</si>
  <si>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</si>
  <si>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</si>
  <si>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</si>
  <si>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</si>
  <si>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</si>
  <si>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</si>
  <si>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previously,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</si>
  <si>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</si>
  <si>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</si>
  <si>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</si>
  <si>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</si>
  <si>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</si>
  <si>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</si>
  <si>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</si>
  <si>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</si>
  <si>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</si>
  <si>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</si>
  <si>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</si>
  <si>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</si>
  <si>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</si>
  <si>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</si>
  <si>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</si>
  <si>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</si>
  <si>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</si>
  <si>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</si>
  <si>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</si>
  <si>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</si>
  <si>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</si>
  <si>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previously,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</si>
  <si>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</si>
  <si>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</si>
  <si>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</si>
  <si>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</si>
  <si>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</si>
  <si>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</si>
  <si>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</si>
  <si>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</si>
  <si>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</si>
  <si>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</si>
  <si>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</si>
  <si>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</si>
  <si>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</si>
  <si>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</si>
  <si>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</si>
  <si>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</si>
  <si>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</si>
  <si>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</si>
  <si>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</si>
  <si>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</si>
  <si>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</si>
  <si>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</si>
  <si>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</si>
  <si>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</si>
  <si>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</si>
  <si>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</si>
  <si>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</si>
  <si>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</si>
  <si>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</si>
  <si>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</si>
  <si>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</si>
  <si>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</si>
  <si>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</si>
  <si>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</si>
  <si>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</si>
  <si>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</si>
  <si>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</si>
  <si>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</si>
  <si>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</si>
  <si>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</si>
  <si>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</si>
  <si>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</si>
  <si>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</si>
  <si>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</si>
  <si>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</si>
  <si>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</si>
  <si>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</si>
  <si>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</si>
  <si>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</si>
  <si>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</si>
  <si>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</si>
  <si>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</si>
  <si>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</si>
  <si>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</si>
  <si>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</si>
  <si>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</si>
  <si>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</si>
  <si>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</si>
  <si>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</si>
  <si>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</si>
  <si>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</si>
  <si>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</si>
  <si>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</si>
  <si>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</si>
  <si>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</si>
  <si>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</si>
  <si>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</si>
  <si>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</si>
  <si>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</si>
  <si>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</si>
  <si>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</si>
  <si>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</si>
  <si>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</si>
  <si>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</si>
  <si>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</si>
  <si>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</si>
  <si>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</si>
  <si>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</si>
  <si>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</si>
  <si>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</si>
  <si>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</si>
  <si>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</si>
  <si>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</si>
  <si>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</si>
  <si>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</si>
  <si>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</si>
  <si>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</si>
  <si>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</si>
  <si>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</si>
  <si>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</si>
  <si>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</si>
  <si>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</si>
  <si>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</si>
  <si>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</si>
  <si>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</si>
  <si>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</si>
  <si>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</si>
  <si>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</si>
  <si>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</si>
  <si>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</si>
  <si>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</si>
  <si>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</si>
  <si>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</si>
  <si>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</si>
  <si>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</si>
  <si>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</si>
  <si>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</si>
  <si>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</si>
  <si>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</si>
  <si>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</si>
  <si>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</si>
  <si>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</si>
  <si>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</si>
  <si>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</si>
  <si>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</si>
  <si>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</si>
  <si>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</si>
  <si>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</si>
  <si>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</si>
  <si>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</si>
  <si>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</si>
  <si>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</si>
  <si>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</si>
  <si>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</si>
  <si>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</si>
  <si>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</si>
  <si>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</si>
  <si>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</si>
  <si>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</si>
  <si>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</si>
  <si>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</si>
  <si>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</si>
  <si>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</si>
  <si>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</si>
  <si>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</si>
  <si>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</si>
  <si>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</si>
  <si>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</si>
  <si>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</si>
  <si>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</si>
  <si>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</si>
  <si>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</si>
  <si>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</si>
  <si>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</si>
  <si>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</si>
  <si>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</si>
  <si>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</si>
  <si>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</si>
  <si>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</si>
  <si>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</si>
  <si>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</si>
  <si>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</si>
  <si>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</si>
  <si>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</si>
  <si>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</si>
  <si>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</si>
  <si>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</si>
  <si>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</si>
  <si>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</si>
  <si>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</si>
  <si>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</si>
  <si>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</si>
  <si>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</si>
  <si>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</si>
  <si>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</si>
  <si>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</si>
  <si>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</si>
  <si>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</si>
  <si>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</si>
  <si>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</si>
  <si>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</si>
  <si>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</si>
  <si>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</si>
  <si>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</si>
  <si>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</si>
  <si>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</si>
  <si>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</si>
  <si>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</si>
  <si>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</si>
  <si>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</si>
  <si>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</si>
  <si>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</si>
  <si>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</si>
  <si>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</si>
  <si>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</si>
  <si>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</si>
  <si>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</si>
  <si>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</si>
  <si>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</si>
  <si>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</si>
  <si>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</si>
  <si>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</si>
  <si>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</si>
  <si>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</si>
  <si>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</si>
  <si>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</si>
  <si>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</si>
  <si>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</si>
  <si>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</si>
  <si>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</si>
  <si>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</si>
  <si>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</si>
  <si>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</si>
  <si>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</si>
  <si>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</si>
  <si>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</si>
  <si>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</si>
  <si>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</si>
  <si>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</si>
  <si>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</si>
  <si>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</si>
  <si>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</si>
  <si>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</si>
  <si>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</si>
  <si>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</si>
  <si>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</si>
  <si>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</si>
  <si>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</si>
  <si>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</si>
  <si>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</si>
  <si>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</si>
  <si>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</si>
  <si>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</si>
  <si>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</si>
  <si>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</si>
  <si>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</si>
  <si>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</si>
  <si>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</si>
  <si>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</si>
  <si>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</si>
  <si>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</si>
  <si>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</si>
  <si>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</si>
  <si>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</si>
  <si>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</si>
  <si>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</si>
  <si>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</si>
  <si>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</si>
  <si>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</si>
  <si>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</si>
  <si>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</si>
  <si>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</si>
  <si>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</si>
  <si>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</si>
  <si>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</si>
  <si>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</si>
  <si>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</si>
  <si>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</si>
  <si>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</si>
  <si>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</si>
  <si>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</si>
  <si>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</si>
  <si>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</si>
  <si>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</si>
  <si>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</si>
  <si>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</si>
  <si>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</si>
  <si>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</si>
  <si>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</si>
  <si>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</si>
  <si>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</si>
  <si>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</si>
  <si>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</si>
  <si>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</si>
  <si>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</si>
  <si>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</si>
  <si>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</si>
  <si>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</si>
  <si>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</si>
  <si>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</si>
  <si>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</si>
  <si>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</si>
  <si>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</si>
  <si>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</si>
  <si>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</si>
  <si>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</si>
  <si>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</si>
  <si>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</si>
  <si>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</si>
  <si>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</si>
  <si>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</si>
  <si>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</si>
  <si>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</si>
  <si>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</si>
  <si>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</si>
  <si>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</si>
  <si>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</si>
  <si>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</si>
  <si>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</si>
  <si>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</si>
  <si>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</si>
  <si>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</si>
  <si>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</si>
  <si>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</si>
  <si>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</si>
  <si>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</si>
  <si>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</si>
  <si>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</si>
  <si>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</si>
  <si>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</si>
  <si>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</si>
  <si>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</si>
  <si>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</si>
  <si>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</si>
  <si>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</si>
  <si>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</si>
  <si>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</si>
  <si>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</si>
  <si>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</si>
  <si>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</si>
  <si>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</si>
  <si>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</si>
  <si>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</si>
  <si>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</si>
  <si>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</si>
  <si>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</si>
  <si>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</si>
  <si>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</si>
  <si>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</si>
  <si>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</si>
  <si>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</si>
  <si>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</si>
  <si>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</si>
  <si>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</si>
  <si>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</si>
  <si>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</si>
  <si>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</si>
  <si>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</si>
  <si>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</si>
  <si>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</si>
  <si>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</si>
  <si>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</si>
  <si>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</si>
  <si>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</si>
  <si>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</si>
  <si>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</si>
  <si>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</si>
  <si>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</si>
  <si>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</si>
  <si>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</si>
  <si>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</si>
  <si>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</si>
  <si>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</si>
  <si>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</si>
  <si>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</si>
  <si>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</si>
  <si>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</si>
  <si>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</si>
  <si>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</si>
  <si>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</si>
  <si>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</si>
  <si>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</si>
  <si>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</si>
  <si>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</si>
  <si>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</si>
  <si>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</si>
  <si>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</si>
  <si>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</si>
  <si>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</si>
  <si>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</si>
  <si>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</si>
  <si>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</si>
  <si>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</si>
  <si>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</si>
  <si>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</si>
  <si>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</si>
  <si>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</si>
  <si>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</si>
  <si>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</si>
  <si>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</si>
  <si>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</si>
  <si>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</si>
  <si>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</si>
  <si>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</si>
  <si>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</si>
  <si>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</si>
  <si>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</si>
  <si>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</si>
  <si>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</si>
  <si>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</si>
  <si>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</si>
  <si>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</si>
  <si>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</si>
  <si>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</si>
  <si>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</si>
  <si>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</si>
  <si>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</si>
  <si>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</si>
  <si>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</si>
  <si>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</si>
  <si>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</si>
  <si>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</si>
  <si>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</si>
  <si>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</si>
  <si>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</si>
  <si>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</si>
  <si>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</si>
  <si>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</si>
  <si>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</si>
  <si>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</si>
  <si>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</si>
  <si>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</si>
  <si>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</si>
  <si>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</si>
  <si>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</si>
  <si>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</si>
  <si>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</si>
  <si>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</si>
  <si>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</si>
  <si>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</si>
  <si>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</si>
  <si>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</si>
  <si>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</si>
  <si>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</si>
  <si>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</si>
  <si>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</si>
  <si>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</si>
  <si>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</si>
  <si>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</si>
  <si>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</si>
  <si>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</si>
  <si>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</si>
  <si>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</si>
  <si>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</si>
  <si>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</si>
  <si>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</si>
  <si>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</si>
  <si>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</si>
  <si>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</si>
  <si>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</si>
  <si>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</si>
  <si>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</si>
  <si>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</si>
  <si>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</si>
  <si>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</si>
  <si>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</si>
  <si>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</si>
  <si>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</si>
  <si>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</si>
  <si>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</si>
  <si>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</si>
  <si>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</si>
  <si>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</si>
  <si>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</si>
  <si>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</si>
  <si>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</si>
  <si>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</si>
  <si>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</si>
  <si>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</si>
  <si>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</si>
  <si>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</si>
  <si>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</si>
  <si>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</si>
  <si>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</si>
  <si>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</si>
  <si>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</si>
  <si>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</si>
  <si>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</si>
  <si>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</si>
  <si>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</si>
  <si>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</si>
  <si>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</si>
  <si>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</si>
  <si>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</si>
  <si>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</si>
  <si>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</si>
  <si>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</si>
  <si>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</si>
  <si>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</si>
  <si>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</si>
  <si>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</si>
  <si>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</si>
  <si>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</si>
  <si>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</si>
  <si>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</si>
  <si>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</si>
  <si>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</si>
  <si>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</si>
  <si>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</si>
  <si>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</si>
  <si>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</si>
  <si>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</si>
  <si>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</si>
  <si>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</si>
  <si>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</si>
  <si>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</si>
  <si>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</si>
  <si>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</si>
  <si>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</si>
  <si>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</si>
  <si>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</si>
  <si>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</si>
  <si>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</si>
  <si>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</si>
  <si>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</si>
  <si>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</si>
  <si>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</si>
  <si>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</si>
  <si>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</si>
  <si>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</si>
  <si>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</si>
  <si>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</si>
  <si>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</si>
  <si>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</si>
  <si>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</si>
  <si>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</si>
  <si>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</si>
  <si>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</si>
  <si>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</si>
  <si>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</si>
  <si>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</si>
  <si>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</si>
  <si>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</si>
  <si>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</si>
  <si>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</si>
  <si>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</si>
  <si>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</si>
  <si>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</si>
  <si>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</si>
  <si>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</si>
  <si>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</si>
  <si>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</si>
  <si>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</si>
  <si>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</si>
  <si>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</si>
  <si>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</si>
  <si>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</si>
  <si>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</si>
  <si>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</si>
  <si>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</si>
  <si>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</si>
  <si>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</si>
  <si>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</si>
  <si>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</si>
  <si>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</si>
  <si>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</si>
  <si>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</si>
  <si>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</si>
  <si>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</si>
  <si>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</si>
  <si>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</si>
  <si>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</si>
  <si>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</si>
  <si>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OpenAPS must make human verify data</t>
  </si>
  <si>
    <t>OpenAPS should prompt and possibly force glucose monitor information to be consistently tested against the human</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</si>
  <si>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</si>
  <si>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</si>
  <si>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</si>
  <si>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</si>
  <si>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</si>
  <si>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</si>
  <si>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</si>
  <si>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</si>
  <si>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</si>
  <si>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</si>
  <si>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</si>
  <si>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</si>
  <si>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</si>
  <si>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</si>
  <si>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</si>
  <si>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</si>
  <si>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</si>
  <si>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</si>
  <si>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</si>
  <si>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</si>
  <si>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</si>
  <si>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</si>
  <si>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</si>
  <si>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</si>
  <si>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</si>
  <si>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</si>
  <si>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</si>
  <si>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</si>
  <si>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</si>
  <si>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</si>
  <si>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</si>
  <si>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</si>
  <si>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</si>
  <si>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</si>
  <si>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</si>
  <si>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</si>
  <si>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</si>
  <si>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</si>
  <si>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</si>
  <si>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</si>
  <si>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</si>
  <si>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</si>
  <si>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</si>
  <si>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</si>
  <si>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</si>
  <si>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</si>
  <si>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</si>
  <si>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</si>
  <si>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</si>
  <si>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</si>
  <si>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</si>
  <si>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</si>
  <si>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</si>
  <si>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</si>
  <si>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</si>
  <si>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</si>
  <si>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</si>
  <si>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</si>
  <si>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</si>
  <si>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</si>
  <si>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</si>
  <si>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</si>
  <si>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</si>
  <si>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</si>
  <si>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</si>
  <si>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</si>
  <si>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</si>
  <si>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</si>
  <si>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</si>
  <si>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</si>
  <si>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</si>
  <si>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</si>
  <si>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</si>
  <si>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</si>
  <si>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</si>
  <si>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</si>
  <si>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</si>
  <si>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</si>
  <si>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</si>
  <si>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</si>
  <si>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</si>
  <si>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</si>
  <si>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</si>
  <si>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</si>
  <si>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</si>
  <si>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</si>
  <si>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</si>
  <si>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</si>
  <si>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</si>
  <si>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</si>
  <si>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</si>
  <si>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</si>
  <si>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</si>
  <si>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</si>
  <si>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</si>
  <si>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</si>
  <si>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</si>
  <si>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</si>
  <si>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</si>
  <si>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</si>
  <si>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</si>
  <si>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</si>
  <si>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</si>
  <si>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</si>
  <si>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</si>
  <si>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</si>
  <si>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</si>
  <si>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</si>
  <si>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</si>
  <si>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</si>
  <si>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</si>
  <si>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</si>
  <si>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</si>
  <si>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</si>
  <si>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</si>
  <si>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</si>
  <si>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</si>
  <si>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</si>
  <si>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</si>
  <si>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</si>
  <si>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</si>
  <si>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</si>
  <si>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</si>
  <si>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</si>
  <si>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</si>
  <si>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</si>
  <si>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</si>
  <si>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</si>
  <si>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</si>
  <si>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</si>
  <si>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</si>
  <si>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</si>
  <si>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</si>
  <si>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</si>
  <si>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</si>
  <si>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</si>
  <si>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</si>
  <si>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</si>
  <si>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</si>
  <si>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</si>
  <si>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</si>
  <si>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</si>
  <si>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</si>
  <si>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</si>
  <si>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</si>
  <si>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</si>
  <si>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</si>
  <si>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</si>
  <si>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</si>
  <si>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</si>
  <si>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</si>
  <si>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</si>
  <si>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</si>
  <si>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</si>
  <si>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</si>
  <si>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</si>
  <si>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</si>
  <si>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</si>
  <si>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</si>
  <si>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</si>
  <si>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</si>
  <si>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</si>
  <si>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</si>
  <si>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</si>
  <si>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</si>
  <si>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</si>
  <si>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</si>
  <si>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</si>
  <si>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</si>
  <si>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</si>
  <si>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</si>
  <si>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</si>
  <si>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</si>
  <si>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</si>
  <si>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</si>
  <si>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</si>
  <si>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</si>
  <si>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</si>
  <si>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</si>
  <si>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</si>
  <si>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</si>
  <si>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</si>
  <si>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</si>
  <si>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</si>
  <si>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</si>
  <si>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</si>
  <si>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</si>
  <si>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</si>
  <si>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</si>
  <si>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</si>
  <si>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</si>
  <si>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</si>
  <si>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</si>
  <si>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</si>
  <si>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</si>
  <si>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</si>
  <si>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</si>
  <si>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</si>
  <si>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</si>
  <si>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</si>
  <si>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</si>
  <si>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</si>
  <si>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</si>
  <si>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</si>
  <si>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</si>
  <si>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</si>
  <si>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</si>
  <si>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</si>
  <si>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</si>
  <si>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</si>
  <si>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</si>
  <si>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</si>
  <si>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</si>
  <si>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</si>
  <si>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</si>
  <si>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</si>
  <si>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</si>
  <si>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</si>
  <si>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</si>
  <si>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</si>
  <si>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</si>
  <si>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</si>
  <si>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</si>
  <si>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</si>
  <si>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</si>
  <si>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</si>
  <si>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</si>
  <si>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</si>
  <si>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</si>
  <si>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</si>
  <si>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</si>
  <si>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</si>
  <si>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</si>
  <si>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</si>
  <si>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</si>
  <si>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</si>
  <si>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</si>
  <si>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</si>
  <si>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</si>
  <si>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</si>
  <si>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</si>
  <si>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</si>
  <si>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</si>
  <si>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</si>
  <si>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</si>
  <si>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</si>
  <si>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</si>
  <si>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</si>
  <si>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</si>
  <si>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</si>
  <si>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</si>
  <si>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</si>
  <si>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</si>
  <si>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</si>
  <si>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</si>
  <si>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</si>
  <si>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</si>
  <si>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(See above)</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</si>
  <si>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</si>
  <si>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</si>
  <si>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</si>
  <si>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</si>
  <si>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</si>
  <si>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</si>
  <si>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</si>
  <si>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</si>
  <si>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</si>
  <si>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</si>
  <si>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</si>
  <si>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</si>
  <si>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</si>
  <si>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</si>
  <si>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</si>
  <si>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</si>
  <si>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</si>
  <si>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</si>
  <si>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</si>
  <si>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</si>
  <si>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</si>
  <si>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</si>
  <si>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</si>
  <si>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</si>
  <si>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</si>
  <si>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</si>
  <si>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</si>
  <si>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</si>
  <si>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</si>
  <si>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</si>
  <si>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</si>
  <si>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</si>
  <si>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</si>
  <si>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</si>
  <si>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</si>
  <si>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</si>
  <si>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</si>
  <si>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</si>
  <si>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</si>
  <si>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</si>
  <si>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</si>
  <si>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</si>
  <si>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</si>
  <si>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Same as above</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</si>
  <si>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</si>
  <si>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</si>
  <si>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</si>
  <si>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</si>
  <si>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</si>
  <si>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</si>
  <si>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</si>
  <si>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</si>
  <si>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</si>
  <si>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</si>
  <si>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</si>
  <si>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</si>
  <si>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</si>
  <si>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</si>
  <si>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</si>
  <si>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</si>
  <si>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</si>
  <si>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</si>
  <si>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Out of scope</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</si>
  <si>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</si>
  <si>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</si>
  <si>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</si>
  <si>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</si>
  <si>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</si>
  <si>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</si>
  <si>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</si>
  <si>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</si>
  <si>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</si>
  <si>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</si>
  <si>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</si>
  <si>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</si>
  <si>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</si>
  <si>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</si>
  <si>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</si>
  <si>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</si>
  <si>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</si>
  <si>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</si>
  <si>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</si>
  <si>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</si>
  <si>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</si>
  <si>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</si>
  <si>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</si>
  <si>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</si>
  <si>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</si>
  <si>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</si>
  <si>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</si>
  <si>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</si>
  <si>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</si>
  <si>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</si>
  <si>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</si>
  <si>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</si>
  <si>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</si>
  <si>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</si>
  <si>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</si>
  <si>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</si>
  <si>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</si>
  <si>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</si>
  <si>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</si>
  <si>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</si>
  <si>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</si>
  <si>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</si>
  <si>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</si>
  <si>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</si>
  <si>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</si>
  <si>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</si>
  <si>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</si>
  <si>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</si>
  <si>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</si>
  <si>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</si>
  <si>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</si>
  <si>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</si>
  <si>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</si>
  <si>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</si>
  <si>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</si>
  <si>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</si>
  <si>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</si>
  <si>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</si>
  <si>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</si>
  <si>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</si>
  <si>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</si>
  <si>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</si>
  <si>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</si>
  <si>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</si>
  <si>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</si>
  <si>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</si>
  <si>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</si>
  <si>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</si>
  <si>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</si>
  <si>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</si>
  <si>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</si>
  <si>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</si>
  <si>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</si>
  <si>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</si>
  <si>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</si>
  <si>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</si>
  <si>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</si>
  <si>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</si>
  <si>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</si>
  <si>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</si>
  <si>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</si>
  <si>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</si>
  <si>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</si>
  <si>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</si>
  <si>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</si>
  <si>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</si>
  <si>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</si>
  <si>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</si>
  <si>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</si>
  <si>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</si>
  <si>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</si>
  <si>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</si>
  <si>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</si>
  <si>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</si>
  <si>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</si>
  <si>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</si>
  <si>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</si>
  <si>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</si>
  <si>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</si>
  <si>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</si>
  <si>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</si>
  <si>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</si>
  <si>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</si>
  <si>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</si>
  <si>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</si>
  <si>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</si>
  <si>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</si>
  <si>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</si>
  <si>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</si>
  <si>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</si>
  <si>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</si>
  <si>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</si>
  <si>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</si>
  <si>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</si>
  <si>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</si>
  <si>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</si>
  <si>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</si>
  <si>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</si>
  <si>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</si>
  <si>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(I need help with this one!  It's not under OpenAPS's control)</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</si>
  <si>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</si>
  <si>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</si>
  <si>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</si>
  <si>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</si>
  <si>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</si>
  <si>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</si>
  <si>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</si>
  <si>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</si>
  <si>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</si>
  <si>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</si>
  <si>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</si>
  <si>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</si>
  <si>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</si>
  <si>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</si>
  <si>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</si>
  <si>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</si>
  <si>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</si>
  <si>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</si>
  <si>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</si>
  <si>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</si>
  <si>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</si>
  <si>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</si>
  <si>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</si>
  <si>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</si>
  <si>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</si>
  <si>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</si>
  <si>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</si>
  <si>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</si>
  <si>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(1) Automatic firmware updates of the insulin pump have to be monitored by OpenAPS developers/community to make sure incompatibilities/need for user interaction are detected and communicated asap
(2) OpenAPS user has to be aware of automatic device updates and the possibility of issues after an update
(3) Alarm is needed if a handshake is expected but missing for too long (what is too long in this context?)</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</si>
  <si>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</si>
  <si>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</si>
  <si>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</si>
  <si>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</si>
  <si>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</si>
  <si>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</si>
  <si>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</si>
  <si>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</si>
  <si>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</si>
  <si>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</si>
  <si>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</si>
  <si>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</si>
  <si>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</si>
  <si>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</si>
  <si>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</si>
  <si>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</si>
  <si>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(1) RasPi OS must be able to clearly identify the source of a command
(2) Commands from OpenAPS to RasPi must be unique
(3)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</si>
  <si>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</si>
  <si>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</si>
  <si>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</si>
  <si>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</si>
  <si>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</si>
  <si>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</si>
  <si>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</si>
  <si>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</si>
  <si>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</si>
  <si>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(1) OpenAPS commands must be compatible with RasPi OS
(2)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</si>
  <si>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</si>
  <si>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</si>
  <si>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</si>
  <si>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</si>
  <si>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</si>
  <si>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</si>
  <si>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(1) OpenAPS must recongnize when its communcation with RasPi OS is flawed
(2)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</si>
  <si>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</si>
  <si>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</si>
  <si>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</si>
  <si>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</si>
  <si>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</si>
  <si>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</si>
  <si>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</si>
  <si>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</si>
  <si>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</si>
  <si>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</si>
  <si>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</si>
  <si>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</si>
  <si>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</si>
  <si>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</si>
  <si>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</si>
  <si>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</si>
  <si>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</si>
  <si>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Either:
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</si>
  <si>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</si>
  <si>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</si>
  <si>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</si>
  <si>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</si>
  <si>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</si>
  <si>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</si>
  <si>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</si>
  <si>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</si>
  <si>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</si>
  <si>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</si>
  <si>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</si>
  <si>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</si>
  <si>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</si>
  <si>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</si>
  <si>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</si>
  <si>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</si>
  <si>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</si>
  <si>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</si>
  <si>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</si>
  <si>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</si>
  <si>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(see above and to the left?)</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</si>
  <si>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</si>
  <si>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</si>
  <si>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</si>
  <si>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</si>
  <si>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</si>
  <si>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</si>
  <si>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</si>
  <si>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</si>
  <si>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</si>
  <si>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</si>
  <si>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</si>
  <si>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</si>
  <si>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</si>
  <si>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</si>
  <si>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</si>
  <si>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</si>
  <si>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</si>
  <si>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</si>
  <si>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</si>
  <si>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</si>
  <si>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</si>
  <si>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</si>
  <si>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</si>
  <si>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</si>
  <si>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</si>
  <si>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</si>
  <si>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</si>
  <si>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</si>
  <si>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</si>
  <si>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</si>
  <si>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</si>
  <si>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</si>
  <si>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</si>
  <si>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</si>
  <si>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</si>
  <si>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</si>
  <si>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</si>
  <si>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</si>
  <si>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</si>
  <si>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</si>
  <si>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</si>
  <si>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</si>
  <si>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</si>
  <si>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</si>
  <si>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</si>
  <si>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</si>
  <si>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</si>
  <si>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</si>
  <si>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</si>
  <si>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</si>
  <si>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</si>
  <si>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</si>
  <si>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</si>
  <si>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</si>
  <si>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</si>
  <si>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</si>
  <si>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</si>
  <si>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</si>
  <si>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</si>
  <si>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</si>
  <si>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</si>
  <si>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</si>
  <si>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</si>
  <si>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</si>
  <si>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</si>
  <si>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</si>
  <si>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</si>
  <si>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</si>
  <si>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</si>
  <si>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</si>
  <si>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</si>
  <si>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</si>
  <si>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</si>
  <si>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</si>
  <si>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</si>
  <si>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</si>
  <si>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</si>
  <si>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</si>
  <si>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</si>
  <si>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</si>
  <si>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</si>
  <si>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</si>
  <si>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</si>
  <si>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</si>
  <si>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</si>
  <si>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</si>
  <si>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</si>
  <si>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</si>
  <si>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</si>
  <si>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</si>
  <si>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</si>
  <si>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</si>
  <si>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</si>
  <si>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</si>
  <si>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</si>
  <si>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 xml:space="preserve">(1) Data formats (APIs ?) that OpenAPS works with must be specified
(2) If data that has an unexpected data format/data content is received, OpenAPS must be able to detect it
(3) There must be a defined reaction of OpenAPS to unexpected data (to alarm the user or the other device/s)
(4) Data faults that cannot be detected by OpenAPS must be avoided or mitigated by the other devices
</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</si>
  <si>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</si>
  <si>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</si>
  <si>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</si>
  <si>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</si>
  <si>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</si>
  <si>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</si>
  <si>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</si>
  <si>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</si>
  <si>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</si>
  <si>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</si>
  <si>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</si>
  <si>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</si>
  <si>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</si>
  <si>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already defined above: OpenAPS must have a defined behaviour for unexpected data</t>
  </si>
  <si>
    <t>OpenAPS app takes more than X seconds to relay data from other devices to algorithm when it received the data X seconds ago</t>
  </si>
  <si>
    <t>OpenAPS believes that it received data from Raspi OS more than X seconds ago</t>
  </si>
  <si>
    <t>(1) OpenAPS must be able to detect timed-out data
(2) OpenAPS must have defined behaviour when timed-out data is detected</t>
  </si>
  <si>
    <t>see above one about timed-out data</t>
  </si>
  <si>
    <t>OpenAPS script has been updated and now takes too long</t>
  </si>
  <si>
    <t>OpenAPS must be able to detect gaps in the detected data (for detecting that data packages sent from RaspbiOS are lost)</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</si>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</sst>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4" t="s">
        <v>353</v>
      </c>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353</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359</v>
      </c>
      <c r="H51" s="55" t="s">
        <v>360</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361</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362</v>
      </c>
      <c r="D55" s="56" t="s">
        <v>363</v>
      </c>
      <c r="E55" s="80" t="s">
        <v>364</v>
      </c>
      <c r="F55" s="55" t="s">
        <v>365</v>
      </c>
      <c r="G55" s="56" t="s">
        <v>366</v>
      </c>
      <c r="H55" s="56" t="s">
        <v>367</v>
      </c>
      <c r="I55" s="56" t="s">
        <v>368</v>
      </c>
      <c r="J55" s="56" t="s">
        <v>369</v>
      </c>
      <c r="K55" s="56" t="s">
        <v>370</v>
      </c>
      <c r="L55" s="81" t="s">
        <v>371</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372</v>
      </c>
      <c r="H56" s="55" t="s">
        <v>373</v>
      </c>
      <c r="I56" s="55"/>
      <c r="J56" s="51"/>
      <c r="K56" s="55" t="s">
        <v>374</v>
      </c>
      <c r="L56" s="64" t="s">
        <v>375</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376</v>
      </c>
      <c r="G58" s="55" t="s">
        <v>377</v>
      </c>
      <c r="H58" s="55" t="s">
        <v>378</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379</v>
      </c>
      <c r="H59" s="55" t="s">
        <v>380</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381</v>
      </c>
      <c r="E62" s="80" t="s">
        <v>382</v>
      </c>
      <c r="F62" s="55" t="s">
        <v>383</v>
      </c>
      <c r="G62" s="56" t="s">
        <v>384</v>
      </c>
      <c r="H62" s="59"/>
      <c r="I62" s="56" t="s">
        <v>385</v>
      </c>
      <c r="J62" s="56" t="s">
        <v>386</v>
      </c>
      <c r="K62" s="56" t="s">
        <v>387</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388</v>
      </c>
      <c r="H63" s="55" t="s">
        <v>389</v>
      </c>
      <c r="I63" s="55"/>
      <c r="J63" s="51"/>
      <c r="K63" s="55" t="s">
        <v>390</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391</v>
      </c>
      <c r="G64" s="55" t="s">
        <v>392</v>
      </c>
      <c r="H64" s="55" t="s">
        <v>393</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394</v>
      </c>
      <c r="H65" s="55" t="s">
        <v>395</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396</v>
      </c>
      <c r="C82" s="84" t="s">
        <v>397</v>
      </c>
      <c r="D82" s="85" t="s">
        <v>398</v>
      </c>
      <c r="E82" s="65" t="s">
        <v>399</v>
      </c>
      <c r="F82" s="85" t="s">
        <v>400</v>
      </c>
      <c r="G82" s="56" t="s">
        <v>401</v>
      </c>
      <c r="H82" s="56" t="s">
        <v>389</v>
      </c>
      <c r="I82" s="56" t="s">
        <v>402</v>
      </c>
      <c r="J82" s="56" t="s">
        <v>403</v>
      </c>
      <c r="K82" s="56" t="s">
        <v>261</v>
      </c>
      <c r="L82" s="58" t="s">
        <v>404</v>
      </c>
      <c r="M82" s="56" t="s">
        <v>405</v>
      </c>
      <c r="N82" s="55" t="s">
        <v>406</v>
      </c>
      <c r="O82" s="56" t="s">
        <v>407</v>
      </c>
      <c r="P82" s="56" t="s">
        <v>408</v>
      </c>
      <c r="Q82" s="56" t="s">
        <v>409</v>
      </c>
      <c r="R82" s="56" t="s">
        <v>410</v>
      </c>
      <c r="S82" s="56" t="s">
        <v>411</v>
      </c>
      <c r="T82" s="56" t="s">
        <v>412</v>
      </c>
      <c r="U82" s="59"/>
      <c r="V82" s="56" t="s">
        <v>413</v>
      </c>
      <c r="W82" s="56" t="s">
        <v>222</v>
      </c>
      <c r="X82" s="56" t="s">
        <v>258</v>
      </c>
      <c r="Y82" s="56" t="s">
        <v>414</v>
      </c>
      <c r="Z82" s="59"/>
      <c r="AA82" s="59"/>
      <c r="AB82" s="80" t="s">
        <v>415</v>
      </c>
      <c r="AC82" s="59"/>
      <c r="AD82" s="59"/>
      <c r="AE82" s="51"/>
      <c r="AF82" s="51"/>
      <c r="AG82" s="51"/>
      <c r="AH82" s="51"/>
      <c r="AI82" s="51"/>
      <c r="AJ82" s="51"/>
      <c r="AK82" s="51"/>
      <c r="AL82" s="51"/>
      <c r="AM82" s="51"/>
    </row>
    <row r="83">
      <c r="A83" s="64" t="s">
        <v>416</v>
      </c>
      <c r="B83" s="64"/>
      <c r="C83" s="86"/>
      <c r="D83" s="65"/>
      <c r="E83" s="65"/>
      <c r="F83" s="51"/>
      <c r="G83" s="55" t="s">
        <v>417</v>
      </c>
      <c r="H83" s="51"/>
      <c r="I83" s="55"/>
      <c r="J83" s="51"/>
      <c r="K83" s="55" t="s">
        <v>390</v>
      </c>
      <c r="L83" s="64" t="s">
        <v>418</v>
      </c>
      <c r="M83" s="51"/>
      <c r="N83" s="55" t="s">
        <v>419</v>
      </c>
      <c r="O83" s="55" t="s">
        <v>420</v>
      </c>
      <c r="P83" s="51"/>
      <c r="Q83" s="51"/>
      <c r="R83" s="51"/>
      <c r="S83" s="51"/>
      <c r="T83" s="51"/>
      <c r="U83" s="51"/>
      <c r="V83" s="51"/>
      <c r="W83" s="55" t="s">
        <v>421</v>
      </c>
      <c r="X83" s="17" t="s">
        <v>422</v>
      </c>
      <c r="Y83" s="51"/>
      <c r="Z83" s="51"/>
      <c r="AA83" s="51"/>
      <c r="AB83" s="51"/>
      <c r="AC83" s="51"/>
      <c r="AD83" s="51"/>
      <c r="AE83" s="51"/>
      <c r="AF83" s="51"/>
      <c r="AG83" s="51"/>
      <c r="AH83" s="51"/>
      <c r="AI83" s="51"/>
      <c r="AJ83" s="51"/>
      <c r="AK83" s="51"/>
      <c r="AL83" s="51"/>
      <c r="AM83" s="51"/>
    </row>
    <row r="84">
      <c r="A84" s="64"/>
      <c r="B84" s="64"/>
      <c r="C84" s="86"/>
      <c r="D84" s="65"/>
      <c r="E84" s="65"/>
      <c r="F84" s="65" t="s">
        <v>423</v>
      </c>
      <c r="G84" s="55" t="s">
        <v>268</v>
      </c>
      <c r="H84" s="55" t="s">
        <v>404</v>
      </c>
      <c r="I84" s="55"/>
      <c r="J84" s="51"/>
      <c r="K84" s="51"/>
      <c r="L84" s="61"/>
      <c r="M84" s="51"/>
      <c r="N84" s="55" t="s">
        <v>424</v>
      </c>
      <c r="O84" s="55" t="s">
        <v>425</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426</v>
      </c>
      <c r="H85" s="55" t="s">
        <v>427</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428</v>
      </c>
      <c r="D88" s="55" t="s">
        <v>429</v>
      </c>
      <c r="E88" s="55" t="s">
        <v>430</v>
      </c>
      <c r="F88" s="55" t="s">
        <v>431</v>
      </c>
      <c r="G88" s="55" t="s">
        <v>432</v>
      </c>
      <c r="H88" s="55" t="s">
        <v>389</v>
      </c>
      <c r="I88" s="55" t="s">
        <v>433</v>
      </c>
      <c r="J88" s="55" t="s">
        <v>434</v>
      </c>
      <c r="K88" s="56" t="s">
        <v>390</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435</v>
      </c>
      <c r="G89" s="17" t="s">
        <v>426</v>
      </c>
      <c r="H89" s="55" t="s">
        <v>436</v>
      </c>
      <c r="I89" s="55"/>
      <c r="J89" s="51"/>
      <c r="K89" s="55" t="s">
        <v>437</v>
      </c>
      <c r="L89" s="64" t="s">
        <v>438</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404</v>
      </c>
      <c r="I90" s="55"/>
      <c r="J90" s="51"/>
      <c r="K90" s="55" t="s">
        <v>439</v>
      </c>
      <c r="L90" s="64" t="s">
        <v>440</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404</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441</v>
      </c>
      <c r="E94" s="55" t="s">
        <v>442</v>
      </c>
      <c r="F94" s="55" t="s">
        <v>443</v>
      </c>
      <c r="G94" s="55" t="s">
        <v>444</v>
      </c>
      <c r="H94" s="55" t="s">
        <v>389</v>
      </c>
      <c r="I94" s="55" t="s">
        <v>445</v>
      </c>
      <c r="J94" s="55" t="s">
        <v>446</v>
      </c>
      <c r="K94" s="55" t="s">
        <v>447</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448</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449</v>
      </c>
      <c r="E99" s="55" t="s">
        <v>450</v>
      </c>
      <c r="F99" s="55" t="s">
        <v>451</v>
      </c>
      <c r="G99" s="55" t="s">
        <v>452</v>
      </c>
      <c r="H99" s="17" t="s">
        <v>453</v>
      </c>
      <c r="I99" s="55" t="s">
        <v>454</v>
      </c>
      <c r="J99" s="55" t="s">
        <v>455</v>
      </c>
      <c r="K99" s="55" t="s">
        <v>297</v>
      </c>
      <c r="L99" s="64" t="s">
        <v>456</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457</v>
      </c>
      <c r="H100" s="51"/>
      <c r="I100" s="55"/>
      <c r="J100" s="51"/>
      <c r="K100" s="55" t="s">
        <v>458</v>
      </c>
      <c r="L100" s="64" t="s">
        <v>459</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460</v>
      </c>
      <c r="G101" s="55" t="s">
        <v>461</v>
      </c>
      <c r="H101" s="55" t="s">
        <v>389</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416</v>
      </c>
      <c r="B106" s="62"/>
      <c r="C106" s="86" t="s">
        <v>60</v>
      </c>
      <c r="D106" s="65" t="s">
        <v>239</v>
      </c>
      <c r="E106" s="57" t="s">
        <v>462</v>
      </c>
      <c r="F106" s="65" t="s">
        <v>463</v>
      </c>
      <c r="G106" s="55" t="s">
        <v>464</v>
      </c>
      <c r="H106" s="55" t="s">
        <v>465</v>
      </c>
      <c r="I106" s="55" t="s">
        <v>466</v>
      </c>
      <c r="J106" s="55" t="s">
        <v>467</v>
      </c>
      <c r="K106" s="55" t="s">
        <v>468</v>
      </c>
      <c r="L106" s="64" t="s">
        <v>469</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470</v>
      </c>
      <c r="G107" s="55" t="s">
        <v>268</v>
      </c>
      <c r="H107" s="55" t="s">
        <v>471</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472</v>
      </c>
      <c r="H108" s="55" t="s">
        <v>473</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474</v>
      </c>
      <c r="H109" s="55" t="s">
        <v>475</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476</v>
      </c>
      <c r="H110" s="55" t="s">
        <v>477</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478</v>
      </c>
      <c r="C112" s="84" t="s">
        <v>479</v>
      </c>
      <c r="D112" s="85" t="s">
        <v>480</v>
      </c>
      <c r="E112" s="85" t="s">
        <v>481</v>
      </c>
      <c r="F112" s="85" t="s">
        <v>482</v>
      </c>
      <c r="G112" s="90" t="s">
        <v>483</v>
      </c>
      <c r="H112" s="56" t="s">
        <v>389</v>
      </c>
      <c r="I112" s="56" t="s">
        <v>484</v>
      </c>
      <c r="J112" s="56" t="s">
        <v>485</v>
      </c>
      <c r="K112" s="56" t="s">
        <v>486</v>
      </c>
      <c r="L112" s="58" t="s">
        <v>487</v>
      </c>
      <c r="M112" s="56" t="s">
        <v>488</v>
      </c>
      <c r="N112" s="55" t="s">
        <v>406</v>
      </c>
      <c r="O112" s="59"/>
      <c r="P112" s="56" t="s">
        <v>489</v>
      </c>
      <c r="Q112" s="56" t="s">
        <v>490</v>
      </c>
      <c r="R112" s="59"/>
      <c r="S112" s="56" t="s">
        <v>491</v>
      </c>
      <c r="T112" s="56" t="s">
        <v>492</v>
      </c>
      <c r="U112" s="59"/>
      <c r="V112" s="56" t="s">
        <v>493</v>
      </c>
      <c r="W112" s="56" t="s">
        <v>494</v>
      </c>
      <c r="X112" s="56" t="s">
        <v>495</v>
      </c>
      <c r="Y112" s="56" t="s">
        <v>496</v>
      </c>
      <c r="Z112" s="59"/>
      <c r="AA112" s="59"/>
      <c r="AB112" s="80" t="s">
        <v>497</v>
      </c>
      <c r="AC112" s="59"/>
      <c r="AD112" s="59"/>
      <c r="AE112" s="51"/>
      <c r="AF112" s="51"/>
      <c r="AG112" s="51"/>
      <c r="AH112" s="51"/>
      <c r="AI112" s="51"/>
      <c r="AJ112" s="51"/>
      <c r="AK112" s="51"/>
      <c r="AL112" s="51"/>
      <c r="AM112" s="51"/>
    </row>
    <row r="113">
      <c r="A113" s="64"/>
      <c r="B113" s="91"/>
      <c r="C113" s="86"/>
      <c r="D113" s="65"/>
      <c r="E113" s="65"/>
      <c r="F113" s="65" t="s">
        <v>498</v>
      </c>
      <c r="G113" s="92" t="s">
        <v>268</v>
      </c>
      <c r="H113" s="55" t="s">
        <v>404</v>
      </c>
      <c r="I113" s="55"/>
      <c r="J113" s="51"/>
      <c r="K113" s="55" t="s">
        <v>499</v>
      </c>
      <c r="L113" s="64" t="s">
        <v>500</v>
      </c>
      <c r="M113" s="51"/>
      <c r="N113" s="74" t="s">
        <v>419</v>
      </c>
      <c r="O113" s="55" t="s">
        <v>501</v>
      </c>
      <c r="P113" s="51"/>
      <c r="Q113" s="51"/>
      <c r="R113" s="51"/>
      <c r="S113" s="51"/>
      <c r="T113" s="51"/>
      <c r="U113" s="51"/>
      <c r="V113" s="51"/>
      <c r="W113" s="55" t="s">
        <v>502</v>
      </c>
      <c r="X113" s="55" t="s">
        <v>503</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426</v>
      </c>
      <c r="H114" s="55" t="s">
        <v>504</v>
      </c>
      <c r="I114" s="55"/>
      <c r="J114" s="51"/>
      <c r="K114" s="55" t="s">
        <v>505</v>
      </c>
      <c r="L114" s="64" t="s">
        <v>506</v>
      </c>
      <c r="M114" s="51"/>
      <c r="N114" s="55" t="s">
        <v>507</v>
      </c>
      <c r="O114" s="55" t="s">
        <v>508</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509</v>
      </c>
      <c r="D118" s="55" t="s">
        <v>510</v>
      </c>
      <c r="E118" s="55" t="s">
        <v>511</v>
      </c>
      <c r="F118" s="55" t="s">
        <v>512</v>
      </c>
      <c r="G118" s="95" t="s">
        <v>513</v>
      </c>
      <c r="H118" s="55" t="s">
        <v>389</v>
      </c>
      <c r="I118" s="90" t="s">
        <v>514</v>
      </c>
      <c r="J118" s="90" t="s">
        <v>515</v>
      </c>
      <c r="K118" s="56" t="s">
        <v>486</v>
      </c>
      <c r="L118" s="64" t="s">
        <v>487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516</v>
      </c>
      <c r="G119" s="17" t="s">
        <v>426</v>
      </c>
      <c r="H119" s="55" t="s">
        <v>504</v>
      </c>
      <c r="I119" s="55"/>
      <c r="J119" s="51"/>
      <c r="K119" s="55" t="s">
        <v>517</v>
      </c>
      <c r="L119" s="64" t="s">
        <v>518</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404</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519</v>
      </c>
      <c r="D124" s="55" t="s">
        <v>520</v>
      </c>
      <c r="E124" s="55" t="s">
        <v>521</v>
      </c>
      <c r="F124" s="55" t="s">
        <v>522</v>
      </c>
      <c r="G124" s="17" t="s">
        <v>523</v>
      </c>
      <c r="H124" s="55" t="s">
        <v>389</v>
      </c>
      <c r="I124" s="55" t="s">
        <v>445</v>
      </c>
      <c r="J124" s="55" t="s">
        <v>524</v>
      </c>
      <c r="K124" s="55" t="s">
        <v>447</v>
      </c>
      <c r="L124" s="64" t="s">
        <v>525</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526</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527</v>
      </c>
      <c r="D129" s="55" t="s">
        <v>528</v>
      </c>
      <c r="E129" s="55" t="s">
        <v>529</v>
      </c>
      <c r="F129" s="55" t="s">
        <v>451</v>
      </c>
      <c r="G129" s="90" t="s">
        <v>452</v>
      </c>
      <c r="H129" s="55" t="s">
        <v>453</v>
      </c>
      <c r="I129" s="55" t="s">
        <v>530</v>
      </c>
      <c r="J129" s="55" t="s">
        <v>531</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532</v>
      </c>
      <c r="H130" s="51"/>
      <c r="I130" s="55"/>
      <c r="J130" s="51"/>
      <c r="K130" s="55" t="s">
        <v>458</v>
      </c>
      <c r="L130" s="64" t="s">
        <v>459</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460</v>
      </c>
      <c r="G131" s="17" t="s">
        <v>533</v>
      </c>
      <c r="H131" s="55" t="s">
        <v>389</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416</v>
      </c>
      <c r="B135" s="62"/>
      <c r="C135" s="60" t="s">
        <v>534</v>
      </c>
      <c r="D135" s="65" t="s">
        <v>535</v>
      </c>
      <c r="E135" s="57" t="s">
        <v>536</v>
      </c>
      <c r="F135" s="65" t="s">
        <v>463</v>
      </c>
      <c r="G135" s="55" t="s">
        <v>537</v>
      </c>
      <c r="H135" s="55" t="s">
        <v>538</v>
      </c>
      <c r="I135" s="55" t="s">
        <v>466</v>
      </c>
      <c r="J135" s="55" t="s">
        <v>467</v>
      </c>
      <c r="K135" s="55" t="s">
        <v>468</v>
      </c>
      <c r="L135" s="64" t="s">
        <v>469</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470</v>
      </c>
      <c r="G136" s="92" t="s">
        <v>268</v>
      </c>
      <c r="H136" s="55" t="s">
        <v>404</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472</v>
      </c>
      <c r="H137" s="55" t="s">
        <v>473</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474</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476</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c r="B141" s="67" t="s">
        <v>77</v>
      </c>
      <c r="C141" s="101" t="s">
        <v>78</v>
      </c>
      <c r="D141" s="57"/>
      <c r="E141" s="57" t="s">
        <v>539</v>
      </c>
      <c r="F141" s="65"/>
      <c r="G141" s="55" t="s">
        <v>540</v>
      </c>
      <c r="H141" s="55" t="s">
        <v>541</v>
      </c>
      <c r="I141" s="55" t="s">
        <v>542</v>
      </c>
      <c r="J141" s="51"/>
      <c r="K141" s="55" t="s">
        <v>543</v>
      </c>
      <c r="L141" s="64" t="s">
        <v>544</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545</v>
      </c>
      <c r="H142" s="55" t="s">
        <v>546</v>
      </c>
      <c r="I142" s="55"/>
      <c r="J142" s="51"/>
      <c r="K142" s="55" t="s">
        <v>547</v>
      </c>
      <c r="L142" s="64" t="s">
        <v>548</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549</v>
      </c>
      <c r="F144" s="65"/>
      <c r="G144" s="55" t="s">
        <v>550</v>
      </c>
      <c r="H144" s="55" t="s">
        <v>551</v>
      </c>
      <c r="I144" s="55" t="s">
        <v>552</v>
      </c>
      <c r="J144" s="51"/>
      <c r="K144" s="55" t="s">
        <v>543</v>
      </c>
      <c r="L144" s="64" t="s">
        <v>544</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553</v>
      </c>
      <c r="H145" s="55" t="s">
        <v>554</v>
      </c>
      <c r="I145" s="55"/>
      <c r="J145" s="51"/>
      <c r="K145" s="55" t="s">
        <v>555</v>
      </c>
      <c r="L145" s="64" t="s">
        <v>548</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556</v>
      </c>
      <c r="F147" s="65"/>
      <c r="G147" s="55" t="s">
        <v>557</v>
      </c>
      <c r="H147" s="55" t="s">
        <v>558</v>
      </c>
      <c r="I147" s="55" t="s">
        <v>559</v>
      </c>
      <c r="J147" s="51"/>
      <c r="K147" s="55" t="s">
        <v>560</v>
      </c>
      <c r="L147" s="64" t="s">
        <v>561</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562</v>
      </c>
      <c r="H148" s="55" t="s">
        <v>563</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564</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565</v>
      </c>
      <c r="F150" s="106"/>
      <c r="G150" s="107" t="s">
        <v>566</v>
      </c>
      <c r="H150" s="108"/>
      <c r="I150" s="92" t="s">
        <v>567</v>
      </c>
      <c r="J150" s="108"/>
      <c r="K150" s="92" t="s">
        <v>568</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569</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570</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571</v>
      </c>
      <c r="E154" s="56" t="s">
        <v>572</v>
      </c>
      <c r="F154" s="56" t="s">
        <v>573</v>
      </c>
      <c r="G154" s="95" t="s">
        <v>574</v>
      </c>
      <c r="H154" s="56" t="s">
        <v>575</v>
      </c>
      <c r="I154" s="56" t="s">
        <v>576</v>
      </c>
      <c r="J154" s="56" t="s">
        <v>577</v>
      </c>
      <c r="K154" s="56" t="s">
        <v>578</v>
      </c>
      <c r="L154" s="58" t="s">
        <v>579</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580</v>
      </c>
      <c r="H155" s="51"/>
      <c r="I155" s="55"/>
      <c r="J155" s="51"/>
      <c r="K155" s="17" t="s">
        <v>581</v>
      </c>
      <c r="L155" s="64" t="s">
        <v>582</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583</v>
      </c>
      <c r="L156" s="64" t="s">
        <v>584</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585</v>
      </c>
      <c r="G157" s="17" t="s">
        <v>586</v>
      </c>
      <c r="H157" s="55" t="s">
        <v>587</v>
      </c>
      <c r="I157" s="55"/>
      <c r="J157" s="51"/>
      <c r="K157" s="17" t="s">
        <v>588</v>
      </c>
      <c r="L157" s="64" t="s">
        <v>589</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590</v>
      </c>
      <c r="H158" s="55" t="s">
        <v>591</v>
      </c>
      <c r="I158" s="55"/>
      <c r="J158" s="51"/>
      <c r="K158" s="55" t="s">
        <v>592</v>
      </c>
      <c r="L158" s="64" t="s">
        <v>593</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594</v>
      </c>
      <c r="H159" s="55" t="s">
        <v>595</v>
      </c>
      <c r="I159" s="55"/>
      <c r="J159" s="51"/>
      <c r="K159" s="17" t="s">
        <v>596</v>
      </c>
      <c r="L159" s="64" t="s">
        <v>597</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598</v>
      </c>
      <c r="D163" s="55" t="s">
        <v>599</v>
      </c>
      <c r="E163" s="55" t="s">
        <v>600</v>
      </c>
      <c r="F163" s="55" t="s">
        <v>601</v>
      </c>
      <c r="G163" s="55" t="s">
        <v>602</v>
      </c>
      <c r="H163" s="55" t="s">
        <v>603</v>
      </c>
      <c r="I163" s="55" t="s">
        <v>604</v>
      </c>
      <c r="J163" s="55" t="s">
        <v>605</v>
      </c>
      <c r="K163" s="56" t="s">
        <v>606</v>
      </c>
      <c r="L163" s="64" t="s">
        <v>579</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607</v>
      </c>
      <c r="G164" s="55" t="s">
        <v>608</v>
      </c>
      <c r="H164" s="55" t="s">
        <v>609</v>
      </c>
      <c r="I164" s="55"/>
      <c r="J164" s="51"/>
      <c r="K164" s="55" t="s">
        <v>581</v>
      </c>
      <c r="L164" s="64" t="s">
        <v>582</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590</v>
      </c>
      <c r="H165" s="55" t="s">
        <v>591</v>
      </c>
      <c r="I165" s="55"/>
      <c r="J165" s="51"/>
      <c r="K165" s="55" t="s">
        <v>610</v>
      </c>
      <c r="L165" s="64" t="s">
        <v>611</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612</v>
      </c>
      <c r="H166" s="55" t="s">
        <v>613</v>
      </c>
      <c r="I166" s="55"/>
      <c r="J166" s="51"/>
      <c r="K166" s="55" t="s">
        <v>592</v>
      </c>
      <c r="L166" s="64" t="s">
        <v>593</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614</v>
      </c>
      <c r="L167" s="64" t="s">
        <v>615</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596</v>
      </c>
      <c r="L168" s="64" t="s">
        <v>597</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616</v>
      </c>
      <c r="E170" s="117" t="s">
        <v>617</v>
      </c>
      <c r="F170" s="117" t="s">
        <v>618</v>
      </c>
      <c r="G170" s="55" t="s">
        <v>619</v>
      </c>
      <c r="H170" s="117" t="s">
        <v>620</v>
      </c>
      <c r="I170" s="117" t="s">
        <v>621</v>
      </c>
      <c r="J170" s="117" t="s">
        <v>622</v>
      </c>
      <c r="K170" s="118" t="s">
        <v>623</v>
      </c>
      <c r="L170" s="119" t="s">
        <v>597</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624</v>
      </c>
      <c r="G171" s="55" t="s">
        <v>590</v>
      </c>
      <c r="H171" s="117" t="s">
        <v>591</v>
      </c>
      <c r="I171" s="120"/>
      <c r="J171" s="120"/>
      <c r="K171" s="118" t="s">
        <v>625</v>
      </c>
      <c r="L171" s="119" t="s">
        <v>589</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626</v>
      </c>
      <c r="L172" s="119" t="s">
        <v>627</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628</v>
      </c>
      <c r="L173" s="119" t="s">
        <v>629</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630</v>
      </c>
      <c r="E176" s="122" t="s">
        <v>631</v>
      </c>
      <c r="F176" s="95" t="s">
        <v>632</v>
      </c>
      <c r="G176" s="95" t="s">
        <v>633</v>
      </c>
      <c r="H176" s="56" t="s">
        <v>634</v>
      </c>
      <c r="I176" s="95" t="s">
        <v>635</v>
      </c>
      <c r="J176" s="95" t="s">
        <v>636</v>
      </c>
      <c r="K176" s="95" t="s">
        <v>637</v>
      </c>
      <c r="L176" s="58" t="s">
        <v>638</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639</v>
      </c>
      <c r="G177" s="17" t="s">
        <v>640</v>
      </c>
      <c r="H177" s="55" t="s">
        <v>641</v>
      </c>
      <c r="I177" s="55"/>
      <c r="J177" s="51"/>
      <c r="K177" s="17" t="s">
        <v>642</v>
      </c>
      <c r="L177" s="64" t="s">
        <v>643</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644</v>
      </c>
      <c r="L178" s="64" t="s">
        <v>645</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646</v>
      </c>
      <c r="L179" s="64" t="s">
        <v>647</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648</v>
      </c>
      <c r="D181" s="56" t="s">
        <v>649</v>
      </c>
      <c r="E181" s="124" t="s">
        <v>650</v>
      </c>
      <c r="F181" s="56" t="s">
        <v>651</v>
      </c>
      <c r="G181" s="56" t="s">
        <v>652</v>
      </c>
      <c r="H181" s="56" t="s">
        <v>603</v>
      </c>
      <c r="I181" s="56" t="s">
        <v>653</v>
      </c>
      <c r="J181" s="56" t="s">
        <v>654</v>
      </c>
      <c r="K181" s="56" t="s">
        <v>606</v>
      </c>
      <c r="L181" s="58" t="s">
        <v>579</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655</v>
      </c>
      <c r="G182" s="55" t="s">
        <v>656</v>
      </c>
      <c r="H182" s="55" t="s">
        <v>657</v>
      </c>
      <c r="I182" s="55"/>
      <c r="J182" s="51"/>
      <c r="K182" s="55" t="s">
        <v>581</v>
      </c>
      <c r="L182" s="64" t="s">
        <v>582</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590</v>
      </c>
      <c r="H183" s="55" t="s">
        <v>591</v>
      </c>
      <c r="I183" s="55"/>
      <c r="J183" s="51"/>
      <c r="K183" s="55" t="s">
        <v>658</v>
      </c>
      <c r="L183" s="64" t="s">
        <v>611</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659</v>
      </c>
      <c r="H184" s="55" t="s">
        <v>660</v>
      </c>
      <c r="I184" s="55"/>
      <c r="J184" s="51"/>
      <c r="K184" s="55" t="s">
        <v>661</v>
      </c>
      <c r="L184" s="64" t="s">
        <v>662</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663</v>
      </c>
      <c r="L185" s="64" t="s">
        <v>615</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616</v>
      </c>
      <c r="E187" s="124" t="s">
        <v>664</v>
      </c>
      <c r="F187" s="56" t="s">
        <v>665</v>
      </c>
      <c r="G187" s="56" t="s">
        <v>666</v>
      </c>
      <c r="H187" s="56" t="s">
        <v>667</v>
      </c>
      <c r="I187" s="56" t="s">
        <v>668</v>
      </c>
      <c r="J187" s="56" t="s">
        <v>669</v>
      </c>
      <c r="K187" s="125" t="s">
        <v>670</v>
      </c>
      <c r="L187" s="58" t="s">
        <v>597</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580</v>
      </c>
      <c r="H188" s="51"/>
      <c r="I188" s="55"/>
      <c r="J188" s="51"/>
      <c r="K188" s="117" t="s">
        <v>671</v>
      </c>
      <c r="L188" s="64" t="s">
        <v>582</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672</v>
      </c>
      <c r="G189" s="55" t="s">
        <v>673</v>
      </c>
      <c r="H189" s="55" t="s">
        <v>674</v>
      </c>
      <c r="I189" s="55"/>
      <c r="J189" s="51"/>
      <c r="K189" s="118" t="s">
        <v>675</v>
      </c>
      <c r="L189" s="64" t="s">
        <v>615</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676</v>
      </c>
      <c r="C192" s="67" t="s">
        <v>102</v>
      </c>
      <c r="D192" s="55" t="s">
        <v>677</v>
      </c>
      <c r="E192" s="55" t="s">
        <v>678</v>
      </c>
      <c r="F192" s="55" t="s">
        <v>679</v>
      </c>
      <c r="G192" s="55" t="s">
        <v>680</v>
      </c>
      <c r="H192" s="55" t="s">
        <v>681</v>
      </c>
      <c r="I192" s="55" t="s">
        <v>682</v>
      </c>
      <c r="J192" s="55" t="s">
        <v>683</v>
      </c>
      <c r="K192" s="125" t="s">
        <v>684</v>
      </c>
      <c r="L192" s="64" t="s">
        <v>597</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685</v>
      </c>
      <c r="G193" s="55" t="s">
        <v>686</v>
      </c>
      <c r="H193" s="55" t="s">
        <v>687</v>
      </c>
      <c r="I193" s="51"/>
      <c r="J193" s="51"/>
      <c r="K193" s="117" t="s">
        <v>688</v>
      </c>
      <c r="L193" s="64" t="s">
        <v>582</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689</v>
      </c>
      <c r="H194" s="55" t="s">
        <v>690</v>
      </c>
      <c r="I194" s="51"/>
      <c r="J194" s="51"/>
      <c r="K194" s="55" t="s">
        <v>691</v>
      </c>
      <c r="L194" s="64" t="s">
        <v>692</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693</v>
      </c>
      <c r="L195" s="64" t="s">
        <v>694</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695</v>
      </c>
      <c r="D197" s="56" t="s">
        <v>696</v>
      </c>
      <c r="E197" s="56" t="s">
        <v>697</v>
      </c>
      <c r="F197" s="56" t="s">
        <v>698</v>
      </c>
      <c r="G197" s="56" t="s">
        <v>699</v>
      </c>
      <c r="H197" s="56" t="s">
        <v>700</v>
      </c>
      <c r="I197" s="56" t="s">
        <v>701</v>
      </c>
      <c r="J197" s="56" t="s">
        <v>702</v>
      </c>
      <c r="K197" s="125" t="s">
        <v>703</v>
      </c>
      <c r="L197" s="58" t="s">
        <v>597</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704</v>
      </c>
      <c r="G198" s="55" t="s">
        <v>689</v>
      </c>
      <c r="H198" s="55" t="s">
        <v>690</v>
      </c>
      <c r="I198" s="51"/>
      <c r="J198" s="51"/>
      <c r="K198" s="117" t="s">
        <v>688</v>
      </c>
      <c r="L198" s="64" t="s">
        <v>582</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693</v>
      </c>
      <c r="L199" s="64" t="s">
        <v>705</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606</v>
      </c>
      <c r="L200" s="64" t="s">
        <v>579</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706</v>
      </c>
      <c r="D202" s="56" t="s">
        <v>707</v>
      </c>
      <c r="E202" s="56" t="s">
        <v>708</v>
      </c>
      <c r="F202" s="56" t="s">
        <v>709</v>
      </c>
      <c r="G202" s="56" t="s">
        <v>710</v>
      </c>
      <c r="H202" s="56" t="s">
        <v>711</v>
      </c>
      <c r="I202" s="56" t="s">
        <v>712</v>
      </c>
      <c r="J202" s="56" t="s">
        <v>713</v>
      </c>
      <c r="K202" s="125" t="s">
        <v>714</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715</v>
      </c>
      <c r="H203" s="55" t="s">
        <v>716</v>
      </c>
      <c r="I203" s="51"/>
      <c r="J203" s="51"/>
      <c r="K203" s="55" t="s">
        <v>717</v>
      </c>
      <c r="L203" s="64" t="s">
        <v>718</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719</v>
      </c>
      <c r="H204" s="55" t="s">
        <v>720</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721</v>
      </c>
      <c r="G205" s="55" t="s">
        <v>722</v>
      </c>
      <c r="H205" s="55" t="s">
        <v>723</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724</v>
      </c>
      <c r="D207" s="55" t="s">
        <v>725</v>
      </c>
      <c r="E207" s="55" t="s">
        <v>726</v>
      </c>
      <c r="F207" s="55" t="s">
        <v>727</v>
      </c>
      <c r="G207" s="55" t="s">
        <v>728</v>
      </c>
      <c r="H207" s="55" t="s">
        <v>729</v>
      </c>
      <c r="I207" s="55" t="s">
        <v>730</v>
      </c>
      <c r="J207" s="55" t="s">
        <v>731</v>
      </c>
      <c r="K207" s="55" t="s">
        <v>732</v>
      </c>
      <c r="L207" s="64" t="s">
        <v>733</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734</v>
      </c>
      <c r="H208" s="55" t="s">
        <v>735</v>
      </c>
      <c r="I208" s="73"/>
      <c r="J208" s="73"/>
      <c r="K208" s="55" t="s">
        <v>736</v>
      </c>
      <c r="L208" s="64" t="s">
        <v>733</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737</v>
      </c>
      <c r="G209" s="55"/>
      <c r="H209" s="51"/>
      <c r="I209" s="55" t="s">
        <v>738</v>
      </c>
      <c r="J209" s="55" t="s">
        <v>739</v>
      </c>
      <c r="K209" s="55" t="s">
        <v>740</v>
      </c>
      <c r="L209" s="64" t="s">
        <v>741</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742</v>
      </c>
      <c r="H210" s="55" t="s">
        <v>743</v>
      </c>
      <c r="I210" s="51"/>
      <c r="J210" s="51"/>
      <c r="K210" s="55" t="s">
        <v>744</v>
      </c>
      <c r="L210" s="64" t="s">
        <v>733</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745</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746</v>
      </c>
      <c r="D213" s="56" t="s">
        <v>747</v>
      </c>
      <c r="E213" s="124" t="s">
        <v>748</v>
      </c>
      <c r="F213" s="56" t="s">
        <v>749</v>
      </c>
      <c r="G213" s="56" t="s">
        <v>750</v>
      </c>
      <c r="H213" s="56" t="s">
        <v>751</v>
      </c>
      <c r="I213" s="56" t="s">
        <v>752</v>
      </c>
      <c r="J213" s="56" t="s">
        <v>753</v>
      </c>
      <c r="K213" s="56" t="s">
        <v>754</v>
      </c>
      <c r="L213" s="58" t="s">
        <v>755</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756</v>
      </c>
      <c r="H214" s="55" t="s">
        <v>757</v>
      </c>
      <c r="I214" s="55"/>
      <c r="J214" s="51"/>
      <c r="K214" s="55" t="s">
        <v>758</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759</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760</v>
      </c>
      <c r="H216" s="55" t="s">
        <v>761</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762</v>
      </c>
      <c r="G217" s="55" t="s">
        <v>763</v>
      </c>
      <c r="H217" s="55" t="s">
        <v>764</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765</v>
      </c>
      <c r="H218" s="55" t="s">
        <v>766</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767</v>
      </c>
      <c r="H219" s="55" t="s">
        <v>768</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769</v>
      </c>
      <c r="H220" s="55" t="s">
        <v>770</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771</v>
      </c>
      <c r="D222" s="55" t="s">
        <v>772</v>
      </c>
      <c r="E222" s="128" t="s">
        <v>773</v>
      </c>
      <c r="F222" s="55" t="s">
        <v>774</v>
      </c>
      <c r="G222" s="55" t="s">
        <v>775</v>
      </c>
      <c r="H222" s="55" t="s">
        <v>776</v>
      </c>
      <c r="I222" s="55" t="s">
        <v>777</v>
      </c>
      <c r="J222" s="55" t="s">
        <v>778</v>
      </c>
      <c r="K222" s="17" t="s">
        <v>779</v>
      </c>
      <c r="L222" s="64" t="s">
        <v>780</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781</v>
      </c>
      <c r="G223" s="55" t="s">
        <v>782</v>
      </c>
      <c r="H223" s="55" t="s">
        <v>783</v>
      </c>
      <c r="I223" s="55"/>
      <c r="J223" s="51"/>
      <c r="K223" s="17" t="s">
        <v>782</v>
      </c>
      <c r="L223" s="64" t="s">
        <v>783</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784</v>
      </c>
      <c r="E227" s="60" t="s">
        <v>785</v>
      </c>
      <c r="F227" s="55" t="s">
        <v>786</v>
      </c>
      <c r="G227" s="55" t="s">
        <v>787</v>
      </c>
      <c r="H227" s="55" t="s">
        <v>788</v>
      </c>
      <c r="I227" s="55" t="s">
        <v>789</v>
      </c>
      <c r="J227" s="55" t="s">
        <v>790</v>
      </c>
      <c r="K227" s="55" t="s">
        <v>791</v>
      </c>
      <c r="L227" s="64" t="s">
        <v>792</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793</v>
      </c>
      <c r="H228" s="55" t="s">
        <v>794</v>
      </c>
      <c r="I228" s="55"/>
      <c r="J228" s="51"/>
      <c r="K228" s="55" t="s">
        <v>795</v>
      </c>
      <c r="L228" s="64" t="s">
        <v>796</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797</v>
      </c>
      <c r="G229" s="55" t="s">
        <v>798</v>
      </c>
      <c r="H229" s="55" t="s">
        <v>799</v>
      </c>
      <c r="I229" s="55"/>
      <c r="J229" s="51"/>
      <c r="K229" s="55" t="s">
        <v>800</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801</v>
      </c>
      <c r="B230" s="91"/>
      <c r="C230" s="55"/>
      <c r="D230" s="51"/>
      <c r="E230" s="60"/>
      <c r="F230" s="51"/>
      <c r="G230" s="55" t="s">
        <v>802</v>
      </c>
      <c r="H230" s="55" t="s">
        <v>803</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804</v>
      </c>
      <c r="H231" s="55" t="s">
        <v>805</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806</v>
      </c>
      <c r="E233" s="60" t="s">
        <v>807</v>
      </c>
      <c r="F233" s="55" t="s">
        <v>808</v>
      </c>
      <c r="G233" s="55" t="s">
        <v>580</v>
      </c>
      <c r="H233" s="51"/>
      <c r="I233" s="55" t="s">
        <v>809</v>
      </c>
      <c r="J233" s="55" t="s">
        <v>810</v>
      </c>
      <c r="K233" s="55" t="s">
        <v>811</v>
      </c>
      <c r="L233" s="64" t="s">
        <v>792</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812</v>
      </c>
      <c r="H234" s="51"/>
      <c r="I234" s="55"/>
      <c r="J234" s="51"/>
      <c r="K234" s="55" t="s">
        <v>813</v>
      </c>
      <c r="L234" s="64" t="s">
        <v>814</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815</v>
      </c>
      <c r="G235" s="55" t="s">
        <v>816</v>
      </c>
      <c r="H235" s="55" t="s">
        <v>817</v>
      </c>
      <c r="I235" s="55"/>
      <c r="J235" s="51"/>
      <c r="K235" s="55" t="s">
        <v>818</v>
      </c>
      <c r="L235" s="64" t="s">
        <v>819</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820</v>
      </c>
      <c r="H236" s="55" t="s">
        <v>821</v>
      </c>
      <c r="I236" s="55"/>
      <c r="J236" s="51"/>
      <c r="K236" s="55" t="s">
        <v>606</v>
      </c>
      <c r="L236" s="64" t="s">
        <v>579</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822</v>
      </c>
      <c r="H237" s="55" t="s">
        <v>582</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823</v>
      </c>
      <c r="H238" s="55" t="s">
        <v>824</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825</v>
      </c>
      <c r="E239" s="80" t="s">
        <v>826</v>
      </c>
      <c r="F239" s="56" t="s">
        <v>827</v>
      </c>
      <c r="G239" s="56" t="s">
        <v>828</v>
      </c>
      <c r="H239" s="56" t="s">
        <v>829</v>
      </c>
      <c r="I239" s="56" t="s">
        <v>830</v>
      </c>
      <c r="J239" s="56" t="s">
        <v>831</v>
      </c>
      <c r="K239" s="125" t="s">
        <v>832</v>
      </c>
      <c r="L239" s="58" t="s">
        <v>833</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834</v>
      </c>
      <c r="H240" s="55" t="s">
        <v>835</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836</v>
      </c>
      <c r="G241" s="55" t="s">
        <v>689</v>
      </c>
      <c r="H241" s="55" t="s">
        <v>690</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837</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838</v>
      </c>
      <c r="D247" s="55" t="s">
        <v>839</v>
      </c>
      <c r="E247" s="60" t="s">
        <v>840</v>
      </c>
      <c r="F247" s="55" t="s">
        <v>841</v>
      </c>
      <c r="G247" s="55" t="s">
        <v>842</v>
      </c>
      <c r="H247" s="51"/>
      <c r="I247" s="55" t="s">
        <v>843</v>
      </c>
      <c r="J247" s="55" t="s">
        <v>844</v>
      </c>
      <c r="K247" s="55" t="s">
        <v>606</v>
      </c>
      <c r="L247" s="64" t="s">
        <v>579</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845</v>
      </c>
      <c r="H248" s="51"/>
      <c r="I248" s="55"/>
      <c r="J248" s="51"/>
      <c r="K248" s="55" t="s">
        <v>846</v>
      </c>
      <c r="L248" s="64" t="s">
        <v>582</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847</v>
      </c>
      <c r="G249" s="55" t="s">
        <v>848</v>
      </c>
      <c r="H249" s="55" t="s">
        <v>849</v>
      </c>
      <c r="I249" s="55"/>
      <c r="J249" s="51"/>
      <c r="K249" s="55" t="s">
        <v>850</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596</v>
      </c>
      <c r="L250" s="64" t="s">
        <v>597</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851</v>
      </c>
      <c r="C253" s="55" t="s">
        <v>852</v>
      </c>
      <c r="D253" s="55" t="s">
        <v>853</v>
      </c>
      <c r="E253" s="60" t="s">
        <v>854</v>
      </c>
      <c r="F253" s="55" t="s">
        <v>855</v>
      </c>
      <c r="G253" s="55" t="s">
        <v>580</v>
      </c>
      <c r="H253" s="55" t="s">
        <v>856</v>
      </c>
      <c r="I253" s="55" t="s">
        <v>857</v>
      </c>
      <c r="J253" s="55" t="s">
        <v>858</v>
      </c>
      <c r="K253" s="55" t="s">
        <v>859</v>
      </c>
      <c r="L253" s="64" t="s">
        <v>860</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861</v>
      </c>
      <c r="H254" s="55" t="s">
        <v>862</v>
      </c>
      <c r="I254" s="55"/>
      <c r="J254" s="51"/>
      <c r="K254" s="55" t="s">
        <v>863</v>
      </c>
      <c r="L254" s="64" t="s">
        <v>860</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864</v>
      </c>
      <c r="G255" s="55" t="s">
        <v>865</v>
      </c>
      <c r="H255" s="55" t="s">
        <v>866</v>
      </c>
      <c r="I255" s="51"/>
      <c r="J255" s="51"/>
      <c r="K255" s="55" t="s">
        <v>867</v>
      </c>
      <c r="L255" s="64" t="s">
        <v>868</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822</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848</v>
      </c>
      <c r="H257" s="55" t="s">
        <v>849</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869</v>
      </c>
      <c r="H258" s="55" t="s">
        <v>870</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871</v>
      </c>
      <c r="C1" s="138" t="s">
        <v>872</v>
      </c>
      <c r="D1" s="138"/>
      <c r="E1" s="138"/>
      <c r="F1" s="138" t="s">
        <v>873</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874</v>
      </c>
      <c r="E2" s="142" t="s">
        <v>875</v>
      </c>
      <c r="F2" s="143" t="s">
        <v>876</v>
      </c>
      <c r="G2" s="136"/>
      <c r="H2" s="140"/>
      <c r="I2" s="140" t="s">
        <v>877</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878</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878</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518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878</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878</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878</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878</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878</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878</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879</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878</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880</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878</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880</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878</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879</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878</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879</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878</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879</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878</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879</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878</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879</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878</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879</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878</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881</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878</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879</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878</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881</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878</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882</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878</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881</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878</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883</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878</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879</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884</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885</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884</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627</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884</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589</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884</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589</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884</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615</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884</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615</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884</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886</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884</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579</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884</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792</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884</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579</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884</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579</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884</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584</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884</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761</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884</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766</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884</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866</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884</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597</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884</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597</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884</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597</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884</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597</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884</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597</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884</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887</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884</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660</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884</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718</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884</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870</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884</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821</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884</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849</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884</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888</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884</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582</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884</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889</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884</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890</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884</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587</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884</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891</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884</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764</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884</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892</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884</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751</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884</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735</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884</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757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884</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770</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884</v>
      </c>
      <c r="B65" s="139" t="str">
        <f t="shared" si="2"/>
        <v>#REF!</v>
      </c>
      <c r="C65" s="136"/>
      <c r="D65" s="147" t="str">
        <f>IFERROR(__xludf.DUMMYFUNCTION("""COMPUTED_VALUE"""),"Human - Human does not check their notifications / e-mail")</f>
        <v>Human - Human does not check their notifications / e-mail</v>
      </c>
      <c r="E65" s="136">
        <f t="shared" si="1"/>
        <v>1</v>
      </c>
      <c r="F65" s="148" t="s">
        <v>641</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884</v>
      </c>
      <c r="B66" s="139" t="str">
        <f t="shared" si="2"/>
        <v>#REF!</v>
      </c>
      <c r="C66" s="136"/>
      <c r="D66" s="147" t="str">
        <f>IFERROR(__xludf.DUMMYFUNCTION("""COMPUTED_VALUE"""),"Human - Human does not read docs")</f>
        <v>Human - Human does not read docs</v>
      </c>
      <c r="E66" s="136">
        <f t="shared" si="1"/>
        <v>3</v>
      </c>
      <c r="F66" s="148" t="s">
        <v>690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884</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595</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884</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783</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884</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716</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884</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657</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884</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893</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884</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805</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884</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799</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884</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894</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884</v>
      </c>
      <c r="B75" s="139" t="str">
        <f>'Unused analysis'!G17</f>
        <v/>
      </c>
      <c r="C75" s="136"/>
      <c r="D75" s="147" t="str">
        <f>IFERROR(__xludf.DUMMYFUNCTION("""COMPUTED_VALUE"""),"Human - Human is not checking for algorithm updates")</f>
        <v>Human - Human is not checking for algorithm updates</v>
      </c>
      <c r="E75" s="136">
        <f t="shared" si="1"/>
        <v>1</v>
      </c>
      <c r="F75" s="148" t="s">
        <v>723</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884</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638</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884</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895</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884</v>
      </c>
      <c r="B78" s="139" t="str">
        <f>'Unused analysis'!G20</f>
        <v/>
      </c>
      <c r="C78" s="136"/>
      <c r="D78" s="147" t="str">
        <f>IFERROR(__xludf.DUMMYFUNCTION("""COMPUTED_VALUE"""),"Human - Human is prototyping a new algorithm ")</f>
        <v>Human - Human is prototyping a new algorithm </v>
      </c>
      <c r="E78" s="136">
        <f t="shared" si="1"/>
        <v>1</v>
      </c>
      <c r="F78" s="148" t="s">
        <v>896</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884</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788</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884</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743</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884</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609</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884</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674</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884</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613</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884</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897</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884</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891</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884</v>
      </c>
      <c r="B86" s="139" t="str">
        <f>'Unused analysis'!G28</f>
        <v/>
      </c>
      <c r="C86" s="136"/>
      <c r="D86" s="147" t="str">
        <f>IFERROR(__xludf.DUMMYFUNCTION("""COMPUTED_VALUE"""),"Human - Incomplete docs")</f>
        <v>Human - Incomplete docs</v>
      </c>
      <c r="E86" s="136">
        <f t="shared" si="1"/>
        <v>1</v>
      </c>
      <c r="F86" s="150" t="s">
        <v>582</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884</v>
      </c>
      <c r="B87" s="139" t="str">
        <f>'Unused analysis'!G29</f>
        <v/>
      </c>
      <c r="C87" s="136"/>
      <c r="D87" s="147" t="str">
        <f>IFERROR(__xludf.DUMMYFUNCTION("""COMPUTED_VALUE"""),"Human - Incomplete instructions")</f>
        <v>Human - Incomplete instructions</v>
      </c>
      <c r="E87" s="136">
        <f t="shared" si="1"/>
        <v>3</v>
      </c>
      <c r="F87" s="150" t="s">
        <v>582</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884</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796</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884</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814</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884</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582</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884</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898</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884</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898</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884</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824</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884</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899</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884</v>
      </c>
      <c r="B95" s="139" t="str">
        <f>'Level 1 Loss Scenario Analysis'!G89</f>
        <v>OpenAPS assumes that since data has just been pulled it is new data, when actually new data was not available and null, old or corrupt data was pulled</v>
      </c>
      <c r="C95" s="138" t="s">
        <v>900</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884</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733</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884</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833</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884</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611</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884</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898</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884</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643</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884</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645</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884</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755</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884</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868</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884</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884</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593</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884</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860</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884</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860</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884</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768</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884</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901</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884</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901</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884</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780</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884</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692</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884</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902</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884</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629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884</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884</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884</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903</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884</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634</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884</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884</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681</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884</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904</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884</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711</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884</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862</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884</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575</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884</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905</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884</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905</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884</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667</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884</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906</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884</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729</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884</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794</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884</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907</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884</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829</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884</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378</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884</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908</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878</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909</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878</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910</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878</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407</v>
      </c>
      <c r="G137" s="5" t="str">
        <f>'Level 1 UCAs'!H32</f>
        <v/>
      </c>
      <c r="H137" s="138" t="s">
        <v>911</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878</v>
      </c>
      <c r="B138" s="139" t="str">
        <f>'Level 1 Loss Scenario Analysis'!G132</f>
        <v/>
      </c>
      <c r="C138" s="136"/>
      <c r="D138" s="147" t="str">
        <f>IFERROR(__xludf.DUMMYFUNCTION("""COMPUTED_VALUE"""),"Insulin pump has run out of insulin")</f>
        <v>Insulin pump has run out of insulin</v>
      </c>
      <c r="E138" s="136">
        <f t="shared" si="1"/>
        <v>1</v>
      </c>
      <c r="F138" s="154" t="s">
        <v>258</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878</v>
      </c>
      <c r="B139" s="139" t="str">
        <f>'Level 1 Loss Scenario Analysis'!G133</f>
        <v/>
      </c>
      <c r="C139" s="136"/>
      <c r="D139" s="147" t="str">
        <f>IFERROR(__xludf.DUMMYFUNCTION("""COMPUTED_VALUE"""),"Insulin pump has run out of power")</f>
        <v>Insulin pump has run out of power</v>
      </c>
      <c r="E139" s="136">
        <f t="shared" si="1"/>
        <v>2</v>
      </c>
      <c r="F139" s="154" t="s">
        <v>258</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878</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878</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878</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878</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878</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772</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878</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772</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912</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438</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912</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440</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912</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913</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912</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914</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912</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915</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912</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506</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912</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558</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912</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916</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912</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917</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912</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918</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912</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919</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912</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920</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912</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504</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912</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921</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912</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922</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912</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912</v>
      </c>
      <c r="B162" s="139" t="str">
        <f>'Level 1 Loss Scenario Analysis'!G169</f>
        <v/>
      </c>
      <c r="C162" s="138" t="s">
        <v>923</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924</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912</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925</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912</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926</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912</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912</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927</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912</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928</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912</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929</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912</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930</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912</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930</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912</v>
      </c>
      <c r="B171" s="139" t="str">
        <f>'Level 1 Loss Scenario Analysis'!G178</f>
        <v/>
      </c>
      <c r="C171" s="136"/>
      <c r="D171" s="147" t="str">
        <f>IFERROR(__xludf.DUMMYFUNCTION("""COMPUTED_VALUE"""),"OpenAPS has not been configured correctly")</f>
        <v>OpenAPS has not been configured correctly</v>
      </c>
      <c r="E171" s="136">
        <f t="shared" si="1"/>
        <v>1</v>
      </c>
      <c r="F171" s="148" t="s">
        <v>931</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912</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932</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912</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933</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912</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934</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912</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935</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912</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936</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912</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937</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912</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938</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912</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939</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912</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940</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912</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469</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912</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941</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912</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942</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943</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944</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943</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945</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943</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772</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943</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946</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943</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946</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943</v>
      </c>
      <c r="B189" s="139" t="str">
        <f>'Level 1 Loss Scenario Analysis'!G196</f>
        <v/>
      </c>
      <c r="C189" s="136"/>
      <c r="D189" s="147" t="str">
        <f>IFERROR(__xludf.DUMMYFUNCTION("""COMPUTED_VALUE"""),"OpenAPS processing delays")</f>
        <v>OpenAPS processing delays</v>
      </c>
      <c r="E189" s="136">
        <f t="shared" si="1"/>
        <v>1</v>
      </c>
      <c r="F189" s="148" t="s">
        <v>947</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943</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948</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943</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949</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943</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950</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943</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951</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943</v>
      </c>
      <c r="B194" s="139" t="str">
        <f>'Level 1 Loss Scenario Analysis'!G201</f>
        <v/>
      </c>
      <c r="C194" s="136"/>
      <c r="D194" s="147" t="str">
        <f>IFERROR(__xludf.DUMMYFUNCTION("""COMPUTED_VALUE"""),"OpenAPS request is formatted erroneously")</f>
        <v>OpenAPS request is formatted erroneously</v>
      </c>
      <c r="E194" s="136">
        <f t="shared" si="1"/>
        <v>2</v>
      </c>
      <c r="F194" s="148" t="s">
        <v>952</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943</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538</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943</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538</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943</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953</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943</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954</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943</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955</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943</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956</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943</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957</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943</v>
      </c>
      <c r="B202" s="139" t="str">
        <f>'Level 1 Loss Scenario Analysis'!G209</f>
        <v/>
      </c>
      <c r="C202" s="136"/>
      <c r="D202" s="147" t="str">
        <f>IFERROR(__xludf.DUMMYFUNCTION("""COMPUTED_VALUE"""),"OpenAPS rig has run out of power")</f>
        <v>OpenAPS rig has run out of power</v>
      </c>
      <c r="E202" s="136">
        <f t="shared" si="1"/>
        <v>2</v>
      </c>
      <c r="F202" s="148" t="s">
        <v>958</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943</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943</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477</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943</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475</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959</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960</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959</v>
      </c>
      <c r="B207" s="139" t="str">
        <f>'Level 1 Loss Scenario Analysis'!G214</f>
        <v>Human - Human actor wants to change something with the OpenAPS rig / insulin pump and switches off the OpenAPS rig</v>
      </c>
      <c r="C207" s="138" t="s">
        <v>961</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525</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959</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959</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962</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959</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963</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959</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243</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243</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964</v>
      </c>
      <c r="B2" s="116" t="s">
        <v>965</v>
      </c>
      <c r="C2" s="116" t="s">
        <v>966</v>
      </c>
      <c r="D2" s="116" t="s">
        <v>967</v>
      </c>
      <c r="E2" s="116" t="s">
        <v>968</v>
      </c>
      <c r="F2" s="116" t="s">
        <v>969</v>
      </c>
      <c r="G2" s="116" t="s">
        <v>970</v>
      </c>
      <c r="H2" s="116" t="s">
        <v>971</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972</v>
      </c>
      <c r="D3" s="116" t="s">
        <v>973</v>
      </c>
      <c r="E3" s="116" t="s">
        <v>974</v>
      </c>
      <c r="F3" s="116" t="s">
        <v>975</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976</v>
      </c>
      <c r="C6" s="116" t="s">
        <v>977</v>
      </c>
      <c r="D6" s="116" t="s">
        <v>978</v>
      </c>
      <c r="E6" s="116" t="s">
        <v>979</v>
      </c>
      <c r="F6" s="116" t="s">
        <v>980</v>
      </c>
      <c r="G6" s="116" t="s">
        <v>981</v>
      </c>
      <c r="H6" s="116" t="s">
        <v>982</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983</v>
      </c>
      <c r="D7" s="116" t="s">
        <v>984</v>
      </c>
      <c r="E7" s="116" t="s">
        <v>985</v>
      </c>
      <c r="F7" s="116" t="s">
        <v>986</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987</v>
      </c>
      <c r="D8" s="164" t="s">
        <v>988</v>
      </c>
      <c r="E8" s="116" t="s">
        <v>989</v>
      </c>
      <c r="F8" s="116" t="s">
        <v>990</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991</v>
      </c>
      <c r="F9" s="164" t="s">
        <v>992</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993</v>
      </c>
      <c r="C12" s="116" t="s">
        <v>994</v>
      </c>
      <c r="D12" s="116" t="s">
        <v>995</v>
      </c>
      <c r="E12" s="116" t="s">
        <v>996</v>
      </c>
      <c r="F12" s="116" t="s">
        <v>997</v>
      </c>
      <c r="G12" s="116" t="s">
        <v>998</v>
      </c>
      <c r="H12" s="116" t="s">
        <v>999</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1000</v>
      </c>
      <c r="F13" s="116" t="s">
        <v>1001</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1002</v>
      </c>
      <c r="C16" s="116" t="s">
        <v>1003</v>
      </c>
      <c r="D16" s="116" t="s">
        <v>1004</v>
      </c>
      <c r="E16" s="116" t="s">
        <v>1005</v>
      </c>
      <c r="F16" s="116" t="s">
        <v>1006</v>
      </c>
      <c r="G16" s="116" t="s">
        <v>1007</v>
      </c>
      <c r="H16" s="116" t="s">
        <v>1008</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1009</v>
      </c>
      <c r="C21" s="116" t="s">
        <v>1010</v>
      </c>
      <c r="D21" s="116"/>
      <c r="E21" s="116" t="s">
        <v>1011</v>
      </c>
      <c r="F21" s="116"/>
      <c r="G21" s="116" t="s">
        <v>1012</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1013</v>
      </c>
      <c r="F22" s="116"/>
      <c r="G22" s="116" t="s">
        <v>1014</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1015</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1016</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1017</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1018</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1019</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1020</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1021</v>
      </c>
      <c r="C30" s="116" t="s">
        <v>1022</v>
      </c>
      <c r="D30" s="116" t="s">
        <v>1023</v>
      </c>
      <c r="E30" s="116" t="s">
        <v>1024</v>
      </c>
      <c r="F30" s="116" t="s">
        <v>1025</v>
      </c>
      <c r="G30" s="94" t="s">
        <v>1026</v>
      </c>
      <c r="H30" s="94" t="s">
        <v>1027</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1028</v>
      </c>
      <c r="F31" s="116" t="s">
        <v>1029</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1030</v>
      </c>
      <c r="F32" s="116" t="s">
        <v>1031</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1032</v>
      </c>
      <c r="F33" s="116" t="s">
        <v>1033</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1034</v>
      </c>
      <c r="F34" s="116" t="s">
        <v>1035</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1036</v>
      </c>
      <c r="C37" s="116" t="s">
        <v>1037</v>
      </c>
      <c r="D37" s="116" t="s">
        <v>1038</v>
      </c>
      <c r="E37" s="116" t="s">
        <v>1039</v>
      </c>
      <c r="F37" s="116" t="s">
        <v>1040</v>
      </c>
      <c r="G37" s="94" t="s">
        <v>1041</v>
      </c>
      <c r="H37" s="94" t="s">
        <v>1042</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1043</v>
      </c>
      <c r="F38" s="116" t="s">
        <v>1044</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1045</v>
      </c>
      <c r="F39" s="116" t="s">
        <v>1046</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1047</v>
      </c>
      <c r="F40" s="116" t="s">
        <v>1048</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1049</v>
      </c>
      <c r="F41" s="116" t="s">
        <v>1050</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1051</v>
      </c>
      <c r="B43" s="116" t="s">
        <v>1052</v>
      </c>
      <c r="C43" s="116" t="s">
        <v>1053</v>
      </c>
      <c r="D43" s="116" t="s">
        <v>1054</v>
      </c>
      <c r="E43" s="116" t="s">
        <v>1055</v>
      </c>
      <c r="F43" s="116" t="s">
        <v>1056</v>
      </c>
      <c r="G43" s="116" t="s">
        <v>1057</v>
      </c>
      <c r="H43" s="116" t="s">
        <v>1058</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1059</v>
      </c>
      <c r="D44" s="116" t="s">
        <v>1060</v>
      </c>
      <c r="E44" s="116" t="s">
        <v>1061</v>
      </c>
      <c r="F44" s="116" t="s">
        <v>1062</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1063</v>
      </c>
      <c r="C48" s="116" t="s">
        <v>1064</v>
      </c>
      <c r="D48" s="165" t="s">
        <v>1065</v>
      </c>
      <c r="E48" s="116" t="s">
        <v>1066</v>
      </c>
      <c r="F48" s="116" t="s">
        <v>1067</v>
      </c>
      <c r="G48" s="116" t="s">
        <v>1068</v>
      </c>
      <c r="H48" s="116" t="s">
        <v>1069</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1070</v>
      </c>
      <c r="F49" s="165" t="s">
        <v>1071</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1072</v>
      </c>
      <c r="C52" s="116" t="s">
        <v>1073</v>
      </c>
      <c r="D52" s="116" t="s">
        <v>1074</v>
      </c>
      <c r="E52" s="116" t="s">
        <v>1075</v>
      </c>
      <c r="F52" s="116" t="s">
        <v>1076</v>
      </c>
      <c r="G52" s="116" t="s">
        <v>1077</v>
      </c>
      <c r="H52" s="116" t="s">
        <v>1078</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1079</v>
      </c>
      <c r="B56" s="165" t="s">
        <v>1080</v>
      </c>
      <c r="C56" s="116" t="s">
        <v>1081</v>
      </c>
      <c r="D56" s="116" t="s">
        <v>1082</v>
      </c>
      <c r="E56" s="116" t="s">
        <v>1083</v>
      </c>
      <c r="F56" s="116" t="s">
        <v>1084</v>
      </c>
      <c r="G56" s="116" t="s">
        <v>1085</v>
      </c>
      <c r="H56" s="116" t="s">
        <v>1086</v>
      </c>
      <c r="I56" s="116" t="s">
        <v>1087</v>
      </c>
      <c r="J56" s="165" t="s">
        <v>1088</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1089</v>
      </c>
      <c r="D57" s="116" t="s">
        <v>1090</v>
      </c>
      <c r="E57" s="166" t="s">
        <v>1091</v>
      </c>
      <c r="F57" s="116" t="s">
        <v>1092</v>
      </c>
      <c r="G57" s="116" t="s">
        <v>1093</v>
      </c>
      <c r="H57" s="116" t="s">
        <v>1094</v>
      </c>
      <c r="I57" s="116" t="s">
        <v>1095</v>
      </c>
      <c r="J57" s="165" t="s">
        <v>1096</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1097</v>
      </c>
      <c r="F58" s="116" t="s">
        <v>1098</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1099</v>
      </c>
      <c r="F59" s="166" t="s">
        <v>1100</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1101</v>
      </c>
      <c r="F60" s="166" t="s">
        <v>1102</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1103</v>
      </c>
      <c r="C62" s="116" t="s">
        <v>1104</v>
      </c>
      <c r="D62" s="116" t="s">
        <v>1105</v>
      </c>
      <c r="E62" s="116" t="s">
        <v>1106</v>
      </c>
      <c r="F62" s="116" t="s">
        <v>1107</v>
      </c>
      <c r="G62" s="116" t="s">
        <v>1108</v>
      </c>
      <c r="H62" s="116" t="s">
        <v>1109</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1110</v>
      </c>
      <c r="D63" s="116" t="s">
        <v>1111</v>
      </c>
      <c r="E63" s="116" t="s">
        <v>1112</v>
      </c>
      <c r="F63" s="66" t="s">
        <v>1113</v>
      </c>
      <c r="G63" s="116" t="s">
        <v>1114</v>
      </c>
      <c r="H63" s="116" t="s">
        <v>1115</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1116</v>
      </c>
      <c r="D64" s="66" t="s">
        <v>1117</v>
      </c>
      <c r="E64" s="116" t="s">
        <v>1118</v>
      </c>
      <c r="F64" s="66" t="s">
        <v>1119</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1120</v>
      </c>
      <c r="D65" s="66" t="s">
        <v>1121</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1122</v>
      </c>
      <c r="C67" s="116" t="s">
        <v>1123</v>
      </c>
      <c r="D67" s="66" t="s">
        <v>1124</v>
      </c>
      <c r="E67" s="166" t="s">
        <v>1125</v>
      </c>
      <c r="F67" s="66" t="s">
        <v>1126</v>
      </c>
      <c r="G67" s="166" t="s">
        <v>1127</v>
      </c>
      <c r="H67" s="165" t="s">
        <v>1128</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1129</v>
      </c>
      <c r="B72" s="165" t="s">
        <v>1130</v>
      </c>
      <c r="C72" s="116" t="s">
        <v>1131</v>
      </c>
      <c r="D72" s="116" t="s">
        <v>1132</v>
      </c>
      <c r="E72" s="116" t="s">
        <v>1133</v>
      </c>
      <c r="F72" s="116" t="s">
        <v>1134</v>
      </c>
      <c r="G72" s="116" t="s">
        <v>1135</v>
      </c>
      <c r="H72" s="116" t="s">
        <v>1136</v>
      </c>
      <c r="I72" s="116" t="s">
        <v>1137</v>
      </c>
      <c r="J72" s="116" t="s">
        <v>1138</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1139</v>
      </c>
      <c r="D73" s="116" t="s">
        <v>1140</v>
      </c>
      <c r="E73" s="166" t="s">
        <v>1141</v>
      </c>
      <c r="F73" s="116" t="s">
        <v>1142</v>
      </c>
      <c r="G73" s="116" t="s">
        <v>1143</v>
      </c>
      <c r="H73" s="116"/>
      <c r="I73" s="116" t="s">
        <v>1144</v>
      </c>
      <c r="J73" s="116" t="s">
        <v>1145</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1146</v>
      </c>
      <c r="F74" s="116" t="s">
        <v>1147</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1148</v>
      </c>
      <c r="F75" s="166" t="s">
        <v>1149</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1150</v>
      </c>
      <c r="F76" s="166" t="s">
        <v>1151</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1152</v>
      </c>
      <c r="C78" s="116" t="s">
        <v>1153</v>
      </c>
      <c r="D78" s="116" t="s">
        <v>1154</v>
      </c>
      <c r="E78" s="116" t="s">
        <v>1155</v>
      </c>
      <c r="F78" s="116" t="s">
        <v>1156</v>
      </c>
      <c r="G78" s="116" t="s">
        <v>1157</v>
      </c>
      <c r="H78" s="116" t="s">
        <v>1158</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1159</v>
      </c>
      <c r="D79" s="116" t="s">
        <v>1160</v>
      </c>
      <c r="E79" s="116" t="s">
        <v>1161</v>
      </c>
      <c r="F79" s="66" t="s">
        <v>1162</v>
      </c>
      <c r="G79" s="116" t="s">
        <v>1163</v>
      </c>
      <c r="H79" s="116" t="s">
        <v>1164</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1165</v>
      </c>
      <c r="D80" s="66" t="s">
        <v>1166</v>
      </c>
      <c r="E80" s="116" t="s">
        <v>1167</v>
      </c>
      <c r="F80" s="66" t="s">
        <v>1168</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1169</v>
      </c>
      <c r="D81" s="66" t="s">
        <v>1170</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1171</v>
      </c>
      <c r="C83" s="116" t="s">
        <v>1172</v>
      </c>
      <c r="D83" s="66" t="s">
        <v>1173</v>
      </c>
      <c r="E83" s="166" t="s">
        <v>1174</v>
      </c>
      <c r="F83" s="66" t="s">
        <v>1175</v>
      </c>
      <c r="G83" s="166" t="s">
        <v>1176</v>
      </c>
      <c r="H83" s="165" t="s">
        <v>1177</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1178</v>
      </c>
      <c r="O1" s="168" t="s">
        <v>1179</v>
      </c>
      <c r="P1" s="49" t="s">
        <v>189</v>
      </c>
      <c r="Q1" s="47" t="s">
        <v>1178</v>
      </c>
      <c r="R1" s="168" t="s">
        <v>1179</v>
      </c>
      <c r="S1" s="49" t="s">
        <v>189</v>
      </c>
      <c r="T1" s="47" t="s">
        <v>1178</v>
      </c>
      <c r="U1" s="168" t="s">
        <v>1179</v>
      </c>
      <c r="V1" s="46" t="s">
        <v>196</v>
      </c>
      <c r="W1" s="47" t="s">
        <v>1178</v>
      </c>
      <c r="X1" s="168" t="s">
        <v>1179</v>
      </c>
      <c r="Y1" s="46" t="s">
        <v>196</v>
      </c>
      <c r="Z1" s="47" t="s">
        <v>1178</v>
      </c>
      <c r="AA1" s="168" t="s">
        <v>1179</v>
      </c>
      <c r="AB1" s="46" t="s">
        <v>196</v>
      </c>
      <c r="AC1" s="47" t="s">
        <v>1178</v>
      </c>
      <c r="AD1" s="50" t="s">
        <v>1179</v>
      </c>
    </row>
    <row r="2" hidden="1">
      <c r="A2" s="58" t="s">
        <v>1180</v>
      </c>
      <c r="B2" s="53" t="s">
        <v>1181</v>
      </c>
      <c r="C2" s="35" t="s">
        <v>1182</v>
      </c>
      <c r="D2" s="55" t="s">
        <v>1183</v>
      </c>
      <c r="E2" s="55" t="s">
        <v>1184</v>
      </c>
      <c r="F2" s="55" t="s">
        <v>1185</v>
      </c>
      <c r="G2" s="56" t="s">
        <v>1186</v>
      </c>
      <c r="H2" s="56" t="s">
        <v>1187</v>
      </c>
      <c r="I2" s="57" t="s">
        <v>1188</v>
      </c>
      <c r="J2" s="55"/>
      <c r="K2" s="17" t="s">
        <v>1189</v>
      </c>
      <c r="L2" s="58" t="s">
        <v>1190</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1191</v>
      </c>
      <c r="H3" s="55" t="s">
        <v>1192</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1193</v>
      </c>
      <c r="D7" s="55" t="s">
        <v>1183</v>
      </c>
      <c r="E7" s="55" t="s">
        <v>1194</v>
      </c>
      <c r="F7" s="51"/>
      <c r="G7" s="55" t="s">
        <v>1195</v>
      </c>
      <c r="H7" s="55" t="s">
        <v>1187</v>
      </c>
      <c r="I7" s="55" t="s">
        <v>1196</v>
      </c>
      <c r="J7" s="51"/>
      <c r="K7" s="55" t="s">
        <v>1197</v>
      </c>
      <c r="L7" s="64" t="s">
        <v>1197</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1198</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1199</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1200</v>
      </c>
      <c r="H10" s="55" t="s">
        <v>1201</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1202</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1203</v>
      </c>
      <c r="D14" s="55" t="s">
        <v>1204</v>
      </c>
      <c r="E14" s="55" t="s">
        <v>1205</v>
      </c>
      <c r="F14" s="55" t="s">
        <v>1206</v>
      </c>
      <c r="G14" s="55" t="s">
        <v>1207</v>
      </c>
      <c r="H14" s="55" t="s">
        <v>1208</v>
      </c>
      <c r="I14" s="55" t="s">
        <v>1209</v>
      </c>
      <c r="J14" s="51"/>
      <c r="K14" s="55" t="s">
        <v>1210</v>
      </c>
      <c r="L14" s="64" t="s">
        <v>1211</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1189</v>
      </c>
      <c r="H15" s="57" t="s">
        <v>1212</v>
      </c>
      <c r="I15" s="51"/>
      <c r="J15" s="51"/>
      <c r="K15" s="55" t="s">
        <v>1213</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1214</v>
      </c>
      <c r="D20" s="165" t="s">
        <v>1215</v>
      </c>
      <c r="E20" s="116" t="s">
        <v>1216</v>
      </c>
      <c r="F20" s="165" t="s">
        <v>1217</v>
      </c>
      <c r="G20" s="116" t="s">
        <v>1218</v>
      </c>
      <c r="H20" s="165" t="s">
        <v>1219</v>
      </c>
      <c r="I20" s="165" t="s">
        <v>1220</v>
      </c>
      <c r="J20" s="161"/>
      <c r="K20" s="165" t="s">
        <v>1221</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1222</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1223</v>
      </c>
      <c r="H22" s="165" t="s">
        <v>1224</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1225</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1226</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1227</v>
      </c>
      <c r="D27" s="165" t="s">
        <v>1228</v>
      </c>
      <c r="E27" s="116" t="s">
        <v>1229</v>
      </c>
      <c r="F27" s="66" t="s">
        <v>1230</v>
      </c>
      <c r="G27" s="116" t="s">
        <v>1231</v>
      </c>
      <c r="H27" s="165" t="s">
        <v>1232</v>
      </c>
      <c r="I27" s="165" t="s">
        <v>1233</v>
      </c>
      <c r="J27" s="161"/>
      <c r="K27" s="165" t="s">
        <v>1234</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1235</v>
      </c>
      <c r="H28" s="165" t="s">
        <v>1236</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1237</v>
      </c>
      <c r="D33" s="165" t="s">
        <v>1238</v>
      </c>
      <c r="E33" s="116" t="s">
        <v>1239</v>
      </c>
      <c r="F33" s="66" t="s">
        <v>1240</v>
      </c>
      <c r="G33" s="165" t="s">
        <v>1241</v>
      </c>
      <c r="H33" s="165" t="s">
        <v>1212</v>
      </c>
      <c r="I33" s="165" t="s">
        <v>1242</v>
      </c>
      <c r="J33" s="161"/>
      <c r="K33" s="165" t="s">
        <v>1243</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1244</v>
      </c>
      <c r="H34" s="165" t="s">
        <v>1245</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1246</v>
      </c>
      <c r="H35" s="165" t="s">
        <v>1212</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1247</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1248</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1249</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1250</v>
      </c>
      <c r="D40" s="176" t="s">
        <v>1251</v>
      </c>
      <c r="E40" s="176" t="s">
        <v>1252</v>
      </c>
      <c r="F40" s="176" t="s">
        <v>1253</v>
      </c>
      <c r="G40" s="116" t="s">
        <v>1254</v>
      </c>
      <c r="H40" s="165" t="s">
        <v>1255</v>
      </c>
      <c r="I40" s="165" t="s">
        <v>1256</v>
      </c>
      <c r="J40" s="161"/>
      <c r="K40" s="165" t="s">
        <v>772</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1257</v>
      </c>
      <c r="H41" s="165" t="s">
        <v>1255</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1258</v>
      </c>
      <c r="D48" s="176" t="s">
        <v>1259</v>
      </c>
      <c r="E48" s="176" t="s">
        <v>1260</v>
      </c>
      <c r="F48" s="176" t="s">
        <v>1261</v>
      </c>
      <c r="G48" s="175"/>
      <c r="H48" s="161"/>
      <c r="I48" s="165" t="s">
        <v>1262</v>
      </c>
      <c r="J48" s="161"/>
      <c r="K48" s="165" t="s">
        <v>772</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964</v>
      </c>
      <c r="B54" s="179" t="s">
        <v>1263</v>
      </c>
      <c r="C54" s="35" t="s">
        <v>966</v>
      </c>
      <c r="D54" s="116" t="s">
        <v>1264</v>
      </c>
      <c r="E54" s="116" t="s">
        <v>1265</v>
      </c>
      <c r="F54" s="116" t="s">
        <v>1266</v>
      </c>
      <c r="G54" s="116" t="s">
        <v>1267</v>
      </c>
      <c r="H54" s="165" t="s">
        <v>1268</v>
      </c>
      <c r="I54" s="165" t="s">
        <v>1269</v>
      </c>
      <c r="J54" s="161"/>
      <c r="K54" s="116" t="s">
        <v>1270</v>
      </c>
      <c r="L54" s="180" t="s">
        <v>1271</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1272</v>
      </c>
      <c r="H55" s="161"/>
      <c r="I55" s="161"/>
      <c r="J55" s="161"/>
      <c r="K55" s="165" t="s">
        <v>1273</v>
      </c>
      <c r="L55" s="180" t="s">
        <v>1274</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1275</v>
      </c>
      <c r="H56" s="165" t="s">
        <v>1276</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1277</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972</v>
      </c>
      <c r="D60" s="116" t="s">
        <v>1278</v>
      </c>
      <c r="E60" s="116" t="s">
        <v>1279</v>
      </c>
      <c r="F60" s="116"/>
      <c r="G60" s="116" t="s">
        <v>1280</v>
      </c>
      <c r="H60" s="116" t="s">
        <v>1281</v>
      </c>
      <c r="I60" s="116" t="s">
        <v>1282</v>
      </c>
      <c r="J60" s="162"/>
      <c r="K60" s="116" t="s">
        <v>1283</v>
      </c>
      <c r="L60" s="30" t="s">
        <v>1284</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1285</v>
      </c>
      <c r="H61" s="116" t="s">
        <v>1281</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1286</v>
      </c>
      <c r="H62" s="116" t="s">
        <v>1287</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968</v>
      </c>
      <c r="D64" s="176" t="s">
        <v>1288</v>
      </c>
      <c r="E64" s="165" t="s">
        <v>1289</v>
      </c>
      <c r="F64" s="176" t="s">
        <v>1290</v>
      </c>
      <c r="G64" s="176" t="s">
        <v>1291</v>
      </c>
      <c r="H64" s="165" t="s">
        <v>1292</v>
      </c>
      <c r="I64" s="165" t="s">
        <v>1293</v>
      </c>
      <c r="J64" s="161"/>
      <c r="K64" s="165" t="s">
        <v>1294</v>
      </c>
      <c r="L64" s="180" t="s">
        <v>1295</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1296</v>
      </c>
      <c r="H65" s="165" t="s">
        <v>1297</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1298</v>
      </c>
      <c r="H66" s="165" t="s">
        <v>1297</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974</v>
      </c>
      <c r="D70" s="181" t="s">
        <v>1299</v>
      </c>
      <c r="E70" s="182" t="s">
        <v>1300</v>
      </c>
      <c r="F70" s="182" t="s">
        <v>1301</v>
      </c>
      <c r="G70" s="183" t="s">
        <v>1291</v>
      </c>
      <c r="H70" s="184" t="s">
        <v>1302</v>
      </c>
      <c r="I70" s="184" t="s">
        <v>1303</v>
      </c>
      <c r="J70" s="185"/>
      <c r="K70" s="184" t="s">
        <v>1304</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1305</v>
      </c>
      <c r="H71" s="185"/>
      <c r="I71" s="185"/>
      <c r="J71" s="185"/>
      <c r="K71" s="184" t="s">
        <v>1306</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970</v>
      </c>
      <c r="D77" s="116" t="s">
        <v>1307</v>
      </c>
      <c r="E77" s="116" t="s">
        <v>1308</v>
      </c>
      <c r="F77" s="116" t="s">
        <v>1309</v>
      </c>
      <c r="G77" s="176" t="s">
        <v>1291</v>
      </c>
      <c r="H77" s="165" t="s">
        <v>1310</v>
      </c>
      <c r="I77" s="165" t="s">
        <v>1311</v>
      </c>
      <c r="J77" s="161"/>
      <c r="K77" s="165" t="s">
        <v>1312</v>
      </c>
      <c r="L77" s="180" t="s">
        <v>1310</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1313</v>
      </c>
      <c r="H78" s="165" t="s">
        <v>1310</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1314</v>
      </c>
      <c r="H79" s="165" t="s">
        <v>1310</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1315</v>
      </c>
      <c r="H80" s="165" t="s">
        <v>1310</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1316</v>
      </c>
      <c r="C83" s="116" t="s">
        <v>1317</v>
      </c>
      <c r="D83" s="116" t="s">
        <v>1318</v>
      </c>
      <c r="E83" s="116" t="s">
        <v>1319</v>
      </c>
      <c r="F83" s="162"/>
      <c r="G83" s="116" t="s">
        <v>1320</v>
      </c>
      <c r="H83" s="165" t="s">
        <v>1321</v>
      </c>
      <c r="I83" s="165" t="s">
        <v>1322</v>
      </c>
      <c r="J83" s="161"/>
      <c r="K83" s="165" t="s">
        <v>1323</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1324</v>
      </c>
      <c r="H84" s="165" t="s">
        <v>1325</v>
      </c>
      <c r="I84" s="161"/>
      <c r="J84" s="161"/>
      <c r="K84" s="165" t="s">
        <v>1326</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1327</v>
      </c>
      <c r="H85" s="165" t="s">
        <v>1328</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1329</v>
      </c>
      <c r="H86" s="165" t="s">
        <v>1330</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1331</v>
      </c>
      <c r="H87" s="165" t="s">
        <v>1330</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983</v>
      </c>
      <c r="D89" s="116" t="s">
        <v>1332</v>
      </c>
      <c r="E89" s="116" t="s">
        <v>1333</v>
      </c>
      <c r="F89" s="162"/>
      <c r="G89" s="116" t="s">
        <v>1320</v>
      </c>
      <c r="H89" s="165" t="s">
        <v>1321</v>
      </c>
      <c r="I89" s="165" t="s">
        <v>1334</v>
      </c>
      <c r="J89" s="161"/>
      <c r="K89" s="165" t="s">
        <v>1323</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1324</v>
      </c>
      <c r="H90" s="165" t="s">
        <v>1325</v>
      </c>
      <c r="I90" s="161"/>
      <c r="J90" s="161"/>
      <c r="K90" s="165" t="s">
        <v>1326</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1335</v>
      </c>
      <c r="H91" s="165" t="s">
        <v>1330</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1331</v>
      </c>
      <c r="H92" s="165" t="s">
        <v>1330</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987</v>
      </c>
      <c r="D94" s="116" t="s">
        <v>1336</v>
      </c>
      <c r="E94" s="116" t="s">
        <v>1337</v>
      </c>
      <c r="F94" s="162"/>
      <c r="G94" s="116" t="s">
        <v>1320</v>
      </c>
      <c r="H94" s="165" t="s">
        <v>1321</v>
      </c>
      <c r="I94" s="165" t="s">
        <v>1338</v>
      </c>
      <c r="J94" s="161"/>
      <c r="K94" s="165" t="s">
        <v>1326</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1324</v>
      </c>
      <c r="H95" s="165" t="s">
        <v>1325</v>
      </c>
      <c r="I95" s="161"/>
      <c r="J95" s="161"/>
      <c r="K95" s="165" t="s">
        <v>1339</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1335</v>
      </c>
      <c r="H96" s="165" t="s">
        <v>1330</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1331</v>
      </c>
      <c r="H97" s="165" t="s">
        <v>1330</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979</v>
      </c>
      <c r="D99" s="116" t="s">
        <v>1340</v>
      </c>
      <c r="E99" s="116" t="s">
        <v>1341</v>
      </c>
      <c r="F99" s="162"/>
      <c r="G99" s="116" t="s">
        <v>1342</v>
      </c>
      <c r="H99" s="165" t="s">
        <v>1330</v>
      </c>
      <c r="I99" s="165" t="s">
        <v>1343</v>
      </c>
      <c r="J99" s="161"/>
      <c r="K99" s="116" t="s">
        <v>1344</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1345</v>
      </c>
      <c r="H100" s="165" t="s">
        <v>1330</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985</v>
      </c>
      <c r="D103" s="116" t="s">
        <v>1346</v>
      </c>
      <c r="E103" s="116" t="s">
        <v>1347</v>
      </c>
      <c r="F103" s="162"/>
      <c r="G103" s="116" t="s">
        <v>1348</v>
      </c>
      <c r="H103" s="165" t="s">
        <v>1349</v>
      </c>
      <c r="I103" s="165" t="s">
        <v>1350</v>
      </c>
      <c r="J103" s="161"/>
      <c r="K103" s="165" t="s">
        <v>1351</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989</v>
      </c>
      <c r="D107" s="116" t="s">
        <v>1352</v>
      </c>
      <c r="E107" s="116" t="s">
        <v>1353</v>
      </c>
      <c r="F107" s="162"/>
      <c r="G107" s="116" t="s">
        <v>1354</v>
      </c>
      <c r="H107" s="165" t="s">
        <v>1355</v>
      </c>
      <c r="I107" s="165" t="s">
        <v>1356</v>
      </c>
      <c r="J107" s="161"/>
      <c r="K107" s="165" t="s">
        <v>772</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991</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981</v>
      </c>
      <c r="D114" s="116" t="s">
        <v>1357</v>
      </c>
      <c r="E114" s="116" t="s">
        <v>1358</v>
      </c>
      <c r="F114" s="116"/>
      <c r="G114" s="116" t="s">
        <v>1359</v>
      </c>
      <c r="H114" s="116" t="s">
        <v>1360</v>
      </c>
      <c r="I114" s="116" t="s">
        <v>1361</v>
      </c>
      <c r="J114" s="162"/>
      <c r="K114" s="116" t="s">
        <v>1362</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1363</v>
      </c>
      <c r="H115" s="116" t="s">
        <v>1360</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1364</v>
      </c>
      <c r="C118" s="116" t="s">
        <v>994</v>
      </c>
      <c r="D118" s="116"/>
      <c r="E118" s="116" t="s">
        <v>1365</v>
      </c>
      <c r="F118" s="116"/>
      <c r="G118" s="116" t="s">
        <v>1366</v>
      </c>
      <c r="H118" s="116" t="s">
        <v>1367</v>
      </c>
      <c r="I118" s="116" t="s">
        <v>1368</v>
      </c>
      <c r="J118" s="162"/>
      <c r="K118" s="116" t="s">
        <v>772</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1369</v>
      </c>
      <c r="H119" s="116" t="s">
        <v>1370</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1371</v>
      </c>
      <c r="H120" s="116" t="s">
        <v>1372</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996</v>
      </c>
      <c r="D123" s="116"/>
      <c r="E123" s="116" t="s">
        <v>1373</v>
      </c>
      <c r="F123" s="116"/>
      <c r="G123" s="116" t="s">
        <v>1374</v>
      </c>
      <c r="H123" s="116" t="s">
        <v>1375</v>
      </c>
      <c r="I123" s="116" t="s">
        <v>1376</v>
      </c>
      <c r="J123" s="162"/>
      <c r="K123" s="116" t="s">
        <v>1377</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1000</v>
      </c>
      <c r="D128" s="116"/>
      <c r="E128" s="116" t="s">
        <v>1378</v>
      </c>
      <c r="F128" s="116"/>
      <c r="G128" s="116" t="s">
        <v>772</v>
      </c>
      <c r="H128" s="116"/>
      <c r="I128" s="116" t="s">
        <v>1379</v>
      </c>
      <c r="J128" s="162"/>
      <c r="K128" s="116" t="s">
        <v>1380</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998</v>
      </c>
      <c r="D132" s="116"/>
      <c r="E132" s="116" t="s">
        <v>1381</v>
      </c>
      <c r="F132" s="116"/>
      <c r="G132" s="116" t="s">
        <v>1359</v>
      </c>
      <c r="H132" s="116" t="s">
        <v>1360</v>
      </c>
      <c r="I132" s="116" t="s">
        <v>1382</v>
      </c>
      <c r="J132" s="162"/>
      <c r="K132" s="116" t="s">
        <v>1362</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1363</v>
      </c>
      <c r="H133" s="116" t="s">
        <v>1360</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1383</v>
      </c>
      <c r="C137" s="116" t="s">
        <v>1003</v>
      </c>
      <c r="D137" s="116"/>
      <c r="E137" s="116" t="s">
        <v>1384</v>
      </c>
      <c r="F137" s="116"/>
      <c r="G137" s="116" t="s">
        <v>1385</v>
      </c>
      <c r="H137" s="116" t="s">
        <v>1386</v>
      </c>
      <c r="I137" s="116" t="s">
        <v>1387</v>
      </c>
      <c r="J137" s="162"/>
      <c r="K137" s="116" t="s">
        <v>1388</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1389</v>
      </c>
      <c r="H138" s="116" t="s">
        <v>1386</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1005</v>
      </c>
      <c r="D142" s="116"/>
      <c r="E142" s="116" t="s">
        <v>1390</v>
      </c>
      <c r="F142" s="116"/>
      <c r="G142" s="116" t="s">
        <v>1391</v>
      </c>
      <c r="H142" s="165" t="s">
        <v>1330</v>
      </c>
      <c r="I142" s="116" t="s">
        <v>1392</v>
      </c>
      <c r="J142" s="162"/>
      <c r="K142" s="116" t="s">
        <v>1393</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1007</v>
      </c>
      <c r="D146" s="116"/>
      <c r="E146" s="116" t="s">
        <v>1394</v>
      </c>
      <c r="F146" s="116"/>
      <c r="G146" s="116" t="s">
        <v>1359</v>
      </c>
      <c r="H146" s="116" t="s">
        <v>1360</v>
      </c>
      <c r="I146" s="116" t="s">
        <v>1395</v>
      </c>
      <c r="J146" s="162"/>
      <c r="K146" s="116" t="s">
        <v>1362</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1363</v>
      </c>
      <c r="H147" s="116" t="s">
        <v>1360</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1396</v>
      </c>
      <c r="C150" s="116" t="s">
        <v>1397</v>
      </c>
      <c r="D150" s="116" t="s">
        <v>1398</v>
      </c>
      <c r="E150" s="116" t="s">
        <v>1399</v>
      </c>
      <c r="F150" s="162"/>
      <c r="G150" s="116" t="s">
        <v>1400</v>
      </c>
      <c r="H150" s="116" t="s">
        <v>1401</v>
      </c>
      <c r="I150" s="116" t="s">
        <v>1402</v>
      </c>
      <c r="J150" s="162"/>
      <c r="K150" s="116" t="s">
        <v>1403</v>
      </c>
      <c r="L150" s="188" t="s">
        <v>1404</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1405</v>
      </c>
      <c r="H151" s="116" t="s">
        <v>1406</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1407</v>
      </c>
      <c r="H152" s="116" t="s">
        <v>1408</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1409</v>
      </c>
      <c r="H153" s="116" t="s">
        <v>1410</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1411</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1412</v>
      </c>
      <c r="H155" s="116" t="s">
        <v>1413</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1414</v>
      </c>
      <c r="D157" s="116" t="s">
        <v>1415</v>
      </c>
      <c r="E157" s="116" t="s">
        <v>1416</v>
      </c>
      <c r="F157" s="162"/>
      <c r="G157" s="116" t="s">
        <v>1417</v>
      </c>
      <c r="H157" s="190" t="s">
        <v>1418</v>
      </c>
      <c r="I157" s="165" t="s">
        <v>1419</v>
      </c>
      <c r="J157" s="161"/>
      <c r="K157" s="165" t="s">
        <v>1420</v>
      </c>
      <c r="L157" s="191" t="s">
        <v>1421</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1422</v>
      </c>
      <c r="H158" s="190" t="s">
        <v>1418</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1423</v>
      </c>
      <c r="H159" s="190" t="s">
        <v>1418</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1028</v>
      </c>
      <c r="D164" s="116" t="s">
        <v>1424</v>
      </c>
      <c r="E164" s="116" t="s">
        <v>1425</v>
      </c>
      <c r="F164" s="162"/>
      <c r="G164" s="116" t="s">
        <v>1426</v>
      </c>
      <c r="H164" s="161"/>
      <c r="I164" s="165" t="s">
        <v>1427</v>
      </c>
      <c r="J164" s="161"/>
      <c r="K164" s="165" t="s">
        <v>1428</v>
      </c>
      <c r="L164" s="192" t="str">
        <f>L157</f>
        <v>(1) RasPi OS must be able to clearly identify the source of a command
(2) Commands from OpenAPS to RasPi must be unique
(3)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1429</v>
      </c>
      <c r="H165" s="161"/>
      <c r="I165" s="161"/>
      <c r="J165" s="161"/>
      <c r="K165" s="165" t="s">
        <v>1430</v>
      </c>
      <c r="L165" s="191" t="s">
        <v>1431</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1432</v>
      </c>
      <c r="D171" s="116" t="s">
        <v>1433</v>
      </c>
      <c r="E171" s="116" t="s">
        <v>1434</v>
      </c>
      <c r="F171" s="162"/>
      <c r="G171" s="116" t="s">
        <v>1435</v>
      </c>
      <c r="H171" s="161"/>
      <c r="I171" s="165" t="s">
        <v>1436</v>
      </c>
      <c r="J171" s="161"/>
      <c r="K171" s="165" t="s">
        <v>1437</v>
      </c>
      <c r="L171" s="191" t="s">
        <v>1438</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1439</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1440</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1441</v>
      </c>
      <c r="D179" s="116" t="s">
        <v>1442</v>
      </c>
      <c r="E179" s="116" t="s">
        <v>1443</v>
      </c>
      <c r="F179" s="162"/>
      <c r="G179" s="116" t="s">
        <v>557</v>
      </c>
      <c r="H179" s="162" t="str">
        <f t="shared" ref="H179:H180" si="1">H213</f>
        <v>Use independent or external monitoring software that can detect unexpected or unusual operation in the kernel
When there are scheduling issues, pump must fall back to regular operation</v>
      </c>
      <c r="I179" s="165" t="s">
        <v>1444</v>
      </c>
      <c r="J179" s="161"/>
      <c r="K179" s="165" t="s">
        <v>1445</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1446</v>
      </c>
      <c r="H180" s="162" t="str">
        <f t="shared" si="1"/>
        <v>Use independent or external monitoring software that can detect unexpected or unusual operation in the kernel
When there are scheduling issues, pump must fall back to regular operation</v>
      </c>
      <c r="I180" s="161"/>
      <c r="J180" s="161"/>
      <c r="K180" s="165" t="s">
        <v>1447</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1448</v>
      </c>
      <c r="C186" s="116" t="s">
        <v>1449</v>
      </c>
      <c r="D186" s="116" t="s">
        <v>1450</v>
      </c>
      <c r="E186" s="116" t="s">
        <v>1451</v>
      </c>
      <c r="F186" s="162"/>
      <c r="G186" s="116" t="s">
        <v>1452</v>
      </c>
      <c r="H186" s="165" t="s">
        <v>1453</v>
      </c>
      <c r="I186" s="165" t="s">
        <v>1454</v>
      </c>
      <c r="J186" s="161"/>
      <c r="K186" s="165" t="s">
        <v>1403</v>
      </c>
      <c r="L186" s="180" t="s">
        <v>1455</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1405</v>
      </c>
      <c r="H187" s="165" t="s">
        <v>1456</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1407</v>
      </c>
      <c r="H188" s="165" t="s">
        <v>1457</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1409</v>
      </c>
      <c r="H189" s="165" t="s">
        <v>1458</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1411</v>
      </c>
      <c r="H190" s="165" t="s">
        <v>1459</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1412</v>
      </c>
      <c r="H191" s="165" t="s">
        <v>1460</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1461</v>
      </c>
      <c r="D192" s="116" t="s">
        <v>1462</v>
      </c>
      <c r="E192" s="116" t="s">
        <v>1463</v>
      </c>
      <c r="F192" s="162"/>
      <c r="G192" s="116" t="s">
        <v>1464</v>
      </c>
      <c r="H192" s="165" t="s">
        <v>1465</v>
      </c>
      <c r="I192" s="165" t="s">
        <v>1466</v>
      </c>
      <c r="J192" s="161"/>
      <c r="K192" s="165" t="s">
        <v>1420</v>
      </c>
      <c r="L192" s="180" t="s">
        <v>1467</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1422</v>
      </c>
      <c r="H193" s="165" t="s">
        <v>1468</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1469</v>
      </c>
      <c r="H194" s="165" t="s">
        <v>898</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1470</v>
      </c>
      <c r="D199" s="116" t="s">
        <v>1471</v>
      </c>
      <c r="E199" s="116" t="s">
        <v>1472</v>
      </c>
      <c r="F199" s="162"/>
      <c r="G199" s="116" t="s">
        <v>1426</v>
      </c>
      <c r="H199" s="165" t="s">
        <v>1473</v>
      </c>
      <c r="I199" s="165" t="s">
        <v>1474</v>
      </c>
      <c r="J199" s="161"/>
      <c r="K199" s="165" t="s">
        <v>1428</v>
      </c>
      <c r="L199" s="180" t="s">
        <v>1475</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1429</v>
      </c>
      <c r="H200" s="165" t="s">
        <v>1476</v>
      </c>
      <c r="I200" s="161"/>
      <c r="J200" s="161"/>
      <c r="K200" s="165" t="s">
        <v>1430</v>
      </c>
      <c r="L200" s="180" t="s">
        <v>1477</v>
      </c>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1478</v>
      </c>
      <c r="D206" s="116" t="s">
        <v>1479</v>
      </c>
      <c r="E206" s="116" t="s">
        <v>1480</v>
      </c>
      <c r="F206" s="162"/>
      <c r="G206" s="116" t="s">
        <v>1481</v>
      </c>
      <c r="H206" s="165" t="s">
        <v>1482</v>
      </c>
      <c r="I206" s="165" t="s">
        <v>1483</v>
      </c>
      <c r="J206" s="161"/>
      <c r="K206" s="165" t="s">
        <v>1437</v>
      </c>
      <c r="L206" s="180" t="s">
        <v>1484</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1485</v>
      </c>
      <c r="H207" s="165" t="s">
        <v>1486</v>
      </c>
      <c r="I207" s="161"/>
      <c r="J207" s="161"/>
      <c r="K207" s="116" t="s">
        <v>1487</v>
      </c>
      <c r="L207" s="165" t="s">
        <v>1488</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1489</v>
      </c>
      <c r="D213" s="116" t="s">
        <v>1442</v>
      </c>
      <c r="E213" s="116" t="s">
        <v>1490</v>
      </c>
      <c r="F213" s="162"/>
      <c r="G213" s="116" t="s">
        <v>557</v>
      </c>
      <c r="H213" s="165" t="s">
        <v>1491</v>
      </c>
      <c r="I213" s="165" t="s">
        <v>1492</v>
      </c>
      <c r="J213" s="161"/>
      <c r="K213" s="165" t="s">
        <v>1445</v>
      </c>
      <c r="L213" s="180" t="s">
        <v>1493</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1446</v>
      </c>
      <c r="H214" s="165" t="str">
        <f>H213</f>
        <v>Use independent or external monitoring software that can detect unexpected or unusual operation in the kernel
When there are scheduling issues, pump must fall back to regular operation</v>
      </c>
      <c r="I214" s="161"/>
      <c r="J214" s="161"/>
      <c r="K214" s="165" t="s">
        <v>1447</v>
      </c>
      <c r="L214" s="180" t="s">
        <v>1494</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1051</v>
      </c>
      <c r="B216" s="169" t="s">
        <v>1495</v>
      </c>
      <c r="C216" s="116" t="s">
        <v>1496</v>
      </c>
      <c r="D216" s="116" t="s">
        <v>1497</v>
      </c>
      <c r="E216" s="116" t="s">
        <v>1498</v>
      </c>
      <c r="F216" s="162"/>
      <c r="G216" s="116" t="s">
        <v>1499</v>
      </c>
      <c r="H216" s="116" t="s">
        <v>1500</v>
      </c>
      <c r="I216" s="116" t="s">
        <v>1501</v>
      </c>
      <c r="J216" s="162"/>
      <c r="K216" s="116" t="s">
        <v>1502</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1503</v>
      </c>
      <c r="H217" s="116" t="s">
        <v>1504</v>
      </c>
      <c r="I217" s="162"/>
      <c r="J217" s="162"/>
      <c r="K217" s="116" t="s">
        <v>1505</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1506</v>
      </c>
      <c r="H218" s="162"/>
      <c r="I218" s="162"/>
      <c r="J218" s="162"/>
      <c r="K218" s="116" t="s">
        <v>1507</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1508</v>
      </c>
      <c r="H219" s="116" t="s">
        <v>1509</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1510</v>
      </c>
      <c r="H220" s="116" t="s">
        <v>772</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1511</v>
      </c>
      <c r="D225" s="116" t="s">
        <v>1512</v>
      </c>
      <c r="E225" s="116" t="s">
        <v>1513</v>
      </c>
      <c r="F225" s="162"/>
      <c r="G225" s="116" t="s">
        <v>772</v>
      </c>
      <c r="H225" s="162"/>
      <c r="I225" s="116" t="s">
        <v>1514</v>
      </c>
      <c r="J225" s="162"/>
      <c r="K225" s="116" t="s">
        <v>1515</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1516</v>
      </c>
      <c r="D232" s="116" t="s">
        <v>1517</v>
      </c>
      <c r="E232" s="116" t="s">
        <v>1518</v>
      </c>
      <c r="F232" s="162"/>
      <c r="G232" s="116" t="s">
        <v>772</v>
      </c>
      <c r="H232" s="162"/>
      <c r="I232" s="116" t="s">
        <v>1519</v>
      </c>
      <c r="J232" s="162"/>
      <c r="K232" s="116" t="s">
        <v>1515</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1520</v>
      </c>
      <c r="D240" s="116" t="s">
        <v>1521</v>
      </c>
      <c r="E240" s="116" t="s">
        <v>1522</v>
      </c>
      <c r="F240" s="162"/>
      <c r="G240" s="116" t="s">
        <v>557</v>
      </c>
      <c r="H240" s="116" t="s">
        <v>1523</v>
      </c>
      <c r="I240" s="116" t="s">
        <v>1524</v>
      </c>
      <c r="J240" s="162"/>
      <c r="K240" s="116" t="s">
        <v>1445</v>
      </c>
      <c r="L240" s="30" t="s">
        <v>1523</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1525</v>
      </c>
      <c r="H241" s="116" t="s">
        <v>1526</v>
      </c>
      <c r="I241" s="162"/>
      <c r="J241" s="162"/>
      <c r="K241" s="116" t="s">
        <v>1447</v>
      </c>
      <c r="L241" s="30" t="s">
        <v>1523</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1527</v>
      </c>
      <c r="C243" s="35" t="s">
        <v>1528</v>
      </c>
      <c r="D243" s="116" t="s">
        <v>1264</v>
      </c>
      <c r="E243" s="116" t="s">
        <v>1529</v>
      </c>
      <c r="F243" s="116" t="s">
        <v>1266</v>
      </c>
      <c r="G243" s="116" t="s">
        <v>1267</v>
      </c>
      <c r="H243" s="165" t="s">
        <v>772</v>
      </c>
      <c r="I243" s="165" t="s">
        <v>1530</v>
      </c>
      <c r="J243" s="161"/>
      <c r="K243" s="116" t="s">
        <v>1270</v>
      </c>
      <c r="L243" s="180" t="s">
        <v>772</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1272</v>
      </c>
      <c r="H244" s="165" t="s">
        <v>1531</v>
      </c>
      <c r="I244" s="161"/>
      <c r="J244" s="161"/>
      <c r="K244" s="165" t="s">
        <v>1273</v>
      </c>
      <c r="L244" s="180" t="s">
        <v>1532</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1275</v>
      </c>
      <c r="H245" s="165" t="s">
        <v>1533</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1277</v>
      </c>
      <c r="H246" s="165" t="s">
        <v>1533</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1534</v>
      </c>
      <c r="D249" s="116" t="s">
        <v>1278</v>
      </c>
      <c r="E249" s="116" t="s">
        <v>1535</v>
      </c>
      <c r="F249" s="116"/>
      <c r="G249" s="116" t="s">
        <v>1280</v>
      </c>
      <c r="H249" s="116" t="s">
        <v>1281</v>
      </c>
      <c r="I249" s="116" t="s">
        <v>1536</v>
      </c>
      <c r="J249" s="162"/>
      <c r="K249" s="116" t="s">
        <v>1283</v>
      </c>
      <c r="L249" s="30" t="s">
        <v>1537</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1538</v>
      </c>
      <c r="H250" s="116" t="s">
        <v>1539</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1540</v>
      </c>
      <c r="H251" s="116" t="s">
        <v>1541</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1542</v>
      </c>
      <c r="H252" s="165" t="s">
        <v>1543</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1055</v>
      </c>
      <c r="D253" s="176" t="s">
        <v>1288</v>
      </c>
      <c r="E253" s="165" t="s">
        <v>1544</v>
      </c>
      <c r="F253" s="176" t="s">
        <v>1290</v>
      </c>
      <c r="G253" s="176" t="s">
        <v>1545</v>
      </c>
      <c r="H253" s="165" t="s">
        <v>1546</v>
      </c>
      <c r="I253" s="165" t="s">
        <v>1547</v>
      </c>
      <c r="J253" s="161"/>
      <c r="K253" s="165" t="s">
        <v>1294</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1296</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1548</v>
      </c>
      <c r="H255" s="165" t="s">
        <v>1549</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1550</v>
      </c>
      <c r="H256" s="165" t="s">
        <v>1551</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1061</v>
      </c>
      <c r="D259" s="116" t="s">
        <v>1299</v>
      </c>
      <c r="E259" s="66" t="s">
        <v>1552</v>
      </c>
      <c r="F259" s="66" t="s">
        <v>1301</v>
      </c>
      <c r="G259" s="176" t="s">
        <v>1545</v>
      </c>
      <c r="H259" s="165" t="s">
        <v>1553</v>
      </c>
      <c r="I259" s="165" t="s">
        <v>1554</v>
      </c>
      <c r="J259" s="161"/>
      <c r="K259" s="165" t="s">
        <v>1304</v>
      </c>
      <c r="L259" s="180" t="s">
        <v>1555</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1305</v>
      </c>
      <c r="H260" s="165" t="s">
        <v>1556</v>
      </c>
      <c r="I260" s="161"/>
      <c r="J260" s="161"/>
      <c r="K260" s="165" t="s">
        <v>1557</v>
      </c>
      <c r="L260" s="165" t="s">
        <v>1553</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1558</v>
      </c>
      <c r="H261" s="165" t="s">
        <v>1523</v>
      </c>
      <c r="I261" s="161"/>
      <c r="J261" s="161"/>
      <c r="K261" s="165" t="s">
        <v>1559</v>
      </c>
      <c r="L261" s="180" t="s">
        <v>1212</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1560</v>
      </c>
      <c r="H262" s="165" t="s">
        <v>1561</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1057</v>
      </c>
      <c r="D266" s="116" t="s">
        <v>1307</v>
      </c>
      <c r="E266" s="116" t="s">
        <v>1562</v>
      </c>
      <c r="F266" s="116" t="s">
        <v>1309</v>
      </c>
      <c r="G266" s="176" t="s">
        <v>1291</v>
      </c>
      <c r="H266" s="165" t="s">
        <v>1563</v>
      </c>
      <c r="I266" s="165" t="s">
        <v>1564</v>
      </c>
      <c r="J266" s="161"/>
      <c r="K266" s="165" t="s">
        <v>1565</v>
      </c>
      <c r="L266" s="180" t="s">
        <v>1566</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1313</v>
      </c>
      <c r="H267" s="165" t="s">
        <v>1567</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1314</v>
      </c>
      <c r="H268" s="165" t="s">
        <v>1523</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1568</v>
      </c>
      <c r="C271" s="116" t="s">
        <v>1064</v>
      </c>
      <c r="D271" s="116"/>
      <c r="E271" s="116" t="s">
        <v>1569</v>
      </c>
      <c r="F271" s="116"/>
      <c r="G271" s="116" t="s">
        <v>1570</v>
      </c>
      <c r="H271" s="116"/>
      <c r="I271" s="116" t="s">
        <v>1571</v>
      </c>
      <c r="J271" s="162"/>
      <c r="K271" s="116" t="s">
        <v>1572</v>
      </c>
      <c r="L271" s="180" t="s">
        <v>1573</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1574</v>
      </c>
      <c r="H272" s="116"/>
      <c r="I272" s="116"/>
      <c r="J272" s="162"/>
      <c r="K272" s="116" t="s">
        <v>1575</v>
      </c>
      <c r="L272" s="180" t="s">
        <v>1576</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1371</v>
      </c>
      <c r="H273" s="116"/>
      <c r="I273" s="116"/>
      <c r="J273" s="162"/>
      <c r="K273" s="116"/>
      <c r="L273" s="180" t="s">
        <v>1577</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1066</v>
      </c>
      <c r="D276" s="116"/>
      <c r="E276" s="116" t="s">
        <v>1578</v>
      </c>
      <c r="F276" s="116"/>
      <c r="G276" s="116" t="s">
        <v>1579</v>
      </c>
      <c r="H276" s="116"/>
      <c r="I276" s="116" t="s">
        <v>1580</v>
      </c>
      <c r="J276" s="162"/>
      <c r="K276" s="116" t="s">
        <v>1581</v>
      </c>
      <c r="L276" s="180" t="s">
        <v>1582</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1583</v>
      </c>
      <c r="D281" s="116"/>
      <c r="E281" s="116" t="s">
        <v>1584</v>
      </c>
      <c r="F281" s="116"/>
      <c r="G281" s="116" t="s">
        <v>772</v>
      </c>
      <c r="H281" s="116"/>
      <c r="I281" s="116" t="s">
        <v>1585</v>
      </c>
      <c r="J281" s="162"/>
      <c r="K281" s="116" t="s">
        <v>1586</v>
      </c>
      <c r="L281" s="180" t="s">
        <v>1587</v>
      </c>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1068</v>
      </c>
      <c r="D285" s="116"/>
      <c r="E285" s="116" t="s">
        <v>1588</v>
      </c>
      <c r="F285" s="116"/>
      <c r="G285" s="116" t="s">
        <v>1359</v>
      </c>
      <c r="H285" s="116"/>
      <c r="I285" s="116" t="s">
        <v>1589</v>
      </c>
      <c r="J285" s="162"/>
      <c r="K285" s="116" t="s">
        <v>1362</v>
      </c>
      <c r="L285" s="180" t="s">
        <v>1590</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1363</v>
      </c>
      <c r="H286" s="116"/>
      <c r="I286" s="116"/>
      <c r="J286" s="162"/>
      <c r="K286" s="116"/>
      <c r="L286" s="180" t="s">
        <v>1591</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1592</v>
      </c>
      <c r="H287" s="116"/>
      <c r="I287" s="116"/>
      <c r="J287" s="162"/>
      <c r="K287" s="116"/>
      <c r="L287" s="180" t="s">
        <v>1593</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1594</v>
      </c>
      <c r="C289" s="116" t="s">
        <v>1073</v>
      </c>
      <c r="D289" s="116"/>
      <c r="E289" s="116" t="s">
        <v>1595</v>
      </c>
      <c r="F289" s="116"/>
      <c r="G289" s="116" t="s">
        <v>1596</v>
      </c>
      <c r="H289" s="116"/>
      <c r="I289" s="116" t="s">
        <v>1597</v>
      </c>
      <c r="J289" s="162"/>
      <c r="K289" s="1" t="s">
        <v>1598</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1599</v>
      </c>
      <c r="H290" s="116"/>
      <c r="I290" s="116"/>
      <c r="J290" s="162"/>
      <c r="K290" s="6" t="s">
        <v>1600</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1601</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1075</v>
      </c>
      <c r="D294" s="116"/>
      <c r="E294" s="116" t="s">
        <v>1602</v>
      </c>
      <c r="F294" s="116"/>
      <c r="G294" s="116" t="s">
        <v>1603</v>
      </c>
      <c r="H294" s="116"/>
      <c r="I294" s="116" t="s">
        <v>1604</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1077</v>
      </c>
      <c r="D298" s="116"/>
      <c r="E298" s="116" t="s">
        <v>1605</v>
      </c>
      <c r="F298" s="116"/>
      <c r="G298" s="116" t="s">
        <v>1359</v>
      </c>
      <c r="H298" s="116"/>
      <c r="I298" s="116" t="s">
        <v>1606</v>
      </c>
      <c r="J298" s="162"/>
      <c r="K298" s="6" t="s">
        <v>1607</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1388</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1393</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1362</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1608</v>
      </c>
      <c r="B487" s="169" t="s">
        <v>1609</v>
      </c>
      <c r="C487" s="116" t="s">
        <v>1610</v>
      </c>
      <c r="D487" s="116" t="s">
        <v>1611</v>
      </c>
      <c r="E487" s="116" t="s">
        <v>1612</v>
      </c>
      <c r="F487" s="116" t="s">
        <v>1613</v>
      </c>
      <c r="G487" s="116" t="s">
        <v>1614</v>
      </c>
      <c r="H487" s="116" t="s">
        <v>1615</v>
      </c>
      <c r="I487" s="116" t="s">
        <v>1616</v>
      </c>
      <c r="J487" s="162"/>
      <c r="K487" s="116" t="s">
        <v>1617</v>
      </c>
      <c r="L487" s="30" t="s">
        <v>1618</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1619</v>
      </c>
      <c r="H488" s="116" t="s">
        <v>1620</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1621</v>
      </c>
      <c r="H489" s="116" t="s">
        <v>1622</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1623</v>
      </c>
      <c r="D492" s="116" t="s">
        <v>1624</v>
      </c>
      <c r="E492" s="116" t="s">
        <v>1625</v>
      </c>
      <c r="F492" s="116" t="s">
        <v>1626</v>
      </c>
      <c r="G492" s="116" t="s">
        <v>1614</v>
      </c>
      <c r="H492" s="116" t="s">
        <v>1615</v>
      </c>
      <c r="I492" s="116" t="s">
        <v>1627</v>
      </c>
      <c r="J492" s="162"/>
      <c r="K492" s="116" t="s">
        <v>1628</v>
      </c>
      <c r="L492" s="30" t="s">
        <v>1629</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1619</v>
      </c>
      <c r="H493" s="116" t="s">
        <v>1620</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1621</v>
      </c>
      <c r="H494" s="116" t="s">
        <v>1622</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1630</v>
      </c>
      <c r="D499" s="116" t="s">
        <v>1631</v>
      </c>
      <c r="E499" s="116" t="s">
        <v>1632</v>
      </c>
      <c r="F499" s="116" t="s">
        <v>1633</v>
      </c>
      <c r="G499" s="116" t="s">
        <v>1634</v>
      </c>
      <c r="H499" s="116" t="s">
        <v>1212</v>
      </c>
      <c r="I499" s="116" t="s">
        <v>1635</v>
      </c>
      <c r="J499" s="162"/>
      <c r="K499" s="116" t="s">
        <v>1636</v>
      </c>
      <c r="L499" s="30" t="s">
        <v>1212</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1634</v>
      </c>
      <c r="L500" s="30" t="s">
        <v>1212</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1637</v>
      </c>
      <c r="D505" s="116" t="s">
        <v>1638</v>
      </c>
      <c r="E505" s="116" t="s">
        <v>1639</v>
      </c>
      <c r="F505" s="116" t="s">
        <v>1640</v>
      </c>
      <c r="G505" s="116" t="s">
        <v>772</v>
      </c>
      <c r="H505" s="162"/>
      <c r="I505" s="116" t="s">
        <v>1641</v>
      </c>
      <c r="J505" s="162"/>
      <c r="K505" s="116" t="s">
        <v>772</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1642</v>
      </c>
      <c r="D511" s="116" t="s">
        <v>1643</v>
      </c>
      <c r="E511" s="116" t="s">
        <v>1644</v>
      </c>
      <c r="F511" s="116" t="s">
        <v>1645</v>
      </c>
      <c r="G511" s="116" t="s">
        <v>1646</v>
      </c>
      <c r="H511" s="116" t="s">
        <v>1647</v>
      </c>
      <c r="I511" s="116" t="s">
        <v>1648</v>
      </c>
      <c r="J511" s="162"/>
      <c r="K511" s="116" t="s">
        <v>1649</v>
      </c>
      <c r="L511" s="30" t="s">
        <v>1212</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1650</v>
      </c>
      <c r="C517" s="116" t="s">
        <v>1651</v>
      </c>
      <c r="D517" s="116" t="s">
        <v>1652</v>
      </c>
      <c r="E517" s="116" t="s">
        <v>1653</v>
      </c>
      <c r="F517" s="162"/>
      <c r="G517" s="116" t="s">
        <v>1499</v>
      </c>
      <c r="H517" s="116" t="s">
        <v>1500</v>
      </c>
      <c r="I517" s="116" t="s">
        <v>1654</v>
      </c>
      <c r="J517" s="162"/>
      <c r="K517" s="116" t="s">
        <v>1655</v>
      </c>
      <c r="L517" s="30" t="s">
        <v>1656</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1503</v>
      </c>
      <c r="H518" s="116" t="s">
        <v>1504</v>
      </c>
      <c r="I518" s="162"/>
      <c r="J518" s="162"/>
      <c r="K518" s="116" t="s">
        <v>1502</v>
      </c>
      <c r="L518" s="30" t="s">
        <v>1657</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1658</v>
      </c>
      <c r="H519" s="116" t="s">
        <v>1659</v>
      </c>
      <c r="I519" s="162"/>
      <c r="J519" s="162"/>
      <c r="K519" s="116" t="s">
        <v>1505</v>
      </c>
      <c r="L519" s="30" t="s">
        <v>1212</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1508</v>
      </c>
      <c r="H520" s="116" t="s">
        <v>1509</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1660</v>
      </c>
      <c r="D523" s="116" t="s">
        <v>1661</v>
      </c>
      <c r="E523" s="116" t="s">
        <v>1662</v>
      </c>
      <c r="F523" s="162"/>
      <c r="G523" s="116" t="s">
        <v>1663</v>
      </c>
      <c r="H523" s="116" t="s">
        <v>1664</v>
      </c>
      <c r="I523" s="116" t="s">
        <v>1665</v>
      </c>
      <c r="J523" s="162"/>
      <c r="K523" s="116" t="s">
        <v>1666</v>
      </c>
      <c r="L523" s="30" t="s">
        <v>1667</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1655</v>
      </c>
      <c r="L524" s="30" t="s">
        <v>1212</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1502</v>
      </c>
      <c r="L525" s="30" t="s">
        <v>1212</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1505</v>
      </c>
      <c r="L526" s="30" t="s">
        <v>1212</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1668</v>
      </c>
      <c r="D530" s="116" t="s">
        <v>1669</v>
      </c>
      <c r="E530" s="116" t="s">
        <v>1670</v>
      </c>
      <c r="F530" s="162"/>
      <c r="G530" s="116" t="s">
        <v>1671</v>
      </c>
      <c r="H530" s="116" t="s">
        <v>772</v>
      </c>
      <c r="I530" s="116" t="s">
        <v>1672</v>
      </c>
      <c r="J530" s="162"/>
      <c r="K530" s="116" t="s">
        <v>1671</v>
      </c>
      <c r="L530" s="30" t="s">
        <v>772</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1673</v>
      </c>
      <c r="D537" s="116" t="s">
        <v>1674</v>
      </c>
      <c r="E537" s="116" t="s">
        <v>1675</v>
      </c>
      <c r="F537" s="162"/>
      <c r="G537" s="116" t="s">
        <v>1676</v>
      </c>
      <c r="H537" s="116" t="s">
        <v>1212</v>
      </c>
      <c r="I537" s="116" t="s">
        <v>1677</v>
      </c>
      <c r="J537" s="162"/>
      <c r="K537" s="116" t="s">
        <v>1678</v>
      </c>
      <c r="L537" s="30" t="s">
        <v>1212</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1679</v>
      </c>
      <c r="L538" s="30" t="s">
        <v>1212</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1680</v>
      </c>
      <c r="L539" s="30" t="s">
        <v>1681</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1682</v>
      </c>
      <c r="L540" s="30" t="s">
        <v>1212</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1683</v>
      </c>
      <c r="D544" s="116" t="s">
        <v>1684</v>
      </c>
      <c r="E544" s="116" t="s">
        <v>1685</v>
      </c>
      <c r="F544" s="162"/>
      <c r="G544" s="116" t="s">
        <v>1686</v>
      </c>
      <c r="H544" s="116"/>
      <c r="I544" s="116" t="s">
        <v>1687</v>
      </c>
      <c r="J544" s="162"/>
      <c r="K544" s="116" t="s">
        <v>1688</v>
      </c>
      <c r="L544" s="30" t="s">
        <v>1689</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1690</v>
      </c>
      <c r="L545" s="30" t="s">
        <v>772</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1691</v>
      </c>
      <c r="L546" s="30" t="s">
        <v>1692</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1693</v>
      </c>
      <c r="D551" s="116" t="s">
        <v>1694</v>
      </c>
      <c r="E551" s="116" t="s">
        <v>1695</v>
      </c>
      <c r="F551" s="162"/>
      <c r="G551" s="116" t="s">
        <v>557</v>
      </c>
      <c r="H551" s="162" t="str">
        <f>H382</f>
        <v/>
      </c>
      <c r="I551" s="116" t="s">
        <v>1696</v>
      </c>
      <c r="J551" s="162"/>
      <c r="K551" s="116" t="s">
        <v>1445</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1446</v>
      </c>
      <c r="H552" s="198" t="str">
        <f>H382</f>
        <v/>
      </c>
      <c r="I552" s="198"/>
      <c r="J552" s="162"/>
      <c r="K552" s="116" t="s">
        <v>1447</v>
      </c>
      <c r="L552" s="30" t="s">
        <v>1697</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1698</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1699</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1700</v>
      </c>
      <c r="B2" s="200" t="s">
        <v>1701</v>
      </c>
      <c r="C2" s="6" t="s">
        <v>1702</v>
      </c>
      <c r="D2" s="5"/>
      <c r="E2" s="5"/>
      <c r="F2" s="5"/>
      <c r="G2" s="5"/>
      <c r="H2" s="5"/>
      <c r="I2" s="5"/>
      <c r="J2" s="5"/>
      <c r="K2" s="5"/>
      <c r="L2" s="5"/>
      <c r="M2" s="5"/>
      <c r="N2" s="5"/>
      <c r="O2" s="5"/>
      <c r="P2" s="5"/>
      <c r="Q2" s="5"/>
      <c r="R2" s="5"/>
      <c r="S2" s="5"/>
      <c r="T2" s="5"/>
      <c r="U2" s="5"/>
      <c r="V2" s="5"/>
      <c r="W2" s="5"/>
      <c r="X2" s="5"/>
      <c r="Y2" s="5"/>
      <c r="Z2" s="5"/>
    </row>
    <row r="3">
      <c r="A3" s="6">
        <v>1.0</v>
      </c>
      <c r="B3" s="200" t="s">
        <v>1703</v>
      </c>
      <c r="C3" s="6" t="s">
        <v>1704</v>
      </c>
      <c r="D3" s="5"/>
      <c r="E3" s="5"/>
      <c r="F3" s="5"/>
      <c r="G3" s="5"/>
      <c r="H3" s="5"/>
      <c r="I3" s="5"/>
      <c r="J3" s="5"/>
      <c r="K3" s="5"/>
      <c r="L3" s="5"/>
      <c r="M3" s="5"/>
      <c r="N3" s="5"/>
      <c r="O3" s="5"/>
      <c r="P3" s="5"/>
      <c r="Q3" s="5"/>
      <c r="R3" s="5"/>
      <c r="S3" s="5"/>
      <c r="T3" s="5"/>
      <c r="U3" s="5"/>
      <c r="V3" s="5"/>
      <c r="W3" s="5"/>
      <c r="X3" s="5"/>
      <c r="Y3" s="5"/>
      <c r="Z3" s="5"/>
    </row>
    <row r="4">
      <c r="A4" s="6">
        <v>2.0</v>
      </c>
      <c r="B4" s="200" t="s">
        <v>1705</v>
      </c>
      <c r="C4" s="6" t="s">
        <v>1706</v>
      </c>
      <c r="D4" s="5"/>
      <c r="E4" s="5"/>
      <c r="F4" s="5"/>
      <c r="G4" s="5"/>
      <c r="H4" s="5"/>
      <c r="I4" s="5"/>
      <c r="J4" s="5"/>
      <c r="K4" s="5"/>
      <c r="L4" s="5"/>
      <c r="M4" s="5"/>
      <c r="N4" s="5"/>
      <c r="O4" s="5"/>
      <c r="P4" s="5"/>
      <c r="Q4" s="5"/>
      <c r="R4" s="5"/>
      <c r="S4" s="5"/>
      <c r="T4" s="5"/>
      <c r="U4" s="5"/>
      <c r="V4" s="5"/>
      <c r="W4" s="5"/>
      <c r="X4" s="5"/>
      <c r="Y4" s="5"/>
      <c r="Z4" s="5"/>
    </row>
    <row r="5">
      <c r="A5" s="6">
        <v>3.0</v>
      </c>
      <c r="B5" s="200" t="s">
        <v>1707</v>
      </c>
      <c r="C5" s="6" t="s">
        <v>1708</v>
      </c>
      <c r="D5" s="5"/>
      <c r="E5" s="5"/>
      <c r="F5" s="5"/>
      <c r="G5" s="5"/>
      <c r="H5" s="5"/>
      <c r="I5" s="5"/>
      <c r="J5" s="5"/>
      <c r="K5" s="5"/>
      <c r="L5" s="5"/>
      <c r="M5" s="5"/>
      <c r="N5" s="5"/>
      <c r="O5" s="5"/>
      <c r="P5" s="5"/>
      <c r="Q5" s="5"/>
      <c r="R5" s="5"/>
      <c r="S5" s="5"/>
      <c r="T5" s="5"/>
      <c r="U5" s="5"/>
      <c r="V5" s="5"/>
      <c r="W5" s="5"/>
      <c r="X5" s="5"/>
      <c r="Y5" s="5"/>
      <c r="Z5" s="5"/>
    </row>
    <row r="6">
      <c r="A6" s="6">
        <v>4.0</v>
      </c>
      <c r="B6" s="200" t="s">
        <v>1709</v>
      </c>
      <c r="C6" s="6" t="s">
        <v>1708</v>
      </c>
      <c r="D6" s="5"/>
      <c r="E6" s="5"/>
      <c r="F6" s="5"/>
      <c r="G6" s="5"/>
      <c r="H6" s="5"/>
      <c r="I6" s="5"/>
      <c r="J6" s="5"/>
      <c r="K6" s="5"/>
      <c r="L6" s="5"/>
      <c r="M6" s="5"/>
      <c r="N6" s="5"/>
      <c r="O6" s="5"/>
      <c r="P6" s="5"/>
      <c r="Q6" s="5"/>
      <c r="R6" s="5"/>
      <c r="S6" s="5"/>
      <c r="T6" s="5"/>
      <c r="U6" s="5"/>
      <c r="V6" s="5"/>
      <c r="W6" s="5"/>
      <c r="X6" s="5"/>
      <c r="Y6" s="5"/>
      <c r="Z6" s="5"/>
    </row>
    <row r="7">
      <c r="A7" s="6">
        <v>5.0</v>
      </c>
      <c r="B7" s="200" t="s">
        <v>1710</v>
      </c>
      <c r="C7" s="6" t="s">
        <v>1708</v>
      </c>
      <c r="D7" s="5"/>
      <c r="E7" s="5"/>
      <c r="F7" s="5"/>
      <c r="G7" s="5"/>
      <c r="H7" s="5"/>
      <c r="I7" s="5"/>
      <c r="J7" s="5"/>
      <c r="K7" s="5"/>
      <c r="L7" s="5"/>
      <c r="M7" s="5"/>
      <c r="N7" s="5"/>
      <c r="O7" s="5"/>
      <c r="P7" s="5"/>
      <c r="Q7" s="5"/>
      <c r="R7" s="5"/>
      <c r="S7" s="5"/>
      <c r="T7" s="5"/>
      <c r="U7" s="5"/>
      <c r="V7" s="5"/>
      <c r="W7" s="5"/>
      <c r="X7" s="5"/>
      <c r="Y7" s="5"/>
      <c r="Z7" s="5"/>
    </row>
    <row r="8">
      <c r="A8" s="6">
        <v>6.0</v>
      </c>
      <c r="B8" s="200" t="s">
        <v>1711</v>
      </c>
      <c r="C8" s="6" t="s">
        <v>1712</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1713</v>
      </c>
      <c r="C2" s="5"/>
      <c r="D2" s="6" t="s">
        <v>1714</v>
      </c>
      <c r="E2" s="5"/>
      <c r="F2" s="6" t="s">
        <v>1715</v>
      </c>
      <c r="G2" s="5"/>
      <c r="H2" s="6" t="s">
        <v>1716</v>
      </c>
      <c r="I2" s="5"/>
      <c r="J2" s="6" t="s">
        <v>1713</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1717</v>
      </c>
      <c r="C4" s="5"/>
      <c r="D4" s="6" t="s">
        <v>1718</v>
      </c>
      <c r="E4" s="5"/>
      <c r="F4" s="6" t="s">
        <v>1719</v>
      </c>
      <c r="G4" s="5"/>
      <c r="H4" s="6" t="s">
        <v>1720</v>
      </c>
      <c r="I4" s="5"/>
      <c r="J4" s="6" t="s">
        <v>1717</v>
      </c>
      <c r="K4" s="5"/>
      <c r="L4" s="5"/>
      <c r="M4" s="5"/>
      <c r="N4" s="5"/>
      <c r="O4" s="5"/>
      <c r="P4" s="5"/>
      <c r="Q4" s="5"/>
      <c r="R4" s="5"/>
      <c r="S4" s="5"/>
      <c r="T4" s="5"/>
      <c r="U4" s="5"/>
      <c r="V4" s="5"/>
      <c r="W4" s="5"/>
      <c r="X4" s="5"/>
      <c r="Y4" s="5"/>
      <c r="Z4" s="5"/>
      <c r="AA4" s="5"/>
      <c r="AB4" s="5"/>
    </row>
    <row r="5">
      <c r="A5" s="5"/>
      <c r="B5" s="6"/>
      <c r="C5" s="5"/>
      <c r="D5" s="6" t="s">
        <v>1721</v>
      </c>
      <c r="E5" s="5"/>
      <c r="F5" s="6" t="s">
        <v>1722</v>
      </c>
      <c r="G5" s="5"/>
      <c r="H5" s="6" t="s">
        <v>1723</v>
      </c>
      <c r="I5" s="5"/>
      <c r="J5" s="6"/>
      <c r="K5" s="6" t="s">
        <v>26</v>
      </c>
      <c r="L5" s="5"/>
      <c r="M5" s="5"/>
      <c r="N5" s="5"/>
      <c r="O5" s="5"/>
      <c r="P5" s="5"/>
      <c r="Q5" s="5"/>
      <c r="R5" s="5"/>
      <c r="S5" s="5"/>
      <c r="T5" s="5"/>
      <c r="U5" s="5"/>
      <c r="V5" s="5"/>
      <c r="W5" s="5"/>
      <c r="X5" s="5"/>
      <c r="Y5" s="5"/>
      <c r="Z5" s="5"/>
      <c r="AA5" s="5"/>
      <c r="AB5" s="5"/>
    </row>
    <row r="6">
      <c r="A6" s="5"/>
      <c r="B6" s="6" t="s">
        <v>1724</v>
      </c>
      <c r="C6" s="5"/>
      <c r="D6" s="6" t="s">
        <v>1725</v>
      </c>
      <c r="E6" s="5"/>
      <c r="F6" s="6" t="s">
        <v>1726</v>
      </c>
      <c r="G6" s="5"/>
      <c r="H6" s="6" t="s">
        <v>1727</v>
      </c>
      <c r="I6" s="5"/>
      <c r="J6" s="6" t="s">
        <v>1724</v>
      </c>
      <c r="K6" s="5"/>
      <c r="L6" s="5"/>
      <c r="M6" s="5"/>
      <c r="N6" s="5"/>
      <c r="O6" s="5"/>
      <c r="P6" s="5"/>
      <c r="Q6" s="5"/>
      <c r="R6" s="5"/>
      <c r="S6" s="5"/>
      <c r="T6" s="5"/>
      <c r="U6" s="5"/>
      <c r="V6" s="5"/>
      <c r="W6" s="5"/>
      <c r="X6" s="5"/>
      <c r="Y6" s="5"/>
      <c r="Z6" s="5"/>
      <c r="AA6" s="5"/>
      <c r="AB6" s="5"/>
    </row>
    <row r="7">
      <c r="A7" s="5"/>
      <c r="B7" s="6" t="s">
        <v>1728</v>
      </c>
      <c r="C7" s="5"/>
      <c r="D7" s="6" t="s">
        <v>1729</v>
      </c>
      <c r="E7" s="5"/>
      <c r="F7" s="6" t="s">
        <v>1730</v>
      </c>
      <c r="G7" s="5"/>
      <c r="H7" s="6" t="s">
        <v>1731</v>
      </c>
      <c r="I7" s="5"/>
      <c r="J7" s="6" t="s">
        <v>1728</v>
      </c>
      <c r="K7" s="5"/>
      <c r="L7" s="5"/>
      <c r="M7" s="5"/>
      <c r="N7" s="5"/>
      <c r="O7" s="5"/>
      <c r="P7" s="5"/>
      <c r="Q7" s="5"/>
      <c r="R7" s="5"/>
      <c r="S7" s="5"/>
      <c r="T7" s="5"/>
      <c r="U7" s="5"/>
      <c r="V7" s="5"/>
      <c r="W7" s="5"/>
      <c r="X7" s="5"/>
      <c r="Y7" s="5"/>
      <c r="Z7" s="5"/>
      <c r="AA7" s="5"/>
      <c r="AB7" s="5"/>
    </row>
    <row r="8">
      <c r="A8" s="5"/>
      <c r="B8" s="6" t="s">
        <v>1732</v>
      </c>
      <c r="C8" s="5"/>
      <c r="D8" s="6" t="s">
        <v>1733</v>
      </c>
      <c r="E8" s="5"/>
      <c r="F8" s="5"/>
      <c r="G8" s="5"/>
      <c r="H8" s="6" t="s">
        <v>1734</v>
      </c>
      <c r="I8" s="5"/>
      <c r="J8" s="5"/>
      <c r="K8" s="5"/>
      <c r="L8" s="5"/>
      <c r="M8" s="5"/>
      <c r="N8" s="5"/>
      <c r="O8" s="5"/>
      <c r="P8" s="5"/>
      <c r="Q8" s="5"/>
      <c r="R8" s="5"/>
      <c r="S8" s="5"/>
      <c r="T8" s="5"/>
      <c r="U8" s="5"/>
      <c r="V8" s="5"/>
      <c r="W8" s="5"/>
      <c r="X8" s="5"/>
      <c r="Y8" s="5"/>
      <c r="Z8" s="5"/>
      <c r="AA8" s="5"/>
      <c r="AB8" s="5"/>
    </row>
    <row r="9">
      <c r="A9" s="5"/>
      <c r="B9" s="5"/>
      <c r="C9" s="5"/>
      <c r="E9" s="5"/>
      <c r="F9" s="5"/>
      <c r="G9" s="5"/>
      <c r="H9" s="6" t="s">
        <v>1735</v>
      </c>
      <c r="I9" s="5"/>
      <c r="J9" s="5"/>
      <c r="K9" s="5"/>
      <c r="L9" s="5"/>
      <c r="M9" s="5"/>
      <c r="N9" s="5"/>
      <c r="O9" s="5"/>
      <c r="P9" s="5"/>
      <c r="Q9" s="5"/>
      <c r="R9" s="5"/>
      <c r="S9" s="5"/>
      <c r="T9" s="5"/>
      <c r="U9" s="5"/>
      <c r="V9" s="5"/>
      <c r="W9" s="5"/>
      <c r="X9" s="5"/>
      <c r="Y9" s="5"/>
      <c r="Z9" s="5"/>
      <c r="AA9" s="5"/>
      <c r="AB9" s="5"/>
    </row>
    <row r="10">
      <c r="A10" s="5"/>
      <c r="B10" s="6" t="s">
        <v>1736</v>
      </c>
      <c r="C10" s="5"/>
      <c r="D10" s="6" t="s">
        <v>1737</v>
      </c>
      <c r="E10" s="5"/>
      <c r="F10" s="5"/>
      <c r="G10" s="5"/>
      <c r="H10" s="35" t="s">
        <v>1738</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1739</v>
      </c>
      <c r="I11" s="5"/>
      <c r="J11" s="5"/>
      <c r="K11" s="5"/>
      <c r="L11" s="5"/>
      <c r="M11" s="5"/>
      <c r="N11" s="5"/>
      <c r="O11" s="5"/>
      <c r="P11" s="5"/>
      <c r="Q11" s="5"/>
      <c r="R11" s="5"/>
      <c r="S11" s="5"/>
      <c r="T11" s="5"/>
      <c r="U11" s="5"/>
      <c r="V11" s="5"/>
      <c r="W11" s="5"/>
      <c r="X11" s="5"/>
      <c r="Y11" s="5"/>
      <c r="Z11" s="5"/>
      <c r="AA11" s="5"/>
      <c r="AB11" s="5"/>
    </row>
    <row r="12">
      <c r="A12" s="5"/>
      <c r="B12" s="5"/>
      <c r="C12" s="5"/>
      <c r="D12" s="6" t="s">
        <v>1740</v>
      </c>
      <c r="E12" s="5"/>
      <c r="F12" s="5"/>
      <c r="G12" s="5"/>
      <c r="H12" s="6" t="s">
        <v>1741</v>
      </c>
      <c r="I12" s="5"/>
      <c r="J12" s="5"/>
      <c r="K12" s="5"/>
      <c r="L12" s="5"/>
      <c r="M12" s="5"/>
      <c r="N12" s="5"/>
      <c r="O12" s="5"/>
      <c r="P12" s="5"/>
      <c r="Q12" s="5"/>
      <c r="R12" s="5"/>
      <c r="S12" s="5"/>
      <c r="T12" s="5"/>
      <c r="U12" s="5"/>
      <c r="V12" s="5"/>
      <c r="W12" s="5"/>
      <c r="X12" s="5"/>
      <c r="Y12" s="5"/>
      <c r="Z12" s="5"/>
      <c r="AA12" s="5"/>
      <c r="AB12" s="5"/>
    </row>
    <row r="13">
      <c r="A13" s="5"/>
      <c r="B13" s="5"/>
      <c r="C13" s="5"/>
      <c r="D13" s="6" t="s">
        <v>1742</v>
      </c>
      <c r="E13" s="5"/>
      <c r="F13" s="5"/>
      <c r="G13" s="5"/>
      <c r="H13" s="6" t="s">
        <v>1743</v>
      </c>
      <c r="I13" s="5"/>
      <c r="J13" s="5"/>
      <c r="K13" s="5"/>
      <c r="L13" s="5"/>
      <c r="M13" s="5"/>
      <c r="N13" s="5"/>
      <c r="O13" s="5"/>
      <c r="P13" s="5"/>
      <c r="Q13" s="5"/>
      <c r="R13" s="5"/>
      <c r="S13" s="5"/>
      <c r="T13" s="5"/>
      <c r="U13" s="5"/>
      <c r="V13" s="5"/>
      <c r="W13" s="5"/>
      <c r="X13" s="5"/>
      <c r="Y13" s="5"/>
      <c r="Z13" s="5"/>
      <c r="AA13" s="5"/>
      <c r="AB13" s="5"/>
    </row>
    <row r="14">
      <c r="A14" s="5"/>
      <c r="B14" s="5"/>
      <c r="C14" s="5"/>
      <c r="D14" s="6" t="s">
        <v>1744</v>
      </c>
      <c r="E14" s="5"/>
      <c r="F14" s="5"/>
      <c r="G14" s="5"/>
      <c r="H14" s="6" t="s">
        <v>1745</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1746</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1747</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1748</v>
      </c>
      <c r="I17" s="5"/>
      <c r="J17" s="5"/>
      <c r="K17" s="5"/>
      <c r="L17" s="5"/>
      <c r="M17" s="5"/>
      <c r="N17" s="5"/>
      <c r="O17" s="5"/>
      <c r="P17" s="5"/>
      <c r="Q17" s="5"/>
      <c r="R17" s="5"/>
      <c r="S17" s="5"/>
      <c r="T17" s="5"/>
      <c r="U17" s="5"/>
      <c r="V17" s="5"/>
      <c r="W17" s="5"/>
      <c r="X17" s="5"/>
      <c r="Y17" s="5"/>
      <c r="Z17" s="5"/>
      <c r="AA17" s="5"/>
      <c r="AB17" s="5"/>
    </row>
    <row r="18">
      <c r="A18" s="5"/>
      <c r="B18" s="5"/>
      <c r="C18" s="5"/>
      <c r="D18" s="138" t="s">
        <v>1749</v>
      </c>
      <c r="E18" s="5"/>
      <c r="F18" s="5"/>
      <c r="G18" s="5"/>
      <c r="H18" s="6" t="s">
        <v>1750</v>
      </c>
      <c r="I18" s="5"/>
      <c r="J18" s="5"/>
      <c r="K18" s="5"/>
      <c r="L18" s="5"/>
      <c r="M18" s="5"/>
      <c r="N18" s="5"/>
      <c r="O18" s="5"/>
      <c r="P18" s="5"/>
      <c r="Q18" s="5"/>
      <c r="R18" s="5"/>
      <c r="S18" s="5"/>
      <c r="T18" s="5"/>
      <c r="U18" s="5"/>
      <c r="V18" s="5"/>
      <c r="W18" s="5"/>
      <c r="X18" s="5"/>
      <c r="Y18" s="5"/>
      <c r="Z18" s="5"/>
      <c r="AA18" s="5"/>
      <c r="AB18" s="5"/>
    </row>
    <row r="19">
      <c r="A19" s="5"/>
      <c r="B19" s="5"/>
      <c r="C19" s="5"/>
      <c r="D19" s="138" t="s">
        <v>1751</v>
      </c>
      <c r="E19" s="5"/>
      <c r="F19" s="5"/>
      <c r="G19" s="5"/>
      <c r="H19" s="6" t="s">
        <v>1752</v>
      </c>
      <c r="I19" s="5"/>
      <c r="J19" s="5"/>
      <c r="K19" s="5"/>
      <c r="L19" s="5"/>
      <c r="M19" s="5"/>
      <c r="N19" s="5"/>
      <c r="O19" s="5"/>
      <c r="P19" s="5"/>
      <c r="Q19" s="5"/>
      <c r="R19" s="5"/>
      <c r="S19" s="5"/>
      <c r="T19" s="5"/>
      <c r="U19" s="5"/>
      <c r="V19" s="5"/>
      <c r="W19" s="5"/>
      <c r="X19" s="5"/>
      <c r="Y19" s="5"/>
      <c r="Z19" s="5"/>
      <c r="AA19" s="5"/>
      <c r="AB19" s="5"/>
    </row>
    <row r="20">
      <c r="A20" s="5"/>
      <c r="B20" s="5"/>
      <c r="C20" s="5"/>
      <c r="D20" s="138" t="s">
        <v>1753</v>
      </c>
      <c r="E20" s="5"/>
      <c r="F20" s="5"/>
      <c r="G20" s="5"/>
      <c r="H20" s="6" t="s">
        <v>1754</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1755</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870</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835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1756</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794</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1757</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1758</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937</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1759</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1760</v>
      </c>
    </row>
    <row r="3">
      <c r="B3" s="1" t="s">
        <v>557</v>
      </c>
    </row>
    <row r="4">
      <c r="B4" s="1" t="s">
        <v>562</v>
      </c>
    </row>
    <row r="5">
      <c r="B5" s="1" t="s">
        <v>1761</v>
      </c>
    </row>
    <row r="6">
      <c r="B6" s="1" t="s">
        <v>1762</v>
      </c>
    </row>
    <row r="7">
      <c r="B7" s="1" t="s">
        <v>1763</v>
      </c>
    </row>
    <row r="8">
      <c r="B8" s="1" t="s">
        <v>1764</v>
      </c>
    </row>
    <row r="9">
      <c r="B9" s="1" t="s">
        <v>1765</v>
      </c>
    </row>
    <row r="10">
      <c r="B10" s="1" t="s">
        <v>1766</v>
      </c>
    </row>
    <row r="11">
      <c r="B11" s="1" t="s">
        <v>1767</v>
      </c>
    </row>
    <row r="12">
      <c r="B12" s="1" t="s">
        <v>1768</v>
      </c>
    </row>
    <row r="13">
      <c r="B13" s="1" t="s">
        <v>1769</v>
      </c>
    </row>
    <row r="14">
      <c r="B14" s="1" t="s">
        <v>1770</v>
      </c>
    </row>
    <row r="15">
      <c r="B15" s="1" t="s">
        <v>1771</v>
      </c>
    </row>
    <row r="16">
      <c r="B16" s="1" t="s">
        <v>1772</v>
      </c>
    </row>
    <row r="17">
      <c r="B17" s="1" t="s">
        <v>1773</v>
      </c>
    </row>
    <row r="20">
      <c r="B20" s="204" t="s">
        <v>1774</v>
      </c>
    </row>
    <row r="21">
      <c r="B21" s="1" t="s">
        <v>1775</v>
      </c>
    </row>
    <row r="22">
      <c r="B22" s="6" t="s">
        <v>1776</v>
      </c>
    </row>
    <row r="23">
      <c r="B23" s="1" t="s">
        <v>1777</v>
      </c>
    </row>
    <row r="24">
      <c r="B24" s="1" t="s">
        <v>1778</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1779</v>
      </c>
    </row>
    <row r="3">
      <c r="B3" s="61"/>
      <c r="C3" s="91" t="s">
        <v>1780</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1781</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1013</v>
      </c>
      <c r="G6" s="20"/>
      <c r="H6" s="21" t="s">
        <v>1014</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1015</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1016</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1017</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1018</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1019</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1020</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1782</v>
      </c>
      <c r="C16" s="54" t="s">
        <v>1010</v>
      </c>
      <c r="D16" s="56" t="s">
        <v>1783</v>
      </c>
      <c r="E16" s="59"/>
      <c r="F16" s="56" t="s">
        <v>1784</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1011</v>
      </c>
      <c r="D17" s="55"/>
      <c r="E17" s="51"/>
      <c r="F17" s="55"/>
      <c r="G17" s="51"/>
      <c r="H17" s="55" t="s">
        <v>1785</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1013</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1015</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1016</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1017</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1018</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1786</v>
      </c>
      <c r="D23" s="55"/>
      <c r="E23" s="55"/>
      <c r="F23" s="55"/>
      <c r="G23" s="55" t="s">
        <v>1787</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1788</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1012</v>
      </c>
      <c r="D25" s="55" t="s">
        <v>1789</v>
      </c>
      <c r="E25" s="55"/>
      <c r="F25" s="55" t="s">
        <v>1790</v>
      </c>
      <c r="G25" s="55" t="s">
        <v>1791</v>
      </c>
      <c r="H25" s="55" t="s">
        <v>1792</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1793</v>
      </c>
      <c r="G26" s="55" t="s">
        <v>1794</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1014</v>
      </c>
      <c r="D27" s="55" t="s">
        <v>1795</v>
      </c>
      <c r="E27" s="55"/>
      <c r="F27" s="55" t="s">
        <v>1796</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1797</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