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han Wu\Desktop\CompSci 310\"/>
    </mc:Choice>
  </mc:AlternateContent>
  <bookViews>
    <workbookView xWindow="0" yWindow="0" windowWidth="20490" windowHeight="9105" activeTab="1"/>
  </bookViews>
  <sheets>
    <sheet name="Sheet1" sheetId="1" r:id="rId1"/>
    <sheet name="32bit" sheetId="4" r:id="rId2"/>
    <sheet name="32bit (2)" sheetId="5" r:id="rId3"/>
    <sheet name="Sheet2" sheetId="2" r:id="rId4"/>
    <sheet name="Sheet3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4" l="1"/>
  <c r="N20" i="4"/>
  <c r="M18" i="4"/>
  <c r="M16" i="4"/>
  <c r="B10" i="4"/>
  <c r="K17" i="4"/>
  <c r="F7" i="4"/>
  <c r="B10" i="5"/>
  <c r="C26" i="5" l="1"/>
  <c r="C17" i="5" s="1"/>
  <c r="C7" i="5"/>
  <c r="C7" i="4"/>
  <c r="C28" i="4"/>
  <c r="B7" i="4" s="1"/>
  <c r="B7" i="5" l="1"/>
  <c r="F17" i="5"/>
  <c r="B17" i="5"/>
  <c r="C10" i="5" s="1"/>
  <c r="C19" i="4"/>
  <c r="C63" i="1"/>
  <c r="B63" i="1" s="1"/>
  <c r="A63" i="1" s="1"/>
  <c r="C73" i="1"/>
  <c r="C65" i="1" s="1"/>
  <c r="B65" i="1" s="1"/>
  <c r="C46" i="1"/>
  <c r="B46" i="1" s="1"/>
  <c r="A46" i="1" s="1"/>
  <c r="C17" i="1"/>
  <c r="B17" i="1" s="1"/>
  <c r="A17" i="1" s="1"/>
  <c r="C4" i="1"/>
  <c r="C5" i="1"/>
  <c r="B5" i="1" s="1"/>
  <c r="A5" i="1" s="1"/>
  <c r="C6" i="1"/>
  <c r="C7" i="1"/>
  <c r="B7" i="1" s="1"/>
  <c r="A7" i="1" s="1"/>
  <c r="C8" i="1"/>
  <c r="B8" i="1" s="1"/>
  <c r="A8" i="1" s="1"/>
  <c r="C9" i="1"/>
  <c r="B9" i="1" s="1"/>
  <c r="A9" i="1" s="1"/>
  <c r="C10" i="1"/>
  <c r="B10" i="1" s="1"/>
  <c r="A10" i="1" s="1"/>
  <c r="C11" i="1"/>
  <c r="C12" i="1"/>
  <c r="C14" i="1"/>
  <c r="B14" i="1" s="1"/>
  <c r="A14" i="1" s="1"/>
  <c r="C15" i="1"/>
  <c r="C26" i="1"/>
  <c r="C35" i="1" s="1"/>
  <c r="B35" i="1" s="1"/>
  <c r="C28" i="1"/>
  <c r="B28" i="1" s="1"/>
  <c r="A28" i="1" s="1"/>
  <c r="C30" i="1"/>
  <c r="C37" i="1" s="1"/>
  <c r="B37" i="1" s="1"/>
  <c r="A37" i="1" s="1"/>
  <c r="C33" i="1"/>
  <c r="B33" i="1" s="1"/>
  <c r="A33" i="1" s="1"/>
  <c r="C34" i="1"/>
  <c r="B34" i="1" s="1"/>
  <c r="A34" i="1" s="1"/>
  <c r="C3" i="1"/>
  <c r="B3" i="1" s="1"/>
  <c r="A3" i="1" s="1"/>
  <c r="B6" i="1"/>
  <c r="A6" i="1" s="1"/>
  <c r="B12" i="1"/>
  <c r="A12" i="1" s="1"/>
  <c r="F10" i="5" l="1"/>
  <c r="C9" i="5"/>
  <c r="F9" i="5" s="1"/>
  <c r="B11" i="5"/>
  <c r="F19" i="4"/>
  <c r="B19" i="4"/>
  <c r="A11" i="4" s="1"/>
  <c r="B73" i="1"/>
  <c r="A73" i="1" s="1"/>
  <c r="C19" i="1"/>
  <c r="B19" i="1" s="1"/>
  <c r="A19" i="1" s="1"/>
  <c r="B26" i="1"/>
  <c r="A26" i="1" s="1"/>
  <c r="A65" i="1"/>
  <c r="F35" i="1"/>
  <c r="A35" i="1" s="1"/>
  <c r="B30" i="1"/>
  <c r="A30" i="1" s="1"/>
  <c r="B15" i="1"/>
  <c r="A15" i="1" s="1"/>
  <c r="B11" i="1"/>
  <c r="A11" i="1" s="1"/>
  <c r="B4" i="1"/>
  <c r="A4" i="1" s="1"/>
  <c r="C10" i="4" l="1"/>
  <c r="F10" i="4" s="1"/>
  <c r="B11" i="4"/>
</calcChain>
</file>

<file path=xl/sharedStrings.xml><?xml version="1.0" encoding="utf-8"?>
<sst xmlns="http://schemas.openxmlformats.org/spreadsheetml/2006/main" count="148" uniqueCount="71">
  <si>
    <t>Decimal Addr</t>
  </si>
  <si>
    <t>Hex Addr</t>
  </si>
  <si>
    <t>Main frame / stack level 1</t>
  </si>
  <si>
    <t>Handle frame, stack level 0</t>
  </si>
  <si>
    <t>filename</t>
  </si>
  <si>
    <t>Filename [100]</t>
  </si>
  <si>
    <t>0x7fffffffe510</t>
  </si>
  <si>
    <t>0x7fffffffe4d0</t>
  </si>
  <si>
    <t>0x7fffffffe4c4</t>
  </si>
  <si>
    <t>0x7fffffffe4b0</t>
  </si>
  <si>
    <t>0x7fffffffe420</t>
  </si>
  <si>
    <t>0x7fffffffe5fe</t>
  </si>
  <si>
    <t>Check</t>
  </si>
  <si>
    <t>0x603030</t>
  </si>
  <si>
    <t>input</t>
  </si>
  <si>
    <t>&amp;Input</t>
  </si>
  <si>
    <t>0x7fffffffe4a8</t>
  </si>
  <si>
    <t>saved rip</t>
  </si>
  <si>
    <t>0x7fffffffe358</t>
  </si>
  <si>
    <t>request string [1024] 
= 
"GET /index.html HTTP\n"</t>
  </si>
  <si>
    <t>0x7fffffffe350</t>
  </si>
  <si>
    <t>0x7fffffffe368</t>
  </si>
  <si>
    <t>start</t>
  </si>
  <si>
    <t>is_html</t>
  </si>
  <si>
    <t>0x603035</t>
  </si>
  <si>
    <t>end</t>
  </si>
  <si>
    <t>0x7fffffffe370</t>
  </si>
  <si>
    <t>0x60303f</t>
  </si>
  <si>
    <t>0x7fffffffe364</t>
  </si>
  <si>
    <t>len</t>
  </si>
  <si>
    <t>return address back to main</t>
  </si>
  <si>
    <t>stored is_html</t>
  </si>
  <si>
    <t>0x603440</t>
  </si>
  <si>
    <t>path</t>
  </si>
  <si>
    <t>0x603430</t>
  </si>
  <si>
    <t>"./www/index.html"</t>
  </si>
  <si>
    <t>0x7fffffffe390</t>
  </si>
  <si>
    <t>file_status</t>
  </si>
  <si>
    <t>0x603460</t>
  </si>
  <si>
    <t>contents</t>
  </si>
  <si>
    <t>0x7fffffffe388</t>
  </si>
  <si>
    <t>readfile</t>
  </si>
  <si>
    <t>0x6035b0</t>
  </si>
  <si>
    <t>0x7fffffffe3c0</t>
  </si>
  <si>
    <t>st_dev = 25</t>
  </si>
  <si>
    <t>file_status.st_size</t>
  </si>
  <si>
    <t>0x7fffffffe3f8</t>
  </si>
  <si>
    <t>file_status.st_ctim</t>
  </si>
  <si>
    <t>0x7fffffffe484</t>
  </si>
  <si>
    <t>0x7fffffffe408</t>
  </si>
  <si>
    <t>request</t>
  </si>
  <si>
    <t>0x7fffffffe378</t>
  </si>
  <si>
    <t>&amp;path</t>
  </si>
  <si>
    <t>&amp;readfile</t>
  </si>
  <si>
    <t xml:space="preserve">0x7fffffffe33c </t>
  </si>
  <si>
    <t>0xbffff008</t>
  </si>
  <si>
    <t>0xbffff000</t>
  </si>
  <si>
    <t>ret</t>
  </si>
  <si>
    <t>0xbffff354</t>
  </si>
  <si>
    <t>OUR SHELLCODE</t>
  </si>
  <si>
    <t>RETURN ADDRESS</t>
  </si>
  <si>
    <t>Byte offset</t>
  </si>
  <si>
    <t>0xBFFFEFE0</t>
  </si>
  <si>
    <t>x90</t>
  </si>
  <si>
    <t>BFFFF1B4</t>
  </si>
  <si>
    <t>saved ebp</t>
  </si>
  <si>
    <t>saved ebx</t>
  </si>
  <si>
    <t>Bffff0b8</t>
  </si>
  <si>
    <t>argv</t>
  </si>
  <si>
    <t>bffffd84</t>
  </si>
  <si>
    <t>B822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</si>
</sst>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3"/>
  <sheetViews>
    <sheetView topLeftCell="A22" zoomScaleNormal="100" workbookViewId="0">
      <selection activeCell="D53" sqref="D53"/>
    </sheetView>
  </sheetViews>
  <sheetFormatPr defaultRowHeight="11.25" x14ac:dyDescent="0.2"/>
  <cols>
    <col min="1" max="1" width="6.6640625" style="1" bestFit="1" customWidth="1"/>
    <col min="2" max="2" width="13" style="1" bestFit="1" customWidth="1"/>
    <col min="3" max="3" width="12.1640625" style="1" bestFit="1" customWidth="1"/>
    <col min="4" max="4" width="12.1640625" style="1" customWidth="1"/>
    <col min="5" max="5" width="23.33203125" style="1" bestFit="1" customWidth="1"/>
    <col min="6" max="6" width="13" style="2" bestFit="1" customWidth="1"/>
    <col min="7" max="7" width="12.83203125" style="1" bestFit="1" customWidth="1"/>
    <col min="8" max="8" width="28" style="1" bestFit="1" customWidth="1"/>
    <col min="9" max="9" width="9.33203125" style="1"/>
    <col min="10" max="10" width="10.6640625" style="1" bestFit="1" customWidth="1"/>
    <col min="11" max="16384" width="9.33203125" style="1"/>
  </cols>
  <sheetData>
    <row r="2" spans="1:7" x14ac:dyDescent="0.2">
      <c r="A2" s="1" t="s">
        <v>12</v>
      </c>
      <c r="B2" s="1" t="s">
        <v>1</v>
      </c>
      <c r="C2" s="1" t="s">
        <v>0</v>
      </c>
      <c r="F2" s="2" t="s">
        <v>1</v>
      </c>
    </row>
    <row r="3" spans="1:7" x14ac:dyDescent="0.2">
      <c r="A3" s="1" t="b">
        <f>IF(B3="","",B3=F3)</f>
        <v>1</v>
      </c>
      <c r="B3" s="1" t="str">
        <f>IF(C3="","",LOWER("0x7ff"&amp;DEC2HEX(C3)))</f>
        <v>0x7fffffffe5fe</v>
      </c>
      <c r="C3" s="1">
        <f>IF(F3="","",HEX2DEC(RIGHT(F3,9)))</f>
        <v>68719470078</v>
      </c>
      <c r="F3" s="2" t="s">
        <v>11</v>
      </c>
    </row>
    <row r="4" spans="1:7" x14ac:dyDescent="0.2">
      <c r="A4" s="1" t="str">
        <f t="shared" ref="A4:A35" si="0">IF(B4="","",B4=F4)</f>
        <v/>
      </c>
      <c r="B4" s="1" t="str">
        <f t="shared" ref="B4:B46" si="1">IF(C4="","",LOWER("0x7ff"&amp;DEC2HEX(C4)))</f>
        <v/>
      </c>
      <c r="C4" s="1" t="str">
        <f t="shared" ref="C4:C34" si="2">IF(F4="","",HEX2DEC(RIGHT(F4,9)))</f>
        <v/>
      </c>
    </row>
    <row r="5" spans="1:7" x14ac:dyDescent="0.2">
      <c r="A5" s="1" t="str">
        <f t="shared" si="0"/>
        <v/>
      </c>
      <c r="B5" s="1" t="str">
        <f t="shared" si="1"/>
        <v/>
      </c>
      <c r="C5" s="1" t="str">
        <f t="shared" si="2"/>
        <v/>
      </c>
    </row>
    <row r="6" spans="1:7" x14ac:dyDescent="0.2">
      <c r="A6" s="1" t="str">
        <f t="shared" si="0"/>
        <v/>
      </c>
      <c r="B6" s="1" t="str">
        <f t="shared" si="1"/>
        <v/>
      </c>
      <c r="C6" s="1" t="str">
        <f t="shared" si="2"/>
        <v/>
      </c>
    </row>
    <row r="7" spans="1:7" x14ac:dyDescent="0.2">
      <c r="A7" s="1" t="b">
        <f t="shared" si="0"/>
        <v>1</v>
      </c>
      <c r="B7" s="1" t="str">
        <f t="shared" si="1"/>
        <v>0x7fffffffe510</v>
      </c>
      <c r="C7" s="1">
        <f t="shared" si="2"/>
        <v>68719469840</v>
      </c>
      <c r="E7" s="3" t="s">
        <v>2</v>
      </c>
      <c r="F7" s="2" t="s">
        <v>6</v>
      </c>
    </row>
    <row r="8" spans="1:7" x14ac:dyDescent="0.2">
      <c r="A8" s="1" t="str">
        <f t="shared" si="0"/>
        <v/>
      </c>
      <c r="B8" s="1" t="str">
        <f t="shared" si="1"/>
        <v/>
      </c>
      <c r="C8" s="1" t="str">
        <f t="shared" si="2"/>
        <v/>
      </c>
    </row>
    <row r="9" spans="1:7" x14ac:dyDescent="0.2">
      <c r="A9" s="1" t="str">
        <f t="shared" si="0"/>
        <v/>
      </c>
      <c r="B9" s="1" t="str">
        <f t="shared" si="1"/>
        <v/>
      </c>
      <c r="C9" s="1" t="str">
        <f t="shared" si="2"/>
        <v/>
      </c>
    </row>
    <row r="10" spans="1:7" x14ac:dyDescent="0.2">
      <c r="A10" s="1" t="b">
        <f t="shared" si="0"/>
        <v>1</v>
      </c>
      <c r="B10" s="1" t="str">
        <f t="shared" si="1"/>
        <v>0x7fffffffe4d0</v>
      </c>
      <c r="C10" s="1">
        <f t="shared" si="2"/>
        <v>68719469776</v>
      </c>
      <c r="E10" s="1" t="s">
        <v>15</v>
      </c>
      <c r="F10" s="2" t="s">
        <v>7</v>
      </c>
      <c r="G10" s="1" t="s">
        <v>13</v>
      </c>
    </row>
    <row r="11" spans="1:7" x14ac:dyDescent="0.2">
      <c r="A11" s="1" t="str">
        <f t="shared" si="0"/>
        <v/>
      </c>
      <c r="B11" s="1" t="str">
        <f t="shared" si="1"/>
        <v/>
      </c>
      <c r="C11" s="1" t="str">
        <f t="shared" si="2"/>
        <v/>
      </c>
    </row>
    <row r="12" spans="1:7" x14ac:dyDescent="0.2">
      <c r="A12" s="1" t="str">
        <f t="shared" si="0"/>
        <v/>
      </c>
      <c r="B12" s="1" t="str">
        <f t="shared" si="1"/>
        <v/>
      </c>
      <c r="C12" s="1" t="str">
        <f t="shared" si="2"/>
        <v/>
      </c>
    </row>
    <row r="13" spans="1:7" x14ac:dyDescent="0.2">
      <c r="E13" s="1" t="s">
        <v>23</v>
      </c>
      <c r="F13" s="2" t="s">
        <v>8</v>
      </c>
      <c r="G13" s="1">
        <v>0</v>
      </c>
    </row>
    <row r="14" spans="1:7" x14ac:dyDescent="0.2">
      <c r="A14" s="1" t="str">
        <f t="shared" si="0"/>
        <v/>
      </c>
      <c r="B14" s="1" t="str">
        <f t="shared" si="1"/>
        <v/>
      </c>
      <c r="C14" s="1" t="str">
        <f t="shared" si="2"/>
        <v/>
      </c>
    </row>
    <row r="15" spans="1:7" x14ac:dyDescent="0.2">
      <c r="A15" s="1" t="b">
        <f t="shared" si="0"/>
        <v>1</v>
      </c>
      <c r="B15" s="1" t="str">
        <f t="shared" si="1"/>
        <v>0x7fffffffe4b0</v>
      </c>
      <c r="C15" s="1">
        <f t="shared" si="2"/>
        <v>68719469744</v>
      </c>
      <c r="E15" s="3" t="s">
        <v>3</v>
      </c>
      <c r="F15" s="2" t="s">
        <v>9</v>
      </c>
    </row>
    <row r="17" spans="1:9" s="4" customFormat="1" x14ac:dyDescent="0.2">
      <c r="A17" s="4" t="b">
        <f t="shared" ref="A17" si="3">IF(B17="","",B17=F17)</f>
        <v>1</v>
      </c>
      <c r="B17" s="4" t="str">
        <f t="shared" si="1"/>
        <v>0x7fffffffe4a8</v>
      </c>
      <c r="C17" s="4">
        <f t="shared" ref="C17" si="4">IF(F17="","",HEX2DEC(RIGHT(F17,9)))</f>
        <v>68719469736</v>
      </c>
      <c r="E17" s="4" t="s">
        <v>17</v>
      </c>
      <c r="F17" s="5" t="s">
        <v>16</v>
      </c>
      <c r="G17" s="4" t="s">
        <v>55</v>
      </c>
      <c r="H17" s="4" t="s">
        <v>30</v>
      </c>
    </row>
    <row r="19" spans="1:9" ht="12" thickBot="1" x14ac:dyDescent="0.25">
      <c r="A19" s="1" t="b">
        <f t="shared" si="0"/>
        <v>1</v>
      </c>
      <c r="B19" s="1" t="str">
        <f t="shared" si="1"/>
        <v>0x7fffffffe484</v>
      </c>
      <c r="C19" s="1">
        <f>C26+100</f>
        <v>68719469700</v>
      </c>
      <c r="F19" s="2" t="s">
        <v>48</v>
      </c>
    </row>
    <row r="20" spans="1:9" x14ac:dyDescent="0.2">
      <c r="G20" s="24" t="s">
        <v>5</v>
      </c>
      <c r="H20" s="25"/>
      <c r="I20" s="26"/>
    </row>
    <row r="21" spans="1:9" x14ac:dyDescent="0.2">
      <c r="G21" s="27"/>
      <c r="H21" s="28"/>
      <c r="I21" s="29"/>
    </row>
    <row r="22" spans="1:9" x14ac:dyDescent="0.2">
      <c r="G22" s="27"/>
      <c r="H22" s="28"/>
      <c r="I22" s="29"/>
    </row>
    <row r="23" spans="1:9" x14ac:dyDescent="0.2">
      <c r="G23" s="27"/>
      <c r="H23" s="28"/>
      <c r="I23" s="29"/>
    </row>
    <row r="24" spans="1:9" x14ac:dyDescent="0.2">
      <c r="G24" s="27"/>
      <c r="H24" s="28"/>
      <c r="I24" s="29"/>
    </row>
    <row r="25" spans="1:9" x14ac:dyDescent="0.2">
      <c r="G25" s="27"/>
      <c r="H25" s="28"/>
      <c r="I25" s="29"/>
    </row>
    <row r="26" spans="1:9" ht="12" thickBot="1" x14ac:dyDescent="0.25">
      <c r="A26" s="1" t="b">
        <f t="shared" si="0"/>
        <v>1</v>
      </c>
      <c r="B26" s="1" t="str">
        <f t="shared" si="1"/>
        <v>0x7fffffffe420</v>
      </c>
      <c r="C26" s="1">
        <f t="shared" si="2"/>
        <v>68719469600</v>
      </c>
      <c r="E26" s="1" t="s">
        <v>4</v>
      </c>
      <c r="F26" s="2" t="s">
        <v>10</v>
      </c>
      <c r="G26" s="30"/>
      <c r="H26" s="31"/>
      <c r="I26" s="32"/>
    </row>
    <row r="27" spans="1:9" x14ac:dyDescent="0.2">
      <c r="G27" s="33" t="s">
        <v>37</v>
      </c>
      <c r="H27" s="34"/>
      <c r="I27" s="35"/>
    </row>
    <row r="28" spans="1:9" x14ac:dyDescent="0.2">
      <c r="A28" s="1" t="b">
        <f t="shared" si="0"/>
        <v>1</v>
      </c>
      <c r="B28" s="1" t="str">
        <f t="shared" si="1"/>
        <v>0x7fffffffe408</v>
      </c>
      <c r="C28" s="1">
        <f t="shared" si="2"/>
        <v>68719469576</v>
      </c>
      <c r="F28" s="2" t="s">
        <v>49</v>
      </c>
      <c r="G28" s="36"/>
      <c r="H28" s="37"/>
      <c r="I28" s="38"/>
    </row>
    <row r="29" spans="1:9" x14ac:dyDescent="0.2">
      <c r="G29" s="36"/>
      <c r="H29" s="37"/>
      <c r="I29" s="38"/>
    </row>
    <row r="30" spans="1:9" x14ac:dyDescent="0.2">
      <c r="A30" s="1" t="b">
        <f t="shared" si="0"/>
        <v>1</v>
      </c>
      <c r="B30" s="1" t="str">
        <f t="shared" si="1"/>
        <v>0x7fffffffe3f8</v>
      </c>
      <c r="C30" s="1">
        <f t="shared" si="2"/>
        <v>68719469560</v>
      </c>
      <c r="E30" s="1" t="s">
        <v>47</v>
      </c>
      <c r="F30" s="6" t="s">
        <v>46</v>
      </c>
      <c r="G30" s="36"/>
      <c r="H30" s="37"/>
      <c r="I30" s="38"/>
    </row>
    <row r="31" spans="1:9" x14ac:dyDescent="0.2">
      <c r="G31" s="36"/>
      <c r="H31" s="37"/>
      <c r="I31" s="38"/>
    </row>
    <row r="32" spans="1:9" x14ac:dyDescent="0.2">
      <c r="G32" s="36"/>
      <c r="H32" s="37"/>
      <c r="I32" s="38"/>
    </row>
    <row r="33" spans="1:10" x14ac:dyDescent="0.2">
      <c r="A33" s="1" t="b">
        <f t="shared" si="0"/>
        <v>1</v>
      </c>
      <c r="B33" s="1" t="str">
        <f t="shared" si="1"/>
        <v>0x7fffffffe3c0</v>
      </c>
      <c r="C33" s="1">
        <f t="shared" si="2"/>
        <v>68719469504</v>
      </c>
      <c r="E33" s="1" t="s">
        <v>45</v>
      </c>
      <c r="F33" s="2" t="s">
        <v>43</v>
      </c>
      <c r="G33" s="36"/>
      <c r="H33" s="37"/>
      <c r="I33" s="38"/>
      <c r="J33" s="1">
        <v>319</v>
      </c>
    </row>
    <row r="34" spans="1:10" x14ac:dyDescent="0.2">
      <c r="A34" s="1" t="str">
        <f t="shared" si="0"/>
        <v/>
      </c>
      <c r="B34" s="1" t="str">
        <f t="shared" si="1"/>
        <v/>
      </c>
      <c r="C34" s="1" t="str">
        <f t="shared" si="2"/>
        <v/>
      </c>
      <c r="G34" s="36"/>
      <c r="H34" s="37"/>
      <c r="I34" s="38"/>
    </row>
    <row r="35" spans="1:10" x14ac:dyDescent="0.2">
      <c r="A35" s="1" t="b">
        <f t="shared" si="0"/>
        <v>1</v>
      </c>
      <c r="B35" s="1" t="str">
        <f t="shared" si="1"/>
        <v>0x7fffffffe3bc</v>
      </c>
      <c r="C35" s="4">
        <f>C26-100</f>
        <v>68719469500</v>
      </c>
      <c r="F35" s="2" t="str">
        <f>B35</f>
        <v>0x7fffffffe3bc</v>
      </c>
      <c r="G35" s="36"/>
      <c r="H35" s="37"/>
      <c r="I35" s="38"/>
    </row>
    <row r="36" spans="1:10" x14ac:dyDescent="0.2">
      <c r="C36" s="4"/>
      <c r="G36" s="36"/>
      <c r="H36" s="37"/>
      <c r="I36" s="38"/>
    </row>
    <row r="37" spans="1:10" ht="12" thickBot="1" x14ac:dyDescent="0.25">
      <c r="A37" s="1" t="b">
        <f t="shared" ref="A37" si="5">IF(B37="","",B37=F37)</f>
        <v>0</v>
      </c>
      <c r="B37" s="1" t="str">
        <f t="shared" si="1"/>
        <v>0x7fffffffe394</v>
      </c>
      <c r="C37" s="7">
        <f>C30-100</f>
        <v>68719469460</v>
      </c>
      <c r="E37" s="1" t="s">
        <v>37</v>
      </c>
      <c r="F37" s="2" t="s">
        <v>36</v>
      </c>
      <c r="G37" s="39"/>
      <c r="H37" s="40"/>
      <c r="I37" s="41"/>
      <c r="J37" s="1" t="s">
        <v>44</v>
      </c>
    </row>
    <row r="38" spans="1:10" x14ac:dyDescent="0.2">
      <c r="C38" s="4"/>
      <c r="E38" s="1" t="s">
        <v>53</v>
      </c>
      <c r="F38" s="2" t="s">
        <v>40</v>
      </c>
      <c r="G38" s="1" t="s">
        <v>42</v>
      </c>
    </row>
    <row r="39" spans="1:10" x14ac:dyDescent="0.2">
      <c r="C39" s="4"/>
    </row>
    <row r="40" spans="1:10" x14ac:dyDescent="0.2">
      <c r="C40" s="4"/>
      <c r="E40" s="1" t="s">
        <v>52</v>
      </c>
      <c r="F40" s="2" t="s">
        <v>51</v>
      </c>
    </row>
    <row r="41" spans="1:10" x14ac:dyDescent="0.2">
      <c r="C41" s="4"/>
    </row>
    <row r="42" spans="1:10" x14ac:dyDescent="0.2">
      <c r="C42" s="4"/>
      <c r="E42" s="1" t="s">
        <v>25</v>
      </c>
      <c r="F42" s="2" t="s">
        <v>26</v>
      </c>
      <c r="G42" s="1" t="s">
        <v>27</v>
      </c>
    </row>
    <row r="43" spans="1:10" x14ac:dyDescent="0.2">
      <c r="C43" s="4"/>
      <c r="E43" s="1" t="s">
        <v>22</v>
      </c>
      <c r="F43" s="2" t="s">
        <v>21</v>
      </c>
      <c r="G43" s="1" t="s">
        <v>24</v>
      </c>
    </row>
    <row r="44" spans="1:10" x14ac:dyDescent="0.2">
      <c r="C44" s="4"/>
      <c r="E44" s="1" t="s">
        <v>29</v>
      </c>
      <c r="F44" s="2" t="s">
        <v>28</v>
      </c>
      <c r="G44" s="1">
        <v>10</v>
      </c>
    </row>
    <row r="46" spans="1:10" x14ac:dyDescent="0.2">
      <c r="A46" s="1" t="b">
        <f>IF(B46="","",B46=F46)</f>
        <v>1</v>
      </c>
      <c r="B46" s="1" t="str">
        <f t="shared" si="1"/>
        <v>0x7fffffffe358</v>
      </c>
      <c r="C46" s="1">
        <f t="shared" ref="C46" si="6">IF(F46="","",HEX2DEC(RIGHT(F46,9)))</f>
        <v>68719469400</v>
      </c>
      <c r="E46" s="1" t="s">
        <v>50</v>
      </c>
      <c r="F46" s="2" t="s">
        <v>18</v>
      </c>
      <c r="G46" s="1" t="s">
        <v>13</v>
      </c>
    </row>
    <row r="47" spans="1:10" x14ac:dyDescent="0.2">
      <c r="E47" s="1" t="s">
        <v>31</v>
      </c>
      <c r="F47" s="2" t="s">
        <v>20</v>
      </c>
      <c r="G47" s="1" t="s">
        <v>8</v>
      </c>
    </row>
    <row r="49" spans="1:9" x14ac:dyDescent="0.2">
      <c r="E49" s="1" t="s">
        <v>29</v>
      </c>
      <c r="F49" s="2" t="s">
        <v>54</v>
      </c>
    </row>
    <row r="55" spans="1:9" s="9" customFormat="1" x14ac:dyDescent="0.2">
      <c r="A55" s="8"/>
      <c r="F55" s="10"/>
    </row>
    <row r="58" spans="1:9" x14ac:dyDescent="0.2">
      <c r="E58" s="1" t="s">
        <v>41</v>
      </c>
      <c r="F58" s="2" t="s">
        <v>42</v>
      </c>
    </row>
    <row r="60" spans="1:9" x14ac:dyDescent="0.2">
      <c r="E60" s="1" t="s">
        <v>39</v>
      </c>
      <c r="F60" s="2" t="s">
        <v>38</v>
      </c>
    </row>
    <row r="63" spans="1:9" x14ac:dyDescent="0.2">
      <c r="A63" s="1" t="b">
        <f>IF(B63="","",B63=F63)</f>
        <v>1</v>
      </c>
      <c r="B63" s="1" t="str">
        <f>IF(C63="","",LOWER("0x"&amp;DEC2HEX(C63)))</f>
        <v>0x603440</v>
      </c>
      <c r="C63" s="1">
        <f>IF(F63="","",HEX2DEC(RIGHT(F63,6)))</f>
        <v>6304832</v>
      </c>
      <c r="E63" s="1" t="s">
        <v>33</v>
      </c>
      <c r="F63" s="2" t="s">
        <v>32</v>
      </c>
      <c r="G63" s="21" t="s">
        <v>35</v>
      </c>
      <c r="H63" s="22"/>
      <c r="I63" s="23"/>
    </row>
    <row r="65" spans="1:9" x14ac:dyDescent="0.2">
      <c r="A65" s="1" t="b">
        <f>IF(B65="","",B65=F65)</f>
        <v>1</v>
      </c>
      <c r="B65" s="1" t="str">
        <f>IF(C65="","",LOWER("0x"&amp;DEC2HEX(C65)))</f>
        <v>0x603430</v>
      </c>
      <c r="C65" s="1">
        <f>C73+1024</f>
        <v>6304816</v>
      </c>
      <c r="F65" s="2" t="s">
        <v>34</v>
      </c>
    </row>
    <row r="66" spans="1:9" x14ac:dyDescent="0.2">
      <c r="G66" s="12" t="s">
        <v>19</v>
      </c>
      <c r="H66" s="13"/>
      <c r="I66" s="14"/>
    </row>
    <row r="67" spans="1:9" x14ac:dyDescent="0.2">
      <c r="G67" s="15"/>
      <c r="H67" s="16"/>
      <c r="I67" s="17"/>
    </row>
    <row r="68" spans="1:9" x14ac:dyDescent="0.2">
      <c r="G68" s="15"/>
      <c r="H68" s="16"/>
      <c r="I68" s="17"/>
    </row>
    <row r="69" spans="1:9" x14ac:dyDescent="0.2">
      <c r="G69" s="15"/>
      <c r="H69" s="16"/>
      <c r="I69" s="17"/>
    </row>
    <row r="70" spans="1:9" x14ac:dyDescent="0.2">
      <c r="G70" s="15"/>
      <c r="H70" s="16"/>
      <c r="I70" s="17"/>
    </row>
    <row r="71" spans="1:9" x14ac:dyDescent="0.2">
      <c r="G71" s="15"/>
      <c r="H71" s="16"/>
      <c r="I71" s="17"/>
    </row>
    <row r="72" spans="1:9" x14ac:dyDescent="0.2">
      <c r="G72" s="18"/>
      <c r="H72" s="19"/>
      <c r="I72" s="20"/>
    </row>
    <row r="73" spans="1:9" x14ac:dyDescent="0.2">
      <c r="A73" s="1" t="b">
        <f>IF(B73="","",B73=F73)</f>
        <v>1</v>
      </c>
      <c r="B73" s="1" t="str">
        <f>IF(C73="","",LOWER("0x"&amp;DEC2HEX(C73)))</f>
        <v>0x603030</v>
      </c>
      <c r="C73" s="1">
        <f>IF(F73="","",HEX2DEC(RIGHT(F73,6)))</f>
        <v>6303792</v>
      </c>
      <c r="E73" s="1" t="s">
        <v>14</v>
      </c>
      <c r="F73" s="2" t="s">
        <v>13</v>
      </c>
    </row>
  </sheetData>
  <mergeCells count="4">
    <mergeCell ref="G66:I72"/>
    <mergeCell ref="G63:I63"/>
    <mergeCell ref="G20:I26"/>
    <mergeCell ref="G27:I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5"/>
  <sheetViews>
    <sheetView tabSelected="1" topLeftCell="A3" zoomScaleNormal="100" workbookViewId="0">
      <selection activeCell="K22" sqref="K22"/>
    </sheetView>
  </sheetViews>
  <sheetFormatPr defaultRowHeight="11.25" x14ac:dyDescent="0.2"/>
  <cols>
    <col min="1" max="1" width="6.6640625" style="1" bestFit="1" customWidth="1"/>
    <col min="2" max="2" width="13" style="1" bestFit="1" customWidth="1"/>
    <col min="3" max="3" width="12.1640625" style="1" bestFit="1" customWidth="1"/>
    <col min="4" max="4" width="12.1640625" style="1" customWidth="1"/>
    <col min="5" max="5" width="23.33203125" style="1" bestFit="1" customWidth="1"/>
    <col min="6" max="6" width="13" style="2" bestFit="1" customWidth="1"/>
    <col min="7" max="7" width="12.83203125" style="1" bestFit="1" customWidth="1"/>
    <col min="8" max="8" width="28" style="1" bestFit="1" customWidth="1"/>
    <col min="9" max="9" width="9.33203125" style="1"/>
    <col min="10" max="10" width="10.6640625" style="1" bestFit="1" customWidth="1"/>
    <col min="11" max="11" width="12.1640625" style="1" bestFit="1" customWidth="1"/>
    <col min="12" max="16384" width="9.33203125" style="1"/>
  </cols>
  <sheetData>
    <row r="2" spans="1:13" x14ac:dyDescent="0.2">
      <c r="A2" s="1" t="s">
        <v>12</v>
      </c>
      <c r="B2" s="1" t="s">
        <v>1</v>
      </c>
      <c r="C2" s="1" t="s">
        <v>0</v>
      </c>
      <c r="D2" s="1">
        <v>116</v>
      </c>
      <c r="F2" s="2" t="s">
        <v>1</v>
      </c>
    </row>
    <row r="5" spans="1:13" x14ac:dyDescent="0.2">
      <c r="B5" s="1" t="s">
        <v>61</v>
      </c>
    </row>
    <row r="7" spans="1:13" x14ac:dyDescent="0.2">
      <c r="B7" s="4">
        <f>C7-$C$28</f>
        <v>852</v>
      </c>
      <c r="C7" s="4">
        <f>HEX2DEC(RIGHT(F23,8))</f>
        <v>3221222228</v>
      </c>
      <c r="E7" s="3" t="s">
        <v>2</v>
      </c>
      <c r="F7" s="5" t="str">
        <f>DEC2HEX(C7)</f>
        <v>BFFFF354</v>
      </c>
      <c r="I7" s="1" t="s">
        <v>69</v>
      </c>
    </row>
    <row r="8" spans="1:13" x14ac:dyDescent="0.2">
      <c r="C8" s="4"/>
      <c r="F8" s="1" t="s">
        <v>64</v>
      </c>
    </row>
    <row r="10" spans="1:13" x14ac:dyDescent="0.2">
      <c r="B10" s="1">
        <f>1024-8 - 256</f>
        <v>760</v>
      </c>
      <c r="C10" s="1">
        <f>C19+B10-B19</f>
        <v>3221222136</v>
      </c>
      <c r="E10" s="1" t="s">
        <v>15</v>
      </c>
      <c r="F10" s="5" t="str">
        <f>DEC2HEX(C10)</f>
        <v>BFFFF2F8</v>
      </c>
      <c r="G10" s="1" t="s">
        <v>13</v>
      </c>
      <c r="H10" s="1" t="s">
        <v>59</v>
      </c>
    </row>
    <row r="11" spans="1:13" x14ac:dyDescent="0.2">
      <c r="A11" s="42">
        <f>B10-B19</f>
        <v>620</v>
      </c>
      <c r="B11" s="42">
        <f>(B10-B19)/4</f>
        <v>155</v>
      </c>
    </row>
    <row r="12" spans="1:13" x14ac:dyDescent="0.2">
      <c r="A12" s="42"/>
      <c r="B12" s="42"/>
      <c r="L12" s="1">
        <f>440+320</f>
        <v>760</v>
      </c>
    </row>
    <row r="13" spans="1:13" x14ac:dyDescent="0.2">
      <c r="A13" s="42"/>
      <c r="B13" s="42"/>
      <c r="C13" s="1" t="s">
        <v>57</v>
      </c>
      <c r="E13" s="1" t="s">
        <v>23</v>
      </c>
    </row>
    <row r="14" spans="1:13" x14ac:dyDescent="0.2">
      <c r="A14" s="42"/>
      <c r="B14" s="42"/>
    </row>
    <row r="15" spans="1:13" x14ac:dyDescent="0.2">
      <c r="A15" s="42"/>
      <c r="B15" s="42"/>
      <c r="E15" s="3" t="s">
        <v>3</v>
      </c>
      <c r="K15" s="1">
        <v>256</v>
      </c>
    </row>
    <row r="16" spans="1:13" x14ac:dyDescent="0.2">
      <c r="A16" s="42"/>
      <c r="B16" s="42"/>
      <c r="K16" s="1">
        <v>116</v>
      </c>
      <c r="L16" s="1" t="s">
        <v>70</v>
      </c>
      <c r="M16" s="1">
        <f>HEX2DEC(L16)</f>
        <v>47138</v>
      </c>
    </row>
    <row r="17" spans="2:14" s="11" customFormat="1" x14ac:dyDescent="0.2">
      <c r="E17" s="11" t="s">
        <v>66</v>
      </c>
      <c r="F17" s="2"/>
      <c r="I17" s="11">
        <v>80</v>
      </c>
      <c r="K17" s="11">
        <f>1040/4</f>
        <v>260</v>
      </c>
    </row>
    <row r="18" spans="2:14" s="11" customFormat="1" x14ac:dyDescent="0.2">
      <c r="E18" s="11" t="s">
        <v>65</v>
      </c>
      <c r="F18" s="2"/>
      <c r="L18" s="11">
        <v>8888</v>
      </c>
      <c r="M18" s="11" t="str">
        <f>DEC2HEX(L18)</f>
        <v>22B8</v>
      </c>
    </row>
    <row r="19" spans="2:14" s="4" customFormat="1" x14ac:dyDescent="0.2">
      <c r="B19" s="4">
        <f>C19-$C$28</f>
        <v>140</v>
      </c>
      <c r="C19" s="4">
        <f>C28+140</f>
        <v>3221221516</v>
      </c>
      <c r="E19" s="4" t="s">
        <v>17</v>
      </c>
      <c r="F19" s="5" t="str">
        <f>DEC2HEX(C19)</f>
        <v>BFFFF08C</v>
      </c>
      <c r="H19" s="4" t="s">
        <v>60</v>
      </c>
    </row>
    <row r="20" spans="2:14" x14ac:dyDescent="0.2">
      <c r="E20" s="1" t="s">
        <v>68</v>
      </c>
      <c r="F20" s="2" t="s">
        <v>67</v>
      </c>
      <c r="N20" s="1">
        <f>3332/4</f>
        <v>833</v>
      </c>
    </row>
    <row r="21" spans="2:14" ht="12" thickBot="1" x14ac:dyDescent="0.25">
      <c r="K21" s="1">
        <v>320</v>
      </c>
    </row>
    <row r="22" spans="2:14" x14ac:dyDescent="0.2">
      <c r="G22" s="24" t="s">
        <v>5</v>
      </c>
      <c r="H22" s="25"/>
      <c r="I22" s="26"/>
    </row>
    <row r="23" spans="2:14" x14ac:dyDescent="0.2">
      <c r="F23" s="2" t="s">
        <v>58</v>
      </c>
      <c r="G23" s="27"/>
      <c r="H23" s="28"/>
      <c r="I23" s="29"/>
    </row>
    <row r="24" spans="2:14" x14ac:dyDescent="0.2">
      <c r="G24" s="27"/>
      <c r="H24" s="28"/>
      <c r="I24" s="29"/>
    </row>
    <row r="25" spans="2:14" x14ac:dyDescent="0.2">
      <c r="G25" s="27"/>
      <c r="H25" s="28"/>
      <c r="I25" s="29"/>
    </row>
    <row r="26" spans="2:14" x14ac:dyDescent="0.2">
      <c r="G26" s="27"/>
      <c r="H26" s="28"/>
      <c r="I26" s="29"/>
    </row>
    <row r="27" spans="2:14" x14ac:dyDescent="0.2">
      <c r="G27" s="27"/>
      <c r="H27" s="28"/>
      <c r="I27" s="29"/>
    </row>
    <row r="28" spans="2:14" ht="12" thickBot="1" x14ac:dyDescent="0.25">
      <c r="B28" s="1">
        <v>0</v>
      </c>
      <c r="C28" s="4">
        <f>HEX2DEC(RIGHT(F28,8))</f>
        <v>3221221376</v>
      </c>
      <c r="E28" s="1" t="s">
        <v>4</v>
      </c>
      <c r="F28" s="2" t="s">
        <v>56</v>
      </c>
      <c r="G28" s="30"/>
      <c r="H28" s="31"/>
      <c r="I28" s="32"/>
    </row>
    <row r="29" spans="2:14" x14ac:dyDescent="0.2">
      <c r="G29" s="33" t="s">
        <v>37</v>
      </c>
      <c r="H29" s="34"/>
      <c r="I29" s="35"/>
    </row>
    <row r="30" spans="2:14" x14ac:dyDescent="0.2">
      <c r="G30" s="36"/>
      <c r="H30" s="37"/>
      <c r="I30" s="38"/>
    </row>
    <row r="31" spans="2:14" x14ac:dyDescent="0.2">
      <c r="G31" s="36"/>
      <c r="H31" s="37"/>
      <c r="I31" s="38"/>
    </row>
    <row r="32" spans="2:14" x14ac:dyDescent="0.2">
      <c r="E32" s="1" t="s">
        <v>47</v>
      </c>
      <c r="F32" s="6"/>
      <c r="G32" s="36"/>
      <c r="H32" s="37"/>
      <c r="I32" s="38"/>
    </row>
    <row r="33" spans="3:9" x14ac:dyDescent="0.2">
      <c r="G33" s="36"/>
      <c r="H33" s="37"/>
      <c r="I33" s="38"/>
    </row>
    <row r="34" spans="3:9" x14ac:dyDescent="0.2">
      <c r="G34" s="36"/>
      <c r="H34" s="37"/>
      <c r="I34" s="38"/>
    </row>
    <row r="35" spans="3:9" x14ac:dyDescent="0.2">
      <c r="E35" s="1" t="s">
        <v>45</v>
      </c>
      <c r="G35" s="36"/>
      <c r="H35" s="37"/>
      <c r="I35" s="38"/>
    </row>
    <row r="36" spans="3:9" x14ac:dyDescent="0.2">
      <c r="G36" s="36"/>
      <c r="H36" s="37"/>
      <c r="I36" s="38"/>
    </row>
    <row r="37" spans="3:9" x14ac:dyDescent="0.2">
      <c r="C37" s="4"/>
      <c r="G37" s="36"/>
      <c r="H37" s="37"/>
      <c r="I37" s="38"/>
    </row>
    <row r="38" spans="3:9" x14ac:dyDescent="0.2">
      <c r="C38" s="4"/>
      <c r="G38" s="36"/>
      <c r="H38" s="37"/>
      <c r="I38" s="38"/>
    </row>
    <row r="39" spans="3:9" ht="12" thickBot="1" x14ac:dyDescent="0.25">
      <c r="C39" s="7"/>
      <c r="E39" s="1" t="s">
        <v>37</v>
      </c>
      <c r="G39" s="39"/>
      <c r="H39" s="40"/>
      <c r="I39" s="41"/>
    </row>
    <row r="40" spans="3:9" x14ac:dyDescent="0.2">
      <c r="C40" s="4"/>
      <c r="E40" s="1" t="s">
        <v>53</v>
      </c>
    </row>
    <row r="41" spans="3:9" x14ac:dyDescent="0.2">
      <c r="C41" s="4"/>
    </row>
    <row r="42" spans="3:9" x14ac:dyDescent="0.2">
      <c r="C42" s="4"/>
      <c r="E42" s="1" t="s">
        <v>52</v>
      </c>
    </row>
    <row r="43" spans="3:9" x14ac:dyDescent="0.2">
      <c r="C43" s="4"/>
    </row>
    <row r="44" spans="3:9" x14ac:dyDescent="0.2">
      <c r="C44" s="4"/>
      <c r="E44" s="1" t="s">
        <v>25</v>
      </c>
    </row>
    <row r="45" spans="3:9" x14ac:dyDescent="0.2">
      <c r="C45" s="4"/>
      <c r="E45" s="1" t="s">
        <v>22</v>
      </c>
    </row>
    <row r="46" spans="3:9" x14ac:dyDescent="0.2">
      <c r="C46" s="4"/>
      <c r="E46" s="1" t="s">
        <v>29</v>
      </c>
    </row>
    <row r="48" spans="3:9" x14ac:dyDescent="0.2">
      <c r="E48" s="1" t="s">
        <v>50</v>
      </c>
    </row>
    <row r="49" spans="1:6" x14ac:dyDescent="0.2">
      <c r="E49" s="1" t="s">
        <v>31</v>
      </c>
    </row>
    <row r="51" spans="1:6" x14ac:dyDescent="0.2">
      <c r="E51" s="1" t="s">
        <v>29</v>
      </c>
    </row>
    <row r="57" spans="1:6" s="9" customFormat="1" x14ac:dyDescent="0.2">
      <c r="A57" s="8"/>
      <c r="F57" s="10"/>
    </row>
    <row r="60" spans="1:6" x14ac:dyDescent="0.2">
      <c r="E60" s="1" t="s">
        <v>41</v>
      </c>
    </row>
    <row r="62" spans="1:6" x14ac:dyDescent="0.2">
      <c r="E62" s="1" t="s">
        <v>39</v>
      </c>
    </row>
    <row r="65" spans="5:9" x14ac:dyDescent="0.2">
      <c r="E65" s="1" t="s">
        <v>33</v>
      </c>
      <c r="G65" s="21" t="s">
        <v>35</v>
      </c>
      <c r="H65" s="22"/>
      <c r="I65" s="23"/>
    </row>
    <row r="68" spans="5:9" x14ac:dyDescent="0.2">
      <c r="G68" s="12" t="s">
        <v>19</v>
      </c>
      <c r="H68" s="13"/>
      <c r="I68" s="14"/>
    </row>
    <row r="69" spans="5:9" x14ac:dyDescent="0.2">
      <c r="G69" s="15"/>
      <c r="H69" s="16"/>
      <c r="I69" s="17"/>
    </row>
    <row r="70" spans="5:9" x14ac:dyDescent="0.2">
      <c r="G70" s="15"/>
      <c r="H70" s="16"/>
      <c r="I70" s="17"/>
    </row>
    <row r="71" spans="5:9" x14ac:dyDescent="0.2">
      <c r="G71" s="15"/>
      <c r="H71" s="16"/>
      <c r="I71" s="17"/>
    </row>
    <row r="72" spans="5:9" x14ac:dyDescent="0.2">
      <c r="G72" s="15"/>
      <c r="H72" s="16"/>
      <c r="I72" s="17"/>
    </row>
    <row r="73" spans="5:9" x14ac:dyDescent="0.2">
      <c r="G73" s="15"/>
      <c r="H73" s="16"/>
      <c r="I73" s="17"/>
    </row>
    <row r="74" spans="5:9" x14ac:dyDescent="0.2">
      <c r="G74" s="18"/>
      <c r="H74" s="19"/>
      <c r="I74" s="20"/>
    </row>
    <row r="75" spans="5:9" x14ac:dyDescent="0.2">
      <c r="E75" s="1" t="s">
        <v>14</v>
      </c>
    </row>
  </sheetData>
  <mergeCells count="6">
    <mergeCell ref="A11:A16"/>
    <mergeCell ref="G22:I28"/>
    <mergeCell ref="G29:I39"/>
    <mergeCell ref="G65:I65"/>
    <mergeCell ref="G68:I74"/>
    <mergeCell ref="B11:B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3"/>
  <sheetViews>
    <sheetView topLeftCell="A5" zoomScaleNormal="100" workbookViewId="0">
      <selection activeCell="C10" sqref="C10"/>
    </sheetView>
  </sheetViews>
  <sheetFormatPr defaultRowHeight="11.25" x14ac:dyDescent="0.2"/>
  <cols>
    <col min="1" max="1" width="6.6640625" style="1" bestFit="1" customWidth="1"/>
    <col min="2" max="2" width="13" style="1" bestFit="1" customWidth="1"/>
    <col min="3" max="3" width="12.1640625" style="1" bestFit="1" customWidth="1"/>
    <col min="4" max="4" width="12.1640625" style="1" customWidth="1"/>
    <col min="5" max="5" width="23.33203125" style="1" bestFit="1" customWidth="1"/>
    <col min="6" max="6" width="13" style="2" bestFit="1" customWidth="1"/>
    <col min="7" max="7" width="12.83203125" style="1" bestFit="1" customWidth="1"/>
    <col min="8" max="8" width="28" style="1" bestFit="1" customWidth="1"/>
    <col min="9" max="9" width="9.33203125" style="1"/>
    <col min="10" max="10" width="10.6640625" style="1" bestFit="1" customWidth="1"/>
    <col min="11" max="11" width="12.1640625" style="1" bestFit="1" customWidth="1"/>
    <col min="12" max="16384" width="9.33203125" style="1"/>
  </cols>
  <sheetData>
    <row r="2" spans="1:8" x14ac:dyDescent="0.2">
      <c r="A2" s="1" t="s">
        <v>12</v>
      </c>
      <c r="B2" s="1" t="s">
        <v>1</v>
      </c>
      <c r="C2" s="1" t="s">
        <v>0</v>
      </c>
      <c r="D2" s="1">
        <v>116</v>
      </c>
      <c r="F2" s="2" t="s">
        <v>1</v>
      </c>
    </row>
    <row r="5" spans="1:8" x14ac:dyDescent="0.2">
      <c r="B5" s="1" t="s">
        <v>61</v>
      </c>
    </row>
    <row r="7" spans="1:8" x14ac:dyDescent="0.2">
      <c r="B7" s="4">
        <f>C7-$C$26</f>
        <v>884</v>
      </c>
      <c r="C7" s="4">
        <f>HEX2DEC(RIGHT(F21,8))</f>
        <v>3221222228</v>
      </c>
      <c r="E7" s="3" t="s">
        <v>2</v>
      </c>
    </row>
    <row r="8" spans="1:8" x14ac:dyDescent="0.2">
      <c r="C8" s="4"/>
      <c r="F8" s="1"/>
    </row>
    <row r="9" spans="1:8" x14ac:dyDescent="0.2">
      <c r="C9" s="1">
        <f>C10+73</f>
        <v>3221221921</v>
      </c>
      <c r="F9" s="5" t="str">
        <f>DEC2HEX(C9)</f>
        <v>BFFFF221</v>
      </c>
    </row>
    <row r="10" spans="1:8" x14ac:dyDescent="0.2">
      <c r="B10" s="1">
        <f>1024-256-256-8</f>
        <v>504</v>
      </c>
      <c r="C10" s="1">
        <f>C17+B10-B17</f>
        <v>3221221848</v>
      </c>
      <c r="E10" s="1" t="s">
        <v>15</v>
      </c>
      <c r="F10" s="5" t="str">
        <f>DEC2HEX(C10)</f>
        <v>BFFFF1D8</v>
      </c>
      <c r="G10" s="1" t="s">
        <v>13</v>
      </c>
      <c r="H10" s="1" t="s">
        <v>59</v>
      </c>
    </row>
    <row r="11" spans="1:8" x14ac:dyDescent="0.2">
      <c r="B11" s="42">
        <f>(B10-B17)/4</f>
        <v>91</v>
      </c>
      <c r="H11" s="1" t="s">
        <v>63</v>
      </c>
    </row>
    <row r="12" spans="1:8" x14ac:dyDescent="0.2">
      <c r="B12" s="42"/>
      <c r="H12" s="1" t="s">
        <v>63</v>
      </c>
    </row>
    <row r="13" spans="1:8" x14ac:dyDescent="0.2">
      <c r="B13" s="42"/>
      <c r="C13" s="1" t="s">
        <v>57</v>
      </c>
      <c r="E13" s="1" t="s">
        <v>23</v>
      </c>
      <c r="H13" s="1" t="s">
        <v>63</v>
      </c>
    </row>
    <row r="14" spans="1:8" x14ac:dyDescent="0.2">
      <c r="B14" s="42"/>
      <c r="H14" s="1" t="s">
        <v>63</v>
      </c>
    </row>
    <row r="15" spans="1:8" x14ac:dyDescent="0.2">
      <c r="B15" s="42"/>
      <c r="E15" s="3" t="s">
        <v>3</v>
      </c>
      <c r="H15" s="1" t="s">
        <v>63</v>
      </c>
    </row>
    <row r="16" spans="1:8" x14ac:dyDescent="0.2">
      <c r="B16" s="42"/>
      <c r="H16" s="1" t="s">
        <v>63</v>
      </c>
    </row>
    <row r="17" spans="2:9" s="4" customFormat="1" x14ac:dyDescent="0.2">
      <c r="B17" s="4">
        <f>C17-$C$26</f>
        <v>140</v>
      </c>
      <c r="C17" s="4">
        <f>C26+140</f>
        <v>3221221484</v>
      </c>
      <c r="E17" s="4" t="s">
        <v>17</v>
      </c>
      <c r="F17" s="5" t="str">
        <f>DEC2HEX(C17)</f>
        <v>BFFFF06C</v>
      </c>
      <c r="H17" s="4" t="s">
        <v>60</v>
      </c>
    </row>
    <row r="19" spans="2:9" ht="12" thickBot="1" x14ac:dyDescent="0.25"/>
    <row r="20" spans="2:9" x14ac:dyDescent="0.2">
      <c r="G20" s="24" t="s">
        <v>5</v>
      </c>
      <c r="H20" s="25"/>
      <c r="I20" s="26"/>
    </row>
    <row r="21" spans="2:9" x14ac:dyDescent="0.2">
      <c r="F21" s="2" t="s">
        <v>58</v>
      </c>
      <c r="G21" s="27"/>
      <c r="H21" s="28"/>
      <c r="I21" s="29"/>
    </row>
    <row r="22" spans="2:9" x14ac:dyDescent="0.2">
      <c r="G22" s="27"/>
      <c r="H22" s="28"/>
      <c r="I22" s="29"/>
    </row>
    <row r="23" spans="2:9" x14ac:dyDescent="0.2">
      <c r="G23" s="27"/>
      <c r="H23" s="28"/>
      <c r="I23" s="29"/>
    </row>
    <row r="24" spans="2:9" x14ac:dyDescent="0.2">
      <c r="G24" s="27"/>
      <c r="H24" s="28"/>
      <c r="I24" s="29"/>
    </row>
    <row r="25" spans="2:9" x14ac:dyDescent="0.2">
      <c r="G25" s="27"/>
      <c r="H25" s="28"/>
      <c r="I25" s="29"/>
    </row>
    <row r="26" spans="2:9" ht="12" thickBot="1" x14ac:dyDescent="0.25">
      <c r="B26" s="1">
        <v>0</v>
      </c>
      <c r="C26" s="4">
        <f>HEX2DEC(RIGHT(F26,8))</f>
        <v>3221221344</v>
      </c>
      <c r="E26" s="1" t="s">
        <v>4</v>
      </c>
      <c r="F26" s="2" t="s">
        <v>62</v>
      </c>
      <c r="G26" s="30"/>
      <c r="H26" s="31"/>
      <c r="I26" s="32"/>
    </row>
    <row r="27" spans="2:9" x14ac:dyDescent="0.2">
      <c r="G27" s="33" t="s">
        <v>37</v>
      </c>
      <c r="H27" s="34"/>
      <c r="I27" s="35"/>
    </row>
    <row r="28" spans="2:9" x14ac:dyDescent="0.2">
      <c r="G28" s="36"/>
      <c r="H28" s="37"/>
      <c r="I28" s="38"/>
    </row>
    <row r="29" spans="2:9" x14ac:dyDescent="0.2">
      <c r="G29" s="36"/>
      <c r="H29" s="37"/>
      <c r="I29" s="38"/>
    </row>
    <row r="30" spans="2:9" x14ac:dyDescent="0.2">
      <c r="E30" s="1" t="s">
        <v>47</v>
      </c>
      <c r="F30" s="6"/>
      <c r="G30" s="36"/>
      <c r="H30" s="37"/>
      <c r="I30" s="38"/>
    </row>
    <row r="31" spans="2:9" x14ac:dyDescent="0.2">
      <c r="G31" s="36"/>
      <c r="H31" s="37"/>
      <c r="I31" s="38"/>
    </row>
    <row r="32" spans="2:9" x14ac:dyDescent="0.2">
      <c r="G32" s="36"/>
      <c r="H32" s="37"/>
      <c r="I32" s="38"/>
    </row>
    <row r="33" spans="3:9" x14ac:dyDescent="0.2">
      <c r="E33" s="1" t="s">
        <v>45</v>
      </c>
      <c r="G33" s="36"/>
      <c r="H33" s="37"/>
      <c r="I33" s="38"/>
    </row>
    <row r="34" spans="3:9" x14ac:dyDescent="0.2">
      <c r="G34" s="36"/>
      <c r="H34" s="37"/>
      <c r="I34" s="38"/>
    </row>
    <row r="35" spans="3:9" x14ac:dyDescent="0.2">
      <c r="C35" s="4"/>
      <c r="G35" s="36"/>
      <c r="H35" s="37"/>
      <c r="I35" s="38"/>
    </row>
    <row r="36" spans="3:9" x14ac:dyDescent="0.2">
      <c r="C36" s="4"/>
      <c r="G36" s="36"/>
      <c r="H36" s="37"/>
      <c r="I36" s="38"/>
    </row>
    <row r="37" spans="3:9" ht="12" thickBot="1" x14ac:dyDescent="0.25">
      <c r="C37" s="7"/>
      <c r="E37" s="1" t="s">
        <v>37</v>
      </c>
      <c r="G37" s="39"/>
      <c r="H37" s="40"/>
      <c r="I37" s="41"/>
    </row>
    <row r="38" spans="3:9" x14ac:dyDescent="0.2">
      <c r="C38" s="4"/>
      <c r="E38" s="1" t="s">
        <v>53</v>
      </c>
    </row>
    <row r="39" spans="3:9" x14ac:dyDescent="0.2">
      <c r="C39" s="4"/>
    </row>
    <row r="40" spans="3:9" x14ac:dyDescent="0.2">
      <c r="C40" s="4"/>
      <c r="E40" s="1" t="s">
        <v>52</v>
      </c>
    </row>
    <row r="41" spans="3:9" x14ac:dyDescent="0.2">
      <c r="C41" s="4"/>
    </row>
    <row r="42" spans="3:9" x14ac:dyDescent="0.2">
      <c r="C42" s="4"/>
      <c r="E42" s="1" t="s">
        <v>25</v>
      </c>
    </row>
    <row r="43" spans="3:9" x14ac:dyDescent="0.2">
      <c r="C43" s="4"/>
      <c r="E43" s="1" t="s">
        <v>22</v>
      </c>
    </row>
    <row r="44" spans="3:9" x14ac:dyDescent="0.2">
      <c r="C44" s="4"/>
      <c r="E44" s="1" t="s">
        <v>29</v>
      </c>
    </row>
    <row r="46" spans="3:9" x14ac:dyDescent="0.2">
      <c r="E46" s="1" t="s">
        <v>50</v>
      </c>
    </row>
    <row r="47" spans="3:9" x14ac:dyDescent="0.2">
      <c r="E47" s="1" t="s">
        <v>31</v>
      </c>
    </row>
    <row r="49" spans="1:9" x14ac:dyDescent="0.2">
      <c r="E49" s="1" t="s">
        <v>29</v>
      </c>
    </row>
    <row r="55" spans="1:9" s="9" customFormat="1" x14ac:dyDescent="0.2">
      <c r="A55" s="8"/>
      <c r="F55" s="10"/>
    </row>
    <row r="58" spans="1:9" x14ac:dyDescent="0.2">
      <c r="E58" s="1" t="s">
        <v>41</v>
      </c>
    </row>
    <row r="60" spans="1:9" x14ac:dyDescent="0.2">
      <c r="E60" s="1" t="s">
        <v>39</v>
      </c>
    </row>
    <row r="63" spans="1:9" x14ac:dyDescent="0.2">
      <c r="E63" s="1" t="s">
        <v>33</v>
      </c>
      <c r="G63" s="21" t="s">
        <v>35</v>
      </c>
      <c r="H63" s="22"/>
      <c r="I63" s="23"/>
    </row>
    <row r="66" spans="5:9" x14ac:dyDescent="0.2">
      <c r="G66" s="12" t="s">
        <v>19</v>
      </c>
      <c r="H66" s="13"/>
      <c r="I66" s="14"/>
    </row>
    <row r="67" spans="5:9" x14ac:dyDescent="0.2">
      <c r="G67" s="15"/>
      <c r="H67" s="16"/>
      <c r="I67" s="17"/>
    </row>
    <row r="68" spans="5:9" x14ac:dyDescent="0.2">
      <c r="G68" s="15"/>
      <c r="H68" s="16"/>
      <c r="I68" s="17"/>
    </row>
    <row r="69" spans="5:9" x14ac:dyDescent="0.2">
      <c r="G69" s="15"/>
      <c r="H69" s="16"/>
      <c r="I69" s="17"/>
    </row>
    <row r="70" spans="5:9" x14ac:dyDescent="0.2">
      <c r="G70" s="15"/>
      <c r="H70" s="16"/>
      <c r="I70" s="17"/>
    </row>
    <row r="71" spans="5:9" x14ac:dyDescent="0.2">
      <c r="G71" s="15"/>
      <c r="H71" s="16"/>
      <c r="I71" s="17"/>
    </row>
    <row r="72" spans="5:9" x14ac:dyDescent="0.2">
      <c r="G72" s="18"/>
      <c r="H72" s="19"/>
      <c r="I72" s="20"/>
    </row>
    <row r="73" spans="5:9" x14ac:dyDescent="0.2">
      <c r="E73" s="1" t="s">
        <v>14</v>
      </c>
    </row>
  </sheetData>
  <mergeCells count="5">
    <mergeCell ref="B11:B16"/>
    <mergeCell ref="G20:I26"/>
    <mergeCell ref="G27:I37"/>
    <mergeCell ref="G63:I63"/>
    <mergeCell ref="G66:I7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32bit</vt:lpstr>
      <vt:lpstr>32bit (2)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 Wu</dc:creator>
  <cp:lastModifiedBy>Bohan Wu</cp:lastModifiedBy>
  <dcterms:created xsi:type="dcterms:W3CDTF">2016-03-18T05:09:31Z</dcterms:created>
  <dcterms:modified xsi:type="dcterms:W3CDTF">2016-03-30T02:41:25Z</dcterms:modified>
</cp:coreProperties>
</file>