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ef Asiri\Desktop\"/>
    </mc:Choice>
  </mc:AlternateContent>
  <xr:revisionPtr revIDLastSave="0" documentId="13_ncr:1_{87F8D7F1-9BC9-4C0D-BC07-3E96AD96D4E9}" xr6:coauthVersionLast="43" xr6:coauthVersionMax="43" xr10:uidLastSave="{00000000-0000-0000-0000-000000000000}"/>
  <bookViews>
    <workbookView xWindow="-98" yWindow="-98" windowWidth="22695" windowHeight="14595" activeTab="4" xr2:uid="{00000000-000D-0000-FFFF-FFFF00000000}"/>
  </bookViews>
  <sheets>
    <sheet name="Sheet1" sheetId="6" r:id="rId1"/>
    <sheet name="Sheet2" sheetId="4" r:id="rId2"/>
    <sheet name="Sheet3" sheetId="3" r:id="rId3"/>
    <sheet name="Sheet4" sheetId="5" r:id="rId4"/>
    <sheet name="Sheet5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1" i="8" l="1"/>
  <c r="D46" i="8"/>
  <c r="D41" i="8"/>
  <c r="D36" i="8"/>
  <c r="D31" i="8"/>
  <c r="D26" i="8"/>
  <c r="D21" i="8"/>
  <c r="D16" i="8"/>
  <c r="D11" i="8"/>
  <c r="D6" i="8"/>
  <c r="AG71" i="5"/>
  <c r="AG64" i="5"/>
  <c r="AG57" i="5"/>
  <c r="AG50" i="5"/>
  <c r="AG43" i="5"/>
  <c r="AG36" i="5"/>
  <c r="AG29" i="5"/>
  <c r="AG22" i="5"/>
  <c r="AG15" i="5"/>
  <c r="AG8" i="5"/>
  <c r="M33" i="6" l="1"/>
  <c r="BN13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BN12" i="6" s="1"/>
  <c r="BN11" i="6"/>
  <c r="BN10" i="6"/>
  <c r="BN9" i="6"/>
  <c r="BN8" i="6"/>
  <c r="BN7" i="6"/>
  <c r="BN6" i="6"/>
  <c r="BN5" i="6"/>
  <c r="BN4" i="6"/>
  <c r="BN3" i="6"/>
  <c r="BN2" i="6"/>
  <c r="BB32" i="3" l="1"/>
  <c r="BA32" i="3"/>
  <c r="AZ32" i="3"/>
  <c r="AY32" i="3"/>
  <c r="AX32" i="3"/>
  <c r="AW32" i="3"/>
  <c r="AV32" i="3"/>
  <c r="AU32" i="3"/>
  <c r="AT32" i="3"/>
  <c r="AS32" i="3"/>
  <c r="AR32" i="3"/>
  <c r="BC31" i="3"/>
  <c r="BC30" i="3"/>
  <c r="BC29" i="3"/>
  <c r="BC28" i="3"/>
  <c r="BC27" i="3"/>
  <c r="BC26" i="3"/>
  <c r="BC25" i="3"/>
  <c r="BC24" i="3"/>
  <c r="BC23" i="3"/>
  <c r="BC22" i="3"/>
  <c r="BC21" i="3"/>
  <c r="BC20" i="3"/>
  <c r="BC19" i="3"/>
  <c r="BC18" i="3"/>
  <c r="BC17" i="3"/>
  <c r="BC16" i="3"/>
  <c r="BC15" i="3"/>
  <c r="BC14" i="3"/>
  <c r="BC13" i="3"/>
  <c r="BC12" i="3"/>
  <c r="BC11" i="3"/>
  <c r="BC10" i="3"/>
  <c r="BC9" i="3"/>
  <c r="BC8" i="3"/>
  <c r="BC7" i="3"/>
  <c r="BC6" i="3"/>
  <c r="BC5" i="3"/>
  <c r="BC4" i="3"/>
  <c r="BC3" i="3"/>
  <c r="BC2" i="3"/>
  <c r="BC32" i="3" l="1"/>
  <c r="AI2" i="3"/>
  <c r="AI3" i="3"/>
  <c r="AI4" i="3"/>
  <c r="AI5" i="3"/>
  <c r="AI6" i="3"/>
  <c r="AI7" i="3"/>
  <c r="AI8" i="3"/>
  <c r="AI9" i="3"/>
  <c r="AI10" i="3"/>
  <c r="AI11" i="3"/>
  <c r="AI12" i="3"/>
  <c r="AI13" i="3" l="1"/>
  <c r="AG73" i="5"/>
  <c r="L4" i="4" l="1"/>
  <c r="L5" i="4"/>
  <c r="L6" i="4"/>
  <c r="L7" i="4"/>
  <c r="L8" i="4"/>
  <c r="L9" i="4"/>
  <c r="L10" i="4"/>
  <c r="L11" i="4"/>
  <c r="L12" i="4"/>
  <c r="L13" i="4"/>
  <c r="L3" i="4"/>
  <c r="AG14" i="3"/>
  <c r="AG13" i="3"/>
  <c r="AF14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3" i="3"/>
  <c r="AH3" i="3" s="1"/>
  <c r="AF4" i="3"/>
  <c r="AH4" i="3" s="1"/>
  <c r="AF5" i="3"/>
  <c r="AF6" i="3"/>
  <c r="AH6" i="3" s="1"/>
  <c r="AF7" i="3"/>
  <c r="AH7" i="3" s="1"/>
  <c r="AF8" i="3"/>
  <c r="AH8" i="3" s="1"/>
  <c r="AF9" i="3"/>
  <c r="AH9" i="3" s="1"/>
  <c r="AF10" i="3"/>
  <c r="AH10" i="3" s="1"/>
  <c r="AF11" i="3"/>
  <c r="AH11" i="3" s="1"/>
  <c r="AF12" i="3"/>
  <c r="AH12" i="3" s="1"/>
  <c r="AF2" i="3"/>
  <c r="L26" i="6"/>
  <c r="AF13" i="3" l="1"/>
  <c r="AH5" i="3"/>
  <c r="L30" i="6" l="1"/>
  <c r="C33" i="6"/>
  <c r="D33" i="6"/>
  <c r="E33" i="6"/>
  <c r="F33" i="6"/>
  <c r="G33" i="6"/>
  <c r="H33" i="6"/>
  <c r="I33" i="6"/>
  <c r="J33" i="6"/>
  <c r="K33" i="6"/>
  <c r="B33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7" i="6"/>
  <c r="L28" i="6"/>
  <c r="L29" i="6"/>
  <c r="L31" i="6"/>
  <c r="L32" i="6"/>
  <c r="C70" i="5"/>
  <c r="C63" i="5"/>
  <c r="C56" i="5"/>
  <c r="C49" i="5"/>
  <c r="C42" i="5"/>
  <c r="C35" i="5"/>
  <c r="C28" i="5"/>
  <c r="C21" i="5"/>
  <c r="C14" i="5"/>
  <c r="C7" i="5"/>
  <c r="D70" i="5"/>
  <c r="D63" i="5"/>
  <c r="D56" i="5"/>
  <c r="D49" i="5"/>
  <c r="D42" i="5"/>
  <c r="D35" i="5"/>
  <c r="D28" i="5"/>
  <c r="D21" i="5"/>
  <c r="D14" i="5"/>
  <c r="D7" i="5"/>
  <c r="E70" i="5"/>
  <c r="E63" i="5"/>
  <c r="E56" i="5"/>
  <c r="E49" i="5"/>
  <c r="E42" i="5"/>
  <c r="E35" i="5"/>
  <c r="E28" i="5"/>
  <c r="E21" i="5"/>
  <c r="E14" i="5"/>
  <c r="E7" i="5"/>
  <c r="F70" i="5"/>
  <c r="F63" i="5"/>
  <c r="F56" i="5"/>
  <c r="F49" i="5"/>
  <c r="F42" i="5"/>
  <c r="F35" i="5"/>
  <c r="F28" i="5"/>
  <c r="F21" i="5"/>
  <c r="F14" i="5"/>
  <c r="F7" i="5"/>
  <c r="G70" i="5"/>
  <c r="G63" i="5"/>
  <c r="G56" i="5"/>
  <c r="G49" i="5"/>
  <c r="G42" i="5"/>
  <c r="G35" i="5"/>
  <c r="G28" i="5"/>
  <c r="G21" i="5"/>
  <c r="G14" i="5"/>
  <c r="G7" i="5"/>
  <c r="H70" i="5"/>
  <c r="H63" i="5"/>
  <c r="H56" i="5"/>
  <c r="H49" i="5"/>
  <c r="H42" i="5"/>
  <c r="H35" i="5"/>
  <c r="H28" i="5"/>
  <c r="H21" i="5"/>
  <c r="H14" i="5"/>
  <c r="H7" i="5"/>
  <c r="I70" i="5"/>
  <c r="I63" i="5"/>
  <c r="I56" i="5"/>
  <c r="I49" i="5"/>
  <c r="I42" i="5"/>
  <c r="I35" i="5"/>
  <c r="I28" i="5"/>
  <c r="I21" i="5"/>
  <c r="I14" i="5"/>
  <c r="I7" i="5"/>
  <c r="J70" i="5"/>
  <c r="J63" i="5"/>
  <c r="J56" i="5"/>
  <c r="J49" i="5"/>
  <c r="J42" i="5"/>
  <c r="J35" i="5"/>
  <c r="J28" i="5"/>
  <c r="J21" i="5"/>
  <c r="J14" i="5"/>
  <c r="J7" i="5"/>
  <c r="K70" i="5"/>
  <c r="K63" i="5"/>
  <c r="K56" i="5"/>
  <c r="K49" i="5"/>
  <c r="K42" i="5"/>
  <c r="K35" i="5"/>
  <c r="K28" i="5"/>
  <c r="K21" i="5"/>
  <c r="K14" i="5"/>
  <c r="K7" i="5"/>
  <c r="L70" i="5"/>
  <c r="L63" i="5"/>
  <c r="L56" i="5"/>
  <c r="L49" i="5"/>
  <c r="L42" i="5"/>
  <c r="L35" i="5"/>
  <c r="L28" i="5"/>
  <c r="L21" i="5"/>
  <c r="L14" i="5"/>
  <c r="L7" i="5"/>
  <c r="M70" i="5"/>
  <c r="M63" i="5"/>
  <c r="M56" i="5"/>
  <c r="M49" i="5"/>
  <c r="M42" i="5"/>
  <c r="M35" i="5"/>
  <c r="M28" i="5"/>
  <c r="M21" i="5"/>
  <c r="M14" i="5"/>
  <c r="M7" i="5"/>
  <c r="N70" i="5"/>
  <c r="N63" i="5"/>
  <c r="N56" i="5"/>
  <c r="N49" i="5"/>
  <c r="N42" i="5"/>
  <c r="N35" i="5"/>
  <c r="N28" i="5"/>
  <c r="N21" i="5"/>
  <c r="N14" i="5"/>
  <c r="N7" i="5"/>
  <c r="O70" i="5"/>
  <c r="O63" i="5"/>
  <c r="O56" i="5"/>
  <c r="O49" i="5"/>
  <c r="O42" i="5"/>
  <c r="O35" i="5"/>
  <c r="O28" i="5"/>
  <c r="O21" i="5"/>
  <c r="O14" i="5"/>
  <c r="O7" i="5"/>
  <c r="P70" i="5"/>
  <c r="P63" i="5"/>
  <c r="P56" i="5"/>
  <c r="P49" i="5"/>
  <c r="P42" i="5"/>
  <c r="P35" i="5"/>
  <c r="P28" i="5"/>
  <c r="P21" i="5"/>
  <c r="P14" i="5"/>
  <c r="P7" i="5"/>
  <c r="Q70" i="5"/>
  <c r="Q63" i="5"/>
  <c r="Q56" i="5"/>
  <c r="Q49" i="5"/>
  <c r="Q42" i="5"/>
  <c r="Q35" i="5"/>
  <c r="Q28" i="5"/>
  <c r="Q21" i="5"/>
  <c r="Q14" i="5"/>
  <c r="Q7" i="5"/>
  <c r="R70" i="5"/>
  <c r="R63" i="5"/>
  <c r="R56" i="5"/>
  <c r="R49" i="5"/>
  <c r="R42" i="5"/>
  <c r="R35" i="5"/>
  <c r="R28" i="5"/>
  <c r="R21" i="5"/>
  <c r="R14" i="5"/>
  <c r="R7" i="5"/>
  <c r="S70" i="5"/>
  <c r="S63" i="5"/>
  <c r="S56" i="5"/>
  <c r="S49" i="5"/>
  <c r="S42" i="5"/>
  <c r="S35" i="5"/>
  <c r="S28" i="5"/>
  <c r="S21" i="5"/>
  <c r="S14" i="5"/>
  <c r="S7" i="5"/>
  <c r="T70" i="5"/>
  <c r="T63" i="5"/>
  <c r="T56" i="5"/>
  <c r="T49" i="5"/>
  <c r="T42" i="5"/>
  <c r="T35" i="5"/>
  <c r="T28" i="5"/>
  <c r="T21" i="5"/>
  <c r="T14" i="5"/>
  <c r="T7" i="5"/>
  <c r="U70" i="5"/>
  <c r="U63" i="5"/>
  <c r="U56" i="5"/>
  <c r="U49" i="5"/>
  <c r="U42" i="5"/>
  <c r="U35" i="5"/>
  <c r="U28" i="5"/>
  <c r="U21" i="5"/>
  <c r="U14" i="5"/>
  <c r="U7" i="5"/>
  <c r="V70" i="5"/>
  <c r="V63" i="5"/>
  <c r="V56" i="5"/>
  <c r="V49" i="5"/>
  <c r="V42" i="5"/>
  <c r="V35" i="5"/>
  <c r="V28" i="5"/>
  <c r="V21" i="5"/>
  <c r="V14" i="5"/>
  <c r="V7" i="5"/>
  <c r="W70" i="5"/>
  <c r="W63" i="5"/>
  <c r="W56" i="5"/>
  <c r="W49" i="5"/>
  <c r="W42" i="5"/>
  <c r="W35" i="5"/>
  <c r="W28" i="5"/>
  <c r="W21" i="5"/>
  <c r="W14" i="5"/>
  <c r="W7" i="5"/>
  <c r="X70" i="5"/>
  <c r="X63" i="5"/>
  <c r="X56" i="5"/>
  <c r="X49" i="5"/>
  <c r="X42" i="5"/>
  <c r="X35" i="5"/>
  <c r="X28" i="5"/>
  <c r="X21" i="5"/>
  <c r="X14" i="5"/>
  <c r="X7" i="5"/>
  <c r="Y70" i="5"/>
  <c r="Y63" i="5"/>
  <c r="Y56" i="5"/>
  <c r="Y49" i="5"/>
  <c r="Y42" i="5"/>
  <c r="Y35" i="5"/>
  <c r="Y28" i="5"/>
  <c r="Y21" i="5"/>
  <c r="Y14" i="5"/>
  <c r="Y7" i="5"/>
  <c r="Z70" i="5"/>
  <c r="Z63" i="5"/>
  <c r="Z56" i="5"/>
  <c r="Z49" i="5"/>
  <c r="Z42" i="5"/>
  <c r="Z35" i="5"/>
  <c r="Z28" i="5"/>
  <c r="Z21" i="5"/>
  <c r="Z14" i="5"/>
  <c r="Z7" i="5"/>
  <c r="AA70" i="5"/>
  <c r="AA63" i="5"/>
  <c r="AA56" i="5"/>
  <c r="AA49" i="5"/>
  <c r="AA42" i="5"/>
  <c r="AA35" i="5"/>
  <c r="AA28" i="5"/>
  <c r="AA21" i="5"/>
  <c r="AA14" i="5"/>
  <c r="AA7" i="5"/>
  <c r="AB70" i="5"/>
  <c r="AB63" i="5"/>
  <c r="AB56" i="5"/>
  <c r="AB49" i="5"/>
  <c r="AB42" i="5"/>
  <c r="AB35" i="5"/>
  <c r="AB28" i="5"/>
  <c r="AB21" i="5"/>
  <c r="AB14" i="5"/>
  <c r="AB7" i="5"/>
  <c r="AC70" i="5"/>
  <c r="AC63" i="5"/>
  <c r="AC56" i="5"/>
  <c r="AC49" i="5"/>
  <c r="AC42" i="5"/>
  <c r="AC35" i="5"/>
  <c r="AC28" i="5"/>
  <c r="AC21" i="5"/>
  <c r="AC14" i="5"/>
  <c r="AC7" i="5"/>
  <c r="AD70" i="5"/>
  <c r="AD63" i="5"/>
  <c r="AD56" i="5"/>
  <c r="AD49" i="5"/>
  <c r="AD42" i="5"/>
  <c r="AD35" i="5"/>
  <c r="AD28" i="5"/>
  <c r="AD21" i="5"/>
  <c r="AD14" i="5"/>
  <c r="AD7" i="5"/>
  <c r="AE70" i="5"/>
  <c r="AE63" i="5"/>
  <c r="AE56" i="5"/>
  <c r="AE49" i="5"/>
  <c r="AE42" i="5"/>
  <c r="AE35" i="5"/>
  <c r="AE28" i="5"/>
  <c r="AE21" i="5"/>
  <c r="AE14" i="5"/>
  <c r="AE7" i="5"/>
  <c r="AF70" i="5"/>
  <c r="AF63" i="5"/>
  <c r="AF56" i="5"/>
  <c r="AF49" i="5"/>
  <c r="AF42" i="5"/>
  <c r="AF35" i="5"/>
  <c r="AF28" i="5"/>
  <c r="AF21" i="5"/>
  <c r="AF14" i="5"/>
  <c r="AF7" i="5"/>
  <c r="AI3" i="5"/>
  <c r="AJ3" i="5" s="1"/>
  <c r="AI4" i="5"/>
  <c r="AJ4" i="5" s="1"/>
  <c r="AI5" i="5"/>
  <c r="AJ5" i="5" s="1"/>
  <c r="AI6" i="5"/>
  <c r="AJ6" i="5" s="1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B13" i="3"/>
  <c r="B15" i="3" s="1"/>
  <c r="C15" i="3"/>
  <c r="AI16" i="5"/>
  <c r="AJ16" i="5" s="1"/>
  <c r="AI17" i="5"/>
  <c r="AJ17" i="5" s="1"/>
  <c r="AI18" i="5"/>
  <c r="AJ18" i="5" s="1"/>
  <c r="AI20" i="5"/>
  <c r="AJ20" i="5" s="1"/>
  <c r="AI23" i="5"/>
  <c r="AJ23" i="5" s="1"/>
  <c r="AI24" i="5"/>
  <c r="AJ24" i="5" s="1"/>
  <c r="AI25" i="5"/>
  <c r="AJ25" i="5" s="1"/>
  <c r="AI26" i="5"/>
  <c r="AJ26" i="5" s="1"/>
  <c r="AI27" i="5"/>
  <c r="AJ27" i="5" s="1"/>
  <c r="AI30" i="5"/>
  <c r="AJ30" i="5" s="1"/>
  <c r="AI31" i="5"/>
  <c r="AJ31" i="5" s="1"/>
  <c r="AI32" i="5"/>
  <c r="AJ32" i="5" s="1"/>
  <c r="AI33" i="5"/>
  <c r="AJ33" i="5" s="1"/>
  <c r="AI34" i="5"/>
  <c r="AJ34" i="5" s="1"/>
  <c r="AI37" i="5"/>
  <c r="AJ37" i="5" s="1"/>
  <c r="AI39" i="5"/>
  <c r="AJ39" i="5" s="1"/>
  <c r="AI40" i="5"/>
  <c r="AJ40" i="5" s="1"/>
  <c r="AI41" i="5"/>
  <c r="AJ41" i="5" s="1"/>
  <c r="AI44" i="5"/>
  <c r="AJ44" i="5" s="1"/>
  <c r="AI45" i="5"/>
  <c r="AJ45" i="5" s="1"/>
  <c r="AI47" i="5"/>
  <c r="AJ47" i="5" s="1"/>
  <c r="AI48" i="5"/>
  <c r="AJ48" i="5" s="1"/>
  <c r="AI51" i="5"/>
  <c r="AJ51" i="5" s="1"/>
  <c r="AI52" i="5"/>
  <c r="AJ52" i="5" s="1"/>
  <c r="AI53" i="5"/>
  <c r="AJ53" i="5" s="1"/>
  <c r="AI54" i="5"/>
  <c r="AJ54" i="5" s="1"/>
  <c r="AI55" i="5"/>
  <c r="AJ55" i="5" s="1"/>
  <c r="AI58" i="5"/>
  <c r="AJ58" i="5" s="1"/>
  <c r="AI59" i="5"/>
  <c r="AJ59" i="5" s="1"/>
  <c r="AI60" i="5"/>
  <c r="AJ60" i="5" s="1"/>
  <c r="AI61" i="5"/>
  <c r="AJ61" i="5" s="1"/>
  <c r="AI62" i="5"/>
  <c r="AJ62" i="5" s="1"/>
  <c r="AI65" i="5"/>
  <c r="AJ65" i="5" s="1"/>
  <c r="AI66" i="5"/>
  <c r="AJ66" i="5" s="1"/>
  <c r="AI67" i="5"/>
  <c r="AJ67" i="5" s="1"/>
  <c r="AI68" i="5"/>
  <c r="AJ68" i="5" s="1"/>
  <c r="AI69" i="5"/>
  <c r="AJ69" i="5" s="1"/>
  <c r="AG16" i="5"/>
  <c r="AG17" i="5"/>
  <c r="B22" i="4"/>
  <c r="B21" i="4"/>
  <c r="AG34" i="5"/>
  <c r="AG3" i="5"/>
  <c r="AG4" i="5"/>
  <c r="AG5" i="5"/>
  <c r="AG6" i="5"/>
  <c r="AG9" i="5"/>
  <c r="AG2" i="5"/>
  <c r="AG10" i="5"/>
  <c r="AG11" i="5"/>
  <c r="AG12" i="5"/>
  <c r="AG13" i="5"/>
  <c r="AG18" i="5"/>
  <c r="AG19" i="5"/>
  <c r="AG20" i="5"/>
  <c r="AG23" i="5"/>
  <c r="AG24" i="5"/>
  <c r="AG25" i="5"/>
  <c r="AG26" i="5"/>
  <c r="AG27" i="5"/>
  <c r="AG30" i="5"/>
  <c r="AG31" i="5"/>
  <c r="AG32" i="5"/>
  <c r="AG33" i="5"/>
  <c r="AG37" i="5"/>
  <c r="AG38" i="5"/>
  <c r="AG39" i="5"/>
  <c r="AG40" i="5"/>
  <c r="AG41" i="5"/>
  <c r="AG44" i="5"/>
  <c r="AG45" i="5"/>
  <c r="AG46" i="5"/>
  <c r="AG47" i="5"/>
  <c r="AG48" i="5"/>
  <c r="AG51" i="5"/>
  <c r="AG52" i="5"/>
  <c r="AG53" i="5"/>
  <c r="AG54" i="5"/>
  <c r="AG55" i="5"/>
  <c r="AG58" i="5"/>
  <c r="AG59" i="5"/>
  <c r="AG60" i="5"/>
  <c r="AG61" i="5"/>
  <c r="AG62" i="5"/>
  <c r="AG65" i="5"/>
  <c r="AG66" i="5"/>
  <c r="AG67" i="5"/>
  <c r="AG68" i="5"/>
  <c r="AG69" i="5"/>
  <c r="B14" i="4"/>
  <c r="C14" i="4"/>
  <c r="C16" i="4" s="1"/>
  <c r="D14" i="4"/>
  <c r="D16" i="4" s="1"/>
  <c r="E14" i="4"/>
  <c r="E16" i="4" s="1"/>
  <c r="F14" i="4"/>
  <c r="F16" i="4" s="1"/>
  <c r="G14" i="4"/>
  <c r="G16" i="4" s="1"/>
  <c r="H14" i="4"/>
  <c r="H16" i="4" s="1"/>
  <c r="I14" i="4"/>
  <c r="I16" i="4" s="1"/>
  <c r="J14" i="4"/>
  <c r="J16" i="4" s="1"/>
  <c r="K14" i="4"/>
  <c r="K16" i="4" s="1"/>
  <c r="AH2" i="3"/>
  <c r="AI46" i="5"/>
  <c r="AJ46" i="5" s="1"/>
  <c r="AI38" i="5"/>
  <c r="AJ38" i="5" s="1"/>
  <c r="AI2" i="5"/>
  <c r="AJ2" i="5" s="1"/>
  <c r="AI13" i="5"/>
  <c r="AJ13" i="5" s="1"/>
  <c r="AI12" i="5"/>
  <c r="AJ12" i="5" s="1"/>
  <c r="AI9" i="5"/>
  <c r="AJ9" i="5" s="1"/>
  <c r="AI10" i="5"/>
  <c r="AJ10" i="5" s="1"/>
  <c r="AI11" i="5"/>
  <c r="AJ11" i="5" s="1"/>
  <c r="AI19" i="5"/>
  <c r="AJ19" i="5" s="1"/>
  <c r="X72" i="5" l="1"/>
  <c r="U72" i="5"/>
  <c r="E72" i="5"/>
  <c r="AE72" i="5"/>
  <c r="AB72" i="5"/>
  <c r="AA72" i="5"/>
  <c r="H72" i="5"/>
  <c r="R72" i="5"/>
  <c r="Q72" i="5"/>
  <c r="AH55" i="5"/>
  <c r="P72" i="5"/>
  <c r="D72" i="5"/>
  <c r="AF72" i="5"/>
  <c r="Y72" i="5"/>
  <c r="T72" i="5"/>
  <c r="V72" i="5"/>
  <c r="N72" i="5"/>
  <c r="AH20" i="5"/>
  <c r="AH13" i="5"/>
  <c r="O72" i="5"/>
  <c r="AG72" i="5"/>
  <c r="AH6" i="5"/>
  <c r="AH41" i="5"/>
  <c r="AH34" i="5"/>
  <c r="AH27" i="5"/>
  <c r="Z72" i="5"/>
  <c r="L72" i="5"/>
  <c r="K72" i="5"/>
  <c r="AH69" i="5"/>
  <c r="AH62" i="5"/>
  <c r="AH48" i="5"/>
  <c r="G72" i="5"/>
  <c r="L15" i="4"/>
  <c r="B16" i="4"/>
  <c r="M6" i="4"/>
  <c r="L14" i="4"/>
  <c r="L16" i="4" s="1"/>
  <c r="M16" i="4" s="1"/>
  <c r="I40" i="6"/>
  <c r="L33" i="6"/>
  <c r="F72" i="5"/>
  <c r="M9" i="4"/>
  <c r="AC72" i="5"/>
  <c r="AD72" i="5"/>
  <c r="S72" i="5"/>
  <c r="I72" i="5"/>
  <c r="W72" i="5"/>
  <c r="M72" i="5"/>
  <c r="J72" i="5"/>
  <c r="C72" i="5"/>
  <c r="B78" i="5" l="1"/>
  <c r="B79" i="5"/>
  <c r="C79" i="5"/>
  <c r="G74" i="5" l="1"/>
  <c r="X74" i="5"/>
  <c r="S74" i="5"/>
  <c r="Y74" i="5"/>
  <c r="N74" i="5"/>
  <c r="T74" i="5"/>
  <c r="O74" i="5"/>
  <c r="Q74" i="5"/>
  <c r="AB74" i="5"/>
  <c r="L74" i="5"/>
  <c r="E74" i="5"/>
  <c r="C74" i="5"/>
  <c r="R74" i="5"/>
  <c r="I74" i="5"/>
  <c r="AA74" i="5"/>
  <c r="W74" i="5"/>
  <c r="Z74" i="5"/>
  <c r="H74" i="5"/>
  <c r="K74" i="5"/>
  <c r="AC74" i="5"/>
  <c r="J74" i="5"/>
  <c r="AF74" i="5"/>
  <c r="P74" i="5"/>
  <c r="F74" i="5"/>
  <c r="M74" i="5"/>
  <c r="D74" i="5"/>
  <c r="V74" i="5"/>
  <c r="U74" i="5"/>
  <c r="AD74" i="5"/>
  <c r="AE74" i="5"/>
</calcChain>
</file>

<file path=xl/sharedStrings.xml><?xml version="1.0" encoding="utf-8"?>
<sst xmlns="http://schemas.openxmlformats.org/spreadsheetml/2006/main" count="301" uniqueCount="142">
  <si>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</si>
  <si>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</si>
  <si>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</si>
  <si>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</si>
  <si>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</si>
  <si>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</si>
  <si>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</si>
  <si>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</si>
  <si>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</si>
  <si>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</si>
  <si>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</si>
  <si>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</si>
  <si>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</si>
  <si>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</si>
  <si>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</si>
  <si>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</si>
  <si>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</si>
  <si>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</si>
  <si>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</si>
  <si>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</si>
  <si>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</si>
  <si>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</si>
  <si>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</si>
  <si>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</si>
  <si>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</si>
  <si>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</si>
  <si>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</si>
  <si>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</si>
  <si>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</si>
  <si>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</si>
  <si>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Score PostIntev (85)</t>
  </si>
  <si>
    <t>Corr</t>
  </si>
  <si>
    <t>Mean</t>
  </si>
  <si>
    <t>Total in mins</t>
  </si>
  <si>
    <t>Task 2</t>
  </si>
  <si>
    <t>Goals and Plans</t>
  </si>
  <si>
    <t>Feedback</t>
  </si>
  <si>
    <t>Time in mins</t>
  </si>
  <si>
    <t>Time in hrs</t>
  </si>
  <si>
    <t>Total</t>
  </si>
  <si>
    <t>Date</t>
  </si>
  <si>
    <t>First week</t>
  </si>
  <si>
    <t>Second week</t>
  </si>
  <si>
    <t>Third week</t>
  </si>
  <si>
    <t>Fourth week</t>
  </si>
  <si>
    <t>Fifth week</t>
  </si>
  <si>
    <t>Sixth week</t>
  </si>
  <si>
    <t>Seventh week</t>
  </si>
  <si>
    <t>Eighth week</t>
  </si>
  <si>
    <t>Ninth week</t>
  </si>
  <si>
    <t>Tenth week</t>
  </si>
  <si>
    <t>Disengagement in days</t>
  </si>
  <si>
    <t>Disengagement (Number of days)</t>
  </si>
  <si>
    <t>Odd weeks</t>
  </si>
  <si>
    <t>Feedback Even weeks</t>
  </si>
  <si>
    <t>Frequancy of acces per participant</t>
  </si>
  <si>
    <t>Frequancy of acces per day/Number of students participated in this day</t>
  </si>
  <si>
    <t>31-Oct (1st Nudge)</t>
  </si>
  <si>
    <t>02-Nov (2nd Nudge)</t>
  </si>
  <si>
    <t>02-Oct (Nudge 1)</t>
  </si>
  <si>
    <t>05-Oct (Nudge 2)</t>
  </si>
  <si>
    <t>09-Oct (Nudge 1: Feedback)</t>
  </si>
  <si>
    <t>12-Oct (Nudge 2)</t>
  </si>
  <si>
    <t>16-Oct (Nudge 1)</t>
  </si>
  <si>
    <t>19-Oct (Nudge 2)</t>
  </si>
  <si>
    <t>23-Oct (Nudge 1: Feedback)</t>
  </si>
  <si>
    <t>26-Oct (Nudge 2)</t>
  </si>
  <si>
    <t>06-Nov (Nudge 1: Feedback)</t>
  </si>
  <si>
    <t>09-Nov (Nudge 2)</t>
  </si>
  <si>
    <t>13-Nov (Nudge 1)</t>
  </si>
  <si>
    <t>16-Nov (Nudge 2)</t>
  </si>
  <si>
    <t>20-Nov (Nudge 1: Feedback)</t>
  </si>
  <si>
    <t>23-Nov (Nudge 2)</t>
  </si>
  <si>
    <t>27-Nov (Nudge 1)</t>
  </si>
  <si>
    <t>30-Nov (Nudge 2)</t>
  </si>
  <si>
    <t>04-Dec (Nudge 1)</t>
  </si>
  <si>
    <t>07-Dec (Nudge 2)</t>
  </si>
  <si>
    <t xml:space="preserve">f(x) </t>
  </si>
  <si>
    <t>SD</t>
  </si>
  <si>
    <t>Total time in mins</t>
  </si>
  <si>
    <t>Total time a day</t>
  </si>
  <si>
    <t>P20 (45 mins)</t>
  </si>
  <si>
    <t>P21 (38 mins)</t>
  </si>
  <si>
    <t>P22 (21 mins)</t>
  </si>
  <si>
    <t>P23 (37 mins)</t>
  </si>
  <si>
    <t>P24 (12 mins)</t>
  </si>
  <si>
    <t>P25 (43 mins)</t>
  </si>
  <si>
    <t>P26 (26 mins)</t>
  </si>
  <si>
    <t>P27 (45 mins)</t>
  </si>
  <si>
    <t>P28 (26 mins)</t>
  </si>
  <si>
    <t>P29 (8 mins)</t>
  </si>
  <si>
    <t>P30 (41 mins)</t>
  </si>
  <si>
    <t>P1 (29 mins)</t>
  </si>
  <si>
    <t>P2 (16 mins)</t>
  </si>
  <si>
    <t>P3 (27 mins)</t>
  </si>
  <si>
    <t>P4 (39 mins)</t>
  </si>
  <si>
    <t>P5 (16 mins)</t>
  </si>
  <si>
    <t>P6 (27 mins)</t>
  </si>
  <si>
    <t>P7 (40 mins)</t>
  </si>
  <si>
    <t>P8 (26 mins)</t>
  </si>
  <si>
    <t>P9 (28 mins)</t>
  </si>
  <si>
    <t>P10 (29 mins)</t>
  </si>
  <si>
    <t>P11 (28 mins)</t>
  </si>
  <si>
    <t>P12 (29 mins)</t>
  </si>
  <si>
    <t>P13 (35 mins)</t>
  </si>
  <si>
    <t>P14 (24 mins)</t>
  </si>
  <si>
    <t>P15 (16 mins)</t>
  </si>
  <si>
    <t>P16 (32 mins)</t>
  </si>
  <si>
    <t>P17 (33 mins)</t>
  </si>
  <si>
    <t>P18 (27 mins)</t>
  </si>
  <si>
    <t>P19 (23 mins)</t>
  </si>
  <si>
    <t>Par/time spent</t>
  </si>
  <si>
    <t>First week (02-06 Oct)/56 mins</t>
  </si>
  <si>
    <t>Second week (09-13 Oct)/78 mins</t>
  </si>
  <si>
    <t>Third week (16-20 Oct)/109</t>
  </si>
  <si>
    <t>Fourth week (23-27 Oct)/122 mins</t>
  </si>
  <si>
    <t>Fifth week (30 Oct - 3 Nov)/112 mins</t>
  </si>
  <si>
    <t>Sixth week (06-10 Nov)/115 mins</t>
  </si>
  <si>
    <t>Seventh week (13-17 Nov)/103 mins</t>
  </si>
  <si>
    <t>Eighth week (20-24 Nov)/103 mins</t>
  </si>
  <si>
    <t>Ninth week (27 Nov - 1 Dec)/59 mins</t>
  </si>
  <si>
    <t>Tenth week (04-08 Dec)/28 mins</t>
  </si>
  <si>
    <t>Project info (66 mins)</t>
  </si>
  <si>
    <t>1st activity (136 mins)</t>
  </si>
  <si>
    <t>2nd activity (96 mins)</t>
  </si>
  <si>
    <t>3rd activity (115 mins)</t>
  </si>
  <si>
    <t>Task1 (82 mins)</t>
  </si>
  <si>
    <t>Task2 (97 mins)</t>
  </si>
  <si>
    <t>Task3 (69 mins)</t>
  </si>
  <si>
    <t>Short quizzes (45 mins)</t>
  </si>
  <si>
    <t>Goals and plans (19 mins)</t>
  </si>
  <si>
    <t>Inquiries (49 mins)</t>
  </si>
  <si>
    <t>Feedback (92 mins)</t>
  </si>
  <si>
    <t>1st Activity</t>
  </si>
  <si>
    <t>2nd Activity</t>
  </si>
  <si>
    <t>3rd Activity</t>
  </si>
  <si>
    <t xml:space="preserve">Task 1 </t>
  </si>
  <si>
    <t xml:space="preserve">Task 3 </t>
  </si>
  <si>
    <t>Inquiries and Answers</t>
  </si>
  <si>
    <t>Project Info</t>
  </si>
  <si>
    <t>Quizzes</t>
  </si>
  <si>
    <t>Eighth week (20-24 Nov)/84mins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</si>
</sst>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8"/>
      <color rgb="FF000000"/>
      <name val="Calibri Light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 Light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8"/>
      <color rgb="FF000000"/>
      <name val="Calibri Light"/>
      <family val="2"/>
    </font>
    <font>
      <sz val="5"/>
      <color rgb="FF000000"/>
      <name val="Calibri Light"/>
      <family val="2"/>
    </font>
    <font>
      <b/>
      <sz val="10"/>
      <color rgb="FF000000"/>
      <name val="Calibri Light"/>
      <family val="2"/>
    </font>
    <font>
      <b/>
      <sz val="12"/>
      <color rgb="FF000000"/>
      <name val="Calibri Light"/>
      <family val="2"/>
    </font>
    <font>
      <sz val="8"/>
      <color theme="1"/>
      <name val="Calibri"/>
      <family val="2"/>
      <scheme val="minor"/>
    </font>
    <font>
      <sz val="8"/>
      <color rgb="FF000000"/>
      <name val="Calibri Light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3" fillId="4" borderId="0" xfId="0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6" borderId="0" xfId="0" applyFont="1" applyFill="1" applyAlignment="1">
      <alignment horizontal="right" vertical="center"/>
    </xf>
    <xf numFmtId="0" fontId="7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/>
    <xf numFmtId="0" fontId="8" fillId="7" borderId="0" xfId="0" applyFont="1" applyFill="1" applyAlignment="1">
      <alignment horizontal="center" vertical="center"/>
    </xf>
    <xf numFmtId="0" fontId="0" fillId="11" borderId="0" xfId="0" applyFill="1"/>
    <xf numFmtId="0" fontId="0" fillId="0" borderId="0" xfId="0" applyFill="1"/>
    <xf numFmtId="0" fontId="0" fillId="12" borderId="0" xfId="0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8" fillId="0" borderId="3" xfId="0" applyNumberFormat="1" applyFont="1" applyBorder="1" applyAlignment="1">
      <alignment horizontal="center" vertical="center" wrapText="1"/>
    </xf>
    <xf numFmtId="0" fontId="8" fillId="5" borderId="2" xfId="0" applyNumberFormat="1" applyFont="1" applyFill="1" applyBorder="1" applyAlignment="1">
      <alignment horizontal="center" vertical="center" wrapText="1"/>
    </xf>
    <xf numFmtId="0" fontId="8" fillId="5" borderId="3" xfId="0" applyNumberFormat="1" applyFont="1" applyFill="1" applyBorder="1" applyAlignment="1">
      <alignment horizontal="center" vertical="center" wrapText="1"/>
    </xf>
    <xf numFmtId="16" fontId="8" fillId="0" borderId="2" xfId="0" applyNumberFormat="1" applyFont="1" applyBorder="1" applyAlignment="1">
      <alignment horizontal="center" vertical="center" wrapText="1"/>
    </xf>
    <xf numFmtId="16" fontId="8" fillId="0" borderId="3" xfId="0" applyNumberFormat="1" applyFont="1" applyBorder="1" applyAlignment="1">
      <alignment horizontal="center" vertical="center" wrapText="1"/>
    </xf>
    <xf numFmtId="16" fontId="8" fillId="5" borderId="3" xfId="0" applyNumberFormat="1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" fontId="8" fillId="5" borderId="2" xfId="0" applyNumberFormat="1" applyFont="1" applyFill="1" applyBorder="1" applyAlignment="1">
      <alignment horizontal="center" vertical="center" wrapText="1"/>
    </xf>
    <xf numFmtId="16" fontId="8" fillId="9" borderId="2" xfId="0" applyNumberFormat="1" applyFont="1" applyFill="1" applyBorder="1" applyAlignment="1">
      <alignment horizontal="center" vertical="center" wrapText="1"/>
    </xf>
    <xf numFmtId="16" fontId="8" fillId="9" borderId="3" xfId="0" applyNumberFormat="1" applyFont="1" applyFill="1" applyBorder="1" applyAlignment="1">
      <alignment horizontal="center" vertical="center" wrapText="1"/>
    </xf>
    <xf numFmtId="16" fontId="8" fillId="0" borderId="0" xfId="0" applyNumberFormat="1" applyFont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16" fontId="8" fillId="10" borderId="3" xfId="0" applyNumberFormat="1" applyFont="1" applyFill="1" applyBorder="1" applyAlignment="1">
      <alignment horizontal="center" vertical="center" wrapText="1"/>
    </xf>
    <xf numFmtId="0" fontId="0" fillId="10" borderId="0" xfId="0" applyFill="1"/>
    <xf numFmtId="16" fontId="8" fillId="10" borderId="0" xfId="0" applyNumberFormat="1" applyFont="1" applyFill="1" applyBorder="1" applyAlignment="1">
      <alignment horizontal="center" vertical="center" wrapText="1"/>
    </xf>
    <xf numFmtId="0" fontId="7" fillId="13" borderId="0" xfId="0" applyFont="1" applyFill="1" applyAlignment="1">
      <alignment horizontal="center" vertical="center"/>
    </xf>
    <xf numFmtId="0" fontId="0" fillId="13" borderId="0" xfId="0" applyFill="1"/>
    <xf numFmtId="0" fontId="7" fillId="0" borderId="0" xfId="0" applyFont="1" applyFill="1" applyAlignment="1">
      <alignment horizontal="center" vertical="center"/>
    </xf>
    <xf numFmtId="16" fontId="8" fillId="0" borderId="3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0" xfId="0" applyBorder="1"/>
    <xf numFmtId="0" fontId="7" fillId="13" borderId="0" xfId="0" applyFont="1" applyFill="1" applyBorder="1" applyAlignment="1">
      <alignment horizontal="center" vertical="center"/>
    </xf>
    <xf numFmtId="16" fontId="8" fillId="0" borderId="0" xfId="0" applyNumberFormat="1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vertical="center"/>
    </xf>
    <xf numFmtId="0" fontId="11" fillId="0" borderId="2" xfId="0" applyFont="1" applyBorder="1" applyAlignment="1">
      <alignment horizontal="center" vertical="center" wrapText="1"/>
    </xf>
    <xf numFmtId="16" fontId="11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16" fontId="11" fillId="3" borderId="3" xfId="0" applyNumberFormat="1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16" fontId="11" fillId="9" borderId="3" xfId="0" applyNumberFormat="1" applyFont="1" applyFill="1" applyBorder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5" borderId="0" xfId="0" applyFill="1"/>
    <xf numFmtId="0" fontId="7" fillId="2" borderId="0" xfId="0" applyFont="1" applyFill="1" applyAlignment="1">
      <alignment horizontal="center" vertical="center"/>
    </xf>
    <xf numFmtId="16" fontId="8" fillId="2" borderId="3" xfId="0" applyNumberFormat="1" applyFont="1" applyFill="1" applyBorder="1" applyAlignment="1">
      <alignment horizontal="center" vertical="center" wrapText="1"/>
    </xf>
    <xf numFmtId="16" fontId="8" fillId="2" borderId="0" xfId="0" applyNumberFormat="1" applyFont="1" applyFill="1" applyBorder="1" applyAlignment="1">
      <alignment horizontal="center" vertical="center"/>
    </xf>
    <xf numFmtId="16" fontId="8" fillId="2" borderId="0" xfId="0" applyNumberFormat="1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13" fillId="0" borderId="0" xfId="0" applyFont="1"/>
    <xf numFmtId="2" fontId="0" fillId="0" borderId="0" xfId="0" applyNumberFormat="1"/>
    <xf numFmtId="0" fontId="13" fillId="0" borderId="5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Spent Weekly in The Mobile Intervention by Each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First week (02-06 Oct)/56 mins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Sheet1!$A$3:$A$32</c:f>
              <c:strCache>
                <c:ptCount val="30"/>
                <c:pt idx="0">
                  <c:v>P1 (29 mins)</c:v>
                </c:pt>
                <c:pt idx="1">
                  <c:v>P2 (16 mins)</c:v>
                </c:pt>
                <c:pt idx="2">
                  <c:v>P3 (27 mins)</c:v>
                </c:pt>
                <c:pt idx="3">
                  <c:v>P4 (39 mins)</c:v>
                </c:pt>
                <c:pt idx="4">
                  <c:v>P5 (16 mins)</c:v>
                </c:pt>
                <c:pt idx="5">
                  <c:v>P6 (27 mins)</c:v>
                </c:pt>
                <c:pt idx="6">
                  <c:v>P7 (40 mins)</c:v>
                </c:pt>
                <c:pt idx="7">
                  <c:v>P8 (26 mins)</c:v>
                </c:pt>
                <c:pt idx="8">
                  <c:v>P9 (28 mins)</c:v>
                </c:pt>
                <c:pt idx="9">
                  <c:v>P10 (29 mins)</c:v>
                </c:pt>
                <c:pt idx="10">
                  <c:v>P11 (28 mins)</c:v>
                </c:pt>
                <c:pt idx="11">
                  <c:v>P12 (29 mins)</c:v>
                </c:pt>
                <c:pt idx="12">
                  <c:v>P13 (35 mins)</c:v>
                </c:pt>
                <c:pt idx="13">
                  <c:v>P14 (24 mins)</c:v>
                </c:pt>
                <c:pt idx="14">
                  <c:v>P15 (16 mins)</c:v>
                </c:pt>
                <c:pt idx="15">
                  <c:v>P16 (32 mins)</c:v>
                </c:pt>
                <c:pt idx="16">
                  <c:v>P17 (33 mins)</c:v>
                </c:pt>
                <c:pt idx="17">
                  <c:v>P18 (27 mins)</c:v>
                </c:pt>
                <c:pt idx="18">
                  <c:v>P19 (23 mins)</c:v>
                </c:pt>
                <c:pt idx="19">
                  <c:v>P20 (45 mins)</c:v>
                </c:pt>
                <c:pt idx="20">
                  <c:v>P21 (38 mins)</c:v>
                </c:pt>
                <c:pt idx="21">
                  <c:v>P22 (21 mins)</c:v>
                </c:pt>
                <c:pt idx="22">
                  <c:v>P23 (37 mins)</c:v>
                </c:pt>
                <c:pt idx="23">
                  <c:v>P24 (12 mins)</c:v>
                </c:pt>
                <c:pt idx="24">
                  <c:v>P25 (43 mins)</c:v>
                </c:pt>
                <c:pt idx="25">
                  <c:v>P26 (26 mins)</c:v>
                </c:pt>
                <c:pt idx="26">
                  <c:v>P27 (45 mins)</c:v>
                </c:pt>
                <c:pt idx="27">
                  <c:v>P28 (26 mins)</c:v>
                </c:pt>
                <c:pt idx="28">
                  <c:v>P29 (8 mins)</c:v>
                </c:pt>
                <c:pt idx="29">
                  <c:v>P30 (41 mins)</c:v>
                </c:pt>
              </c:strCache>
            </c:strRef>
          </c:cat>
          <c:val>
            <c:numRef>
              <c:f>Sheet1!$B$3:$B$32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7</c:v>
                </c:pt>
                <c:pt idx="17">
                  <c:v>5</c:v>
                </c:pt>
                <c:pt idx="18">
                  <c:v>0</c:v>
                </c:pt>
                <c:pt idx="19">
                  <c:v>6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D-41EB-937A-0BA9ED2E93D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Second week (09-13 Oct)/78 mins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Sheet1!$A$3:$A$32</c:f>
              <c:strCache>
                <c:ptCount val="30"/>
                <c:pt idx="0">
                  <c:v>P1 (29 mins)</c:v>
                </c:pt>
                <c:pt idx="1">
                  <c:v>P2 (16 mins)</c:v>
                </c:pt>
                <c:pt idx="2">
                  <c:v>P3 (27 mins)</c:v>
                </c:pt>
                <c:pt idx="3">
                  <c:v>P4 (39 mins)</c:v>
                </c:pt>
                <c:pt idx="4">
                  <c:v>P5 (16 mins)</c:v>
                </c:pt>
                <c:pt idx="5">
                  <c:v>P6 (27 mins)</c:v>
                </c:pt>
                <c:pt idx="6">
                  <c:v>P7 (40 mins)</c:v>
                </c:pt>
                <c:pt idx="7">
                  <c:v>P8 (26 mins)</c:v>
                </c:pt>
                <c:pt idx="8">
                  <c:v>P9 (28 mins)</c:v>
                </c:pt>
                <c:pt idx="9">
                  <c:v>P10 (29 mins)</c:v>
                </c:pt>
                <c:pt idx="10">
                  <c:v>P11 (28 mins)</c:v>
                </c:pt>
                <c:pt idx="11">
                  <c:v>P12 (29 mins)</c:v>
                </c:pt>
                <c:pt idx="12">
                  <c:v>P13 (35 mins)</c:v>
                </c:pt>
                <c:pt idx="13">
                  <c:v>P14 (24 mins)</c:v>
                </c:pt>
                <c:pt idx="14">
                  <c:v>P15 (16 mins)</c:v>
                </c:pt>
                <c:pt idx="15">
                  <c:v>P16 (32 mins)</c:v>
                </c:pt>
                <c:pt idx="16">
                  <c:v>P17 (33 mins)</c:v>
                </c:pt>
                <c:pt idx="17">
                  <c:v>P18 (27 mins)</c:v>
                </c:pt>
                <c:pt idx="18">
                  <c:v>P19 (23 mins)</c:v>
                </c:pt>
                <c:pt idx="19">
                  <c:v>P20 (45 mins)</c:v>
                </c:pt>
                <c:pt idx="20">
                  <c:v>P21 (38 mins)</c:v>
                </c:pt>
                <c:pt idx="21">
                  <c:v>P22 (21 mins)</c:v>
                </c:pt>
                <c:pt idx="22">
                  <c:v>P23 (37 mins)</c:v>
                </c:pt>
                <c:pt idx="23">
                  <c:v>P24 (12 mins)</c:v>
                </c:pt>
                <c:pt idx="24">
                  <c:v>P25 (43 mins)</c:v>
                </c:pt>
                <c:pt idx="25">
                  <c:v>P26 (26 mins)</c:v>
                </c:pt>
                <c:pt idx="26">
                  <c:v>P27 (45 mins)</c:v>
                </c:pt>
                <c:pt idx="27">
                  <c:v>P28 (26 mins)</c:v>
                </c:pt>
                <c:pt idx="28">
                  <c:v>P29 (8 mins)</c:v>
                </c:pt>
                <c:pt idx="29">
                  <c:v>P30 (41 mins)</c:v>
                </c:pt>
              </c:strCache>
            </c:strRef>
          </c:cat>
          <c:val>
            <c:numRef>
              <c:f>Sheet1!$C$3:$C$32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3</c:v>
                </c:pt>
                <c:pt idx="18">
                  <c:v>0</c:v>
                </c:pt>
                <c:pt idx="19">
                  <c:v>12</c:v>
                </c:pt>
                <c:pt idx="20">
                  <c:v>9</c:v>
                </c:pt>
                <c:pt idx="21">
                  <c:v>0</c:v>
                </c:pt>
                <c:pt idx="22">
                  <c:v>3</c:v>
                </c:pt>
                <c:pt idx="23">
                  <c:v>5</c:v>
                </c:pt>
                <c:pt idx="24">
                  <c:v>8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D-41EB-937A-0BA9ED2E93D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Third week (16-20 Oct)/109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Sheet1!$A$3:$A$32</c:f>
              <c:strCache>
                <c:ptCount val="30"/>
                <c:pt idx="0">
                  <c:v>P1 (29 mins)</c:v>
                </c:pt>
                <c:pt idx="1">
                  <c:v>P2 (16 mins)</c:v>
                </c:pt>
                <c:pt idx="2">
                  <c:v>P3 (27 mins)</c:v>
                </c:pt>
                <c:pt idx="3">
                  <c:v>P4 (39 mins)</c:v>
                </c:pt>
                <c:pt idx="4">
                  <c:v>P5 (16 mins)</c:v>
                </c:pt>
                <c:pt idx="5">
                  <c:v>P6 (27 mins)</c:v>
                </c:pt>
                <c:pt idx="6">
                  <c:v>P7 (40 mins)</c:v>
                </c:pt>
                <c:pt idx="7">
                  <c:v>P8 (26 mins)</c:v>
                </c:pt>
                <c:pt idx="8">
                  <c:v>P9 (28 mins)</c:v>
                </c:pt>
                <c:pt idx="9">
                  <c:v>P10 (29 mins)</c:v>
                </c:pt>
                <c:pt idx="10">
                  <c:v>P11 (28 mins)</c:v>
                </c:pt>
                <c:pt idx="11">
                  <c:v>P12 (29 mins)</c:v>
                </c:pt>
                <c:pt idx="12">
                  <c:v>P13 (35 mins)</c:v>
                </c:pt>
                <c:pt idx="13">
                  <c:v>P14 (24 mins)</c:v>
                </c:pt>
                <c:pt idx="14">
                  <c:v>P15 (16 mins)</c:v>
                </c:pt>
                <c:pt idx="15">
                  <c:v>P16 (32 mins)</c:v>
                </c:pt>
                <c:pt idx="16">
                  <c:v>P17 (33 mins)</c:v>
                </c:pt>
                <c:pt idx="17">
                  <c:v>P18 (27 mins)</c:v>
                </c:pt>
                <c:pt idx="18">
                  <c:v>P19 (23 mins)</c:v>
                </c:pt>
                <c:pt idx="19">
                  <c:v>P20 (45 mins)</c:v>
                </c:pt>
                <c:pt idx="20">
                  <c:v>P21 (38 mins)</c:v>
                </c:pt>
                <c:pt idx="21">
                  <c:v>P22 (21 mins)</c:v>
                </c:pt>
                <c:pt idx="22">
                  <c:v>P23 (37 mins)</c:v>
                </c:pt>
                <c:pt idx="23">
                  <c:v>P24 (12 mins)</c:v>
                </c:pt>
                <c:pt idx="24">
                  <c:v>P25 (43 mins)</c:v>
                </c:pt>
                <c:pt idx="25">
                  <c:v>P26 (26 mins)</c:v>
                </c:pt>
                <c:pt idx="26">
                  <c:v>P27 (45 mins)</c:v>
                </c:pt>
                <c:pt idx="27">
                  <c:v>P28 (26 mins)</c:v>
                </c:pt>
                <c:pt idx="28">
                  <c:v>P29 (8 mins)</c:v>
                </c:pt>
                <c:pt idx="29">
                  <c:v>P30 (41 mins)</c:v>
                </c:pt>
              </c:strCache>
            </c:strRef>
          </c:cat>
          <c:val>
            <c:numRef>
              <c:f>Sheet1!$D$3:$D$32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1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5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0</c:v>
                </c:pt>
                <c:pt idx="24">
                  <c:v>12</c:v>
                </c:pt>
                <c:pt idx="25">
                  <c:v>1</c:v>
                </c:pt>
                <c:pt idx="26">
                  <c:v>7</c:v>
                </c:pt>
                <c:pt idx="27">
                  <c:v>6</c:v>
                </c:pt>
                <c:pt idx="28">
                  <c:v>1</c:v>
                </c:pt>
                <c:pt idx="2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D-41EB-937A-0BA9ED2E93DF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Fourth week (23-27 Oct)/122 mins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Sheet1!$A$3:$A$32</c:f>
              <c:strCache>
                <c:ptCount val="30"/>
                <c:pt idx="0">
                  <c:v>P1 (29 mins)</c:v>
                </c:pt>
                <c:pt idx="1">
                  <c:v>P2 (16 mins)</c:v>
                </c:pt>
                <c:pt idx="2">
                  <c:v>P3 (27 mins)</c:v>
                </c:pt>
                <c:pt idx="3">
                  <c:v>P4 (39 mins)</c:v>
                </c:pt>
                <c:pt idx="4">
                  <c:v>P5 (16 mins)</c:v>
                </c:pt>
                <c:pt idx="5">
                  <c:v>P6 (27 mins)</c:v>
                </c:pt>
                <c:pt idx="6">
                  <c:v>P7 (40 mins)</c:v>
                </c:pt>
                <c:pt idx="7">
                  <c:v>P8 (26 mins)</c:v>
                </c:pt>
                <c:pt idx="8">
                  <c:v>P9 (28 mins)</c:v>
                </c:pt>
                <c:pt idx="9">
                  <c:v>P10 (29 mins)</c:v>
                </c:pt>
                <c:pt idx="10">
                  <c:v>P11 (28 mins)</c:v>
                </c:pt>
                <c:pt idx="11">
                  <c:v>P12 (29 mins)</c:v>
                </c:pt>
                <c:pt idx="12">
                  <c:v>P13 (35 mins)</c:v>
                </c:pt>
                <c:pt idx="13">
                  <c:v>P14 (24 mins)</c:v>
                </c:pt>
                <c:pt idx="14">
                  <c:v>P15 (16 mins)</c:v>
                </c:pt>
                <c:pt idx="15">
                  <c:v>P16 (32 mins)</c:v>
                </c:pt>
                <c:pt idx="16">
                  <c:v>P17 (33 mins)</c:v>
                </c:pt>
                <c:pt idx="17">
                  <c:v>P18 (27 mins)</c:v>
                </c:pt>
                <c:pt idx="18">
                  <c:v>P19 (23 mins)</c:v>
                </c:pt>
                <c:pt idx="19">
                  <c:v>P20 (45 mins)</c:v>
                </c:pt>
                <c:pt idx="20">
                  <c:v>P21 (38 mins)</c:v>
                </c:pt>
                <c:pt idx="21">
                  <c:v>P22 (21 mins)</c:v>
                </c:pt>
                <c:pt idx="22">
                  <c:v>P23 (37 mins)</c:v>
                </c:pt>
                <c:pt idx="23">
                  <c:v>P24 (12 mins)</c:v>
                </c:pt>
                <c:pt idx="24">
                  <c:v>P25 (43 mins)</c:v>
                </c:pt>
                <c:pt idx="25">
                  <c:v>P26 (26 mins)</c:v>
                </c:pt>
                <c:pt idx="26">
                  <c:v>P27 (45 mins)</c:v>
                </c:pt>
                <c:pt idx="27">
                  <c:v>P28 (26 mins)</c:v>
                </c:pt>
                <c:pt idx="28">
                  <c:v>P29 (8 mins)</c:v>
                </c:pt>
                <c:pt idx="29">
                  <c:v>P30 (41 mins)</c:v>
                </c:pt>
              </c:strCache>
            </c:strRef>
          </c:cat>
          <c:val>
            <c:numRef>
              <c:f>Sheet1!$E$3:$E$32</c:f>
              <c:numCache>
                <c:formatCode>General</c:formatCode>
                <c:ptCount val="30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9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7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9</c:v>
                </c:pt>
                <c:pt idx="25">
                  <c:v>6</c:v>
                </c:pt>
                <c:pt idx="26">
                  <c:v>0</c:v>
                </c:pt>
                <c:pt idx="27">
                  <c:v>9</c:v>
                </c:pt>
                <c:pt idx="28">
                  <c:v>6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D-41EB-937A-0BA9ED2E93DF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Fifth week (30 Oct - 3 Nov)/112 mins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Sheet1!$A$3:$A$32</c:f>
              <c:strCache>
                <c:ptCount val="30"/>
                <c:pt idx="0">
                  <c:v>P1 (29 mins)</c:v>
                </c:pt>
                <c:pt idx="1">
                  <c:v>P2 (16 mins)</c:v>
                </c:pt>
                <c:pt idx="2">
                  <c:v>P3 (27 mins)</c:v>
                </c:pt>
                <c:pt idx="3">
                  <c:v>P4 (39 mins)</c:v>
                </c:pt>
                <c:pt idx="4">
                  <c:v>P5 (16 mins)</c:v>
                </c:pt>
                <c:pt idx="5">
                  <c:v>P6 (27 mins)</c:v>
                </c:pt>
                <c:pt idx="6">
                  <c:v>P7 (40 mins)</c:v>
                </c:pt>
                <c:pt idx="7">
                  <c:v>P8 (26 mins)</c:v>
                </c:pt>
                <c:pt idx="8">
                  <c:v>P9 (28 mins)</c:v>
                </c:pt>
                <c:pt idx="9">
                  <c:v>P10 (29 mins)</c:v>
                </c:pt>
                <c:pt idx="10">
                  <c:v>P11 (28 mins)</c:v>
                </c:pt>
                <c:pt idx="11">
                  <c:v>P12 (29 mins)</c:v>
                </c:pt>
                <c:pt idx="12">
                  <c:v>P13 (35 mins)</c:v>
                </c:pt>
                <c:pt idx="13">
                  <c:v>P14 (24 mins)</c:v>
                </c:pt>
                <c:pt idx="14">
                  <c:v>P15 (16 mins)</c:v>
                </c:pt>
                <c:pt idx="15">
                  <c:v>P16 (32 mins)</c:v>
                </c:pt>
                <c:pt idx="16">
                  <c:v>P17 (33 mins)</c:v>
                </c:pt>
                <c:pt idx="17">
                  <c:v>P18 (27 mins)</c:v>
                </c:pt>
                <c:pt idx="18">
                  <c:v>P19 (23 mins)</c:v>
                </c:pt>
                <c:pt idx="19">
                  <c:v>P20 (45 mins)</c:v>
                </c:pt>
                <c:pt idx="20">
                  <c:v>P21 (38 mins)</c:v>
                </c:pt>
                <c:pt idx="21">
                  <c:v>P22 (21 mins)</c:v>
                </c:pt>
                <c:pt idx="22">
                  <c:v>P23 (37 mins)</c:v>
                </c:pt>
                <c:pt idx="23">
                  <c:v>P24 (12 mins)</c:v>
                </c:pt>
                <c:pt idx="24">
                  <c:v>P25 (43 mins)</c:v>
                </c:pt>
                <c:pt idx="25">
                  <c:v>P26 (26 mins)</c:v>
                </c:pt>
                <c:pt idx="26">
                  <c:v>P27 (45 mins)</c:v>
                </c:pt>
                <c:pt idx="27">
                  <c:v>P28 (26 mins)</c:v>
                </c:pt>
                <c:pt idx="28">
                  <c:v>P29 (8 mins)</c:v>
                </c:pt>
                <c:pt idx="29">
                  <c:v>P30 (41 mins)</c:v>
                </c:pt>
              </c:strCache>
            </c:strRef>
          </c:cat>
          <c:val>
            <c:numRef>
              <c:f>Sheet1!$F$3:$F$32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0</c:v>
                </c:pt>
                <c:pt idx="6">
                  <c:v>6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4</c:v>
                </c:pt>
                <c:pt idx="15">
                  <c:v>8</c:v>
                </c:pt>
                <c:pt idx="16">
                  <c:v>0</c:v>
                </c:pt>
                <c:pt idx="17">
                  <c:v>1</c:v>
                </c:pt>
                <c:pt idx="18">
                  <c:v>12</c:v>
                </c:pt>
                <c:pt idx="19">
                  <c:v>1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D-41EB-937A-0BA9ED2E93DF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Sixth week (06-10 Nov)/115 mins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Sheet1!$A$3:$A$32</c:f>
              <c:strCache>
                <c:ptCount val="30"/>
                <c:pt idx="0">
                  <c:v>P1 (29 mins)</c:v>
                </c:pt>
                <c:pt idx="1">
                  <c:v>P2 (16 mins)</c:v>
                </c:pt>
                <c:pt idx="2">
                  <c:v>P3 (27 mins)</c:v>
                </c:pt>
                <c:pt idx="3">
                  <c:v>P4 (39 mins)</c:v>
                </c:pt>
                <c:pt idx="4">
                  <c:v>P5 (16 mins)</c:v>
                </c:pt>
                <c:pt idx="5">
                  <c:v>P6 (27 mins)</c:v>
                </c:pt>
                <c:pt idx="6">
                  <c:v>P7 (40 mins)</c:v>
                </c:pt>
                <c:pt idx="7">
                  <c:v>P8 (26 mins)</c:v>
                </c:pt>
                <c:pt idx="8">
                  <c:v>P9 (28 mins)</c:v>
                </c:pt>
                <c:pt idx="9">
                  <c:v>P10 (29 mins)</c:v>
                </c:pt>
                <c:pt idx="10">
                  <c:v>P11 (28 mins)</c:v>
                </c:pt>
                <c:pt idx="11">
                  <c:v>P12 (29 mins)</c:v>
                </c:pt>
                <c:pt idx="12">
                  <c:v>P13 (35 mins)</c:v>
                </c:pt>
                <c:pt idx="13">
                  <c:v>P14 (24 mins)</c:v>
                </c:pt>
                <c:pt idx="14">
                  <c:v>P15 (16 mins)</c:v>
                </c:pt>
                <c:pt idx="15">
                  <c:v>P16 (32 mins)</c:v>
                </c:pt>
                <c:pt idx="16">
                  <c:v>P17 (33 mins)</c:v>
                </c:pt>
                <c:pt idx="17">
                  <c:v>P18 (27 mins)</c:v>
                </c:pt>
                <c:pt idx="18">
                  <c:v>P19 (23 mins)</c:v>
                </c:pt>
                <c:pt idx="19">
                  <c:v>P20 (45 mins)</c:v>
                </c:pt>
                <c:pt idx="20">
                  <c:v>P21 (38 mins)</c:v>
                </c:pt>
                <c:pt idx="21">
                  <c:v>P22 (21 mins)</c:v>
                </c:pt>
                <c:pt idx="22">
                  <c:v>P23 (37 mins)</c:v>
                </c:pt>
                <c:pt idx="23">
                  <c:v>P24 (12 mins)</c:v>
                </c:pt>
                <c:pt idx="24">
                  <c:v>P25 (43 mins)</c:v>
                </c:pt>
                <c:pt idx="25">
                  <c:v>P26 (26 mins)</c:v>
                </c:pt>
                <c:pt idx="26">
                  <c:v>P27 (45 mins)</c:v>
                </c:pt>
                <c:pt idx="27">
                  <c:v>P28 (26 mins)</c:v>
                </c:pt>
                <c:pt idx="28">
                  <c:v>P29 (8 mins)</c:v>
                </c:pt>
                <c:pt idx="29">
                  <c:v>P30 (41 mins)</c:v>
                </c:pt>
              </c:strCache>
            </c:strRef>
          </c:cat>
          <c:val>
            <c:numRef>
              <c:f>Sheet1!$G$3:$G$32</c:f>
              <c:numCache>
                <c:formatCode>General</c:formatCode>
                <c:ptCount val="30"/>
                <c:pt idx="0">
                  <c:v>8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0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  <c:pt idx="10">
                  <c:v>0</c:v>
                </c:pt>
                <c:pt idx="11">
                  <c:v>4</c:v>
                </c:pt>
                <c:pt idx="12">
                  <c:v>13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11</c:v>
                </c:pt>
                <c:pt idx="27">
                  <c:v>5</c:v>
                </c:pt>
                <c:pt idx="28">
                  <c:v>0</c:v>
                </c:pt>
                <c:pt idx="2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D-41EB-937A-0BA9ED2E93DF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Seventh week (13-17 Nov)/103 mins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Sheet1!$A$3:$A$32</c:f>
              <c:strCache>
                <c:ptCount val="30"/>
                <c:pt idx="0">
                  <c:v>P1 (29 mins)</c:v>
                </c:pt>
                <c:pt idx="1">
                  <c:v>P2 (16 mins)</c:v>
                </c:pt>
                <c:pt idx="2">
                  <c:v>P3 (27 mins)</c:v>
                </c:pt>
                <c:pt idx="3">
                  <c:v>P4 (39 mins)</c:v>
                </c:pt>
                <c:pt idx="4">
                  <c:v>P5 (16 mins)</c:v>
                </c:pt>
                <c:pt idx="5">
                  <c:v>P6 (27 mins)</c:v>
                </c:pt>
                <c:pt idx="6">
                  <c:v>P7 (40 mins)</c:v>
                </c:pt>
                <c:pt idx="7">
                  <c:v>P8 (26 mins)</c:v>
                </c:pt>
                <c:pt idx="8">
                  <c:v>P9 (28 mins)</c:v>
                </c:pt>
                <c:pt idx="9">
                  <c:v>P10 (29 mins)</c:v>
                </c:pt>
                <c:pt idx="10">
                  <c:v>P11 (28 mins)</c:v>
                </c:pt>
                <c:pt idx="11">
                  <c:v>P12 (29 mins)</c:v>
                </c:pt>
                <c:pt idx="12">
                  <c:v>P13 (35 mins)</c:v>
                </c:pt>
                <c:pt idx="13">
                  <c:v>P14 (24 mins)</c:v>
                </c:pt>
                <c:pt idx="14">
                  <c:v>P15 (16 mins)</c:v>
                </c:pt>
                <c:pt idx="15">
                  <c:v>P16 (32 mins)</c:v>
                </c:pt>
                <c:pt idx="16">
                  <c:v>P17 (33 mins)</c:v>
                </c:pt>
                <c:pt idx="17">
                  <c:v>P18 (27 mins)</c:v>
                </c:pt>
                <c:pt idx="18">
                  <c:v>P19 (23 mins)</c:v>
                </c:pt>
                <c:pt idx="19">
                  <c:v>P20 (45 mins)</c:v>
                </c:pt>
                <c:pt idx="20">
                  <c:v>P21 (38 mins)</c:v>
                </c:pt>
                <c:pt idx="21">
                  <c:v>P22 (21 mins)</c:v>
                </c:pt>
                <c:pt idx="22">
                  <c:v>P23 (37 mins)</c:v>
                </c:pt>
                <c:pt idx="23">
                  <c:v>P24 (12 mins)</c:v>
                </c:pt>
                <c:pt idx="24">
                  <c:v>P25 (43 mins)</c:v>
                </c:pt>
                <c:pt idx="25">
                  <c:v>P26 (26 mins)</c:v>
                </c:pt>
                <c:pt idx="26">
                  <c:v>P27 (45 mins)</c:v>
                </c:pt>
                <c:pt idx="27">
                  <c:v>P28 (26 mins)</c:v>
                </c:pt>
                <c:pt idx="28">
                  <c:v>P29 (8 mins)</c:v>
                </c:pt>
                <c:pt idx="29">
                  <c:v>P30 (41 mins)</c:v>
                </c:pt>
              </c:strCache>
            </c:strRef>
          </c:cat>
          <c:val>
            <c:numRef>
              <c:f>Sheet1!$H$3:$H$32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9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1</c:v>
                </c:pt>
                <c:pt idx="17">
                  <c:v>2</c:v>
                </c:pt>
                <c:pt idx="18">
                  <c:v>6</c:v>
                </c:pt>
                <c:pt idx="19">
                  <c:v>8</c:v>
                </c:pt>
                <c:pt idx="20">
                  <c:v>3</c:v>
                </c:pt>
                <c:pt idx="21">
                  <c:v>0</c:v>
                </c:pt>
                <c:pt idx="22">
                  <c:v>11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D-41EB-937A-0BA9ED2E93DF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Eighth week (20-24 Nov)/103 mins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Sheet1!$A$3:$A$32</c:f>
              <c:strCache>
                <c:ptCount val="30"/>
                <c:pt idx="0">
                  <c:v>P1 (29 mins)</c:v>
                </c:pt>
                <c:pt idx="1">
                  <c:v>P2 (16 mins)</c:v>
                </c:pt>
                <c:pt idx="2">
                  <c:v>P3 (27 mins)</c:v>
                </c:pt>
                <c:pt idx="3">
                  <c:v>P4 (39 mins)</c:v>
                </c:pt>
                <c:pt idx="4">
                  <c:v>P5 (16 mins)</c:v>
                </c:pt>
                <c:pt idx="5">
                  <c:v>P6 (27 mins)</c:v>
                </c:pt>
                <c:pt idx="6">
                  <c:v>P7 (40 mins)</c:v>
                </c:pt>
                <c:pt idx="7">
                  <c:v>P8 (26 mins)</c:v>
                </c:pt>
                <c:pt idx="8">
                  <c:v>P9 (28 mins)</c:v>
                </c:pt>
                <c:pt idx="9">
                  <c:v>P10 (29 mins)</c:v>
                </c:pt>
                <c:pt idx="10">
                  <c:v>P11 (28 mins)</c:v>
                </c:pt>
                <c:pt idx="11">
                  <c:v>P12 (29 mins)</c:v>
                </c:pt>
                <c:pt idx="12">
                  <c:v>P13 (35 mins)</c:v>
                </c:pt>
                <c:pt idx="13">
                  <c:v>P14 (24 mins)</c:v>
                </c:pt>
                <c:pt idx="14">
                  <c:v>P15 (16 mins)</c:v>
                </c:pt>
                <c:pt idx="15">
                  <c:v>P16 (32 mins)</c:v>
                </c:pt>
                <c:pt idx="16">
                  <c:v>P17 (33 mins)</c:v>
                </c:pt>
                <c:pt idx="17">
                  <c:v>P18 (27 mins)</c:v>
                </c:pt>
                <c:pt idx="18">
                  <c:v>P19 (23 mins)</c:v>
                </c:pt>
                <c:pt idx="19">
                  <c:v>P20 (45 mins)</c:v>
                </c:pt>
                <c:pt idx="20">
                  <c:v>P21 (38 mins)</c:v>
                </c:pt>
                <c:pt idx="21">
                  <c:v>P22 (21 mins)</c:v>
                </c:pt>
                <c:pt idx="22">
                  <c:v>P23 (37 mins)</c:v>
                </c:pt>
                <c:pt idx="23">
                  <c:v>P24 (12 mins)</c:v>
                </c:pt>
                <c:pt idx="24">
                  <c:v>P25 (43 mins)</c:v>
                </c:pt>
                <c:pt idx="25">
                  <c:v>P26 (26 mins)</c:v>
                </c:pt>
                <c:pt idx="26">
                  <c:v>P27 (45 mins)</c:v>
                </c:pt>
                <c:pt idx="27">
                  <c:v>P28 (26 mins)</c:v>
                </c:pt>
                <c:pt idx="28">
                  <c:v>P29 (8 mins)</c:v>
                </c:pt>
                <c:pt idx="29">
                  <c:v>P30 (41 mins)</c:v>
                </c:pt>
              </c:strCache>
            </c:strRef>
          </c:cat>
          <c:val>
            <c:numRef>
              <c:f>Sheet1!$I$3:$I$32</c:f>
              <c:numCache>
                <c:formatCode>General</c:formatCode>
                <c:ptCount val="3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0</c:v>
                </c:pt>
                <c:pt idx="24">
                  <c:v>14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D-41EB-937A-0BA9ED2E93DF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Ninth week (27 Nov - 1 Dec)/59 mins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Sheet1!$A$3:$A$32</c:f>
              <c:strCache>
                <c:ptCount val="30"/>
                <c:pt idx="0">
                  <c:v>P1 (29 mins)</c:v>
                </c:pt>
                <c:pt idx="1">
                  <c:v>P2 (16 mins)</c:v>
                </c:pt>
                <c:pt idx="2">
                  <c:v>P3 (27 mins)</c:v>
                </c:pt>
                <c:pt idx="3">
                  <c:v>P4 (39 mins)</c:v>
                </c:pt>
                <c:pt idx="4">
                  <c:v>P5 (16 mins)</c:v>
                </c:pt>
                <c:pt idx="5">
                  <c:v>P6 (27 mins)</c:v>
                </c:pt>
                <c:pt idx="6">
                  <c:v>P7 (40 mins)</c:v>
                </c:pt>
                <c:pt idx="7">
                  <c:v>P8 (26 mins)</c:v>
                </c:pt>
                <c:pt idx="8">
                  <c:v>P9 (28 mins)</c:v>
                </c:pt>
                <c:pt idx="9">
                  <c:v>P10 (29 mins)</c:v>
                </c:pt>
                <c:pt idx="10">
                  <c:v>P11 (28 mins)</c:v>
                </c:pt>
                <c:pt idx="11">
                  <c:v>P12 (29 mins)</c:v>
                </c:pt>
                <c:pt idx="12">
                  <c:v>P13 (35 mins)</c:v>
                </c:pt>
                <c:pt idx="13">
                  <c:v>P14 (24 mins)</c:v>
                </c:pt>
                <c:pt idx="14">
                  <c:v>P15 (16 mins)</c:v>
                </c:pt>
                <c:pt idx="15">
                  <c:v>P16 (32 mins)</c:v>
                </c:pt>
                <c:pt idx="16">
                  <c:v>P17 (33 mins)</c:v>
                </c:pt>
                <c:pt idx="17">
                  <c:v>P18 (27 mins)</c:v>
                </c:pt>
                <c:pt idx="18">
                  <c:v>P19 (23 mins)</c:v>
                </c:pt>
                <c:pt idx="19">
                  <c:v>P20 (45 mins)</c:v>
                </c:pt>
                <c:pt idx="20">
                  <c:v>P21 (38 mins)</c:v>
                </c:pt>
                <c:pt idx="21">
                  <c:v>P22 (21 mins)</c:v>
                </c:pt>
                <c:pt idx="22">
                  <c:v>P23 (37 mins)</c:v>
                </c:pt>
                <c:pt idx="23">
                  <c:v>P24 (12 mins)</c:v>
                </c:pt>
                <c:pt idx="24">
                  <c:v>P25 (43 mins)</c:v>
                </c:pt>
                <c:pt idx="25">
                  <c:v>P26 (26 mins)</c:v>
                </c:pt>
                <c:pt idx="26">
                  <c:v>P27 (45 mins)</c:v>
                </c:pt>
                <c:pt idx="27">
                  <c:v>P28 (26 mins)</c:v>
                </c:pt>
                <c:pt idx="28">
                  <c:v>P29 (8 mins)</c:v>
                </c:pt>
                <c:pt idx="29">
                  <c:v>P30 (41 mins)</c:v>
                </c:pt>
              </c:strCache>
            </c:strRef>
          </c:cat>
          <c:val>
            <c:numRef>
              <c:f>Sheet1!$J$3:$J$32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D-41EB-937A-0BA9ED2E93DF}"/>
            </c:ext>
          </c:extLst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Tenth week (04-08 Dec)/28 mins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Sheet1!$A$3:$A$32</c:f>
              <c:strCache>
                <c:ptCount val="30"/>
                <c:pt idx="0">
                  <c:v>P1 (29 mins)</c:v>
                </c:pt>
                <c:pt idx="1">
                  <c:v>P2 (16 mins)</c:v>
                </c:pt>
                <c:pt idx="2">
                  <c:v>P3 (27 mins)</c:v>
                </c:pt>
                <c:pt idx="3">
                  <c:v>P4 (39 mins)</c:v>
                </c:pt>
                <c:pt idx="4">
                  <c:v>P5 (16 mins)</c:v>
                </c:pt>
                <c:pt idx="5">
                  <c:v>P6 (27 mins)</c:v>
                </c:pt>
                <c:pt idx="6">
                  <c:v>P7 (40 mins)</c:v>
                </c:pt>
                <c:pt idx="7">
                  <c:v>P8 (26 mins)</c:v>
                </c:pt>
                <c:pt idx="8">
                  <c:v>P9 (28 mins)</c:v>
                </c:pt>
                <c:pt idx="9">
                  <c:v>P10 (29 mins)</c:v>
                </c:pt>
                <c:pt idx="10">
                  <c:v>P11 (28 mins)</c:v>
                </c:pt>
                <c:pt idx="11">
                  <c:v>P12 (29 mins)</c:v>
                </c:pt>
                <c:pt idx="12">
                  <c:v>P13 (35 mins)</c:v>
                </c:pt>
                <c:pt idx="13">
                  <c:v>P14 (24 mins)</c:v>
                </c:pt>
                <c:pt idx="14">
                  <c:v>P15 (16 mins)</c:v>
                </c:pt>
                <c:pt idx="15">
                  <c:v>P16 (32 mins)</c:v>
                </c:pt>
                <c:pt idx="16">
                  <c:v>P17 (33 mins)</c:v>
                </c:pt>
                <c:pt idx="17">
                  <c:v>P18 (27 mins)</c:v>
                </c:pt>
                <c:pt idx="18">
                  <c:v>P19 (23 mins)</c:v>
                </c:pt>
                <c:pt idx="19">
                  <c:v>P20 (45 mins)</c:v>
                </c:pt>
                <c:pt idx="20">
                  <c:v>P21 (38 mins)</c:v>
                </c:pt>
                <c:pt idx="21">
                  <c:v>P22 (21 mins)</c:v>
                </c:pt>
                <c:pt idx="22">
                  <c:v>P23 (37 mins)</c:v>
                </c:pt>
                <c:pt idx="23">
                  <c:v>P24 (12 mins)</c:v>
                </c:pt>
                <c:pt idx="24">
                  <c:v>P25 (43 mins)</c:v>
                </c:pt>
                <c:pt idx="25">
                  <c:v>P26 (26 mins)</c:v>
                </c:pt>
                <c:pt idx="26">
                  <c:v>P27 (45 mins)</c:v>
                </c:pt>
                <c:pt idx="27">
                  <c:v>P28 (26 mins)</c:v>
                </c:pt>
                <c:pt idx="28">
                  <c:v>P29 (8 mins)</c:v>
                </c:pt>
                <c:pt idx="29">
                  <c:v>P30 (41 mins)</c:v>
                </c:pt>
              </c:strCache>
            </c:strRef>
          </c:cat>
          <c:val>
            <c:numRef>
              <c:f>Sheet1!$K$3:$K$32</c:f>
              <c:numCache>
                <c:formatCode>General</c:formatCode>
                <c:ptCount val="30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D-41EB-937A-0BA9ED2E93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23949000"/>
        <c:axId val="423951952"/>
      </c:barChart>
      <c:catAx>
        <c:axId val="423949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Participants/total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51952"/>
        <c:crosses val="autoZero"/>
        <c:auto val="1"/>
        <c:lblAlgn val="ctr"/>
        <c:lblOffset val="100"/>
        <c:noMultiLvlLbl val="0"/>
      </c:catAx>
      <c:valAx>
        <c:axId val="423951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Engagement in The 3rd and 4th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Sheet4!$B$16</c:f>
              <c:strCache>
                <c:ptCount val="1"/>
                <c:pt idx="0">
                  <c:v>16-Oct (Nudge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1-4421-94CF-944BA3B294AA}"/>
            </c:ext>
          </c:extLst>
        </c:ser>
        <c:ser>
          <c:idx val="1"/>
          <c:order val="1"/>
          <c:tx>
            <c:strRef>
              <c:f>Sheet4!$B$17</c:f>
              <c:strCache>
                <c:ptCount val="1"/>
                <c:pt idx="0">
                  <c:v>17-Oct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Sheet4!$AG$17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1-4421-94CF-944BA3B294AA}"/>
            </c:ext>
          </c:extLst>
        </c:ser>
        <c:ser>
          <c:idx val="2"/>
          <c:order val="2"/>
          <c:tx>
            <c:strRef>
              <c:f>Sheet4!$B$18</c:f>
              <c:strCache>
                <c:ptCount val="1"/>
                <c:pt idx="0">
                  <c:v>18-Oct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Sheet4!$AG$18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1-4421-94CF-944BA3B294AA}"/>
            </c:ext>
          </c:extLst>
        </c:ser>
        <c:ser>
          <c:idx val="3"/>
          <c:order val="3"/>
          <c:tx>
            <c:strRef>
              <c:f>Sheet4!$B$19</c:f>
              <c:strCache>
                <c:ptCount val="1"/>
                <c:pt idx="0">
                  <c:v>19-Oct (Nudge 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Sheet4!$AG$19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1-4421-94CF-944BA3B294AA}"/>
            </c:ext>
          </c:extLst>
        </c:ser>
        <c:ser>
          <c:idx val="4"/>
          <c:order val="4"/>
          <c:tx>
            <c:strRef>
              <c:f>Sheet4!$B$20</c:f>
              <c:strCache>
                <c:ptCount val="1"/>
                <c:pt idx="0">
                  <c:v>20-Oct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Sheet4!$AG$20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C1-4421-94CF-944BA3B294AA}"/>
            </c:ext>
          </c:extLst>
        </c:ser>
        <c:ser>
          <c:idx val="5"/>
          <c:order val="5"/>
          <c:tx>
            <c:strRef>
              <c:f>Sheet4!$B$23</c:f>
              <c:strCache>
                <c:ptCount val="1"/>
                <c:pt idx="0">
                  <c:v>23-Oct (Nudge 1: Feedback)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Sheet4!$AG$23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C1-4421-94CF-944BA3B294AA}"/>
            </c:ext>
          </c:extLst>
        </c:ser>
        <c:ser>
          <c:idx val="6"/>
          <c:order val="6"/>
          <c:tx>
            <c:strRef>
              <c:f>Sheet4!$B$24</c:f>
              <c:strCache>
                <c:ptCount val="1"/>
                <c:pt idx="0">
                  <c:v>24-Oct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Sheet4!$AG$24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C1-4421-94CF-944BA3B294AA}"/>
            </c:ext>
          </c:extLst>
        </c:ser>
        <c:ser>
          <c:idx val="7"/>
          <c:order val="7"/>
          <c:tx>
            <c:strRef>
              <c:f>Sheet4!$B$25</c:f>
              <c:strCache>
                <c:ptCount val="1"/>
                <c:pt idx="0">
                  <c:v>25-Oct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Sheet4!$AG$25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C1-4421-94CF-944BA3B294AA}"/>
            </c:ext>
          </c:extLst>
        </c:ser>
        <c:ser>
          <c:idx val="8"/>
          <c:order val="8"/>
          <c:tx>
            <c:strRef>
              <c:f>Sheet4!$B$26</c:f>
              <c:strCache>
                <c:ptCount val="1"/>
                <c:pt idx="0">
                  <c:v>26-Oct (Nudge 2)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Sheet4!$AG$26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C1-4421-94CF-944BA3B294AA}"/>
            </c:ext>
          </c:extLst>
        </c:ser>
        <c:ser>
          <c:idx val="9"/>
          <c:order val="9"/>
          <c:tx>
            <c:strRef>
              <c:f>Sheet4!$B$27</c:f>
              <c:strCache>
                <c:ptCount val="1"/>
                <c:pt idx="0">
                  <c:v>27-Oct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Sheet4!$AG$27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C1-4421-94CF-944BA3B294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9274928"/>
        <c:axId val="349273944"/>
      </c:barChart>
      <c:catAx>
        <c:axId val="3492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73944"/>
        <c:crosses val="autoZero"/>
        <c:auto val="1"/>
        <c:lblAlgn val="ctr"/>
        <c:lblOffset val="100"/>
        <c:noMultiLvlLbl val="0"/>
      </c:catAx>
      <c:valAx>
        <c:axId val="34927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Total Time in Minutes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Engagement in The 5th and 6th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Sheet4!$B$30</c:f>
              <c:strCache>
                <c:ptCount val="1"/>
                <c:pt idx="0">
                  <c:v>30-Oct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Sheet4!$AG$30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5-4DF0-950D-DC6C90FC4ED2}"/>
            </c:ext>
          </c:extLst>
        </c:ser>
        <c:ser>
          <c:idx val="1"/>
          <c:order val="1"/>
          <c:tx>
            <c:strRef>
              <c:f>Sheet4!$B$31</c:f>
              <c:strCache>
                <c:ptCount val="1"/>
                <c:pt idx="0">
                  <c:v>31-Oct (1st Nudge)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Sheet4!$AG$31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5-4DF0-950D-DC6C90FC4ED2}"/>
            </c:ext>
          </c:extLst>
        </c:ser>
        <c:ser>
          <c:idx val="2"/>
          <c:order val="2"/>
          <c:tx>
            <c:strRef>
              <c:f>Sheet4!$B$32</c:f>
              <c:strCache>
                <c:ptCount val="1"/>
                <c:pt idx="0">
                  <c:v>01-Nov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45-4DF0-950D-DC6C90FC4ED2}"/>
            </c:ext>
          </c:extLst>
        </c:ser>
        <c:ser>
          <c:idx val="3"/>
          <c:order val="3"/>
          <c:tx>
            <c:strRef>
              <c:f>Sheet4!$B$33</c:f>
              <c:strCache>
                <c:ptCount val="1"/>
                <c:pt idx="0">
                  <c:v>02-Nov (2nd Nudge)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Sheet4!$AG$33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45-4DF0-950D-DC6C90FC4ED2}"/>
            </c:ext>
          </c:extLst>
        </c:ser>
        <c:ser>
          <c:idx val="4"/>
          <c:order val="4"/>
          <c:tx>
            <c:strRef>
              <c:f>Sheet4!$B$34</c:f>
              <c:strCache>
                <c:ptCount val="1"/>
                <c:pt idx="0">
                  <c:v>03-Nov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Sheet4!$AG$34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45-4DF0-950D-DC6C90FC4ED2}"/>
            </c:ext>
          </c:extLst>
        </c:ser>
        <c:ser>
          <c:idx val="5"/>
          <c:order val="5"/>
          <c:tx>
            <c:strRef>
              <c:f>Sheet4!$B$37</c:f>
              <c:strCache>
                <c:ptCount val="1"/>
                <c:pt idx="0">
                  <c:v>06-Nov (Nudge 1: Feedback)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Sheet4!$AG$37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45-4DF0-950D-DC6C90FC4ED2}"/>
            </c:ext>
          </c:extLst>
        </c:ser>
        <c:ser>
          <c:idx val="6"/>
          <c:order val="6"/>
          <c:tx>
            <c:strRef>
              <c:f>Sheet4!$B$38</c:f>
              <c:strCache>
                <c:ptCount val="1"/>
                <c:pt idx="0">
                  <c:v>07-Nov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Sheet4!$AG$38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45-4DF0-950D-DC6C90FC4ED2}"/>
            </c:ext>
          </c:extLst>
        </c:ser>
        <c:ser>
          <c:idx val="7"/>
          <c:order val="7"/>
          <c:tx>
            <c:strRef>
              <c:f>Sheet4!$B$39</c:f>
              <c:strCache>
                <c:ptCount val="1"/>
                <c:pt idx="0">
                  <c:v>08-Nov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Sheet4!$AG$39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45-4DF0-950D-DC6C90FC4ED2}"/>
            </c:ext>
          </c:extLst>
        </c:ser>
        <c:ser>
          <c:idx val="8"/>
          <c:order val="8"/>
          <c:tx>
            <c:strRef>
              <c:f>Sheet4!$B$40</c:f>
              <c:strCache>
                <c:ptCount val="1"/>
                <c:pt idx="0">
                  <c:v>09-Nov (Nudge 2)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Sheet4!$AG$40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45-4DF0-950D-DC6C90FC4ED2}"/>
            </c:ext>
          </c:extLst>
        </c:ser>
        <c:ser>
          <c:idx val="9"/>
          <c:order val="9"/>
          <c:tx>
            <c:strRef>
              <c:f>Sheet4!$B$41</c:f>
              <c:strCache>
                <c:ptCount val="1"/>
                <c:pt idx="0">
                  <c:v>10-Nov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Sheet4!$AG$41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45-4DF0-950D-DC6C90FC4E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429832"/>
        <c:axId val="462430160"/>
      </c:barChart>
      <c:catAx>
        <c:axId val="46242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30160"/>
        <c:crosses val="autoZero"/>
        <c:auto val="1"/>
        <c:lblAlgn val="ctr"/>
        <c:lblOffset val="100"/>
        <c:noMultiLvlLbl val="0"/>
      </c:catAx>
      <c:valAx>
        <c:axId val="4624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Total Time in Minutes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2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Engagement in The 7th and 8th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Sheet4!$B$44</c:f>
              <c:strCache>
                <c:ptCount val="1"/>
                <c:pt idx="0">
                  <c:v>13-Nov (Nudge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Sheet4!$AG$44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A-4DD4-96BF-78317B35B0EC}"/>
            </c:ext>
          </c:extLst>
        </c:ser>
        <c:ser>
          <c:idx val="1"/>
          <c:order val="1"/>
          <c:tx>
            <c:strRef>
              <c:f>Sheet4!$B$45</c:f>
              <c:strCache>
                <c:ptCount val="1"/>
                <c:pt idx="0">
                  <c:v>14-Nov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Sheet4!$AG$45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A-4DD4-96BF-78317B35B0EC}"/>
            </c:ext>
          </c:extLst>
        </c:ser>
        <c:ser>
          <c:idx val="2"/>
          <c:order val="2"/>
          <c:tx>
            <c:strRef>
              <c:f>Sheet4!$B$46</c:f>
              <c:strCache>
                <c:ptCount val="1"/>
                <c:pt idx="0">
                  <c:v>15-Nov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Sheet4!$AG$46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A-4DD4-96BF-78317B35B0EC}"/>
            </c:ext>
          </c:extLst>
        </c:ser>
        <c:ser>
          <c:idx val="3"/>
          <c:order val="3"/>
          <c:tx>
            <c:strRef>
              <c:f>Sheet4!$B$47</c:f>
              <c:strCache>
                <c:ptCount val="1"/>
                <c:pt idx="0">
                  <c:v>16-Nov (Nudge 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Sheet4!$AG$47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CA-4DD4-96BF-78317B35B0EC}"/>
            </c:ext>
          </c:extLst>
        </c:ser>
        <c:ser>
          <c:idx val="4"/>
          <c:order val="4"/>
          <c:tx>
            <c:strRef>
              <c:f>Sheet4!$B$48</c:f>
              <c:strCache>
                <c:ptCount val="1"/>
                <c:pt idx="0">
                  <c:v>17-Nov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Sheet4!$AG$48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CA-4DD4-96BF-78317B35B0EC}"/>
            </c:ext>
          </c:extLst>
        </c:ser>
        <c:ser>
          <c:idx val="5"/>
          <c:order val="5"/>
          <c:tx>
            <c:strRef>
              <c:f>Sheet4!$B$51</c:f>
              <c:strCache>
                <c:ptCount val="1"/>
                <c:pt idx="0">
                  <c:v>20-Nov (Nudge 1: Feedback)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Sheet4!$AG$51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CA-4DD4-96BF-78317B35B0EC}"/>
            </c:ext>
          </c:extLst>
        </c:ser>
        <c:ser>
          <c:idx val="6"/>
          <c:order val="6"/>
          <c:tx>
            <c:strRef>
              <c:f>Sheet4!$B$52</c:f>
              <c:strCache>
                <c:ptCount val="1"/>
                <c:pt idx="0">
                  <c:v>21-Nov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Sheet4!$AG$52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CA-4DD4-96BF-78317B35B0EC}"/>
            </c:ext>
          </c:extLst>
        </c:ser>
        <c:ser>
          <c:idx val="7"/>
          <c:order val="7"/>
          <c:tx>
            <c:strRef>
              <c:f>Sheet4!$B$53</c:f>
              <c:strCache>
                <c:ptCount val="1"/>
                <c:pt idx="0">
                  <c:v>22-Nov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Sheet4!$AG$53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CA-4DD4-96BF-78317B35B0EC}"/>
            </c:ext>
          </c:extLst>
        </c:ser>
        <c:ser>
          <c:idx val="8"/>
          <c:order val="8"/>
          <c:tx>
            <c:strRef>
              <c:f>Sheet4!$B$54</c:f>
              <c:strCache>
                <c:ptCount val="1"/>
                <c:pt idx="0">
                  <c:v>23-Nov (Nudge 2)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Sheet4!$AG$54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CA-4DD4-96BF-78317B35B0EC}"/>
            </c:ext>
          </c:extLst>
        </c:ser>
        <c:ser>
          <c:idx val="9"/>
          <c:order val="9"/>
          <c:tx>
            <c:strRef>
              <c:f>Sheet4!$B$55</c:f>
              <c:strCache>
                <c:ptCount val="1"/>
                <c:pt idx="0">
                  <c:v>24-Nov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Sheet4!$AG$55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CA-4DD4-96BF-78317B35B0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9435216"/>
        <c:axId val="459435544"/>
      </c:barChart>
      <c:catAx>
        <c:axId val="45943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35544"/>
        <c:crosses val="autoZero"/>
        <c:auto val="1"/>
        <c:lblAlgn val="ctr"/>
        <c:lblOffset val="100"/>
        <c:noMultiLvlLbl val="0"/>
      </c:catAx>
      <c:valAx>
        <c:axId val="45943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Total Time in Minutes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Engagement in The 9th and 10th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Sheet4!$B$58</c:f>
              <c:strCache>
                <c:ptCount val="1"/>
                <c:pt idx="0">
                  <c:v>27-Nov (Nudge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Sheet4!$AG$58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4-4DFD-B3A3-B07247A12B18}"/>
            </c:ext>
          </c:extLst>
        </c:ser>
        <c:ser>
          <c:idx val="1"/>
          <c:order val="1"/>
          <c:tx>
            <c:strRef>
              <c:f>Sheet4!$B$59</c:f>
              <c:strCache>
                <c:ptCount val="1"/>
                <c:pt idx="0">
                  <c:v>28-Nov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Sheet4!$AG$59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4-4DFD-B3A3-B07247A12B18}"/>
            </c:ext>
          </c:extLst>
        </c:ser>
        <c:ser>
          <c:idx val="2"/>
          <c:order val="2"/>
          <c:tx>
            <c:strRef>
              <c:f>Sheet4!$B$60</c:f>
              <c:strCache>
                <c:ptCount val="1"/>
                <c:pt idx="0">
                  <c:v>29-Nov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Sheet4!$AG$60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4-4DFD-B3A3-B07247A12B18}"/>
            </c:ext>
          </c:extLst>
        </c:ser>
        <c:ser>
          <c:idx val="3"/>
          <c:order val="3"/>
          <c:tx>
            <c:strRef>
              <c:f>Sheet4!$B$61</c:f>
              <c:strCache>
                <c:ptCount val="1"/>
                <c:pt idx="0">
                  <c:v>30-Nov (Nudge 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Sheet4!$AG$61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84-4DFD-B3A3-B07247A12B18}"/>
            </c:ext>
          </c:extLst>
        </c:ser>
        <c:ser>
          <c:idx val="4"/>
          <c:order val="4"/>
          <c:tx>
            <c:strRef>
              <c:f>Sheet4!$B$62</c:f>
              <c:strCache>
                <c:ptCount val="1"/>
                <c:pt idx="0">
                  <c:v>01-Dec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Sheet4!$AG$62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84-4DFD-B3A3-B07247A12B18}"/>
            </c:ext>
          </c:extLst>
        </c:ser>
        <c:ser>
          <c:idx val="5"/>
          <c:order val="5"/>
          <c:tx>
            <c:strRef>
              <c:f>Sheet4!$B$65</c:f>
              <c:strCache>
                <c:ptCount val="1"/>
                <c:pt idx="0">
                  <c:v>04-Dec (Nudge 1)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Sheet4!$AG$65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84-4DFD-B3A3-B07247A12B18}"/>
            </c:ext>
          </c:extLst>
        </c:ser>
        <c:ser>
          <c:idx val="6"/>
          <c:order val="6"/>
          <c:tx>
            <c:strRef>
              <c:f>Sheet4!$B$66</c:f>
              <c:strCache>
                <c:ptCount val="1"/>
                <c:pt idx="0">
                  <c:v>05-Dec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Sheet4!$AG$66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84-4DFD-B3A3-B07247A12B18}"/>
            </c:ext>
          </c:extLst>
        </c:ser>
        <c:ser>
          <c:idx val="7"/>
          <c:order val="7"/>
          <c:tx>
            <c:strRef>
              <c:f>Sheet4!$B$67</c:f>
              <c:strCache>
                <c:ptCount val="1"/>
                <c:pt idx="0">
                  <c:v>06-Dec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Sheet4!$AG$67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84-4DFD-B3A3-B07247A12B18}"/>
            </c:ext>
          </c:extLst>
        </c:ser>
        <c:ser>
          <c:idx val="8"/>
          <c:order val="8"/>
          <c:tx>
            <c:strRef>
              <c:f>Sheet4!$B$68</c:f>
              <c:strCache>
                <c:ptCount val="1"/>
                <c:pt idx="0">
                  <c:v>07-Dec (Nudge 2)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Sheet4!$AG$68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84-4DFD-B3A3-B07247A12B18}"/>
            </c:ext>
          </c:extLst>
        </c:ser>
        <c:ser>
          <c:idx val="9"/>
          <c:order val="9"/>
          <c:tx>
            <c:strRef>
              <c:f>Sheet4!$B$69</c:f>
              <c:strCache>
                <c:ptCount val="1"/>
                <c:pt idx="0">
                  <c:v>08-Dec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Sheet4!$AG$69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84-4DFD-B3A3-B07247A12B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7676808"/>
        <c:axId val="467674184"/>
      </c:barChart>
      <c:catAx>
        <c:axId val="46767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74184"/>
        <c:crosses val="autoZero"/>
        <c:auto val="1"/>
        <c:lblAlgn val="ctr"/>
        <c:lblOffset val="100"/>
        <c:noMultiLvlLbl val="0"/>
      </c:catAx>
      <c:valAx>
        <c:axId val="46767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Total Time in Minutes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7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Disengagement among Pariticpants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Sheet4!$A$75</c:f>
              <c:strCache>
                <c:ptCount val="1"/>
                <c:pt idx="0">
                  <c:v>Disengagement (Number of days)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Sheet4!$C$1:$AF$1</c:f>
              <c:strCache>
                <c:ptCount val="3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  <c:pt idx="26">
                  <c:v>P27</c:v>
                </c:pt>
                <c:pt idx="27">
                  <c:v>P28</c:v>
                </c:pt>
                <c:pt idx="28">
                  <c:v>P29</c:v>
                </c:pt>
                <c:pt idx="29">
                  <c:v>P30</c:v>
                </c:pt>
              </c:strCache>
            </c:strRef>
          </c:cat>
          <c:val>
            <c:numRef>
              <c:f>Sheet4!$C$75:$AF$75</c:f>
              <c:numCache>
                <c:formatCode>General</c:formatCode>
                <c:ptCount val="30"/>
                <c:pt idx="0">
                  <c:v>42</c:v>
                </c:pt>
                <c:pt idx="1">
                  <c:v>40</c:v>
                </c:pt>
                <c:pt idx="2">
                  <c:v>42</c:v>
                </c:pt>
                <c:pt idx="3">
                  <c:v>41</c:v>
                </c:pt>
                <c:pt idx="4">
                  <c:v>44</c:v>
                </c:pt>
                <c:pt idx="5">
                  <c:v>43</c:v>
                </c:pt>
                <c:pt idx="6">
                  <c:v>38</c:v>
                </c:pt>
                <c:pt idx="7">
                  <c:v>41</c:v>
                </c:pt>
                <c:pt idx="8">
                  <c:v>40</c:v>
                </c:pt>
                <c:pt idx="9">
                  <c:v>40</c:v>
                </c:pt>
                <c:pt idx="10">
                  <c:v>42</c:v>
                </c:pt>
                <c:pt idx="11">
                  <c:v>40</c:v>
                </c:pt>
                <c:pt idx="12">
                  <c:v>42</c:v>
                </c:pt>
                <c:pt idx="13">
                  <c:v>42</c:v>
                </c:pt>
                <c:pt idx="14">
                  <c:v>44</c:v>
                </c:pt>
                <c:pt idx="15">
                  <c:v>42</c:v>
                </c:pt>
                <c:pt idx="16">
                  <c:v>41</c:v>
                </c:pt>
                <c:pt idx="17">
                  <c:v>40</c:v>
                </c:pt>
                <c:pt idx="18">
                  <c:v>43</c:v>
                </c:pt>
                <c:pt idx="19">
                  <c:v>40</c:v>
                </c:pt>
                <c:pt idx="20">
                  <c:v>42</c:v>
                </c:pt>
                <c:pt idx="21">
                  <c:v>43</c:v>
                </c:pt>
                <c:pt idx="22">
                  <c:v>40</c:v>
                </c:pt>
                <c:pt idx="23">
                  <c:v>45</c:v>
                </c:pt>
                <c:pt idx="24">
                  <c:v>40</c:v>
                </c:pt>
                <c:pt idx="25">
                  <c:v>41</c:v>
                </c:pt>
                <c:pt idx="26">
                  <c:v>40</c:v>
                </c:pt>
                <c:pt idx="27">
                  <c:v>43</c:v>
                </c:pt>
                <c:pt idx="28">
                  <c:v>45</c:v>
                </c:pt>
                <c:pt idx="2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F-4B1F-9444-79D01162387E}"/>
            </c:ext>
          </c:extLst>
        </c:ser>
        <c:ser>
          <c:idx val="1"/>
          <c:order val="1"/>
          <c:tx>
            <c:strRef>
              <c:f>Sheet4!$A$76</c:f>
              <c:strCache>
                <c:ptCount val="1"/>
                <c:pt idx="0">
                  <c:v>Frequancy of acces per participant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Sheet4!$C$1:$AF$1</c:f>
              <c:strCache>
                <c:ptCount val="3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  <c:pt idx="26">
                  <c:v>P27</c:v>
                </c:pt>
                <c:pt idx="27">
                  <c:v>P28</c:v>
                </c:pt>
                <c:pt idx="28">
                  <c:v>P29</c:v>
                </c:pt>
                <c:pt idx="29">
                  <c:v>P30</c:v>
                </c:pt>
              </c:strCache>
            </c:strRef>
          </c:cat>
          <c:val>
            <c:numRef>
              <c:f>Sheet4!$C$76:$AF$76</c:f>
              <c:numCache>
                <c:formatCode>General</c:formatCode>
                <c:ptCount val="30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10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7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10</c:v>
                </c:pt>
                <c:pt idx="23">
                  <c:v>5</c:v>
                </c:pt>
                <c:pt idx="24">
                  <c:v>10</c:v>
                </c:pt>
                <c:pt idx="25">
                  <c:v>9</c:v>
                </c:pt>
                <c:pt idx="26">
                  <c:v>10</c:v>
                </c:pt>
                <c:pt idx="27">
                  <c:v>7</c:v>
                </c:pt>
                <c:pt idx="28">
                  <c:v>5</c:v>
                </c:pt>
                <c:pt idx="2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F-4B1F-9444-79D0116238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589360040"/>
        <c:axId val="589361352"/>
      </c:barChart>
      <c:catAx>
        <c:axId val="589360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61352"/>
        <c:crosses val="autoZero"/>
        <c:auto val="1"/>
        <c:lblAlgn val="ctr"/>
        <c:lblOffset val="100"/>
        <c:noMultiLvlLbl val="0"/>
      </c:catAx>
      <c:valAx>
        <c:axId val="589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6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800"/>
              <a:t>Disengagement Throughout The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Sheet4!$AI$1</c:f>
              <c:strCache>
                <c:ptCount val="1"/>
                <c:pt idx="0">
                  <c:v>Disengagement in days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Sheet4!$B$2:$B$69</c:f>
              <c:strCache>
                <c:ptCount val="68"/>
                <c:pt idx="0">
                  <c:v>02-Oct (Nudge 1)</c:v>
                </c:pt>
                <c:pt idx="1">
                  <c:v>03-Oct</c:v>
                </c:pt>
                <c:pt idx="2">
                  <c:v>04-Oct</c:v>
                </c:pt>
                <c:pt idx="3">
                  <c:v>05-Oct (Nudge 2)</c:v>
                </c:pt>
                <c:pt idx="4">
                  <c:v>06-Oct</c:v>
                </c:pt>
                <c:pt idx="7">
                  <c:v>09-Oct (Nudge 1: Feedback)</c:v>
                </c:pt>
                <c:pt idx="8">
                  <c:v>10-Oct</c:v>
                </c:pt>
                <c:pt idx="9">
                  <c:v>11-Oct</c:v>
                </c:pt>
                <c:pt idx="10">
                  <c:v>12-Oct (Nudge 2)</c:v>
                </c:pt>
                <c:pt idx="11">
                  <c:v>13-Oct</c:v>
                </c:pt>
                <c:pt idx="14">
                  <c:v>16-Oct (Nudge 1)</c:v>
                </c:pt>
                <c:pt idx="15">
                  <c:v>17-Oct</c:v>
                </c:pt>
                <c:pt idx="16">
                  <c:v>18-Oct</c:v>
                </c:pt>
                <c:pt idx="17">
                  <c:v>19-Oct (Nudge 2)</c:v>
                </c:pt>
                <c:pt idx="18">
                  <c:v>20-Oct</c:v>
                </c:pt>
                <c:pt idx="21">
                  <c:v>23-Oct (Nudge 1: Feedback)</c:v>
                </c:pt>
                <c:pt idx="22">
                  <c:v>24-Oct</c:v>
                </c:pt>
                <c:pt idx="23">
                  <c:v>25-Oct</c:v>
                </c:pt>
                <c:pt idx="24">
                  <c:v>26-Oct (Nudge 2)</c:v>
                </c:pt>
                <c:pt idx="25">
                  <c:v>27-Oct</c:v>
                </c:pt>
                <c:pt idx="28">
                  <c:v>30-Oct</c:v>
                </c:pt>
                <c:pt idx="29">
                  <c:v>31-Oct (1st Nudge)</c:v>
                </c:pt>
                <c:pt idx="30">
                  <c:v>01-Nov</c:v>
                </c:pt>
                <c:pt idx="31">
                  <c:v>02-Nov (2nd Nudge)</c:v>
                </c:pt>
                <c:pt idx="32">
                  <c:v>03-Nov</c:v>
                </c:pt>
                <c:pt idx="35">
                  <c:v>06-Nov (Nudge 1: Feedback)</c:v>
                </c:pt>
                <c:pt idx="36">
                  <c:v>07-Nov</c:v>
                </c:pt>
                <c:pt idx="37">
                  <c:v>08-Nov</c:v>
                </c:pt>
                <c:pt idx="38">
                  <c:v>09-Nov (Nudge 2)</c:v>
                </c:pt>
                <c:pt idx="39">
                  <c:v>10-Nov</c:v>
                </c:pt>
                <c:pt idx="42">
                  <c:v>13-Nov (Nudge 1)</c:v>
                </c:pt>
                <c:pt idx="43">
                  <c:v>14-Nov</c:v>
                </c:pt>
                <c:pt idx="44">
                  <c:v>15-Nov</c:v>
                </c:pt>
                <c:pt idx="45">
                  <c:v>16-Nov (Nudge 2)</c:v>
                </c:pt>
                <c:pt idx="46">
                  <c:v>17-Nov</c:v>
                </c:pt>
                <c:pt idx="49">
                  <c:v>20-Nov (Nudge 1: Feedback)</c:v>
                </c:pt>
                <c:pt idx="50">
                  <c:v>21-Nov</c:v>
                </c:pt>
                <c:pt idx="51">
                  <c:v>22-Nov</c:v>
                </c:pt>
                <c:pt idx="52">
                  <c:v>23-Nov (Nudge 2)</c:v>
                </c:pt>
                <c:pt idx="53">
                  <c:v>24-Nov</c:v>
                </c:pt>
                <c:pt idx="56">
                  <c:v>27-Nov (Nudge 1)</c:v>
                </c:pt>
                <c:pt idx="57">
                  <c:v>28-Nov</c:v>
                </c:pt>
                <c:pt idx="58">
                  <c:v>29-Nov</c:v>
                </c:pt>
                <c:pt idx="59">
                  <c:v>30-Nov (Nudge 2)</c:v>
                </c:pt>
                <c:pt idx="60">
                  <c:v>01-Dec</c:v>
                </c:pt>
                <c:pt idx="63">
                  <c:v>04-Dec (Nudge 1)</c:v>
                </c:pt>
                <c:pt idx="64">
                  <c:v>05-Dec</c:v>
                </c:pt>
                <c:pt idx="65">
                  <c:v>06-Dec</c:v>
                </c:pt>
                <c:pt idx="66">
                  <c:v>07-Dec (Nudge 2)</c:v>
                </c:pt>
                <c:pt idx="67">
                  <c:v>08-Dec</c:v>
                </c:pt>
              </c:strCache>
            </c:strRef>
          </c:cat>
          <c:val>
            <c:numRef>
              <c:f>Sheet4!$AI$2:$AI$69</c:f>
              <c:numCache>
                <c:formatCode>General</c:formatCode>
                <c:ptCount val="68"/>
                <c:pt idx="0">
                  <c:v>23</c:v>
                </c:pt>
                <c:pt idx="1">
                  <c:v>24</c:v>
                </c:pt>
                <c:pt idx="2">
                  <c:v>27</c:v>
                </c:pt>
                <c:pt idx="3">
                  <c:v>25</c:v>
                </c:pt>
                <c:pt idx="4">
                  <c:v>26</c:v>
                </c:pt>
                <c:pt idx="7">
                  <c:v>25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26</c:v>
                </c:pt>
                <c:pt idx="14">
                  <c:v>25</c:v>
                </c:pt>
                <c:pt idx="15">
                  <c:v>23</c:v>
                </c:pt>
                <c:pt idx="16">
                  <c:v>26</c:v>
                </c:pt>
                <c:pt idx="17">
                  <c:v>21</c:v>
                </c:pt>
                <c:pt idx="18">
                  <c:v>25</c:v>
                </c:pt>
                <c:pt idx="21">
                  <c:v>21</c:v>
                </c:pt>
                <c:pt idx="22">
                  <c:v>21</c:v>
                </c:pt>
                <c:pt idx="23">
                  <c:v>25</c:v>
                </c:pt>
                <c:pt idx="24">
                  <c:v>22</c:v>
                </c:pt>
                <c:pt idx="25">
                  <c:v>24</c:v>
                </c:pt>
                <c:pt idx="28">
                  <c:v>23</c:v>
                </c:pt>
                <c:pt idx="29">
                  <c:v>25</c:v>
                </c:pt>
                <c:pt idx="30">
                  <c:v>30</c:v>
                </c:pt>
                <c:pt idx="31">
                  <c:v>25</c:v>
                </c:pt>
                <c:pt idx="32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23</c:v>
                </c:pt>
                <c:pt idx="39">
                  <c:v>29</c:v>
                </c:pt>
                <c:pt idx="42">
                  <c:v>24</c:v>
                </c:pt>
                <c:pt idx="43">
                  <c:v>23</c:v>
                </c:pt>
                <c:pt idx="44">
                  <c:v>27</c:v>
                </c:pt>
                <c:pt idx="45">
                  <c:v>23</c:v>
                </c:pt>
                <c:pt idx="46">
                  <c:v>28</c:v>
                </c:pt>
                <c:pt idx="49">
                  <c:v>22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30</c:v>
                </c:pt>
                <c:pt idx="56">
                  <c:v>24</c:v>
                </c:pt>
                <c:pt idx="57">
                  <c:v>24</c:v>
                </c:pt>
                <c:pt idx="58">
                  <c:v>28</c:v>
                </c:pt>
                <c:pt idx="59">
                  <c:v>27</c:v>
                </c:pt>
                <c:pt idx="60">
                  <c:v>30</c:v>
                </c:pt>
                <c:pt idx="63">
                  <c:v>27</c:v>
                </c:pt>
                <c:pt idx="64">
                  <c:v>29</c:v>
                </c:pt>
                <c:pt idx="65">
                  <c:v>30</c:v>
                </c:pt>
                <c:pt idx="66">
                  <c:v>27</c:v>
                </c:pt>
                <c:pt idx="6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4-41C8-B643-036EBCDF31B2}"/>
            </c:ext>
          </c:extLst>
        </c:ser>
        <c:ser>
          <c:idx val="1"/>
          <c:order val="1"/>
          <c:tx>
            <c:strRef>
              <c:f>Sheet4!$AJ$1</c:f>
              <c:strCache>
                <c:ptCount val="1"/>
                <c:pt idx="0">
                  <c:v>Frequancy of acces per day/Number of students participated in this day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Sheet4!$B$2:$B$69</c:f>
              <c:strCache>
                <c:ptCount val="68"/>
                <c:pt idx="0">
                  <c:v>02-Oct (Nudge 1)</c:v>
                </c:pt>
                <c:pt idx="1">
                  <c:v>03-Oct</c:v>
                </c:pt>
                <c:pt idx="2">
                  <c:v>04-Oct</c:v>
                </c:pt>
                <c:pt idx="3">
                  <c:v>05-Oct (Nudge 2)</c:v>
                </c:pt>
                <c:pt idx="4">
                  <c:v>06-Oct</c:v>
                </c:pt>
                <c:pt idx="7">
                  <c:v>09-Oct (Nudge 1: Feedback)</c:v>
                </c:pt>
                <c:pt idx="8">
                  <c:v>10-Oct</c:v>
                </c:pt>
                <c:pt idx="9">
                  <c:v>11-Oct</c:v>
                </c:pt>
                <c:pt idx="10">
                  <c:v>12-Oct (Nudge 2)</c:v>
                </c:pt>
                <c:pt idx="11">
                  <c:v>13-Oct</c:v>
                </c:pt>
                <c:pt idx="14">
                  <c:v>16-Oct (Nudge 1)</c:v>
                </c:pt>
                <c:pt idx="15">
                  <c:v>17-Oct</c:v>
                </c:pt>
                <c:pt idx="16">
                  <c:v>18-Oct</c:v>
                </c:pt>
                <c:pt idx="17">
                  <c:v>19-Oct (Nudge 2)</c:v>
                </c:pt>
                <c:pt idx="18">
                  <c:v>20-Oct</c:v>
                </c:pt>
                <c:pt idx="21">
                  <c:v>23-Oct (Nudge 1: Feedback)</c:v>
                </c:pt>
                <c:pt idx="22">
                  <c:v>24-Oct</c:v>
                </c:pt>
                <c:pt idx="23">
                  <c:v>25-Oct</c:v>
                </c:pt>
                <c:pt idx="24">
                  <c:v>26-Oct (Nudge 2)</c:v>
                </c:pt>
                <c:pt idx="25">
                  <c:v>27-Oct</c:v>
                </c:pt>
                <c:pt idx="28">
                  <c:v>30-Oct</c:v>
                </c:pt>
                <c:pt idx="29">
                  <c:v>31-Oct (1st Nudge)</c:v>
                </c:pt>
                <c:pt idx="30">
                  <c:v>01-Nov</c:v>
                </c:pt>
                <c:pt idx="31">
                  <c:v>02-Nov (2nd Nudge)</c:v>
                </c:pt>
                <c:pt idx="32">
                  <c:v>03-Nov</c:v>
                </c:pt>
                <c:pt idx="35">
                  <c:v>06-Nov (Nudge 1: Feedback)</c:v>
                </c:pt>
                <c:pt idx="36">
                  <c:v>07-Nov</c:v>
                </c:pt>
                <c:pt idx="37">
                  <c:v>08-Nov</c:v>
                </c:pt>
                <c:pt idx="38">
                  <c:v>09-Nov (Nudge 2)</c:v>
                </c:pt>
                <c:pt idx="39">
                  <c:v>10-Nov</c:v>
                </c:pt>
                <c:pt idx="42">
                  <c:v>13-Nov (Nudge 1)</c:v>
                </c:pt>
                <c:pt idx="43">
                  <c:v>14-Nov</c:v>
                </c:pt>
                <c:pt idx="44">
                  <c:v>15-Nov</c:v>
                </c:pt>
                <c:pt idx="45">
                  <c:v>16-Nov (Nudge 2)</c:v>
                </c:pt>
                <c:pt idx="46">
                  <c:v>17-Nov</c:v>
                </c:pt>
                <c:pt idx="49">
                  <c:v>20-Nov (Nudge 1: Feedback)</c:v>
                </c:pt>
                <c:pt idx="50">
                  <c:v>21-Nov</c:v>
                </c:pt>
                <c:pt idx="51">
                  <c:v>22-Nov</c:v>
                </c:pt>
                <c:pt idx="52">
                  <c:v>23-Nov (Nudge 2)</c:v>
                </c:pt>
                <c:pt idx="53">
                  <c:v>24-Nov</c:v>
                </c:pt>
                <c:pt idx="56">
                  <c:v>27-Nov (Nudge 1)</c:v>
                </c:pt>
                <c:pt idx="57">
                  <c:v>28-Nov</c:v>
                </c:pt>
                <c:pt idx="58">
                  <c:v>29-Nov</c:v>
                </c:pt>
                <c:pt idx="59">
                  <c:v>30-Nov (Nudge 2)</c:v>
                </c:pt>
                <c:pt idx="60">
                  <c:v>01-Dec</c:v>
                </c:pt>
                <c:pt idx="63">
                  <c:v>04-Dec (Nudge 1)</c:v>
                </c:pt>
                <c:pt idx="64">
                  <c:v>05-Dec</c:v>
                </c:pt>
                <c:pt idx="65">
                  <c:v>06-Dec</c:v>
                </c:pt>
                <c:pt idx="66">
                  <c:v>07-Dec (Nudge 2)</c:v>
                </c:pt>
                <c:pt idx="67">
                  <c:v>08-Dec</c:v>
                </c:pt>
              </c:strCache>
            </c:strRef>
          </c:cat>
          <c:val>
            <c:numRef>
              <c:f>Sheet4!$AJ$2:$AJ$69</c:f>
              <c:numCache>
                <c:formatCode>General</c:formatCode>
                <c:ptCount val="68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4</c:v>
                </c:pt>
                <c:pt idx="17">
                  <c:v>9</c:v>
                </c:pt>
                <c:pt idx="18">
                  <c:v>5</c:v>
                </c:pt>
                <c:pt idx="21">
                  <c:v>9</c:v>
                </c:pt>
                <c:pt idx="22">
                  <c:v>9</c:v>
                </c:pt>
                <c:pt idx="23">
                  <c:v>5</c:v>
                </c:pt>
                <c:pt idx="24">
                  <c:v>8</c:v>
                </c:pt>
                <c:pt idx="25">
                  <c:v>6</c:v>
                </c:pt>
                <c:pt idx="28">
                  <c:v>7</c:v>
                </c:pt>
                <c:pt idx="29">
                  <c:v>5</c:v>
                </c:pt>
                <c:pt idx="30">
                  <c:v>0</c:v>
                </c:pt>
                <c:pt idx="31">
                  <c:v>5</c:v>
                </c:pt>
                <c:pt idx="32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7</c:v>
                </c:pt>
                <c:pt idx="39">
                  <c:v>1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7</c:v>
                </c:pt>
                <c:pt idx="46">
                  <c:v>2</c:v>
                </c:pt>
                <c:pt idx="49">
                  <c:v>8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3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4-41C8-B643-036EBCDF31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45457304"/>
        <c:axId val="445460256"/>
      </c:barChart>
      <c:catAx>
        <c:axId val="44545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60256"/>
        <c:crosses val="autoZero"/>
        <c:auto val="1"/>
        <c:lblAlgn val="ctr"/>
        <c:lblOffset val="100"/>
        <c:noMultiLvlLbl val="1"/>
      </c:catAx>
      <c:valAx>
        <c:axId val="4454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Disengagment and engagment </a:t>
                </a:r>
                <a:r>
                  <a:rPr lang="en-GB" baseline="0"/>
                  <a:t>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5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Engagement with The Mobile Intervention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(Sheet4!$AH$6,Sheet4!$AH$13,Sheet4!$AH$20,Sheet4!$AH$27,Sheet4!$AH$34,Sheet4!$AH$41,Sheet4!$AH$48,Sheet4!$AH$55,Sheet4!$AH$62,Sheet4!$AH$69)</c:f>
              <c:numCache>
                <c:formatCode>General</c:formatCode>
                <c:ptCount val="10"/>
                <c:pt idx="0">
                  <c:v>56</c:v>
                </c:pt>
                <c:pt idx="1">
                  <c:v>78</c:v>
                </c:pt>
                <c:pt idx="2">
                  <c:v>109</c:v>
                </c:pt>
                <c:pt idx="3">
                  <c:v>122</c:v>
                </c:pt>
                <c:pt idx="4">
                  <c:v>112</c:v>
                </c:pt>
                <c:pt idx="5">
                  <c:v>115</c:v>
                </c:pt>
                <c:pt idx="6">
                  <c:v>103</c:v>
                </c:pt>
                <c:pt idx="7">
                  <c:v>84</c:v>
                </c:pt>
                <c:pt idx="8">
                  <c:v>59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0-4ECB-B33C-70E8FDF176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4908816"/>
        <c:axId val="624909144"/>
      </c:lineChart>
      <c:catAx>
        <c:axId val="6249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09144"/>
        <c:crosses val="autoZero"/>
        <c:auto val="1"/>
        <c:lblAlgn val="ctr"/>
        <c:lblOffset val="100"/>
        <c:noMultiLvlLbl val="0"/>
      </c:catAx>
      <c:valAx>
        <c:axId val="624909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cap="all" baseline="0">
                    <a:effectLst/>
                  </a:rPr>
                  <a:t>Total time in mins</a:t>
                </a:r>
                <a:endParaRPr lang="en-GB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0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First Month in The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Sheet5!$A$2:$B$26</c:f>
              <c:multiLvlStrCache>
                <c:ptCount val="25"/>
                <c:lvl>
                  <c:pt idx="0">
                    <c:v>02-Oct (Nudge 1)</c:v>
                  </c:pt>
                  <c:pt idx="1">
                    <c:v>03-Oct</c:v>
                  </c:pt>
                  <c:pt idx="2">
                    <c:v>04-Oct</c:v>
                  </c:pt>
                  <c:pt idx="3">
                    <c:v>05-Oct (Nudge 2)</c:v>
                  </c:pt>
                  <c:pt idx="4">
                    <c:v>06-Oct</c:v>
                  </c:pt>
                  <c:pt idx="5">
                    <c:v>09-Oct (Nudge 1: Feedback)</c:v>
                  </c:pt>
                  <c:pt idx="6">
                    <c:v>10-Oct</c:v>
                  </c:pt>
                  <c:pt idx="7">
                    <c:v>11-Oct</c:v>
                  </c:pt>
                  <c:pt idx="8">
                    <c:v>12-Oct (Nudge 2)</c:v>
                  </c:pt>
                  <c:pt idx="9">
                    <c:v>13-Oct</c:v>
                  </c:pt>
                  <c:pt idx="10">
                    <c:v>16-Oct (Nudge 1)</c:v>
                  </c:pt>
                  <c:pt idx="11">
                    <c:v>17-Oct</c:v>
                  </c:pt>
                  <c:pt idx="12">
                    <c:v>18-Oct</c:v>
                  </c:pt>
                  <c:pt idx="13">
                    <c:v>19-Oct (Nudge 2)</c:v>
                  </c:pt>
                  <c:pt idx="14">
                    <c:v>20-Oct</c:v>
                  </c:pt>
                  <c:pt idx="15">
                    <c:v>23-Oct (Nudge 1: Feedback)</c:v>
                  </c:pt>
                  <c:pt idx="16">
                    <c:v>24-Oct</c:v>
                  </c:pt>
                  <c:pt idx="17">
                    <c:v>25-Oct</c:v>
                  </c:pt>
                  <c:pt idx="18">
                    <c:v>26-Oct (Nudge 2)</c:v>
                  </c:pt>
                  <c:pt idx="19">
                    <c:v>27-Oct</c:v>
                  </c:pt>
                  <c:pt idx="20">
                    <c:v>30-Oct</c:v>
                  </c:pt>
                  <c:pt idx="21">
                    <c:v>31-Oct (1st Nudge)</c:v>
                  </c:pt>
                  <c:pt idx="22">
                    <c:v>01-Nov</c:v>
                  </c:pt>
                  <c:pt idx="23">
                    <c:v>02-Nov (2nd Nudge)</c:v>
                  </c:pt>
                  <c:pt idx="24">
                    <c:v>03-Nov</c:v>
                  </c:pt>
                </c:lvl>
                <c:lvl>
                  <c:pt idx="0">
                    <c:v>First week</c:v>
                  </c:pt>
                  <c:pt idx="5">
                    <c:v>Second week</c:v>
                  </c:pt>
                  <c:pt idx="10">
                    <c:v>Third week</c:v>
                  </c:pt>
                  <c:pt idx="15">
                    <c:v>Fourth week</c:v>
                  </c:pt>
                  <c:pt idx="20">
                    <c:v>Fifth week</c:v>
                  </c:pt>
                </c:lvl>
              </c:multiLvlStrCache>
            </c:multiLvlStrRef>
          </c:cat>
          <c:val>
            <c:numRef>
              <c:f>Sheet5!$C$2:$C$26</c:f>
              <c:numCache>
                <c:formatCode>General</c:formatCode>
                <c:ptCount val="25"/>
                <c:pt idx="0">
                  <c:v>17</c:v>
                </c:pt>
                <c:pt idx="1">
                  <c:v>11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19</c:v>
                </c:pt>
                <c:pt idx="6">
                  <c:v>13</c:v>
                </c:pt>
                <c:pt idx="7">
                  <c:v>22</c:v>
                </c:pt>
                <c:pt idx="8">
                  <c:v>17</c:v>
                </c:pt>
                <c:pt idx="9">
                  <c:v>7</c:v>
                </c:pt>
                <c:pt idx="10">
                  <c:v>12</c:v>
                </c:pt>
                <c:pt idx="11">
                  <c:v>25</c:v>
                </c:pt>
                <c:pt idx="12">
                  <c:v>18</c:v>
                </c:pt>
                <c:pt idx="13">
                  <c:v>32</c:v>
                </c:pt>
                <c:pt idx="14">
                  <c:v>22</c:v>
                </c:pt>
                <c:pt idx="15">
                  <c:v>24</c:v>
                </c:pt>
                <c:pt idx="16">
                  <c:v>31</c:v>
                </c:pt>
                <c:pt idx="17">
                  <c:v>18</c:v>
                </c:pt>
                <c:pt idx="18">
                  <c:v>26</c:v>
                </c:pt>
                <c:pt idx="19">
                  <c:v>23</c:v>
                </c:pt>
                <c:pt idx="20">
                  <c:v>28</c:v>
                </c:pt>
                <c:pt idx="21">
                  <c:v>23</c:v>
                </c:pt>
                <c:pt idx="22">
                  <c:v>0</c:v>
                </c:pt>
                <c:pt idx="23">
                  <c:v>27</c:v>
                </c:pt>
                <c:pt idx="2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4-4D0F-BB68-3DB62C1DB9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3828584"/>
        <c:axId val="413830224"/>
      </c:barChart>
      <c:catAx>
        <c:axId val="41382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30224"/>
        <c:crosses val="autoZero"/>
        <c:auto val="1"/>
        <c:lblAlgn val="ctr"/>
        <c:lblOffset val="100"/>
        <c:noMultiLvlLbl val="0"/>
      </c:catAx>
      <c:valAx>
        <c:axId val="41383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Time (in 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2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Second Month in The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Sheet5!$A$27:$B$51</c:f>
              <c:multiLvlStrCache>
                <c:ptCount val="25"/>
                <c:lvl>
                  <c:pt idx="0">
                    <c:v>06-Nov (Nudge 1: Feedback)</c:v>
                  </c:pt>
                  <c:pt idx="1">
                    <c:v>07-Nov</c:v>
                  </c:pt>
                  <c:pt idx="2">
                    <c:v>08-Nov</c:v>
                  </c:pt>
                  <c:pt idx="3">
                    <c:v>09-Nov (Nudge 2)</c:v>
                  </c:pt>
                  <c:pt idx="4">
                    <c:v>10-Nov</c:v>
                  </c:pt>
                  <c:pt idx="5">
                    <c:v>13-Nov (Nudge 1)</c:v>
                  </c:pt>
                  <c:pt idx="6">
                    <c:v>14-Nov</c:v>
                  </c:pt>
                  <c:pt idx="7">
                    <c:v>15-Nov</c:v>
                  </c:pt>
                  <c:pt idx="8">
                    <c:v>16-Nov (Nudge 2)</c:v>
                  </c:pt>
                  <c:pt idx="9">
                    <c:v>17-Nov</c:v>
                  </c:pt>
                  <c:pt idx="10">
                    <c:v>20-Nov (Nudge 1: Feedback)</c:v>
                  </c:pt>
                  <c:pt idx="11">
                    <c:v>21-Nov</c:v>
                  </c:pt>
                  <c:pt idx="12">
                    <c:v>22-Nov</c:v>
                  </c:pt>
                  <c:pt idx="13">
                    <c:v>23-Nov (Nudge 2)</c:v>
                  </c:pt>
                  <c:pt idx="14">
                    <c:v>24-Nov</c:v>
                  </c:pt>
                  <c:pt idx="15">
                    <c:v>27-Nov (Nudge 1)</c:v>
                  </c:pt>
                  <c:pt idx="16">
                    <c:v>28-Nov</c:v>
                  </c:pt>
                  <c:pt idx="17">
                    <c:v>29-Nov</c:v>
                  </c:pt>
                  <c:pt idx="18">
                    <c:v>30-Nov (Nudge 2)</c:v>
                  </c:pt>
                  <c:pt idx="19">
                    <c:v>01-Dec</c:v>
                  </c:pt>
                  <c:pt idx="20">
                    <c:v>04-Dec (Nudge 1)</c:v>
                  </c:pt>
                  <c:pt idx="21">
                    <c:v>05-Dec</c:v>
                  </c:pt>
                  <c:pt idx="22">
                    <c:v>06-Dec</c:v>
                  </c:pt>
                  <c:pt idx="23">
                    <c:v>07-Dec (Nudge 2)</c:v>
                  </c:pt>
                  <c:pt idx="24">
                    <c:v>08-Dec</c:v>
                  </c:pt>
                </c:lvl>
                <c:lvl>
                  <c:pt idx="0">
                    <c:v>Sixth week</c:v>
                  </c:pt>
                  <c:pt idx="5">
                    <c:v>Seventh week</c:v>
                  </c:pt>
                  <c:pt idx="10">
                    <c:v>Eighth week</c:v>
                  </c:pt>
                  <c:pt idx="15">
                    <c:v>Ninth week</c:v>
                  </c:pt>
                  <c:pt idx="20">
                    <c:v>Tenth week</c:v>
                  </c:pt>
                </c:lvl>
              </c:multiLvlStrCache>
            </c:multiLvlStrRef>
          </c:cat>
          <c:val>
            <c:numRef>
              <c:f>Sheet5!$C$27:$C$51</c:f>
              <c:numCache>
                <c:formatCode>General</c:formatCode>
                <c:ptCount val="25"/>
                <c:pt idx="0">
                  <c:v>29</c:v>
                </c:pt>
                <c:pt idx="1">
                  <c:v>31</c:v>
                </c:pt>
                <c:pt idx="2">
                  <c:v>20</c:v>
                </c:pt>
                <c:pt idx="3">
                  <c:v>27</c:v>
                </c:pt>
                <c:pt idx="4">
                  <c:v>8</c:v>
                </c:pt>
                <c:pt idx="5">
                  <c:v>29</c:v>
                </c:pt>
                <c:pt idx="6">
                  <c:v>34</c:v>
                </c:pt>
                <c:pt idx="7">
                  <c:v>5</c:v>
                </c:pt>
                <c:pt idx="8">
                  <c:v>23</c:v>
                </c:pt>
                <c:pt idx="9">
                  <c:v>12</c:v>
                </c:pt>
                <c:pt idx="10">
                  <c:v>29</c:v>
                </c:pt>
                <c:pt idx="11">
                  <c:v>24</c:v>
                </c:pt>
                <c:pt idx="12">
                  <c:v>20</c:v>
                </c:pt>
                <c:pt idx="13">
                  <c:v>11</c:v>
                </c:pt>
                <c:pt idx="14">
                  <c:v>0</c:v>
                </c:pt>
                <c:pt idx="15">
                  <c:v>18</c:v>
                </c:pt>
                <c:pt idx="16">
                  <c:v>23</c:v>
                </c:pt>
                <c:pt idx="17">
                  <c:v>4</c:v>
                </c:pt>
                <c:pt idx="18">
                  <c:v>14</c:v>
                </c:pt>
                <c:pt idx="19">
                  <c:v>0</c:v>
                </c:pt>
                <c:pt idx="20">
                  <c:v>11</c:v>
                </c:pt>
                <c:pt idx="21">
                  <c:v>2</c:v>
                </c:pt>
                <c:pt idx="22">
                  <c:v>0</c:v>
                </c:pt>
                <c:pt idx="23">
                  <c:v>13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0-436A-B69A-9A65FD7D22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3850560"/>
        <c:axId val="413857448"/>
      </c:barChart>
      <c:catAx>
        <c:axId val="4138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57448"/>
        <c:crosses val="autoZero"/>
        <c:auto val="1"/>
        <c:lblAlgn val="ctr"/>
        <c:lblOffset val="100"/>
        <c:noMultiLvlLbl val="0"/>
      </c:catAx>
      <c:valAx>
        <c:axId val="413857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cap="all" baseline="0">
                    <a:effectLst/>
                  </a:rPr>
                  <a:t>Total Time (in Mins)</a:t>
                </a:r>
                <a:endParaRPr lang="en-GB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Sheet1!$B$2:$K$2</c:f>
              <c:strCache>
                <c:ptCount val="10"/>
                <c:pt idx="0">
                  <c:v>First week (02-06 Oct)/56 mins</c:v>
                </c:pt>
                <c:pt idx="1">
                  <c:v>Second week (09-13 Oct)/78 mins</c:v>
                </c:pt>
                <c:pt idx="2">
                  <c:v>Third week (16-20 Oct)/109</c:v>
                </c:pt>
                <c:pt idx="3">
                  <c:v>Fourth week (23-27 Oct)/122 mins</c:v>
                </c:pt>
                <c:pt idx="4">
                  <c:v>Fifth week (30 Oct - 3 Nov)/112 mins</c:v>
                </c:pt>
                <c:pt idx="5">
                  <c:v>Sixth week (06-10 Nov)/115 mins</c:v>
                </c:pt>
                <c:pt idx="6">
                  <c:v>Seventh week (13-17 Nov)/103 mins</c:v>
                </c:pt>
                <c:pt idx="7">
                  <c:v>Eighth week (20-24 Nov)/103 mins</c:v>
                </c:pt>
                <c:pt idx="8">
                  <c:v>Ninth week (27 Nov - 1 Dec)/59 mins</c:v>
                </c:pt>
                <c:pt idx="9">
                  <c:v>Tenth week (04-08 Dec)/28 mins</c:v>
                </c:pt>
              </c:strCache>
            </c:strRef>
          </c:cat>
          <c:val>
            <c:numRef>
              <c:f>Sheet1!$B$33:$K$33</c:f>
              <c:numCache>
                <c:formatCode>General</c:formatCode>
                <c:ptCount val="10"/>
                <c:pt idx="0">
                  <c:v>56</c:v>
                </c:pt>
                <c:pt idx="1">
                  <c:v>78</c:v>
                </c:pt>
                <c:pt idx="2">
                  <c:v>109</c:v>
                </c:pt>
                <c:pt idx="3">
                  <c:v>122</c:v>
                </c:pt>
                <c:pt idx="4">
                  <c:v>112</c:v>
                </c:pt>
                <c:pt idx="5">
                  <c:v>115</c:v>
                </c:pt>
                <c:pt idx="6">
                  <c:v>103</c:v>
                </c:pt>
                <c:pt idx="7">
                  <c:v>84</c:v>
                </c:pt>
                <c:pt idx="8">
                  <c:v>59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1-4E7C-80E0-1000700260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3353424"/>
        <c:axId val="573357688"/>
      </c:lineChart>
      <c:catAx>
        <c:axId val="5733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57688"/>
        <c:crosses val="autoZero"/>
        <c:auto val="1"/>
        <c:lblAlgn val="ctr"/>
        <c:lblOffset val="100"/>
        <c:noMultiLvlLbl val="0"/>
      </c:catAx>
      <c:valAx>
        <c:axId val="57335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Correlation Between Total Time Spent in The Mobile Intervention and Critical Thinking Improvement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Sheet1!$L$3:$L$32</c:f>
              <c:numCache>
                <c:formatCode>General</c:formatCode>
                <c:ptCount val="30"/>
                <c:pt idx="0">
                  <c:v>29</c:v>
                </c:pt>
                <c:pt idx="1">
                  <c:v>16</c:v>
                </c:pt>
                <c:pt idx="2">
                  <c:v>27</c:v>
                </c:pt>
                <c:pt idx="3">
                  <c:v>39</c:v>
                </c:pt>
                <c:pt idx="4">
                  <c:v>16</c:v>
                </c:pt>
                <c:pt idx="5">
                  <c:v>27</c:v>
                </c:pt>
                <c:pt idx="6">
                  <c:v>40</c:v>
                </c:pt>
                <c:pt idx="7">
                  <c:v>26</c:v>
                </c:pt>
                <c:pt idx="8">
                  <c:v>28</c:v>
                </c:pt>
                <c:pt idx="9">
                  <c:v>29</c:v>
                </c:pt>
                <c:pt idx="10">
                  <c:v>28</c:v>
                </c:pt>
                <c:pt idx="11">
                  <c:v>29</c:v>
                </c:pt>
                <c:pt idx="12">
                  <c:v>35</c:v>
                </c:pt>
                <c:pt idx="13">
                  <c:v>24</c:v>
                </c:pt>
                <c:pt idx="14">
                  <c:v>16</c:v>
                </c:pt>
                <c:pt idx="15">
                  <c:v>32</c:v>
                </c:pt>
                <c:pt idx="16">
                  <c:v>33</c:v>
                </c:pt>
                <c:pt idx="17">
                  <c:v>27</c:v>
                </c:pt>
                <c:pt idx="18">
                  <c:v>23</c:v>
                </c:pt>
                <c:pt idx="19">
                  <c:v>45</c:v>
                </c:pt>
                <c:pt idx="20">
                  <c:v>38</c:v>
                </c:pt>
                <c:pt idx="21">
                  <c:v>21</c:v>
                </c:pt>
                <c:pt idx="22">
                  <c:v>37</c:v>
                </c:pt>
                <c:pt idx="23">
                  <c:v>12</c:v>
                </c:pt>
                <c:pt idx="24">
                  <c:v>43</c:v>
                </c:pt>
                <c:pt idx="25">
                  <c:v>26</c:v>
                </c:pt>
                <c:pt idx="26">
                  <c:v>45</c:v>
                </c:pt>
                <c:pt idx="27">
                  <c:v>26</c:v>
                </c:pt>
                <c:pt idx="28">
                  <c:v>8</c:v>
                </c:pt>
                <c:pt idx="29">
                  <c:v>41</c:v>
                </c:pt>
              </c:numCache>
            </c:numRef>
          </c:xVal>
          <c:yVal>
            <c:numRef>
              <c:f>Sheet1!$M$3:$M$32</c:f>
              <c:numCache>
                <c:formatCode>General</c:formatCode>
                <c:ptCount val="30"/>
                <c:pt idx="0">
                  <c:v>63</c:v>
                </c:pt>
                <c:pt idx="1">
                  <c:v>48</c:v>
                </c:pt>
                <c:pt idx="2">
                  <c:v>53</c:v>
                </c:pt>
                <c:pt idx="3">
                  <c:v>58</c:v>
                </c:pt>
                <c:pt idx="4">
                  <c:v>49</c:v>
                </c:pt>
                <c:pt idx="5">
                  <c:v>63</c:v>
                </c:pt>
                <c:pt idx="6">
                  <c:v>65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59</c:v>
                </c:pt>
                <c:pt idx="11">
                  <c:v>60</c:v>
                </c:pt>
                <c:pt idx="12">
                  <c:v>58</c:v>
                </c:pt>
                <c:pt idx="13">
                  <c:v>52</c:v>
                </c:pt>
                <c:pt idx="14">
                  <c:v>57</c:v>
                </c:pt>
                <c:pt idx="15">
                  <c:v>50</c:v>
                </c:pt>
                <c:pt idx="16">
                  <c:v>59</c:v>
                </c:pt>
                <c:pt idx="17">
                  <c:v>61</c:v>
                </c:pt>
                <c:pt idx="18">
                  <c:v>55</c:v>
                </c:pt>
                <c:pt idx="19">
                  <c:v>66</c:v>
                </c:pt>
                <c:pt idx="20">
                  <c:v>58</c:v>
                </c:pt>
                <c:pt idx="21">
                  <c:v>57</c:v>
                </c:pt>
                <c:pt idx="22">
                  <c:v>67</c:v>
                </c:pt>
                <c:pt idx="23">
                  <c:v>46</c:v>
                </c:pt>
                <c:pt idx="24">
                  <c:v>57</c:v>
                </c:pt>
                <c:pt idx="25">
                  <c:v>53</c:v>
                </c:pt>
                <c:pt idx="26">
                  <c:v>55</c:v>
                </c:pt>
                <c:pt idx="27">
                  <c:v>58</c:v>
                </c:pt>
                <c:pt idx="28">
                  <c:v>46</c:v>
                </c:pt>
                <c:pt idx="2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3-4952-A78B-0F3501CBE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09776"/>
        <c:axId val="585010760"/>
      </c:scatterChart>
      <c:valAx>
        <c:axId val="58500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time spent in the mobile intervention (in 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10760"/>
        <c:crosses val="autoZero"/>
        <c:crossBetween val="midCat"/>
      </c:valAx>
      <c:valAx>
        <c:axId val="58501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Scores in the Post Intervention Surveys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0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Project info (66 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Sheet2!$B$3:$K$3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0</c:v>
                </c:pt>
                <c:pt idx="3">
                  <c:v>11</c:v>
                </c:pt>
                <c:pt idx="4">
                  <c:v>19</c:v>
                </c:pt>
                <c:pt idx="5">
                  <c:v>7</c:v>
                </c:pt>
                <c:pt idx="6">
                  <c:v>13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8-479E-B8EA-34B40190ECBB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1st activity (136 mins)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Sheet2!$B$4:$K$4</c:f>
              <c:numCache>
                <c:formatCode>General</c:formatCode>
                <c:ptCount val="10"/>
                <c:pt idx="0">
                  <c:v>17</c:v>
                </c:pt>
                <c:pt idx="1">
                  <c:v>14</c:v>
                </c:pt>
                <c:pt idx="2">
                  <c:v>18</c:v>
                </c:pt>
                <c:pt idx="3">
                  <c:v>14</c:v>
                </c:pt>
                <c:pt idx="4">
                  <c:v>11</c:v>
                </c:pt>
                <c:pt idx="5">
                  <c:v>19</c:v>
                </c:pt>
                <c:pt idx="6">
                  <c:v>24</c:v>
                </c:pt>
                <c:pt idx="7">
                  <c:v>6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8-479E-B8EA-34B40190ECBB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2nd activity (96 mins)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Sheet2!$B$5:$K$5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9</c:v>
                </c:pt>
                <c:pt idx="4">
                  <c:v>5</c:v>
                </c:pt>
                <c:pt idx="5">
                  <c:v>12</c:v>
                </c:pt>
                <c:pt idx="6">
                  <c:v>10</c:v>
                </c:pt>
                <c:pt idx="7">
                  <c:v>13</c:v>
                </c:pt>
                <c:pt idx="8">
                  <c:v>10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8-479E-B8EA-34B40190ECBB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3rd activity (115 mins)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Sheet2!$B$6:$K$6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16</c:v>
                </c:pt>
                <c:pt idx="4">
                  <c:v>19</c:v>
                </c:pt>
                <c:pt idx="5">
                  <c:v>15</c:v>
                </c:pt>
                <c:pt idx="6">
                  <c:v>7</c:v>
                </c:pt>
                <c:pt idx="7">
                  <c:v>15</c:v>
                </c:pt>
                <c:pt idx="8">
                  <c:v>13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8-479E-B8EA-34B40190ECBB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Task1 (82 mins)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Sheet2!$B$7:$K$7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14</c:v>
                </c:pt>
                <c:pt idx="5">
                  <c:v>18</c:v>
                </c:pt>
                <c:pt idx="6">
                  <c:v>13</c:v>
                </c:pt>
                <c:pt idx="7">
                  <c:v>9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98-479E-B8EA-34B40190ECBB}"/>
            </c:ext>
          </c:extLst>
        </c:ser>
        <c:ser>
          <c:idx val="5"/>
          <c:order val="5"/>
          <c:tx>
            <c:strRef>
              <c:f>Sheet2!$A$8</c:f>
              <c:strCache>
                <c:ptCount val="1"/>
                <c:pt idx="0">
                  <c:v>Task2 (97 mins)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Sheet2!$B$8:$K$8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21</c:v>
                </c:pt>
                <c:pt idx="3">
                  <c:v>16</c:v>
                </c:pt>
                <c:pt idx="4">
                  <c:v>11</c:v>
                </c:pt>
                <c:pt idx="5">
                  <c:v>12</c:v>
                </c:pt>
                <c:pt idx="6">
                  <c:v>11</c:v>
                </c:pt>
                <c:pt idx="7">
                  <c:v>14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8-479E-B8EA-34B40190ECBB}"/>
            </c:ext>
          </c:extLst>
        </c:ser>
        <c:ser>
          <c:idx val="6"/>
          <c:order val="6"/>
          <c:tx>
            <c:strRef>
              <c:f>Sheet2!$A$9</c:f>
              <c:strCache>
                <c:ptCount val="1"/>
                <c:pt idx="0">
                  <c:v>Task3 (69 mins)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Sheet2!$B$9:$K$9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18</c:v>
                </c:pt>
                <c:pt idx="4">
                  <c:v>7</c:v>
                </c:pt>
                <c:pt idx="5">
                  <c:v>14</c:v>
                </c:pt>
                <c:pt idx="6">
                  <c:v>1</c:v>
                </c:pt>
                <c:pt idx="7">
                  <c:v>9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98-479E-B8EA-34B40190ECBB}"/>
            </c:ext>
          </c:extLst>
        </c:ser>
        <c:ser>
          <c:idx val="7"/>
          <c:order val="7"/>
          <c:tx>
            <c:strRef>
              <c:f>Sheet2!$A$10</c:f>
              <c:strCache>
                <c:ptCount val="1"/>
                <c:pt idx="0">
                  <c:v>Short quizzes (45 mins)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Sheet2!$B$10:$K$10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98-479E-B8EA-34B40190ECBB}"/>
            </c:ext>
          </c:extLst>
        </c:ser>
        <c:ser>
          <c:idx val="8"/>
          <c:order val="8"/>
          <c:tx>
            <c:strRef>
              <c:f>Sheet2!$A$11</c:f>
              <c:strCache>
                <c:ptCount val="1"/>
                <c:pt idx="0">
                  <c:v>Goals and plans (19 mins)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Sheet2!$B$11:$K$11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98-479E-B8EA-34B40190ECBB}"/>
            </c:ext>
          </c:extLst>
        </c:ser>
        <c:ser>
          <c:idx val="9"/>
          <c:order val="9"/>
          <c:tx>
            <c:strRef>
              <c:f>Sheet2!$A$12</c:f>
              <c:strCache>
                <c:ptCount val="1"/>
                <c:pt idx="0">
                  <c:v>Inquiries (49 mins)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Sheet2!$B$12:$K$12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5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98-479E-B8EA-34B40190ECBB}"/>
            </c:ext>
          </c:extLst>
        </c:ser>
        <c:ser>
          <c:idx val="10"/>
          <c:order val="10"/>
          <c:tx>
            <c:strRef>
              <c:f>Sheet2!$A$13</c:f>
              <c:strCache>
                <c:ptCount val="1"/>
                <c:pt idx="0">
                  <c:v>Feedback (92 mins)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Sheet2!$B$13:$K$13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9</c:v>
                </c:pt>
                <c:pt idx="3">
                  <c:v>17</c:v>
                </c:pt>
                <c:pt idx="4">
                  <c:v>10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98-479E-B8EA-34B40190EC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4017896"/>
        <c:axId val="613956888"/>
      </c:barChart>
      <c:catAx>
        <c:axId val="61401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56888"/>
        <c:crosses val="autoZero"/>
        <c:auto val="1"/>
        <c:lblAlgn val="ctr"/>
        <c:lblOffset val="100"/>
        <c:noMultiLvlLbl val="0"/>
      </c:catAx>
      <c:valAx>
        <c:axId val="61395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1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Total Time Spent Weekly in The Intervention Components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First week (02-06 Oct)/56 mins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Sheet2!$A$3:$A$13</c:f>
              <c:strCache>
                <c:ptCount val="11"/>
                <c:pt idx="0">
                  <c:v>Project info (66 mins)</c:v>
                </c:pt>
                <c:pt idx="1">
                  <c:v>1st activity (136 mins)</c:v>
                </c:pt>
                <c:pt idx="2">
                  <c:v>2nd activity (96 mins)</c:v>
                </c:pt>
                <c:pt idx="3">
                  <c:v>3rd activity (115 mins)</c:v>
                </c:pt>
                <c:pt idx="4">
                  <c:v>Task1 (82 mins)</c:v>
                </c:pt>
                <c:pt idx="5">
                  <c:v>Task2 (97 mins)</c:v>
                </c:pt>
                <c:pt idx="6">
                  <c:v>Task3 (69 mins)</c:v>
                </c:pt>
                <c:pt idx="7">
                  <c:v>Short quizzes (45 mins)</c:v>
                </c:pt>
                <c:pt idx="8">
                  <c:v>Goals and plans (19 mins)</c:v>
                </c:pt>
                <c:pt idx="9">
                  <c:v>Inquiries (49 mins)</c:v>
                </c:pt>
                <c:pt idx="10">
                  <c:v>Feedback (92 mins)</c:v>
                </c:pt>
              </c:strCache>
            </c:strRef>
          </c:cat>
          <c:val>
            <c:numRef>
              <c:f>Sheet2!$B$3:$B$13</c:f>
              <c:numCache>
                <c:formatCode>General</c:formatCode>
                <c:ptCount val="11"/>
                <c:pt idx="0">
                  <c:v>3</c:v>
                </c:pt>
                <c:pt idx="1">
                  <c:v>17</c:v>
                </c:pt>
                <c:pt idx="2">
                  <c:v>10</c:v>
                </c:pt>
                <c:pt idx="3">
                  <c:v>9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6-4C7D-A268-36380B97420D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Second week (09-13 Oct)/78 mins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Sheet2!$A$3:$A$13</c:f>
              <c:strCache>
                <c:ptCount val="11"/>
                <c:pt idx="0">
                  <c:v>Project info (66 mins)</c:v>
                </c:pt>
                <c:pt idx="1">
                  <c:v>1st activity (136 mins)</c:v>
                </c:pt>
                <c:pt idx="2">
                  <c:v>2nd activity (96 mins)</c:v>
                </c:pt>
                <c:pt idx="3">
                  <c:v>3rd activity (115 mins)</c:v>
                </c:pt>
                <c:pt idx="4">
                  <c:v>Task1 (82 mins)</c:v>
                </c:pt>
                <c:pt idx="5">
                  <c:v>Task2 (97 mins)</c:v>
                </c:pt>
                <c:pt idx="6">
                  <c:v>Task3 (69 mins)</c:v>
                </c:pt>
                <c:pt idx="7">
                  <c:v>Short quizzes (45 mins)</c:v>
                </c:pt>
                <c:pt idx="8">
                  <c:v>Goals and plans (19 mins)</c:v>
                </c:pt>
                <c:pt idx="9">
                  <c:v>Inquiries (49 mins)</c:v>
                </c:pt>
                <c:pt idx="10">
                  <c:v>Feedback (92 mins)</c:v>
                </c:pt>
              </c:strCache>
            </c:strRef>
          </c:cat>
          <c:val>
            <c:numRef>
              <c:f>Sheet2!$C$3:$C$13</c:f>
              <c:numCache>
                <c:formatCode>General</c:formatCode>
                <c:ptCount val="11"/>
                <c:pt idx="0">
                  <c:v>9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6-4C7D-A268-36380B97420D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Third week (16-20 Oct)/109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Sheet2!$A$3:$A$13</c:f>
              <c:strCache>
                <c:ptCount val="11"/>
                <c:pt idx="0">
                  <c:v>Project info (66 mins)</c:v>
                </c:pt>
                <c:pt idx="1">
                  <c:v>1st activity (136 mins)</c:v>
                </c:pt>
                <c:pt idx="2">
                  <c:v>2nd activity (96 mins)</c:v>
                </c:pt>
                <c:pt idx="3">
                  <c:v>3rd activity (115 mins)</c:v>
                </c:pt>
                <c:pt idx="4">
                  <c:v>Task1 (82 mins)</c:v>
                </c:pt>
                <c:pt idx="5">
                  <c:v>Task2 (97 mins)</c:v>
                </c:pt>
                <c:pt idx="6">
                  <c:v>Task3 (69 mins)</c:v>
                </c:pt>
                <c:pt idx="7">
                  <c:v>Short quizzes (45 mins)</c:v>
                </c:pt>
                <c:pt idx="8">
                  <c:v>Goals and plans (19 mins)</c:v>
                </c:pt>
                <c:pt idx="9">
                  <c:v>Inquiries (49 mins)</c:v>
                </c:pt>
                <c:pt idx="10">
                  <c:v>Feedback (92 mins)</c:v>
                </c:pt>
              </c:strCache>
            </c:strRef>
          </c:cat>
          <c:val>
            <c:numRef>
              <c:f>Sheet2!$D$3:$D$13</c:f>
              <c:numCache>
                <c:formatCode>General</c:formatCode>
                <c:ptCount val="11"/>
                <c:pt idx="0">
                  <c:v>0</c:v>
                </c:pt>
                <c:pt idx="1">
                  <c:v>18</c:v>
                </c:pt>
                <c:pt idx="2">
                  <c:v>15</c:v>
                </c:pt>
                <c:pt idx="3">
                  <c:v>11</c:v>
                </c:pt>
                <c:pt idx="4">
                  <c:v>10</c:v>
                </c:pt>
                <c:pt idx="5">
                  <c:v>21</c:v>
                </c:pt>
                <c:pt idx="6">
                  <c:v>8</c:v>
                </c:pt>
                <c:pt idx="7">
                  <c:v>7</c:v>
                </c:pt>
                <c:pt idx="8">
                  <c:v>3</c:v>
                </c:pt>
                <c:pt idx="9">
                  <c:v>7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C6-4C7D-A268-36380B97420D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Fourth week (23-27 Oct)/122 mins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Sheet2!$A$3:$A$13</c:f>
              <c:strCache>
                <c:ptCount val="11"/>
                <c:pt idx="0">
                  <c:v>Project info (66 mins)</c:v>
                </c:pt>
                <c:pt idx="1">
                  <c:v>1st activity (136 mins)</c:v>
                </c:pt>
                <c:pt idx="2">
                  <c:v>2nd activity (96 mins)</c:v>
                </c:pt>
                <c:pt idx="3">
                  <c:v>3rd activity (115 mins)</c:v>
                </c:pt>
                <c:pt idx="4">
                  <c:v>Task1 (82 mins)</c:v>
                </c:pt>
                <c:pt idx="5">
                  <c:v>Task2 (97 mins)</c:v>
                </c:pt>
                <c:pt idx="6">
                  <c:v>Task3 (69 mins)</c:v>
                </c:pt>
                <c:pt idx="7">
                  <c:v>Short quizzes (45 mins)</c:v>
                </c:pt>
                <c:pt idx="8">
                  <c:v>Goals and plans (19 mins)</c:v>
                </c:pt>
                <c:pt idx="9">
                  <c:v>Inquiries (49 mins)</c:v>
                </c:pt>
                <c:pt idx="10">
                  <c:v>Feedback (92 mins)</c:v>
                </c:pt>
              </c:strCache>
            </c:strRef>
          </c:cat>
          <c:val>
            <c:numRef>
              <c:f>Sheet2!$E$3:$E$13</c:f>
              <c:numCache>
                <c:formatCode>General</c:formatCode>
                <c:ptCount val="11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16</c:v>
                </c:pt>
                <c:pt idx="4">
                  <c:v>6</c:v>
                </c:pt>
                <c:pt idx="5">
                  <c:v>16</c:v>
                </c:pt>
                <c:pt idx="6">
                  <c:v>18</c:v>
                </c:pt>
                <c:pt idx="7">
                  <c:v>4</c:v>
                </c:pt>
                <c:pt idx="8">
                  <c:v>0</c:v>
                </c:pt>
                <c:pt idx="9">
                  <c:v>11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C6-4C7D-A268-36380B97420D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Fifth week (30 Oct - 3 Nov)/112 mins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Sheet2!$A$3:$A$13</c:f>
              <c:strCache>
                <c:ptCount val="11"/>
                <c:pt idx="0">
                  <c:v>Project info (66 mins)</c:v>
                </c:pt>
                <c:pt idx="1">
                  <c:v>1st activity (136 mins)</c:v>
                </c:pt>
                <c:pt idx="2">
                  <c:v>2nd activity (96 mins)</c:v>
                </c:pt>
                <c:pt idx="3">
                  <c:v>3rd activity (115 mins)</c:v>
                </c:pt>
                <c:pt idx="4">
                  <c:v>Task1 (82 mins)</c:v>
                </c:pt>
                <c:pt idx="5">
                  <c:v>Task2 (97 mins)</c:v>
                </c:pt>
                <c:pt idx="6">
                  <c:v>Task3 (69 mins)</c:v>
                </c:pt>
                <c:pt idx="7">
                  <c:v>Short quizzes (45 mins)</c:v>
                </c:pt>
                <c:pt idx="8">
                  <c:v>Goals and plans (19 mins)</c:v>
                </c:pt>
                <c:pt idx="9">
                  <c:v>Inquiries (49 mins)</c:v>
                </c:pt>
                <c:pt idx="10">
                  <c:v>Feedback (92 mins)</c:v>
                </c:pt>
              </c:strCache>
            </c:strRef>
          </c:cat>
          <c:val>
            <c:numRef>
              <c:f>Sheet2!$F$3:$F$13</c:f>
              <c:numCache>
                <c:formatCode>General</c:formatCode>
                <c:ptCount val="11"/>
                <c:pt idx="0">
                  <c:v>19</c:v>
                </c:pt>
                <c:pt idx="1">
                  <c:v>11</c:v>
                </c:pt>
                <c:pt idx="2">
                  <c:v>5</c:v>
                </c:pt>
                <c:pt idx="3">
                  <c:v>19</c:v>
                </c:pt>
                <c:pt idx="4">
                  <c:v>14</c:v>
                </c:pt>
                <c:pt idx="5">
                  <c:v>11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C6-4C7D-A268-36380B97420D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Sixth week (06-10 Nov)/115 mins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Sheet2!$A$3:$A$13</c:f>
              <c:strCache>
                <c:ptCount val="11"/>
                <c:pt idx="0">
                  <c:v>Project info (66 mins)</c:v>
                </c:pt>
                <c:pt idx="1">
                  <c:v>1st activity (136 mins)</c:v>
                </c:pt>
                <c:pt idx="2">
                  <c:v>2nd activity (96 mins)</c:v>
                </c:pt>
                <c:pt idx="3">
                  <c:v>3rd activity (115 mins)</c:v>
                </c:pt>
                <c:pt idx="4">
                  <c:v>Task1 (82 mins)</c:v>
                </c:pt>
                <c:pt idx="5">
                  <c:v>Task2 (97 mins)</c:v>
                </c:pt>
                <c:pt idx="6">
                  <c:v>Task3 (69 mins)</c:v>
                </c:pt>
                <c:pt idx="7">
                  <c:v>Short quizzes (45 mins)</c:v>
                </c:pt>
                <c:pt idx="8">
                  <c:v>Goals and plans (19 mins)</c:v>
                </c:pt>
                <c:pt idx="9">
                  <c:v>Inquiries (49 mins)</c:v>
                </c:pt>
                <c:pt idx="10">
                  <c:v>Feedback (92 mins)</c:v>
                </c:pt>
              </c:strCache>
            </c:strRef>
          </c:cat>
          <c:val>
            <c:numRef>
              <c:f>Sheet2!$G$3:$G$13</c:f>
              <c:numCache>
                <c:formatCode>General</c:formatCode>
                <c:ptCount val="11"/>
                <c:pt idx="0">
                  <c:v>7</c:v>
                </c:pt>
                <c:pt idx="1">
                  <c:v>19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12</c:v>
                </c:pt>
                <c:pt idx="6">
                  <c:v>14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C6-4C7D-A268-36380B97420D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Seventh week (13-17 Nov)/103 mins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Sheet2!$A$3:$A$13</c:f>
              <c:strCache>
                <c:ptCount val="11"/>
                <c:pt idx="0">
                  <c:v>Project info (66 mins)</c:v>
                </c:pt>
                <c:pt idx="1">
                  <c:v>1st activity (136 mins)</c:v>
                </c:pt>
                <c:pt idx="2">
                  <c:v>2nd activity (96 mins)</c:v>
                </c:pt>
                <c:pt idx="3">
                  <c:v>3rd activity (115 mins)</c:v>
                </c:pt>
                <c:pt idx="4">
                  <c:v>Task1 (82 mins)</c:v>
                </c:pt>
                <c:pt idx="5">
                  <c:v>Task2 (97 mins)</c:v>
                </c:pt>
                <c:pt idx="6">
                  <c:v>Task3 (69 mins)</c:v>
                </c:pt>
                <c:pt idx="7">
                  <c:v>Short quizzes (45 mins)</c:v>
                </c:pt>
                <c:pt idx="8">
                  <c:v>Goals and plans (19 mins)</c:v>
                </c:pt>
                <c:pt idx="9">
                  <c:v>Inquiries (49 mins)</c:v>
                </c:pt>
                <c:pt idx="10">
                  <c:v>Feedback (92 mins)</c:v>
                </c:pt>
              </c:strCache>
            </c:strRef>
          </c:cat>
          <c:val>
            <c:numRef>
              <c:f>Sheet2!$H$3:$H$13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10</c:v>
                </c:pt>
                <c:pt idx="3">
                  <c:v>7</c:v>
                </c:pt>
                <c:pt idx="4">
                  <c:v>13</c:v>
                </c:pt>
                <c:pt idx="5">
                  <c:v>11</c:v>
                </c:pt>
                <c:pt idx="6">
                  <c:v>1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C6-4C7D-A268-36380B97420D}"/>
            </c:ext>
          </c:extLst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Eighth week (20-24 Nov)/84mins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Sheet2!$A$3:$A$13</c:f>
              <c:strCache>
                <c:ptCount val="11"/>
                <c:pt idx="0">
                  <c:v>Project info (66 mins)</c:v>
                </c:pt>
                <c:pt idx="1">
                  <c:v>1st activity (136 mins)</c:v>
                </c:pt>
                <c:pt idx="2">
                  <c:v>2nd activity (96 mins)</c:v>
                </c:pt>
                <c:pt idx="3">
                  <c:v>3rd activity (115 mins)</c:v>
                </c:pt>
                <c:pt idx="4">
                  <c:v>Task1 (82 mins)</c:v>
                </c:pt>
                <c:pt idx="5">
                  <c:v>Task2 (97 mins)</c:v>
                </c:pt>
                <c:pt idx="6">
                  <c:v>Task3 (69 mins)</c:v>
                </c:pt>
                <c:pt idx="7">
                  <c:v>Short quizzes (45 mins)</c:v>
                </c:pt>
                <c:pt idx="8">
                  <c:v>Goals and plans (19 mins)</c:v>
                </c:pt>
                <c:pt idx="9">
                  <c:v>Inquiries (49 mins)</c:v>
                </c:pt>
                <c:pt idx="10">
                  <c:v>Feedback (92 mins)</c:v>
                </c:pt>
              </c:strCache>
            </c:strRef>
          </c:cat>
          <c:val>
            <c:numRef>
              <c:f>Sheet2!$I$3:$I$13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9</c:v>
                </c:pt>
                <c:pt idx="5">
                  <c:v>14</c:v>
                </c:pt>
                <c:pt idx="6">
                  <c:v>9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C6-4C7D-A268-36380B97420D}"/>
            </c:ext>
          </c:extLst>
        </c:ser>
        <c:ser>
          <c:idx val="8"/>
          <c:order val="8"/>
          <c:tx>
            <c:strRef>
              <c:f>Sheet2!$J$2</c:f>
              <c:strCache>
                <c:ptCount val="1"/>
                <c:pt idx="0">
                  <c:v>Ninth week (27 Nov - 1 Dec)/59 mins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Sheet2!$A$3:$A$13</c:f>
              <c:strCache>
                <c:ptCount val="11"/>
                <c:pt idx="0">
                  <c:v>Project info (66 mins)</c:v>
                </c:pt>
                <c:pt idx="1">
                  <c:v>1st activity (136 mins)</c:v>
                </c:pt>
                <c:pt idx="2">
                  <c:v>2nd activity (96 mins)</c:v>
                </c:pt>
                <c:pt idx="3">
                  <c:v>3rd activity (115 mins)</c:v>
                </c:pt>
                <c:pt idx="4">
                  <c:v>Task1 (82 mins)</c:v>
                </c:pt>
                <c:pt idx="5">
                  <c:v>Task2 (97 mins)</c:v>
                </c:pt>
                <c:pt idx="6">
                  <c:v>Task3 (69 mins)</c:v>
                </c:pt>
                <c:pt idx="7">
                  <c:v>Short quizzes (45 mins)</c:v>
                </c:pt>
                <c:pt idx="8">
                  <c:v>Goals and plans (19 mins)</c:v>
                </c:pt>
                <c:pt idx="9">
                  <c:v>Inquiries (49 mins)</c:v>
                </c:pt>
                <c:pt idx="10">
                  <c:v>Feedback (92 mins)</c:v>
                </c:pt>
              </c:strCache>
            </c:strRef>
          </c:cat>
          <c:val>
            <c:numRef>
              <c:f>Sheet2!$J$3:$J$13</c:f>
              <c:numCache>
                <c:formatCode>General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0</c:v>
                </c:pt>
                <c:pt idx="5">
                  <c:v>8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C6-4C7D-A268-36380B97420D}"/>
            </c:ext>
          </c:extLst>
        </c:ser>
        <c:ser>
          <c:idx val="9"/>
          <c:order val="9"/>
          <c:tx>
            <c:strRef>
              <c:f>Sheet2!$K$2</c:f>
              <c:strCache>
                <c:ptCount val="1"/>
                <c:pt idx="0">
                  <c:v>Tenth week (04-08 Dec)/28 mins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Sheet2!$A$3:$A$13</c:f>
              <c:strCache>
                <c:ptCount val="11"/>
                <c:pt idx="0">
                  <c:v>Project info (66 mins)</c:v>
                </c:pt>
                <c:pt idx="1">
                  <c:v>1st activity (136 mins)</c:v>
                </c:pt>
                <c:pt idx="2">
                  <c:v>2nd activity (96 mins)</c:v>
                </c:pt>
                <c:pt idx="3">
                  <c:v>3rd activity (115 mins)</c:v>
                </c:pt>
                <c:pt idx="4">
                  <c:v>Task1 (82 mins)</c:v>
                </c:pt>
                <c:pt idx="5">
                  <c:v>Task2 (97 mins)</c:v>
                </c:pt>
                <c:pt idx="6">
                  <c:v>Task3 (69 mins)</c:v>
                </c:pt>
                <c:pt idx="7">
                  <c:v>Short quizzes (45 mins)</c:v>
                </c:pt>
                <c:pt idx="8">
                  <c:v>Goals and plans (19 mins)</c:v>
                </c:pt>
                <c:pt idx="9">
                  <c:v>Inquiries (49 mins)</c:v>
                </c:pt>
                <c:pt idx="10">
                  <c:v>Feedback (92 mins)</c:v>
                </c:pt>
              </c:strCache>
            </c:strRef>
          </c:cat>
          <c:val>
            <c:numRef>
              <c:f>Sheet2!$K$3:$K$13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9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C6-4C7D-A268-36380B9742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7593160"/>
        <c:axId val="617601032"/>
      </c:barChart>
      <c:catAx>
        <c:axId val="617593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Intervention Components/Total Time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01032"/>
        <c:crosses val="autoZero"/>
        <c:auto val="1"/>
        <c:lblAlgn val="ctr"/>
        <c:lblOffset val="100"/>
        <c:noMultiLvlLbl val="0"/>
      </c:catAx>
      <c:valAx>
        <c:axId val="61760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Total Time (in minutes) 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Time Spent in The Intervention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Sheet2!$A$3:$A$13</c:f>
              <c:strCache>
                <c:ptCount val="11"/>
                <c:pt idx="0">
                  <c:v>Project info (66 mins)</c:v>
                </c:pt>
                <c:pt idx="1">
                  <c:v>1st activity (136 mins)</c:v>
                </c:pt>
                <c:pt idx="2">
                  <c:v>2nd activity (96 mins)</c:v>
                </c:pt>
                <c:pt idx="3">
                  <c:v>3rd activity (115 mins)</c:v>
                </c:pt>
                <c:pt idx="4">
                  <c:v>Task1 (82 mins)</c:v>
                </c:pt>
                <c:pt idx="5">
                  <c:v>Task2 (97 mins)</c:v>
                </c:pt>
                <c:pt idx="6">
                  <c:v>Task3 (69 mins)</c:v>
                </c:pt>
                <c:pt idx="7">
                  <c:v>Short quizzes (45 mins)</c:v>
                </c:pt>
                <c:pt idx="8">
                  <c:v>Goals and plans (19 mins)</c:v>
                </c:pt>
                <c:pt idx="9">
                  <c:v>Inquiries (49 mins)</c:v>
                </c:pt>
                <c:pt idx="10">
                  <c:v>Feedback (92 mins)</c:v>
                </c:pt>
              </c:strCache>
            </c:strRef>
          </c:cat>
          <c:val>
            <c:numRef>
              <c:f>Sheet2!$L$3:$L$13</c:f>
              <c:numCache>
                <c:formatCode>General</c:formatCode>
                <c:ptCount val="11"/>
                <c:pt idx="0">
                  <c:v>66</c:v>
                </c:pt>
                <c:pt idx="1">
                  <c:v>136</c:v>
                </c:pt>
                <c:pt idx="2">
                  <c:v>96</c:v>
                </c:pt>
                <c:pt idx="3">
                  <c:v>115</c:v>
                </c:pt>
                <c:pt idx="4">
                  <c:v>82</c:v>
                </c:pt>
                <c:pt idx="5">
                  <c:v>97</c:v>
                </c:pt>
                <c:pt idx="6">
                  <c:v>69</c:v>
                </c:pt>
                <c:pt idx="7">
                  <c:v>45</c:v>
                </c:pt>
                <c:pt idx="8">
                  <c:v>19</c:v>
                </c:pt>
                <c:pt idx="9">
                  <c:v>49</c:v>
                </c:pt>
                <c:pt idx="1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5-4C95-B352-D0F956926F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4330928"/>
        <c:axId val="564329944"/>
      </c:barChart>
      <c:catAx>
        <c:axId val="56433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Intervention 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29944"/>
        <c:crosses val="autoZero"/>
        <c:auto val="1"/>
        <c:lblAlgn val="ctr"/>
        <c:lblOffset val="100"/>
        <c:noMultiLvlLbl val="0"/>
      </c:catAx>
      <c:valAx>
        <c:axId val="56432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Time (in minutes)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Time Spent in each Intervention Components Each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Project Info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Sheet3!$B$1:$AE$1</c:f>
              <c:strCache>
                <c:ptCount val="30"/>
                <c:pt idx="0">
                  <c:v>P1 (29 mins)</c:v>
                </c:pt>
                <c:pt idx="1">
                  <c:v>P2 (16 mins)</c:v>
                </c:pt>
                <c:pt idx="2">
                  <c:v>P3 (27 mins)</c:v>
                </c:pt>
                <c:pt idx="3">
                  <c:v>P4 (39 mins)</c:v>
                </c:pt>
                <c:pt idx="4">
                  <c:v>P5 (16 mins)</c:v>
                </c:pt>
                <c:pt idx="5">
                  <c:v>P6 (27 mins)</c:v>
                </c:pt>
                <c:pt idx="6">
                  <c:v>P7 (40 mins)</c:v>
                </c:pt>
                <c:pt idx="7">
                  <c:v>P8 (26 mins)</c:v>
                </c:pt>
                <c:pt idx="8">
                  <c:v>P9 (28 mins)</c:v>
                </c:pt>
                <c:pt idx="9">
                  <c:v>P10 (29 mins)</c:v>
                </c:pt>
                <c:pt idx="10">
                  <c:v>P11 (28 mins)</c:v>
                </c:pt>
                <c:pt idx="11">
                  <c:v>P12 (29 mins)</c:v>
                </c:pt>
                <c:pt idx="12">
                  <c:v>P13 (35 mins)</c:v>
                </c:pt>
                <c:pt idx="13">
                  <c:v>P14 (24 mins)</c:v>
                </c:pt>
                <c:pt idx="14">
                  <c:v>P15 (16 mins)</c:v>
                </c:pt>
                <c:pt idx="15">
                  <c:v>P16 (32 mins)</c:v>
                </c:pt>
                <c:pt idx="16">
                  <c:v>P17 (33 mins)</c:v>
                </c:pt>
                <c:pt idx="17">
                  <c:v>P18 (27 mins)</c:v>
                </c:pt>
                <c:pt idx="18">
                  <c:v>P19 (23 mins)</c:v>
                </c:pt>
                <c:pt idx="19">
                  <c:v>P20 (45 mins)</c:v>
                </c:pt>
                <c:pt idx="20">
                  <c:v>P21 (38 mins)</c:v>
                </c:pt>
                <c:pt idx="21">
                  <c:v>P22 (21 mins)</c:v>
                </c:pt>
                <c:pt idx="22">
                  <c:v>P23 (37 mins)</c:v>
                </c:pt>
                <c:pt idx="23">
                  <c:v>P24 (12 mins)</c:v>
                </c:pt>
                <c:pt idx="24">
                  <c:v>P25 (43 mins)</c:v>
                </c:pt>
                <c:pt idx="25">
                  <c:v>P26 (26 mins)</c:v>
                </c:pt>
                <c:pt idx="26">
                  <c:v>P27 (45 mins)</c:v>
                </c:pt>
                <c:pt idx="27">
                  <c:v>P28 (26 mins)</c:v>
                </c:pt>
                <c:pt idx="28">
                  <c:v>P29 (8 mins)</c:v>
                </c:pt>
                <c:pt idx="29">
                  <c:v>P30 (41 mins)</c:v>
                </c:pt>
              </c:strCache>
            </c:strRef>
          </c:cat>
          <c:val>
            <c:numRef>
              <c:f>Sheet3!$B$2:$AE$2</c:f>
              <c:numCache>
                <c:formatCode>General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2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7-4260-9FF8-B988C627008A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1st Activity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Sheet3!$B$1:$AE$1</c:f>
              <c:strCache>
                <c:ptCount val="30"/>
                <c:pt idx="0">
                  <c:v>P1 (29 mins)</c:v>
                </c:pt>
                <c:pt idx="1">
                  <c:v>P2 (16 mins)</c:v>
                </c:pt>
                <c:pt idx="2">
                  <c:v>P3 (27 mins)</c:v>
                </c:pt>
                <c:pt idx="3">
                  <c:v>P4 (39 mins)</c:v>
                </c:pt>
                <c:pt idx="4">
                  <c:v>P5 (16 mins)</c:v>
                </c:pt>
                <c:pt idx="5">
                  <c:v>P6 (27 mins)</c:v>
                </c:pt>
                <c:pt idx="6">
                  <c:v>P7 (40 mins)</c:v>
                </c:pt>
                <c:pt idx="7">
                  <c:v>P8 (26 mins)</c:v>
                </c:pt>
                <c:pt idx="8">
                  <c:v>P9 (28 mins)</c:v>
                </c:pt>
                <c:pt idx="9">
                  <c:v>P10 (29 mins)</c:v>
                </c:pt>
                <c:pt idx="10">
                  <c:v>P11 (28 mins)</c:v>
                </c:pt>
                <c:pt idx="11">
                  <c:v>P12 (29 mins)</c:v>
                </c:pt>
                <c:pt idx="12">
                  <c:v>P13 (35 mins)</c:v>
                </c:pt>
                <c:pt idx="13">
                  <c:v>P14 (24 mins)</c:v>
                </c:pt>
                <c:pt idx="14">
                  <c:v>P15 (16 mins)</c:v>
                </c:pt>
                <c:pt idx="15">
                  <c:v>P16 (32 mins)</c:v>
                </c:pt>
                <c:pt idx="16">
                  <c:v>P17 (33 mins)</c:v>
                </c:pt>
                <c:pt idx="17">
                  <c:v>P18 (27 mins)</c:v>
                </c:pt>
                <c:pt idx="18">
                  <c:v>P19 (23 mins)</c:v>
                </c:pt>
                <c:pt idx="19">
                  <c:v>P20 (45 mins)</c:v>
                </c:pt>
                <c:pt idx="20">
                  <c:v>P21 (38 mins)</c:v>
                </c:pt>
                <c:pt idx="21">
                  <c:v>P22 (21 mins)</c:v>
                </c:pt>
                <c:pt idx="22">
                  <c:v>P23 (37 mins)</c:v>
                </c:pt>
                <c:pt idx="23">
                  <c:v>P24 (12 mins)</c:v>
                </c:pt>
                <c:pt idx="24">
                  <c:v>P25 (43 mins)</c:v>
                </c:pt>
                <c:pt idx="25">
                  <c:v>P26 (26 mins)</c:v>
                </c:pt>
                <c:pt idx="26">
                  <c:v>P27 (45 mins)</c:v>
                </c:pt>
                <c:pt idx="27">
                  <c:v>P28 (26 mins)</c:v>
                </c:pt>
                <c:pt idx="28">
                  <c:v>P29 (8 mins)</c:v>
                </c:pt>
                <c:pt idx="29">
                  <c:v>P30 (41 mins)</c:v>
                </c:pt>
              </c:strCache>
            </c:strRef>
          </c:cat>
          <c:val>
            <c:numRef>
              <c:f>Sheet3!$B$3:$AE$3</c:f>
              <c:numCache>
                <c:formatCode>General</c:formatCode>
                <c:ptCount val="30"/>
                <c:pt idx="0">
                  <c:v>12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7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3</c:v>
                </c:pt>
                <c:pt idx="19">
                  <c:v>12</c:v>
                </c:pt>
                <c:pt idx="20">
                  <c:v>10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12</c:v>
                </c:pt>
                <c:pt idx="25">
                  <c:v>11</c:v>
                </c:pt>
                <c:pt idx="26">
                  <c:v>0</c:v>
                </c:pt>
                <c:pt idx="27">
                  <c:v>9</c:v>
                </c:pt>
                <c:pt idx="28">
                  <c:v>0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7-4260-9FF8-B988C627008A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2nd Activity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Sheet3!$B$1:$AE$1</c:f>
              <c:strCache>
                <c:ptCount val="30"/>
                <c:pt idx="0">
                  <c:v>P1 (29 mins)</c:v>
                </c:pt>
                <c:pt idx="1">
                  <c:v>P2 (16 mins)</c:v>
                </c:pt>
                <c:pt idx="2">
                  <c:v>P3 (27 mins)</c:v>
                </c:pt>
                <c:pt idx="3">
                  <c:v>P4 (39 mins)</c:v>
                </c:pt>
                <c:pt idx="4">
                  <c:v>P5 (16 mins)</c:v>
                </c:pt>
                <c:pt idx="5">
                  <c:v>P6 (27 mins)</c:v>
                </c:pt>
                <c:pt idx="6">
                  <c:v>P7 (40 mins)</c:v>
                </c:pt>
                <c:pt idx="7">
                  <c:v>P8 (26 mins)</c:v>
                </c:pt>
                <c:pt idx="8">
                  <c:v>P9 (28 mins)</c:v>
                </c:pt>
                <c:pt idx="9">
                  <c:v>P10 (29 mins)</c:v>
                </c:pt>
                <c:pt idx="10">
                  <c:v>P11 (28 mins)</c:v>
                </c:pt>
                <c:pt idx="11">
                  <c:v>P12 (29 mins)</c:v>
                </c:pt>
                <c:pt idx="12">
                  <c:v>P13 (35 mins)</c:v>
                </c:pt>
                <c:pt idx="13">
                  <c:v>P14 (24 mins)</c:v>
                </c:pt>
                <c:pt idx="14">
                  <c:v>P15 (16 mins)</c:v>
                </c:pt>
                <c:pt idx="15">
                  <c:v>P16 (32 mins)</c:v>
                </c:pt>
                <c:pt idx="16">
                  <c:v>P17 (33 mins)</c:v>
                </c:pt>
                <c:pt idx="17">
                  <c:v>P18 (27 mins)</c:v>
                </c:pt>
                <c:pt idx="18">
                  <c:v>P19 (23 mins)</c:v>
                </c:pt>
                <c:pt idx="19">
                  <c:v>P20 (45 mins)</c:v>
                </c:pt>
                <c:pt idx="20">
                  <c:v>P21 (38 mins)</c:v>
                </c:pt>
                <c:pt idx="21">
                  <c:v>P22 (21 mins)</c:v>
                </c:pt>
                <c:pt idx="22">
                  <c:v>P23 (37 mins)</c:v>
                </c:pt>
                <c:pt idx="23">
                  <c:v>P24 (12 mins)</c:v>
                </c:pt>
                <c:pt idx="24">
                  <c:v>P25 (43 mins)</c:v>
                </c:pt>
                <c:pt idx="25">
                  <c:v>P26 (26 mins)</c:v>
                </c:pt>
                <c:pt idx="26">
                  <c:v>P27 (45 mins)</c:v>
                </c:pt>
                <c:pt idx="27">
                  <c:v>P28 (26 mins)</c:v>
                </c:pt>
                <c:pt idx="28">
                  <c:v>P29 (8 mins)</c:v>
                </c:pt>
                <c:pt idx="29">
                  <c:v>P30 (41 mins)</c:v>
                </c:pt>
              </c:strCache>
            </c:strRef>
          </c:cat>
          <c:val>
            <c:numRef>
              <c:f>Sheet3!$B$4:$AE$4</c:f>
              <c:numCache>
                <c:formatCode>General</c:formatCode>
                <c:ptCount val="30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8</c:v>
                </c:pt>
                <c:pt idx="7">
                  <c:v>6</c:v>
                </c:pt>
                <c:pt idx="8">
                  <c:v>0</c:v>
                </c:pt>
                <c:pt idx="9">
                  <c:v>7</c:v>
                </c:pt>
                <c:pt idx="10">
                  <c:v>9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7</c:v>
                </c:pt>
                <c:pt idx="17">
                  <c:v>0</c:v>
                </c:pt>
                <c:pt idx="18">
                  <c:v>9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6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9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7-4260-9FF8-B988C627008A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3rd Activity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Sheet3!$B$1:$AE$1</c:f>
              <c:strCache>
                <c:ptCount val="30"/>
                <c:pt idx="0">
                  <c:v>P1 (29 mins)</c:v>
                </c:pt>
                <c:pt idx="1">
                  <c:v>P2 (16 mins)</c:v>
                </c:pt>
                <c:pt idx="2">
                  <c:v>P3 (27 mins)</c:v>
                </c:pt>
                <c:pt idx="3">
                  <c:v>P4 (39 mins)</c:v>
                </c:pt>
                <c:pt idx="4">
                  <c:v>P5 (16 mins)</c:v>
                </c:pt>
                <c:pt idx="5">
                  <c:v>P6 (27 mins)</c:v>
                </c:pt>
                <c:pt idx="6">
                  <c:v>P7 (40 mins)</c:v>
                </c:pt>
                <c:pt idx="7">
                  <c:v>P8 (26 mins)</c:v>
                </c:pt>
                <c:pt idx="8">
                  <c:v>P9 (28 mins)</c:v>
                </c:pt>
                <c:pt idx="9">
                  <c:v>P10 (29 mins)</c:v>
                </c:pt>
                <c:pt idx="10">
                  <c:v>P11 (28 mins)</c:v>
                </c:pt>
                <c:pt idx="11">
                  <c:v>P12 (29 mins)</c:v>
                </c:pt>
                <c:pt idx="12">
                  <c:v>P13 (35 mins)</c:v>
                </c:pt>
                <c:pt idx="13">
                  <c:v>P14 (24 mins)</c:v>
                </c:pt>
                <c:pt idx="14">
                  <c:v>P15 (16 mins)</c:v>
                </c:pt>
                <c:pt idx="15">
                  <c:v>P16 (32 mins)</c:v>
                </c:pt>
                <c:pt idx="16">
                  <c:v>P17 (33 mins)</c:v>
                </c:pt>
                <c:pt idx="17">
                  <c:v>P18 (27 mins)</c:v>
                </c:pt>
                <c:pt idx="18">
                  <c:v>P19 (23 mins)</c:v>
                </c:pt>
                <c:pt idx="19">
                  <c:v>P20 (45 mins)</c:v>
                </c:pt>
                <c:pt idx="20">
                  <c:v>P21 (38 mins)</c:v>
                </c:pt>
                <c:pt idx="21">
                  <c:v>P22 (21 mins)</c:v>
                </c:pt>
                <c:pt idx="22">
                  <c:v>P23 (37 mins)</c:v>
                </c:pt>
                <c:pt idx="23">
                  <c:v>P24 (12 mins)</c:v>
                </c:pt>
                <c:pt idx="24">
                  <c:v>P25 (43 mins)</c:v>
                </c:pt>
                <c:pt idx="25">
                  <c:v>P26 (26 mins)</c:v>
                </c:pt>
                <c:pt idx="26">
                  <c:v>P27 (45 mins)</c:v>
                </c:pt>
                <c:pt idx="27">
                  <c:v>P28 (26 mins)</c:v>
                </c:pt>
                <c:pt idx="28">
                  <c:v>P29 (8 mins)</c:v>
                </c:pt>
                <c:pt idx="29">
                  <c:v>P30 (41 mins)</c:v>
                </c:pt>
              </c:strCache>
            </c:strRef>
          </c:cat>
          <c:val>
            <c:numRef>
              <c:f>Sheet3!$B$5:$AE$5</c:f>
              <c:numCache>
                <c:formatCode>General</c:formatCode>
                <c:ptCount val="30"/>
                <c:pt idx="0">
                  <c:v>5</c:v>
                </c:pt>
                <c:pt idx="1">
                  <c:v>0</c:v>
                </c:pt>
                <c:pt idx="2">
                  <c:v>6</c:v>
                </c:pt>
                <c:pt idx="3">
                  <c:v>12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  <c:pt idx="26">
                  <c:v>13</c:v>
                </c:pt>
                <c:pt idx="27">
                  <c:v>0</c:v>
                </c:pt>
                <c:pt idx="28">
                  <c:v>3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7-4260-9FF8-B988C627008A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Task 1 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Sheet3!$B$1:$AE$1</c:f>
              <c:strCache>
                <c:ptCount val="30"/>
                <c:pt idx="0">
                  <c:v>P1 (29 mins)</c:v>
                </c:pt>
                <c:pt idx="1">
                  <c:v>P2 (16 mins)</c:v>
                </c:pt>
                <c:pt idx="2">
                  <c:v>P3 (27 mins)</c:v>
                </c:pt>
                <c:pt idx="3">
                  <c:v>P4 (39 mins)</c:v>
                </c:pt>
                <c:pt idx="4">
                  <c:v>P5 (16 mins)</c:v>
                </c:pt>
                <c:pt idx="5">
                  <c:v>P6 (27 mins)</c:v>
                </c:pt>
                <c:pt idx="6">
                  <c:v>P7 (40 mins)</c:v>
                </c:pt>
                <c:pt idx="7">
                  <c:v>P8 (26 mins)</c:v>
                </c:pt>
                <c:pt idx="8">
                  <c:v>P9 (28 mins)</c:v>
                </c:pt>
                <c:pt idx="9">
                  <c:v>P10 (29 mins)</c:v>
                </c:pt>
                <c:pt idx="10">
                  <c:v>P11 (28 mins)</c:v>
                </c:pt>
                <c:pt idx="11">
                  <c:v>P12 (29 mins)</c:v>
                </c:pt>
                <c:pt idx="12">
                  <c:v>P13 (35 mins)</c:v>
                </c:pt>
                <c:pt idx="13">
                  <c:v>P14 (24 mins)</c:v>
                </c:pt>
                <c:pt idx="14">
                  <c:v>P15 (16 mins)</c:v>
                </c:pt>
                <c:pt idx="15">
                  <c:v>P16 (32 mins)</c:v>
                </c:pt>
                <c:pt idx="16">
                  <c:v>P17 (33 mins)</c:v>
                </c:pt>
                <c:pt idx="17">
                  <c:v>P18 (27 mins)</c:v>
                </c:pt>
                <c:pt idx="18">
                  <c:v>P19 (23 mins)</c:v>
                </c:pt>
                <c:pt idx="19">
                  <c:v>P20 (45 mins)</c:v>
                </c:pt>
                <c:pt idx="20">
                  <c:v>P21 (38 mins)</c:v>
                </c:pt>
                <c:pt idx="21">
                  <c:v>P22 (21 mins)</c:v>
                </c:pt>
                <c:pt idx="22">
                  <c:v>P23 (37 mins)</c:v>
                </c:pt>
                <c:pt idx="23">
                  <c:v>P24 (12 mins)</c:v>
                </c:pt>
                <c:pt idx="24">
                  <c:v>P25 (43 mins)</c:v>
                </c:pt>
                <c:pt idx="25">
                  <c:v>P26 (26 mins)</c:v>
                </c:pt>
                <c:pt idx="26">
                  <c:v>P27 (45 mins)</c:v>
                </c:pt>
                <c:pt idx="27">
                  <c:v>P28 (26 mins)</c:v>
                </c:pt>
                <c:pt idx="28">
                  <c:v>P29 (8 mins)</c:v>
                </c:pt>
                <c:pt idx="29">
                  <c:v>P30 (41 mins)</c:v>
                </c:pt>
              </c:strCache>
            </c:strRef>
          </c:cat>
          <c:val>
            <c:numRef>
              <c:f>Sheet3!$B$6:$AE$6</c:f>
              <c:numCache>
                <c:formatCode>General</c:formatCode>
                <c:ptCount val="30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9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C7-4260-9FF8-B988C627008A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Task 2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Sheet3!$B$1:$AE$1</c:f>
              <c:strCache>
                <c:ptCount val="30"/>
                <c:pt idx="0">
                  <c:v>P1 (29 mins)</c:v>
                </c:pt>
                <c:pt idx="1">
                  <c:v>P2 (16 mins)</c:v>
                </c:pt>
                <c:pt idx="2">
                  <c:v>P3 (27 mins)</c:v>
                </c:pt>
                <c:pt idx="3">
                  <c:v>P4 (39 mins)</c:v>
                </c:pt>
                <c:pt idx="4">
                  <c:v>P5 (16 mins)</c:v>
                </c:pt>
                <c:pt idx="5">
                  <c:v>P6 (27 mins)</c:v>
                </c:pt>
                <c:pt idx="6">
                  <c:v>P7 (40 mins)</c:v>
                </c:pt>
                <c:pt idx="7">
                  <c:v>P8 (26 mins)</c:v>
                </c:pt>
                <c:pt idx="8">
                  <c:v>P9 (28 mins)</c:v>
                </c:pt>
                <c:pt idx="9">
                  <c:v>P10 (29 mins)</c:v>
                </c:pt>
                <c:pt idx="10">
                  <c:v>P11 (28 mins)</c:v>
                </c:pt>
                <c:pt idx="11">
                  <c:v>P12 (29 mins)</c:v>
                </c:pt>
                <c:pt idx="12">
                  <c:v>P13 (35 mins)</c:v>
                </c:pt>
                <c:pt idx="13">
                  <c:v>P14 (24 mins)</c:v>
                </c:pt>
                <c:pt idx="14">
                  <c:v>P15 (16 mins)</c:v>
                </c:pt>
                <c:pt idx="15">
                  <c:v>P16 (32 mins)</c:v>
                </c:pt>
                <c:pt idx="16">
                  <c:v>P17 (33 mins)</c:v>
                </c:pt>
                <c:pt idx="17">
                  <c:v>P18 (27 mins)</c:v>
                </c:pt>
                <c:pt idx="18">
                  <c:v>P19 (23 mins)</c:v>
                </c:pt>
                <c:pt idx="19">
                  <c:v>P20 (45 mins)</c:v>
                </c:pt>
                <c:pt idx="20">
                  <c:v>P21 (38 mins)</c:v>
                </c:pt>
                <c:pt idx="21">
                  <c:v>P22 (21 mins)</c:v>
                </c:pt>
                <c:pt idx="22">
                  <c:v>P23 (37 mins)</c:v>
                </c:pt>
                <c:pt idx="23">
                  <c:v>P24 (12 mins)</c:v>
                </c:pt>
                <c:pt idx="24">
                  <c:v>P25 (43 mins)</c:v>
                </c:pt>
                <c:pt idx="25">
                  <c:v>P26 (26 mins)</c:v>
                </c:pt>
                <c:pt idx="26">
                  <c:v>P27 (45 mins)</c:v>
                </c:pt>
                <c:pt idx="27">
                  <c:v>P28 (26 mins)</c:v>
                </c:pt>
                <c:pt idx="28">
                  <c:v>P29 (8 mins)</c:v>
                </c:pt>
                <c:pt idx="29">
                  <c:v>P30 (41 mins)</c:v>
                </c:pt>
              </c:strCache>
            </c:strRef>
          </c:cat>
          <c:val>
            <c:numRef>
              <c:f>Sheet3!$B$7:$AE$7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8</c:v>
                </c:pt>
                <c:pt idx="6">
                  <c:v>6</c:v>
                </c:pt>
                <c:pt idx="7">
                  <c:v>7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  <c:pt idx="14">
                  <c:v>5</c:v>
                </c:pt>
                <c:pt idx="15">
                  <c:v>9</c:v>
                </c:pt>
                <c:pt idx="16">
                  <c:v>0</c:v>
                </c:pt>
                <c:pt idx="17">
                  <c:v>8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9</c:v>
                </c:pt>
                <c:pt idx="27">
                  <c:v>9</c:v>
                </c:pt>
                <c:pt idx="28">
                  <c:v>1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C7-4260-9FF8-B988C627008A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Task 3 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Sheet3!$B$1:$AE$1</c:f>
              <c:strCache>
                <c:ptCount val="30"/>
                <c:pt idx="0">
                  <c:v>P1 (29 mins)</c:v>
                </c:pt>
                <c:pt idx="1">
                  <c:v>P2 (16 mins)</c:v>
                </c:pt>
                <c:pt idx="2">
                  <c:v>P3 (27 mins)</c:v>
                </c:pt>
                <c:pt idx="3">
                  <c:v>P4 (39 mins)</c:v>
                </c:pt>
                <c:pt idx="4">
                  <c:v>P5 (16 mins)</c:v>
                </c:pt>
                <c:pt idx="5">
                  <c:v>P6 (27 mins)</c:v>
                </c:pt>
                <c:pt idx="6">
                  <c:v>P7 (40 mins)</c:v>
                </c:pt>
                <c:pt idx="7">
                  <c:v>P8 (26 mins)</c:v>
                </c:pt>
                <c:pt idx="8">
                  <c:v>P9 (28 mins)</c:v>
                </c:pt>
                <c:pt idx="9">
                  <c:v>P10 (29 mins)</c:v>
                </c:pt>
                <c:pt idx="10">
                  <c:v>P11 (28 mins)</c:v>
                </c:pt>
                <c:pt idx="11">
                  <c:v>P12 (29 mins)</c:v>
                </c:pt>
                <c:pt idx="12">
                  <c:v>P13 (35 mins)</c:v>
                </c:pt>
                <c:pt idx="13">
                  <c:v>P14 (24 mins)</c:v>
                </c:pt>
                <c:pt idx="14">
                  <c:v>P15 (16 mins)</c:v>
                </c:pt>
                <c:pt idx="15">
                  <c:v>P16 (32 mins)</c:v>
                </c:pt>
                <c:pt idx="16">
                  <c:v>P17 (33 mins)</c:v>
                </c:pt>
                <c:pt idx="17">
                  <c:v>P18 (27 mins)</c:v>
                </c:pt>
                <c:pt idx="18">
                  <c:v>P19 (23 mins)</c:v>
                </c:pt>
                <c:pt idx="19">
                  <c:v>P20 (45 mins)</c:v>
                </c:pt>
                <c:pt idx="20">
                  <c:v>P21 (38 mins)</c:v>
                </c:pt>
                <c:pt idx="21">
                  <c:v>P22 (21 mins)</c:v>
                </c:pt>
                <c:pt idx="22">
                  <c:v>P23 (37 mins)</c:v>
                </c:pt>
                <c:pt idx="23">
                  <c:v>P24 (12 mins)</c:v>
                </c:pt>
                <c:pt idx="24">
                  <c:v>P25 (43 mins)</c:v>
                </c:pt>
                <c:pt idx="25">
                  <c:v>P26 (26 mins)</c:v>
                </c:pt>
                <c:pt idx="26">
                  <c:v>P27 (45 mins)</c:v>
                </c:pt>
                <c:pt idx="27">
                  <c:v>P28 (26 mins)</c:v>
                </c:pt>
                <c:pt idx="28">
                  <c:v>P29 (8 mins)</c:v>
                </c:pt>
                <c:pt idx="29">
                  <c:v>P30 (41 mins)</c:v>
                </c:pt>
              </c:strCache>
            </c:strRef>
          </c:cat>
          <c:val>
            <c:numRef>
              <c:f>Sheet3!$B$8:$AE$8</c:f>
              <c:numCache>
                <c:formatCode>General</c:formatCode>
                <c:ptCount val="3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</c:v>
                </c:pt>
                <c:pt idx="18">
                  <c:v>0</c:v>
                </c:pt>
                <c:pt idx="19">
                  <c:v>9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C7-4260-9FF8-B988C627008A}"/>
            </c:ext>
          </c:extLst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Quizzes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Sheet3!$B$1:$AE$1</c:f>
              <c:strCache>
                <c:ptCount val="30"/>
                <c:pt idx="0">
                  <c:v>P1 (29 mins)</c:v>
                </c:pt>
                <c:pt idx="1">
                  <c:v>P2 (16 mins)</c:v>
                </c:pt>
                <c:pt idx="2">
                  <c:v>P3 (27 mins)</c:v>
                </c:pt>
                <c:pt idx="3">
                  <c:v>P4 (39 mins)</c:v>
                </c:pt>
                <c:pt idx="4">
                  <c:v>P5 (16 mins)</c:v>
                </c:pt>
                <c:pt idx="5">
                  <c:v>P6 (27 mins)</c:v>
                </c:pt>
                <c:pt idx="6">
                  <c:v>P7 (40 mins)</c:v>
                </c:pt>
                <c:pt idx="7">
                  <c:v>P8 (26 mins)</c:v>
                </c:pt>
                <c:pt idx="8">
                  <c:v>P9 (28 mins)</c:v>
                </c:pt>
                <c:pt idx="9">
                  <c:v>P10 (29 mins)</c:v>
                </c:pt>
                <c:pt idx="10">
                  <c:v>P11 (28 mins)</c:v>
                </c:pt>
                <c:pt idx="11">
                  <c:v>P12 (29 mins)</c:v>
                </c:pt>
                <c:pt idx="12">
                  <c:v>P13 (35 mins)</c:v>
                </c:pt>
                <c:pt idx="13">
                  <c:v>P14 (24 mins)</c:v>
                </c:pt>
                <c:pt idx="14">
                  <c:v>P15 (16 mins)</c:v>
                </c:pt>
                <c:pt idx="15">
                  <c:v>P16 (32 mins)</c:v>
                </c:pt>
                <c:pt idx="16">
                  <c:v>P17 (33 mins)</c:v>
                </c:pt>
                <c:pt idx="17">
                  <c:v>P18 (27 mins)</c:v>
                </c:pt>
                <c:pt idx="18">
                  <c:v>P19 (23 mins)</c:v>
                </c:pt>
                <c:pt idx="19">
                  <c:v>P20 (45 mins)</c:v>
                </c:pt>
                <c:pt idx="20">
                  <c:v>P21 (38 mins)</c:v>
                </c:pt>
                <c:pt idx="21">
                  <c:v>P22 (21 mins)</c:v>
                </c:pt>
                <c:pt idx="22">
                  <c:v>P23 (37 mins)</c:v>
                </c:pt>
                <c:pt idx="23">
                  <c:v>P24 (12 mins)</c:v>
                </c:pt>
                <c:pt idx="24">
                  <c:v>P25 (43 mins)</c:v>
                </c:pt>
                <c:pt idx="25">
                  <c:v>P26 (26 mins)</c:v>
                </c:pt>
                <c:pt idx="26">
                  <c:v>P27 (45 mins)</c:v>
                </c:pt>
                <c:pt idx="27">
                  <c:v>P28 (26 mins)</c:v>
                </c:pt>
                <c:pt idx="28">
                  <c:v>P29 (8 mins)</c:v>
                </c:pt>
                <c:pt idx="29">
                  <c:v>P30 (41 mins)</c:v>
                </c:pt>
              </c:strCache>
            </c:strRef>
          </c:cat>
          <c:val>
            <c:numRef>
              <c:f>Sheet3!$B$9:$AE$9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C7-4260-9FF8-B988C627008A}"/>
            </c:ext>
          </c:extLst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Goals and Plans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Sheet3!$B$1:$AE$1</c:f>
              <c:strCache>
                <c:ptCount val="30"/>
                <c:pt idx="0">
                  <c:v>P1 (29 mins)</c:v>
                </c:pt>
                <c:pt idx="1">
                  <c:v>P2 (16 mins)</c:v>
                </c:pt>
                <c:pt idx="2">
                  <c:v>P3 (27 mins)</c:v>
                </c:pt>
                <c:pt idx="3">
                  <c:v>P4 (39 mins)</c:v>
                </c:pt>
                <c:pt idx="4">
                  <c:v>P5 (16 mins)</c:v>
                </c:pt>
                <c:pt idx="5">
                  <c:v>P6 (27 mins)</c:v>
                </c:pt>
                <c:pt idx="6">
                  <c:v>P7 (40 mins)</c:v>
                </c:pt>
                <c:pt idx="7">
                  <c:v>P8 (26 mins)</c:v>
                </c:pt>
                <c:pt idx="8">
                  <c:v>P9 (28 mins)</c:v>
                </c:pt>
                <c:pt idx="9">
                  <c:v>P10 (29 mins)</c:v>
                </c:pt>
                <c:pt idx="10">
                  <c:v>P11 (28 mins)</c:v>
                </c:pt>
                <c:pt idx="11">
                  <c:v>P12 (29 mins)</c:v>
                </c:pt>
                <c:pt idx="12">
                  <c:v>P13 (35 mins)</c:v>
                </c:pt>
                <c:pt idx="13">
                  <c:v>P14 (24 mins)</c:v>
                </c:pt>
                <c:pt idx="14">
                  <c:v>P15 (16 mins)</c:v>
                </c:pt>
                <c:pt idx="15">
                  <c:v>P16 (32 mins)</c:v>
                </c:pt>
                <c:pt idx="16">
                  <c:v>P17 (33 mins)</c:v>
                </c:pt>
                <c:pt idx="17">
                  <c:v>P18 (27 mins)</c:v>
                </c:pt>
                <c:pt idx="18">
                  <c:v>P19 (23 mins)</c:v>
                </c:pt>
                <c:pt idx="19">
                  <c:v>P20 (45 mins)</c:v>
                </c:pt>
                <c:pt idx="20">
                  <c:v>P21 (38 mins)</c:v>
                </c:pt>
                <c:pt idx="21">
                  <c:v>P22 (21 mins)</c:v>
                </c:pt>
                <c:pt idx="22">
                  <c:v>P23 (37 mins)</c:v>
                </c:pt>
                <c:pt idx="23">
                  <c:v>P24 (12 mins)</c:v>
                </c:pt>
                <c:pt idx="24">
                  <c:v>P25 (43 mins)</c:v>
                </c:pt>
                <c:pt idx="25">
                  <c:v>P26 (26 mins)</c:v>
                </c:pt>
                <c:pt idx="26">
                  <c:v>P27 (45 mins)</c:v>
                </c:pt>
                <c:pt idx="27">
                  <c:v>P28 (26 mins)</c:v>
                </c:pt>
                <c:pt idx="28">
                  <c:v>P29 (8 mins)</c:v>
                </c:pt>
                <c:pt idx="29">
                  <c:v>P30 (41 mins)</c:v>
                </c:pt>
              </c:strCache>
            </c:strRef>
          </c:cat>
          <c:val>
            <c:numRef>
              <c:f>Sheet3!$B$10:$AE$10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C7-4260-9FF8-B988C627008A}"/>
            </c:ext>
          </c:extLst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Inquiries and Answers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Sheet3!$B$1:$AE$1</c:f>
              <c:strCache>
                <c:ptCount val="30"/>
                <c:pt idx="0">
                  <c:v>P1 (29 mins)</c:v>
                </c:pt>
                <c:pt idx="1">
                  <c:v>P2 (16 mins)</c:v>
                </c:pt>
                <c:pt idx="2">
                  <c:v>P3 (27 mins)</c:v>
                </c:pt>
                <c:pt idx="3">
                  <c:v>P4 (39 mins)</c:v>
                </c:pt>
                <c:pt idx="4">
                  <c:v>P5 (16 mins)</c:v>
                </c:pt>
                <c:pt idx="5">
                  <c:v>P6 (27 mins)</c:v>
                </c:pt>
                <c:pt idx="6">
                  <c:v>P7 (40 mins)</c:v>
                </c:pt>
                <c:pt idx="7">
                  <c:v>P8 (26 mins)</c:v>
                </c:pt>
                <c:pt idx="8">
                  <c:v>P9 (28 mins)</c:v>
                </c:pt>
                <c:pt idx="9">
                  <c:v>P10 (29 mins)</c:v>
                </c:pt>
                <c:pt idx="10">
                  <c:v>P11 (28 mins)</c:v>
                </c:pt>
                <c:pt idx="11">
                  <c:v>P12 (29 mins)</c:v>
                </c:pt>
                <c:pt idx="12">
                  <c:v>P13 (35 mins)</c:v>
                </c:pt>
                <c:pt idx="13">
                  <c:v>P14 (24 mins)</c:v>
                </c:pt>
                <c:pt idx="14">
                  <c:v>P15 (16 mins)</c:v>
                </c:pt>
                <c:pt idx="15">
                  <c:v>P16 (32 mins)</c:v>
                </c:pt>
                <c:pt idx="16">
                  <c:v>P17 (33 mins)</c:v>
                </c:pt>
                <c:pt idx="17">
                  <c:v>P18 (27 mins)</c:v>
                </c:pt>
                <c:pt idx="18">
                  <c:v>P19 (23 mins)</c:v>
                </c:pt>
                <c:pt idx="19">
                  <c:v>P20 (45 mins)</c:v>
                </c:pt>
                <c:pt idx="20">
                  <c:v>P21 (38 mins)</c:v>
                </c:pt>
                <c:pt idx="21">
                  <c:v>P22 (21 mins)</c:v>
                </c:pt>
                <c:pt idx="22">
                  <c:v>P23 (37 mins)</c:v>
                </c:pt>
                <c:pt idx="23">
                  <c:v>P24 (12 mins)</c:v>
                </c:pt>
                <c:pt idx="24">
                  <c:v>P25 (43 mins)</c:v>
                </c:pt>
                <c:pt idx="25">
                  <c:v>P26 (26 mins)</c:v>
                </c:pt>
                <c:pt idx="26">
                  <c:v>P27 (45 mins)</c:v>
                </c:pt>
                <c:pt idx="27">
                  <c:v>P28 (26 mins)</c:v>
                </c:pt>
                <c:pt idx="28">
                  <c:v>P29 (8 mins)</c:v>
                </c:pt>
                <c:pt idx="29">
                  <c:v>P30 (41 mins)</c:v>
                </c:pt>
              </c:strCache>
            </c:strRef>
          </c:cat>
          <c:val>
            <c:numRef>
              <c:f>Sheet3!$B$11:$AE$11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C7-4260-9FF8-B988C627008A}"/>
            </c:ext>
          </c:extLst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Feedback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Sheet3!$B$1:$AE$1</c:f>
              <c:strCache>
                <c:ptCount val="30"/>
                <c:pt idx="0">
                  <c:v>P1 (29 mins)</c:v>
                </c:pt>
                <c:pt idx="1">
                  <c:v>P2 (16 mins)</c:v>
                </c:pt>
                <c:pt idx="2">
                  <c:v>P3 (27 mins)</c:v>
                </c:pt>
                <c:pt idx="3">
                  <c:v>P4 (39 mins)</c:v>
                </c:pt>
                <c:pt idx="4">
                  <c:v>P5 (16 mins)</c:v>
                </c:pt>
                <c:pt idx="5">
                  <c:v>P6 (27 mins)</c:v>
                </c:pt>
                <c:pt idx="6">
                  <c:v>P7 (40 mins)</c:v>
                </c:pt>
                <c:pt idx="7">
                  <c:v>P8 (26 mins)</c:v>
                </c:pt>
                <c:pt idx="8">
                  <c:v>P9 (28 mins)</c:v>
                </c:pt>
                <c:pt idx="9">
                  <c:v>P10 (29 mins)</c:v>
                </c:pt>
                <c:pt idx="10">
                  <c:v>P11 (28 mins)</c:v>
                </c:pt>
                <c:pt idx="11">
                  <c:v>P12 (29 mins)</c:v>
                </c:pt>
                <c:pt idx="12">
                  <c:v>P13 (35 mins)</c:v>
                </c:pt>
                <c:pt idx="13">
                  <c:v>P14 (24 mins)</c:v>
                </c:pt>
                <c:pt idx="14">
                  <c:v>P15 (16 mins)</c:v>
                </c:pt>
                <c:pt idx="15">
                  <c:v>P16 (32 mins)</c:v>
                </c:pt>
                <c:pt idx="16">
                  <c:v>P17 (33 mins)</c:v>
                </c:pt>
                <c:pt idx="17">
                  <c:v>P18 (27 mins)</c:v>
                </c:pt>
                <c:pt idx="18">
                  <c:v>P19 (23 mins)</c:v>
                </c:pt>
                <c:pt idx="19">
                  <c:v>P20 (45 mins)</c:v>
                </c:pt>
                <c:pt idx="20">
                  <c:v>P21 (38 mins)</c:v>
                </c:pt>
                <c:pt idx="21">
                  <c:v>P22 (21 mins)</c:v>
                </c:pt>
                <c:pt idx="22">
                  <c:v>P23 (37 mins)</c:v>
                </c:pt>
                <c:pt idx="23">
                  <c:v>P24 (12 mins)</c:v>
                </c:pt>
                <c:pt idx="24">
                  <c:v>P25 (43 mins)</c:v>
                </c:pt>
                <c:pt idx="25">
                  <c:v>P26 (26 mins)</c:v>
                </c:pt>
                <c:pt idx="26">
                  <c:v>P27 (45 mins)</c:v>
                </c:pt>
                <c:pt idx="27">
                  <c:v>P28 (26 mins)</c:v>
                </c:pt>
                <c:pt idx="28">
                  <c:v>P29 (8 mins)</c:v>
                </c:pt>
                <c:pt idx="29">
                  <c:v>P30 (41 mins)</c:v>
                </c:pt>
              </c:strCache>
            </c:strRef>
          </c:cat>
          <c:val>
            <c:numRef>
              <c:f>Sheet3!$B$12:$AE$12</c:f>
              <c:numCache>
                <c:formatCode>General</c:formatCode>
                <c:ptCount val="30"/>
                <c:pt idx="0">
                  <c:v>3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C7-4260-9FF8-B988C62700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06399200"/>
        <c:axId val="606391656"/>
      </c:barChart>
      <c:catAx>
        <c:axId val="60639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cap="all" baseline="0">
                    <a:effectLst/>
                  </a:rPr>
                  <a:t>Participants/total time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91656"/>
        <c:crosses val="autoZero"/>
        <c:auto val="1"/>
        <c:lblAlgn val="ctr"/>
        <c:lblOffset val="100"/>
        <c:noMultiLvlLbl val="0"/>
      </c:catAx>
      <c:valAx>
        <c:axId val="606391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cap="all" baseline="0">
                    <a:effectLst/>
                  </a:rPr>
                  <a:t>Time in Minutes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9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Percentages of The Total Time Spent In The Mobile Intervention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Sheet3!$A$2:$A$12</c:f>
              <c:strCache>
                <c:ptCount val="11"/>
                <c:pt idx="0">
                  <c:v>Project Info</c:v>
                </c:pt>
                <c:pt idx="1">
                  <c:v>1st Activity</c:v>
                </c:pt>
                <c:pt idx="2">
                  <c:v>2nd Activity</c:v>
                </c:pt>
                <c:pt idx="3">
                  <c:v>3rd Activity</c:v>
                </c:pt>
                <c:pt idx="4">
                  <c:v>Task 1 </c:v>
                </c:pt>
                <c:pt idx="5">
                  <c:v>Task 2</c:v>
                </c:pt>
                <c:pt idx="6">
                  <c:v>Task 3 </c:v>
                </c:pt>
                <c:pt idx="7">
                  <c:v>Quizzes</c:v>
                </c:pt>
                <c:pt idx="8">
                  <c:v>Goals and Plans</c:v>
                </c:pt>
                <c:pt idx="9">
                  <c:v>Inquiries and Answers</c:v>
                </c:pt>
                <c:pt idx="10">
                  <c:v>Feedback</c:v>
                </c:pt>
              </c:strCache>
            </c:strRef>
          </c:cat>
          <c:val>
            <c:numRef>
              <c:f>Sheet3!$AI$2:$AI$12</c:f>
              <c:numCache>
                <c:formatCode>0.00</c:formatCode>
                <c:ptCount val="11"/>
                <c:pt idx="0">
                  <c:v>7.6212471131639719</c:v>
                </c:pt>
                <c:pt idx="1">
                  <c:v>15.704387990762125</c:v>
                </c:pt>
                <c:pt idx="2">
                  <c:v>11.085450346420323</c:v>
                </c:pt>
                <c:pt idx="3">
                  <c:v>13.279445727482678</c:v>
                </c:pt>
                <c:pt idx="4">
                  <c:v>9.4688221709006921</c:v>
                </c:pt>
                <c:pt idx="5">
                  <c:v>11.200923787528868</c:v>
                </c:pt>
                <c:pt idx="6">
                  <c:v>7.9676674364896076</c:v>
                </c:pt>
                <c:pt idx="7">
                  <c:v>5.1963048498845268</c:v>
                </c:pt>
                <c:pt idx="8">
                  <c:v>2.1939953810623556</c:v>
                </c:pt>
                <c:pt idx="9">
                  <c:v>5.6581986143187066</c:v>
                </c:pt>
                <c:pt idx="10">
                  <c:v>10.623556581986143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5-4D16-90B4-2A88D18065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6363776"/>
        <c:axId val="606362792"/>
      </c:barChart>
      <c:catAx>
        <c:axId val="60636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Intervention Components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62792"/>
        <c:crosses val="autoZero"/>
        <c:auto val="1"/>
        <c:lblAlgn val="ctr"/>
        <c:lblOffset val="100"/>
        <c:noMultiLvlLbl val="0"/>
      </c:catAx>
      <c:valAx>
        <c:axId val="6063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Percentages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Engagment in The 1st</a:t>
            </a:r>
            <a:r>
              <a:rPr lang="en-GB" baseline="0"/>
              <a:t> and 2nd Weeks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02-Oct (Nudge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6-44EA-84AE-641EEB66F47C}"/>
            </c:ext>
          </c:extLst>
        </c:ser>
        <c:ser>
          <c:idx val="1"/>
          <c:order val="1"/>
          <c:tx>
            <c:strRef>
              <c:f>Sheet4!$B$3</c:f>
              <c:strCache>
                <c:ptCount val="1"/>
                <c:pt idx="0">
                  <c:v>03-Oct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6-44EA-84AE-641EEB66F47C}"/>
            </c:ext>
          </c:extLst>
        </c:ser>
        <c:ser>
          <c:idx val="2"/>
          <c:order val="2"/>
          <c:tx>
            <c:strRef>
              <c:f>Sheet4!$B$4</c:f>
              <c:strCache>
                <c:ptCount val="1"/>
                <c:pt idx="0">
                  <c:v>04-Oct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36-44EA-84AE-641EEB66F47C}"/>
            </c:ext>
          </c:extLst>
        </c:ser>
        <c:ser>
          <c:idx val="3"/>
          <c:order val="3"/>
          <c:tx>
            <c:strRef>
              <c:f>Sheet4!$B$5</c:f>
              <c:strCache>
                <c:ptCount val="1"/>
                <c:pt idx="0">
                  <c:v>05-Oct (Nudge 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36-44EA-84AE-641EEB66F47C}"/>
            </c:ext>
          </c:extLst>
        </c:ser>
        <c:ser>
          <c:idx val="4"/>
          <c:order val="4"/>
          <c:tx>
            <c:strRef>
              <c:f>Sheet4!$B$6</c:f>
              <c:strCache>
                <c:ptCount val="1"/>
                <c:pt idx="0">
                  <c:v>06-Oct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36-44EA-84AE-641EEB66F47C}"/>
            </c:ext>
          </c:extLst>
        </c:ser>
        <c:ser>
          <c:idx val="5"/>
          <c:order val="5"/>
          <c:tx>
            <c:strRef>
              <c:f>Sheet4!$B$9</c:f>
              <c:strCache>
                <c:ptCount val="1"/>
                <c:pt idx="0">
                  <c:v>09-Oct (Nudge 1: Feedback)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Sheet4!$AG$9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36-44EA-84AE-641EEB66F47C}"/>
            </c:ext>
          </c:extLst>
        </c:ser>
        <c:ser>
          <c:idx val="6"/>
          <c:order val="6"/>
          <c:tx>
            <c:strRef>
              <c:f>Sheet4!$B$10</c:f>
              <c:strCache>
                <c:ptCount val="1"/>
                <c:pt idx="0">
                  <c:v>10-Oct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Sheet4!$AG$10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36-44EA-84AE-641EEB66F47C}"/>
            </c:ext>
          </c:extLst>
        </c:ser>
        <c:ser>
          <c:idx val="7"/>
          <c:order val="7"/>
          <c:tx>
            <c:strRef>
              <c:f>Sheet4!$B$11</c:f>
              <c:strCache>
                <c:ptCount val="1"/>
                <c:pt idx="0">
                  <c:v>11-Oct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Sheet4!$AG$11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36-44EA-84AE-641EEB66F47C}"/>
            </c:ext>
          </c:extLst>
        </c:ser>
        <c:ser>
          <c:idx val="8"/>
          <c:order val="8"/>
          <c:tx>
            <c:strRef>
              <c:f>Sheet4!$B$12</c:f>
              <c:strCache>
                <c:ptCount val="1"/>
                <c:pt idx="0">
                  <c:v>12-Oct (Nudge 2)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Sheet4!$AG$12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36-44EA-84AE-641EEB66F47C}"/>
            </c:ext>
          </c:extLst>
        </c:ser>
        <c:ser>
          <c:idx val="9"/>
          <c:order val="9"/>
          <c:tx>
            <c:strRef>
              <c:f>Sheet4!$B$13</c:f>
              <c:strCache>
                <c:ptCount val="1"/>
                <c:pt idx="0">
                  <c:v>13-Oct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Sheet4!$AG$13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36-44EA-84AE-641EEB66F4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1436928"/>
        <c:axId val="461437256"/>
      </c:barChart>
      <c:catAx>
        <c:axId val="46143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10 Days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37256"/>
        <c:crosses val="autoZero"/>
        <c:auto val="1"/>
        <c:lblAlgn val="ctr"/>
        <c:lblOffset val="100"/>
        <c:noMultiLvlLbl val="0"/>
      </c:catAx>
      <c:valAx>
        <c:axId val="46143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</a:t>
                </a:r>
                <a:r>
                  <a:rPr lang="en-US" baseline="0"/>
                  <a:t> in Minutes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154782</xdr:colOff>
      <xdr:row>1</xdr:row>
      <xdr:rowOff>323850</xdr:rowOff>
    </xdr:from>
    <xdr:to>
      <xdr:col>22</xdr:col>
      <xdr:colOff>357187</xdr:colOff>
      <xdr:row>42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583405</xdr:colOff>
      <xdr:row>21</xdr:row>
      <xdr:rowOff>53579</xdr:rowOff>
    </xdr:from>
    <xdr:to>
      <xdr:col>31</xdr:col>
      <xdr:colOff>442232</xdr:colOff>
      <xdr:row>37</xdr:row>
      <xdr:rowOff>122465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EDDD1B-21DB-424F-9D10-D51D1D274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392905</xdr:colOff>
      <xdr:row>1</xdr:row>
      <xdr:rowOff>18453</xdr:rowOff>
    </xdr:from>
    <xdr:to>
      <xdr:col>30</xdr:col>
      <xdr:colOff>65483</xdr:colOff>
      <xdr:row>19</xdr:row>
      <xdr:rowOff>113108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AECF1C-03C6-4A50-827A-71552A7EE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550332</xdr:colOff>
      <xdr:row>1</xdr:row>
      <xdr:rowOff>155222</xdr:rowOff>
    </xdr:from>
    <xdr:to>
      <xdr:col>26</xdr:col>
      <xdr:colOff>489857</xdr:colOff>
      <xdr:row>22</xdr:row>
      <xdr:rowOff>20410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580700</xdr:colOff>
      <xdr:row>24</xdr:row>
      <xdr:rowOff>37041</xdr:rowOff>
    </xdr:from>
    <xdr:to>
      <xdr:col>27</xdr:col>
      <xdr:colOff>1763</xdr:colOff>
      <xdr:row>47</xdr:row>
      <xdr:rowOff>92982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384399</xdr:colOff>
      <xdr:row>27</xdr:row>
      <xdr:rowOff>61232</xdr:rowOff>
    </xdr:from>
    <xdr:to>
      <xdr:col>14</xdr:col>
      <xdr:colOff>35379</xdr:colOff>
      <xdr:row>41</xdr:row>
      <xdr:rowOff>170089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8A3E5-9B63-4494-B517-58C5417C4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517071</xdr:colOff>
      <xdr:row>16</xdr:row>
      <xdr:rowOff>108858</xdr:rowOff>
    </xdr:from>
    <xdr:to>
      <xdr:col>13</xdr:col>
      <xdr:colOff>557893</xdr:colOff>
      <xdr:row>55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597427</xdr:colOff>
      <xdr:row>20</xdr:row>
      <xdr:rowOff>118534</xdr:rowOff>
    </xdr:from>
    <xdr:to>
      <xdr:col>29</xdr:col>
      <xdr:colOff>257175</xdr:colOff>
      <xdr:row>39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107157</xdr:colOff>
      <xdr:row>3</xdr:row>
      <xdr:rowOff>30513</xdr:rowOff>
    </xdr:from>
    <xdr:to>
      <xdr:col>45</xdr:col>
      <xdr:colOff>59536</xdr:colOff>
      <xdr:row>14</xdr:row>
      <xdr:rowOff>103190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375079</xdr:colOff>
      <xdr:row>16</xdr:row>
      <xdr:rowOff>3496</xdr:rowOff>
    </xdr:from>
    <xdr:to>
      <xdr:col>45</xdr:col>
      <xdr:colOff>417600</xdr:colOff>
      <xdr:row>30</xdr:row>
      <xdr:rowOff>156103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413633</xdr:colOff>
      <xdr:row>31</xdr:row>
      <xdr:rowOff>164693</xdr:rowOff>
    </xdr:from>
    <xdr:to>
      <xdr:col>45</xdr:col>
      <xdr:colOff>505352</xdr:colOff>
      <xdr:row>46</xdr:row>
      <xdr:rowOff>110683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457224</xdr:colOff>
      <xdr:row>47</xdr:row>
      <xdr:rowOff>80382</xdr:rowOff>
    </xdr:from>
    <xdr:to>
      <xdr:col>45</xdr:col>
      <xdr:colOff>491240</xdr:colOff>
      <xdr:row>61</xdr:row>
      <xdr:rowOff>127528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629264</xdr:colOff>
      <xdr:row>63</xdr:row>
      <xdr:rowOff>5595</xdr:rowOff>
    </xdr:from>
    <xdr:to>
      <xdr:col>45</xdr:col>
      <xdr:colOff>628380</xdr:colOff>
      <xdr:row>79</xdr:row>
      <xdr:rowOff>30869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59531</xdr:colOff>
      <xdr:row>150</xdr:row>
      <xdr:rowOff>95248</xdr:rowOff>
    </xdr:from>
    <xdr:to>
      <xdr:col>43</xdr:col>
      <xdr:colOff>0</xdr:colOff>
      <xdr:row>181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154778</xdr:colOff>
      <xdr:row>133</xdr:row>
      <xdr:rowOff>98820</xdr:rowOff>
    </xdr:from>
    <xdr:to>
      <xdr:col>22</xdr:col>
      <xdr:colOff>452437</xdr:colOff>
      <xdr:row>181</xdr:row>
      <xdr:rowOff>11906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166688</xdr:colOff>
      <xdr:row>86</xdr:row>
      <xdr:rowOff>15477</xdr:rowOff>
    </xdr:from>
    <xdr:to>
      <xdr:col>16</xdr:col>
      <xdr:colOff>404811</xdr:colOff>
      <xdr:row>113</xdr:row>
      <xdr:rowOff>130969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558570</xdr:colOff>
      <xdr:row>4</xdr:row>
      <xdr:rowOff>449035</xdr:rowOff>
    </xdr:from>
    <xdr:to>
      <xdr:col>20</xdr:col>
      <xdr:colOff>410712</xdr:colOff>
      <xdr:row>15</xdr:row>
      <xdr:rowOff>48535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570135</xdr:colOff>
      <xdr:row>16</xdr:row>
      <xdr:rowOff>154441</xdr:rowOff>
    </xdr:from>
    <xdr:to>
      <xdr:col>20</xdr:col>
      <xdr:colOff>422277</xdr:colOff>
      <xdr:row>26</xdr:row>
      <xdr:rowOff>243798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0"/>
  <sheetViews>
    <sheetView zoomScale="70" zoomScaleNormal="70" workbookViewId="0">
      <selection activeCell="F40" sqref="F40"/>
    </sheetView>
  </sheetViews>
  <sheetFormatPr defaultColWidth="8.86328125" defaultRowHeight="14.25" x14ac:dyDescent="0.45"/>
  <cols>
    <col min="1" max="1" width="11.86328125" customWidth="1"/>
    <col min="2" max="2" width="8.59765625" bestFit="1" customWidth="1"/>
    <col min="3" max="3" width="8" bestFit="1" customWidth="1"/>
    <col min="4" max="4" width="7" bestFit="1" customWidth="1"/>
    <col min="5" max="5" width="7.73046875" bestFit="1" customWidth="1"/>
    <col min="6" max="6" width="8.73046875" bestFit="1" customWidth="1"/>
    <col min="7" max="7" width="7.265625" bestFit="1" customWidth="1"/>
    <col min="8" max="8" width="8.3984375" bestFit="1" customWidth="1"/>
    <col min="9" max="9" width="7.3984375" bestFit="1" customWidth="1"/>
    <col min="10" max="10" width="7" bestFit="1" customWidth="1"/>
    <col min="11" max="11" width="7.1328125" bestFit="1" customWidth="1"/>
    <col min="12" max="12" width="6.59765625" customWidth="1"/>
  </cols>
  <sheetData>
    <row r="1" spans="1:66" x14ac:dyDescent="0.45">
      <c r="A1" s="56"/>
      <c r="B1" s="3"/>
      <c r="C1" s="58"/>
      <c r="D1" s="3"/>
      <c r="E1" s="3"/>
      <c r="F1" s="3"/>
      <c r="G1" s="3"/>
      <c r="H1" s="3"/>
      <c r="I1" s="3"/>
      <c r="J1" s="3"/>
      <c r="K1" s="58"/>
      <c r="L1" s="54"/>
      <c r="AI1" t="s">
        <v>111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105</v>
      </c>
      <c r="AX1" t="s">
        <v>106</v>
      </c>
      <c r="AY1" t="s">
        <v>107</v>
      </c>
      <c r="AZ1" t="s">
        <v>108</v>
      </c>
      <c r="BA1" t="s">
        <v>109</v>
      </c>
      <c r="BB1" t="s">
        <v>110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</row>
    <row r="2" spans="1:66" ht="52.5" x14ac:dyDescent="0.45">
      <c r="A2" s="73" t="s">
        <v>111</v>
      </c>
      <c r="B2" s="74" t="s">
        <v>112</v>
      </c>
      <c r="C2" s="75" t="s">
        <v>113</v>
      </c>
      <c r="D2" s="74" t="s">
        <v>114</v>
      </c>
      <c r="E2" s="75" t="s">
        <v>115</v>
      </c>
      <c r="F2" s="74" t="s">
        <v>116</v>
      </c>
      <c r="G2" s="75" t="s">
        <v>117</v>
      </c>
      <c r="H2" s="74" t="s">
        <v>118</v>
      </c>
      <c r="I2" s="75" t="s">
        <v>119</v>
      </c>
      <c r="J2" s="74" t="s">
        <v>120</v>
      </c>
      <c r="K2" s="75" t="s">
        <v>121</v>
      </c>
      <c r="L2" s="76" t="s">
        <v>79</v>
      </c>
      <c r="M2" s="49" t="s">
        <v>30</v>
      </c>
      <c r="AI2" t="s">
        <v>112</v>
      </c>
      <c r="AJ2" s="18">
        <v>0</v>
      </c>
      <c r="AK2" s="18">
        <v>5</v>
      </c>
      <c r="AL2" s="18">
        <v>0</v>
      </c>
      <c r="AM2" s="18">
        <v>0</v>
      </c>
      <c r="AN2" s="18">
        <v>3</v>
      </c>
      <c r="AO2" s="18">
        <v>0</v>
      </c>
      <c r="AP2" s="18">
        <v>6</v>
      </c>
      <c r="AQ2" s="18">
        <v>0</v>
      </c>
      <c r="AR2" s="18">
        <v>3</v>
      </c>
      <c r="AS2" s="18">
        <v>0</v>
      </c>
      <c r="AT2" s="18">
        <v>5</v>
      </c>
      <c r="AU2" s="18">
        <v>0</v>
      </c>
      <c r="AV2" s="18">
        <v>0</v>
      </c>
      <c r="AW2" s="18">
        <v>0</v>
      </c>
      <c r="AX2" s="18">
        <v>0</v>
      </c>
      <c r="AY2" s="18">
        <v>6</v>
      </c>
      <c r="AZ2" s="18">
        <v>7</v>
      </c>
      <c r="BA2" s="18">
        <v>5</v>
      </c>
      <c r="BB2" s="18">
        <v>0</v>
      </c>
      <c r="BC2" s="18">
        <v>6</v>
      </c>
      <c r="BD2" s="18">
        <v>4</v>
      </c>
      <c r="BE2" s="18">
        <v>2</v>
      </c>
      <c r="BF2" s="18">
        <v>0</v>
      </c>
      <c r="BG2" s="18">
        <v>0</v>
      </c>
      <c r="BH2" s="18">
        <v>0</v>
      </c>
      <c r="BI2" s="18">
        <v>0</v>
      </c>
      <c r="BJ2" s="18">
        <v>0</v>
      </c>
      <c r="BK2" s="18">
        <v>0</v>
      </c>
      <c r="BL2" s="18">
        <v>0</v>
      </c>
      <c r="BM2" s="18">
        <v>4</v>
      </c>
      <c r="BN2">
        <f t="shared" ref="BN2:BN13" si="0">SUM(AJ2:BM2)</f>
        <v>56</v>
      </c>
    </row>
    <row r="3" spans="1:66" x14ac:dyDescent="0.45">
      <c r="A3" s="73" t="s">
        <v>92</v>
      </c>
      <c r="B3" s="77">
        <v>0</v>
      </c>
      <c r="C3" s="77">
        <v>0</v>
      </c>
      <c r="D3" s="78">
        <v>0</v>
      </c>
      <c r="E3" s="78">
        <v>12</v>
      </c>
      <c r="F3" s="78">
        <v>0</v>
      </c>
      <c r="G3" s="78">
        <v>8</v>
      </c>
      <c r="H3" s="78">
        <v>0</v>
      </c>
      <c r="I3" s="78">
        <v>3</v>
      </c>
      <c r="J3" s="78">
        <v>0</v>
      </c>
      <c r="K3" s="77">
        <v>6</v>
      </c>
      <c r="L3" s="76">
        <f t="shared" ref="L3:L32" si="1">SUM(B3:K3)</f>
        <v>29</v>
      </c>
      <c r="M3" s="49">
        <v>63</v>
      </c>
      <c r="AI3" t="s">
        <v>113</v>
      </c>
      <c r="AJ3" s="18">
        <v>0</v>
      </c>
      <c r="AK3" s="18">
        <v>0</v>
      </c>
      <c r="AL3" s="18">
        <v>0</v>
      </c>
      <c r="AM3" s="18">
        <v>6</v>
      </c>
      <c r="AN3" s="18">
        <v>0</v>
      </c>
      <c r="AO3" s="18">
        <v>3</v>
      </c>
      <c r="AP3" s="18">
        <v>6</v>
      </c>
      <c r="AQ3" s="18">
        <v>0</v>
      </c>
      <c r="AR3" s="18">
        <v>2</v>
      </c>
      <c r="AS3" s="18">
        <v>0</v>
      </c>
      <c r="AT3" s="18">
        <v>0</v>
      </c>
      <c r="AU3" s="18">
        <v>7</v>
      </c>
      <c r="AV3" s="18">
        <v>0</v>
      </c>
      <c r="AW3" s="18">
        <v>0</v>
      </c>
      <c r="AX3" s="18">
        <v>0</v>
      </c>
      <c r="AY3" s="18">
        <v>0</v>
      </c>
      <c r="AZ3" s="18">
        <v>8</v>
      </c>
      <c r="BA3" s="18">
        <v>3</v>
      </c>
      <c r="BB3" s="18">
        <v>0</v>
      </c>
      <c r="BC3" s="18">
        <v>12</v>
      </c>
      <c r="BD3" s="18">
        <v>9</v>
      </c>
      <c r="BE3" s="18">
        <v>0</v>
      </c>
      <c r="BF3" s="18">
        <v>3</v>
      </c>
      <c r="BG3" s="18">
        <v>5</v>
      </c>
      <c r="BH3" s="18">
        <v>8</v>
      </c>
      <c r="BI3" s="18">
        <v>0</v>
      </c>
      <c r="BJ3" s="18">
        <v>6</v>
      </c>
      <c r="BK3" s="18">
        <v>0</v>
      </c>
      <c r="BL3" s="18">
        <v>0</v>
      </c>
      <c r="BM3" s="18">
        <v>0</v>
      </c>
      <c r="BN3">
        <f t="shared" si="0"/>
        <v>78</v>
      </c>
    </row>
    <row r="4" spans="1:66" x14ac:dyDescent="0.45">
      <c r="A4" s="73" t="s">
        <v>93</v>
      </c>
      <c r="B4" s="77">
        <v>5</v>
      </c>
      <c r="C4" s="77">
        <v>0</v>
      </c>
      <c r="D4" s="78">
        <v>4</v>
      </c>
      <c r="E4" s="78">
        <v>7</v>
      </c>
      <c r="F4" s="78">
        <v>0</v>
      </c>
      <c r="G4" s="78">
        <v>0</v>
      </c>
      <c r="H4" s="78">
        <v>0</v>
      </c>
      <c r="I4" s="78">
        <v>0</v>
      </c>
      <c r="J4" s="78">
        <v>0</v>
      </c>
      <c r="K4" s="77">
        <v>0</v>
      </c>
      <c r="L4" s="76">
        <f t="shared" si="1"/>
        <v>16</v>
      </c>
      <c r="M4" s="49">
        <v>48</v>
      </c>
      <c r="AI4" t="s">
        <v>114</v>
      </c>
      <c r="AJ4" s="18">
        <v>0</v>
      </c>
      <c r="AK4" s="18">
        <v>4</v>
      </c>
      <c r="AL4" s="18">
        <v>8</v>
      </c>
      <c r="AM4" s="18">
        <v>3</v>
      </c>
      <c r="AN4" s="18">
        <v>0</v>
      </c>
      <c r="AO4" s="18">
        <v>0</v>
      </c>
      <c r="AP4" s="18">
        <v>0</v>
      </c>
      <c r="AQ4" s="18">
        <v>0</v>
      </c>
      <c r="AR4" s="18">
        <v>7</v>
      </c>
      <c r="AS4" s="18">
        <v>1</v>
      </c>
      <c r="AT4" s="18">
        <v>0</v>
      </c>
      <c r="AU4" s="18">
        <v>6</v>
      </c>
      <c r="AV4" s="18">
        <v>0</v>
      </c>
      <c r="AW4" s="18">
        <v>2</v>
      </c>
      <c r="AX4" s="18">
        <v>1</v>
      </c>
      <c r="AY4" s="18">
        <v>6</v>
      </c>
      <c r="AZ4" s="18">
        <v>11</v>
      </c>
      <c r="BA4" s="18">
        <v>0</v>
      </c>
      <c r="BB4" s="18">
        <v>5</v>
      </c>
      <c r="BC4" s="18">
        <v>8</v>
      </c>
      <c r="BD4" s="18">
        <v>5</v>
      </c>
      <c r="BE4" s="18">
        <v>5</v>
      </c>
      <c r="BF4" s="18">
        <v>3</v>
      </c>
      <c r="BG4" s="18">
        <v>0</v>
      </c>
      <c r="BH4" s="18">
        <v>12</v>
      </c>
      <c r="BI4" s="18">
        <v>1</v>
      </c>
      <c r="BJ4" s="18">
        <v>7</v>
      </c>
      <c r="BK4" s="18">
        <v>6</v>
      </c>
      <c r="BL4" s="18">
        <v>1</v>
      </c>
      <c r="BM4" s="18">
        <v>7</v>
      </c>
      <c r="BN4">
        <f t="shared" si="0"/>
        <v>109</v>
      </c>
    </row>
    <row r="5" spans="1:66" x14ac:dyDescent="0.45">
      <c r="A5" s="73" t="s">
        <v>94</v>
      </c>
      <c r="B5" s="77">
        <v>0</v>
      </c>
      <c r="C5" s="77">
        <v>0</v>
      </c>
      <c r="D5" s="78">
        <v>8</v>
      </c>
      <c r="E5" s="78">
        <v>0</v>
      </c>
      <c r="F5" s="78">
        <v>8</v>
      </c>
      <c r="G5" s="78">
        <v>4</v>
      </c>
      <c r="H5" s="78">
        <v>4</v>
      </c>
      <c r="I5" s="78">
        <v>0</v>
      </c>
      <c r="J5" s="78">
        <v>3</v>
      </c>
      <c r="K5" s="77">
        <v>0</v>
      </c>
      <c r="L5" s="76">
        <f t="shared" si="1"/>
        <v>27</v>
      </c>
      <c r="M5" s="49">
        <v>53</v>
      </c>
      <c r="AI5" t="s">
        <v>115</v>
      </c>
      <c r="AJ5" s="18">
        <v>12</v>
      </c>
      <c r="AK5" s="18">
        <v>7</v>
      </c>
      <c r="AL5" s="18">
        <v>0</v>
      </c>
      <c r="AM5" s="18">
        <v>8</v>
      </c>
      <c r="AN5" s="18">
        <v>0</v>
      </c>
      <c r="AO5" s="18">
        <v>9</v>
      </c>
      <c r="AP5" s="18">
        <v>6</v>
      </c>
      <c r="AQ5" s="18">
        <v>0</v>
      </c>
      <c r="AR5" s="18">
        <v>0</v>
      </c>
      <c r="AS5" s="18">
        <v>8</v>
      </c>
      <c r="AT5" s="18">
        <v>8</v>
      </c>
      <c r="AU5" s="18">
        <v>0</v>
      </c>
      <c r="AV5" s="18">
        <v>7</v>
      </c>
      <c r="AW5" s="18">
        <v>7</v>
      </c>
      <c r="AX5" s="18">
        <v>0</v>
      </c>
      <c r="AY5" s="18">
        <v>0</v>
      </c>
      <c r="AZ5" s="18">
        <v>6</v>
      </c>
      <c r="BA5" s="18">
        <v>3</v>
      </c>
      <c r="BB5" s="18">
        <v>0</v>
      </c>
      <c r="BC5" s="18">
        <v>0</v>
      </c>
      <c r="BD5" s="18">
        <v>7</v>
      </c>
      <c r="BE5" s="18">
        <v>4</v>
      </c>
      <c r="BF5" s="18">
        <v>0</v>
      </c>
      <c r="BG5" s="18">
        <v>0</v>
      </c>
      <c r="BH5" s="18">
        <v>9</v>
      </c>
      <c r="BI5" s="18">
        <v>6</v>
      </c>
      <c r="BJ5" s="18">
        <v>0</v>
      </c>
      <c r="BK5" s="18">
        <v>9</v>
      </c>
      <c r="BL5" s="18">
        <v>6</v>
      </c>
      <c r="BM5" s="18">
        <v>0</v>
      </c>
      <c r="BN5">
        <f t="shared" si="0"/>
        <v>122</v>
      </c>
    </row>
    <row r="6" spans="1:66" x14ac:dyDescent="0.45">
      <c r="A6" s="73" t="s">
        <v>95</v>
      </c>
      <c r="B6" s="77">
        <v>0</v>
      </c>
      <c r="C6" s="77">
        <v>6</v>
      </c>
      <c r="D6" s="78">
        <v>3</v>
      </c>
      <c r="E6" s="78">
        <v>8</v>
      </c>
      <c r="F6" s="78">
        <v>6</v>
      </c>
      <c r="G6" s="78">
        <v>8</v>
      </c>
      <c r="H6" s="78">
        <v>2</v>
      </c>
      <c r="I6" s="78">
        <v>6</v>
      </c>
      <c r="J6" s="78">
        <v>0</v>
      </c>
      <c r="K6" s="77">
        <v>0</v>
      </c>
      <c r="L6" s="76">
        <f t="shared" si="1"/>
        <v>39</v>
      </c>
      <c r="M6" s="49">
        <v>58</v>
      </c>
      <c r="AI6" t="s">
        <v>116</v>
      </c>
      <c r="AJ6" s="18">
        <v>0</v>
      </c>
      <c r="AK6" s="18">
        <v>0</v>
      </c>
      <c r="AL6" s="18">
        <v>8</v>
      </c>
      <c r="AM6" s="18">
        <v>6</v>
      </c>
      <c r="AN6" s="18">
        <v>8</v>
      </c>
      <c r="AO6" s="18">
        <v>0</v>
      </c>
      <c r="AP6" s="18">
        <v>6</v>
      </c>
      <c r="AQ6" s="18">
        <v>8</v>
      </c>
      <c r="AR6" s="18">
        <v>0</v>
      </c>
      <c r="AS6" s="18">
        <v>0</v>
      </c>
      <c r="AT6" s="18">
        <v>6</v>
      </c>
      <c r="AU6" s="18">
        <v>0</v>
      </c>
      <c r="AV6" s="18">
        <v>3</v>
      </c>
      <c r="AW6" s="18">
        <v>0</v>
      </c>
      <c r="AX6" s="18">
        <v>4</v>
      </c>
      <c r="AY6" s="18">
        <v>8</v>
      </c>
      <c r="AZ6" s="18">
        <v>0</v>
      </c>
      <c r="BA6" s="18">
        <v>1</v>
      </c>
      <c r="BB6" s="18">
        <v>12</v>
      </c>
      <c r="BC6" s="18">
        <v>1</v>
      </c>
      <c r="BD6" s="18">
        <v>6</v>
      </c>
      <c r="BE6" s="18">
        <v>7</v>
      </c>
      <c r="BF6" s="18">
        <v>8</v>
      </c>
      <c r="BG6" s="18">
        <v>7</v>
      </c>
      <c r="BH6" s="18">
        <v>0</v>
      </c>
      <c r="BI6" s="18">
        <v>0</v>
      </c>
      <c r="BJ6" s="18">
        <v>7</v>
      </c>
      <c r="BK6" s="18">
        <v>6</v>
      </c>
      <c r="BL6" s="18">
        <v>0</v>
      </c>
      <c r="BM6" s="18">
        <v>0</v>
      </c>
      <c r="BN6">
        <f t="shared" si="0"/>
        <v>112</v>
      </c>
    </row>
    <row r="7" spans="1:66" x14ac:dyDescent="0.45">
      <c r="A7" s="73" t="s">
        <v>96</v>
      </c>
      <c r="B7" s="77">
        <v>3</v>
      </c>
      <c r="C7" s="77">
        <v>0</v>
      </c>
      <c r="D7" s="78">
        <v>0</v>
      </c>
      <c r="E7" s="78">
        <v>0</v>
      </c>
      <c r="F7" s="78">
        <v>8</v>
      </c>
      <c r="G7" s="78">
        <v>2</v>
      </c>
      <c r="H7" s="78">
        <v>3</v>
      </c>
      <c r="I7" s="78">
        <v>0</v>
      </c>
      <c r="J7" s="78">
        <v>0</v>
      </c>
      <c r="K7" s="77">
        <v>0</v>
      </c>
      <c r="L7" s="76">
        <f t="shared" si="1"/>
        <v>16</v>
      </c>
      <c r="M7" s="49">
        <v>49</v>
      </c>
      <c r="AI7" t="s">
        <v>117</v>
      </c>
      <c r="AJ7" s="18">
        <v>8</v>
      </c>
      <c r="AK7" s="18">
        <v>0</v>
      </c>
      <c r="AL7" s="18">
        <v>4</v>
      </c>
      <c r="AM7" s="18">
        <v>8</v>
      </c>
      <c r="AN7" s="18">
        <v>2</v>
      </c>
      <c r="AO7" s="18">
        <v>7</v>
      </c>
      <c r="AP7" s="18">
        <v>0</v>
      </c>
      <c r="AQ7" s="18">
        <v>7</v>
      </c>
      <c r="AR7" s="18">
        <v>10</v>
      </c>
      <c r="AS7" s="18">
        <v>8</v>
      </c>
      <c r="AT7" s="18">
        <v>0</v>
      </c>
      <c r="AU7" s="18">
        <v>4</v>
      </c>
      <c r="AV7" s="18">
        <v>13</v>
      </c>
      <c r="AW7" s="18">
        <v>0</v>
      </c>
      <c r="AX7" s="18">
        <v>0</v>
      </c>
      <c r="AY7" s="18">
        <v>0</v>
      </c>
      <c r="AZ7" s="18">
        <v>0</v>
      </c>
      <c r="BA7" s="18">
        <v>3</v>
      </c>
      <c r="BB7" s="18">
        <v>0</v>
      </c>
      <c r="BC7" s="18">
        <v>2</v>
      </c>
      <c r="BD7" s="18">
        <v>0</v>
      </c>
      <c r="BE7" s="18">
        <v>0</v>
      </c>
      <c r="BF7" s="18">
        <v>5</v>
      </c>
      <c r="BG7" s="18">
        <v>0</v>
      </c>
      <c r="BH7" s="18">
        <v>0</v>
      </c>
      <c r="BI7" s="18">
        <v>7</v>
      </c>
      <c r="BJ7" s="18">
        <v>11</v>
      </c>
      <c r="BK7" s="18">
        <v>5</v>
      </c>
      <c r="BL7" s="18">
        <v>0</v>
      </c>
      <c r="BM7" s="18">
        <v>11</v>
      </c>
      <c r="BN7">
        <f t="shared" si="0"/>
        <v>115</v>
      </c>
    </row>
    <row r="8" spans="1:66" x14ac:dyDescent="0.45">
      <c r="A8" s="73" t="s">
        <v>97</v>
      </c>
      <c r="B8" s="77">
        <v>0</v>
      </c>
      <c r="C8" s="77">
        <v>3</v>
      </c>
      <c r="D8" s="78">
        <v>0</v>
      </c>
      <c r="E8" s="78">
        <v>9</v>
      </c>
      <c r="F8" s="78">
        <v>0</v>
      </c>
      <c r="G8" s="78">
        <v>7</v>
      </c>
      <c r="H8" s="78">
        <v>8</v>
      </c>
      <c r="I8" s="78">
        <v>0</v>
      </c>
      <c r="J8" s="78">
        <v>0</v>
      </c>
      <c r="K8" s="77">
        <v>0</v>
      </c>
      <c r="L8" s="76">
        <f t="shared" si="1"/>
        <v>27</v>
      </c>
      <c r="M8" s="49">
        <v>63</v>
      </c>
      <c r="AI8" t="s">
        <v>118</v>
      </c>
      <c r="AJ8" s="18">
        <v>0</v>
      </c>
      <c r="AK8" s="18">
        <v>0</v>
      </c>
      <c r="AL8" s="18">
        <v>4</v>
      </c>
      <c r="AM8" s="18">
        <v>2</v>
      </c>
      <c r="AN8" s="18">
        <v>3</v>
      </c>
      <c r="AO8" s="18">
        <v>8</v>
      </c>
      <c r="AP8" s="18">
        <v>0</v>
      </c>
      <c r="AQ8" s="18">
        <v>3</v>
      </c>
      <c r="AR8" s="18">
        <v>3</v>
      </c>
      <c r="AS8" s="18">
        <v>9</v>
      </c>
      <c r="AT8" s="18">
        <v>0</v>
      </c>
      <c r="AU8" s="18">
        <v>6</v>
      </c>
      <c r="AV8" s="18">
        <v>0</v>
      </c>
      <c r="AW8" s="18">
        <v>9</v>
      </c>
      <c r="AX8" s="18">
        <v>8</v>
      </c>
      <c r="AY8" s="18">
        <v>8</v>
      </c>
      <c r="AZ8" s="18">
        <v>1</v>
      </c>
      <c r="BA8" s="18">
        <v>2</v>
      </c>
      <c r="BB8" s="18">
        <v>6</v>
      </c>
      <c r="BC8" s="18">
        <v>8</v>
      </c>
      <c r="BD8" s="18">
        <v>3</v>
      </c>
      <c r="BE8" s="18">
        <v>0</v>
      </c>
      <c r="BF8" s="18">
        <v>11</v>
      </c>
      <c r="BG8" s="18">
        <v>0</v>
      </c>
      <c r="BH8" s="18">
        <v>0</v>
      </c>
      <c r="BI8" s="18">
        <v>4</v>
      </c>
      <c r="BJ8" s="18">
        <v>0</v>
      </c>
      <c r="BK8" s="18">
        <v>0</v>
      </c>
      <c r="BL8" s="18">
        <v>0</v>
      </c>
      <c r="BM8" s="18">
        <v>5</v>
      </c>
      <c r="BN8">
        <f t="shared" si="0"/>
        <v>103</v>
      </c>
    </row>
    <row r="9" spans="1:66" x14ac:dyDescent="0.45">
      <c r="A9" s="73" t="s">
        <v>98</v>
      </c>
      <c r="B9" s="77">
        <v>6</v>
      </c>
      <c r="C9" s="77">
        <v>6</v>
      </c>
      <c r="D9" s="78">
        <v>0</v>
      </c>
      <c r="E9" s="78">
        <v>6</v>
      </c>
      <c r="F9" s="78">
        <v>6</v>
      </c>
      <c r="G9" s="78">
        <v>0</v>
      </c>
      <c r="H9" s="78">
        <v>0</v>
      </c>
      <c r="I9" s="78">
        <v>9</v>
      </c>
      <c r="J9" s="78">
        <v>0</v>
      </c>
      <c r="K9" s="77">
        <v>7</v>
      </c>
      <c r="L9" s="76">
        <f t="shared" si="1"/>
        <v>40</v>
      </c>
      <c r="M9" s="49">
        <v>65</v>
      </c>
      <c r="AI9" t="s">
        <v>119</v>
      </c>
      <c r="AJ9" s="18">
        <v>3</v>
      </c>
      <c r="AK9" s="18">
        <v>0</v>
      </c>
      <c r="AL9" s="18">
        <v>0</v>
      </c>
      <c r="AM9" s="18">
        <v>6</v>
      </c>
      <c r="AN9" s="18">
        <v>0</v>
      </c>
      <c r="AO9" s="18">
        <v>0</v>
      </c>
      <c r="AP9" s="18">
        <v>9</v>
      </c>
      <c r="AQ9" s="18">
        <v>3</v>
      </c>
      <c r="AR9" s="18">
        <v>0</v>
      </c>
      <c r="AS9" s="18">
        <v>0</v>
      </c>
      <c r="AT9" s="18">
        <v>4</v>
      </c>
      <c r="AU9" s="18">
        <v>0</v>
      </c>
      <c r="AV9" s="18">
        <v>7</v>
      </c>
      <c r="AW9" s="18">
        <v>6</v>
      </c>
      <c r="AX9" s="18">
        <v>3</v>
      </c>
      <c r="AY9" s="18">
        <v>0</v>
      </c>
      <c r="AZ9" s="18">
        <v>0</v>
      </c>
      <c r="BA9" s="18">
        <v>8</v>
      </c>
      <c r="BB9" s="18">
        <v>0</v>
      </c>
      <c r="BC9" s="18">
        <v>0</v>
      </c>
      <c r="BD9" s="18">
        <v>0</v>
      </c>
      <c r="BE9" s="18">
        <v>0</v>
      </c>
      <c r="BF9" s="18">
        <v>7</v>
      </c>
      <c r="BG9" s="18">
        <v>0</v>
      </c>
      <c r="BH9" s="18">
        <v>14</v>
      </c>
      <c r="BI9" s="18">
        <v>0</v>
      </c>
      <c r="BJ9" s="18">
        <v>6</v>
      </c>
      <c r="BK9" s="18">
        <v>0</v>
      </c>
      <c r="BL9" s="18">
        <v>0</v>
      </c>
      <c r="BM9" s="18">
        <v>8</v>
      </c>
      <c r="BN9">
        <f t="shared" si="0"/>
        <v>84</v>
      </c>
    </row>
    <row r="10" spans="1:66" x14ac:dyDescent="0.45">
      <c r="A10" s="73" t="s">
        <v>99</v>
      </c>
      <c r="B10" s="77">
        <v>0</v>
      </c>
      <c r="C10" s="77">
        <v>0</v>
      </c>
      <c r="D10" s="78">
        <v>0</v>
      </c>
      <c r="E10" s="78">
        <v>0</v>
      </c>
      <c r="F10" s="78">
        <v>8</v>
      </c>
      <c r="G10" s="78">
        <v>7</v>
      </c>
      <c r="H10" s="78">
        <v>3</v>
      </c>
      <c r="I10" s="78">
        <v>3</v>
      </c>
      <c r="J10" s="78">
        <v>1</v>
      </c>
      <c r="K10" s="77">
        <v>4</v>
      </c>
      <c r="L10" s="76">
        <f t="shared" si="1"/>
        <v>26</v>
      </c>
      <c r="M10" s="49">
        <v>49</v>
      </c>
      <c r="AI10" t="s">
        <v>120</v>
      </c>
      <c r="AJ10" s="18">
        <v>0</v>
      </c>
      <c r="AK10" s="18">
        <v>0</v>
      </c>
      <c r="AL10" s="18">
        <v>3</v>
      </c>
      <c r="AM10" s="18">
        <v>0</v>
      </c>
      <c r="AN10" s="18">
        <v>0</v>
      </c>
      <c r="AO10" s="18">
        <v>0</v>
      </c>
      <c r="AP10" s="18">
        <v>0</v>
      </c>
      <c r="AQ10" s="18">
        <v>1</v>
      </c>
      <c r="AR10" s="18">
        <v>3</v>
      </c>
      <c r="AS10" s="18">
        <v>0</v>
      </c>
      <c r="AT10" s="18">
        <v>5</v>
      </c>
      <c r="AU10" s="18">
        <v>6</v>
      </c>
      <c r="AV10" s="18">
        <v>5</v>
      </c>
      <c r="AW10" s="18">
        <v>0</v>
      </c>
      <c r="AX10" s="18">
        <v>0</v>
      </c>
      <c r="AY10" s="18">
        <v>4</v>
      </c>
      <c r="AZ10" s="18">
        <v>0</v>
      </c>
      <c r="BA10" s="18">
        <v>2</v>
      </c>
      <c r="BB10" s="18">
        <v>0</v>
      </c>
      <c r="BC10" s="18">
        <v>8</v>
      </c>
      <c r="BD10" s="18">
        <v>4</v>
      </c>
      <c r="BE10" s="18">
        <v>3</v>
      </c>
      <c r="BF10" s="18">
        <v>0</v>
      </c>
      <c r="BG10" s="18">
        <v>0</v>
      </c>
      <c r="BH10" s="18">
        <v>0</v>
      </c>
      <c r="BI10" s="18">
        <v>8</v>
      </c>
      <c r="BJ10" s="18">
        <v>0</v>
      </c>
      <c r="BK10" s="18">
        <v>0</v>
      </c>
      <c r="BL10" s="18">
        <v>1</v>
      </c>
      <c r="BM10" s="18">
        <v>6</v>
      </c>
      <c r="BN10">
        <f t="shared" si="0"/>
        <v>59</v>
      </c>
    </row>
    <row r="11" spans="1:66" x14ac:dyDescent="0.45">
      <c r="A11" s="73" t="s">
        <v>100</v>
      </c>
      <c r="B11" s="77">
        <v>3</v>
      </c>
      <c r="C11" s="77">
        <v>2</v>
      </c>
      <c r="D11" s="78">
        <v>7</v>
      </c>
      <c r="E11" s="78">
        <v>0</v>
      </c>
      <c r="F11" s="78">
        <v>0</v>
      </c>
      <c r="G11" s="78">
        <v>10</v>
      </c>
      <c r="H11" s="78">
        <v>3</v>
      </c>
      <c r="I11" s="78">
        <v>0</v>
      </c>
      <c r="J11" s="78">
        <v>3</v>
      </c>
      <c r="K11" s="77">
        <v>0</v>
      </c>
      <c r="L11" s="76">
        <f t="shared" si="1"/>
        <v>28</v>
      </c>
      <c r="M11" s="49">
        <v>56</v>
      </c>
      <c r="AI11" t="s">
        <v>121</v>
      </c>
      <c r="AJ11" s="18">
        <v>6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7</v>
      </c>
      <c r="AQ11" s="18">
        <v>4</v>
      </c>
      <c r="AR11" s="18">
        <v>0</v>
      </c>
      <c r="AS11" s="18">
        <v>3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8</v>
      </c>
      <c r="BK11" s="18">
        <v>0</v>
      </c>
      <c r="BL11" s="18">
        <v>0</v>
      </c>
      <c r="BM11" s="18">
        <v>0</v>
      </c>
      <c r="BN11">
        <f t="shared" si="0"/>
        <v>28</v>
      </c>
    </row>
    <row r="12" spans="1:66" x14ac:dyDescent="0.45">
      <c r="A12" s="73" t="s">
        <v>101</v>
      </c>
      <c r="B12" s="77">
        <v>0</v>
      </c>
      <c r="C12" s="77">
        <v>0</v>
      </c>
      <c r="D12" s="78">
        <v>1</v>
      </c>
      <c r="E12" s="78">
        <v>8</v>
      </c>
      <c r="F12" s="78">
        <v>0</v>
      </c>
      <c r="G12" s="78">
        <v>8</v>
      </c>
      <c r="H12" s="78">
        <v>9</v>
      </c>
      <c r="I12" s="78">
        <v>0</v>
      </c>
      <c r="J12" s="78">
        <v>0</v>
      </c>
      <c r="K12" s="77">
        <v>3</v>
      </c>
      <c r="L12" s="76">
        <f t="shared" si="1"/>
        <v>29</v>
      </c>
      <c r="M12" s="49">
        <v>63</v>
      </c>
      <c r="AI12" t="s">
        <v>79</v>
      </c>
      <c r="AJ12">
        <f t="shared" ref="AJ12:BM12" si="2">SUM(AJ2:AJ11)</f>
        <v>29</v>
      </c>
      <c r="AK12">
        <f t="shared" si="2"/>
        <v>16</v>
      </c>
      <c r="AL12">
        <f t="shared" si="2"/>
        <v>27</v>
      </c>
      <c r="AM12">
        <f t="shared" si="2"/>
        <v>39</v>
      </c>
      <c r="AN12">
        <f t="shared" si="2"/>
        <v>16</v>
      </c>
      <c r="AO12">
        <f t="shared" si="2"/>
        <v>27</v>
      </c>
      <c r="AP12">
        <f t="shared" si="2"/>
        <v>40</v>
      </c>
      <c r="AQ12">
        <f t="shared" si="2"/>
        <v>26</v>
      </c>
      <c r="AR12">
        <f t="shared" si="2"/>
        <v>28</v>
      </c>
      <c r="AS12">
        <f t="shared" si="2"/>
        <v>29</v>
      </c>
      <c r="AT12">
        <f t="shared" si="2"/>
        <v>28</v>
      </c>
      <c r="AU12">
        <f t="shared" si="2"/>
        <v>29</v>
      </c>
      <c r="AV12">
        <f t="shared" si="2"/>
        <v>35</v>
      </c>
      <c r="AW12">
        <f t="shared" si="2"/>
        <v>24</v>
      </c>
      <c r="AX12">
        <f t="shared" si="2"/>
        <v>16</v>
      </c>
      <c r="AY12">
        <f t="shared" si="2"/>
        <v>32</v>
      </c>
      <c r="AZ12">
        <f t="shared" si="2"/>
        <v>33</v>
      </c>
      <c r="BA12">
        <f t="shared" si="2"/>
        <v>27</v>
      </c>
      <c r="BB12">
        <f t="shared" si="2"/>
        <v>23</v>
      </c>
      <c r="BC12">
        <f t="shared" si="2"/>
        <v>45</v>
      </c>
      <c r="BD12">
        <f t="shared" si="2"/>
        <v>38</v>
      </c>
      <c r="BE12">
        <f t="shared" si="2"/>
        <v>21</v>
      </c>
      <c r="BF12">
        <f t="shared" si="2"/>
        <v>37</v>
      </c>
      <c r="BG12">
        <f t="shared" si="2"/>
        <v>12</v>
      </c>
      <c r="BH12">
        <f t="shared" si="2"/>
        <v>43</v>
      </c>
      <c r="BI12">
        <f t="shared" si="2"/>
        <v>26</v>
      </c>
      <c r="BJ12">
        <f t="shared" si="2"/>
        <v>45</v>
      </c>
      <c r="BK12">
        <f t="shared" si="2"/>
        <v>26</v>
      </c>
      <c r="BL12">
        <f t="shared" si="2"/>
        <v>8</v>
      </c>
      <c r="BM12">
        <f t="shared" si="2"/>
        <v>41</v>
      </c>
      <c r="BN12">
        <f t="shared" si="0"/>
        <v>866</v>
      </c>
    </row>
    <row r="13" spans="1:66" x14ac:dyDescent="0.45">
      <c r="A13" s="73" t="s">
        <v>102</v>
      </c>
      <c r="B13" s="77">
        <v>5</v>
      </c>
      <c r="C13" s="77">
        <v>0</v>
      </c>
      <c r="D13" s="78">
        <v>0</v>
      </c>
      <c r="E13" s="78">
        <v>8</v>
      </c>
      <c r="F13" s="78">
        <v>6</v>
      </c>
      <c r="G13" s="78">
        <v>0</v>
      </c>
      <c r="H13" s="78">
        <v>0</v>
      </c>
      <c r="I13" s="78">
        <v>4</v>
      </c>
      <c r="J13" s="78">
        <v>5</v>
      </c>
      <c r="K13" s="77">
        <v>0</v>
      </c>
      <c r="L13" s="76">
        <f t="shared" si="1"/>
        <v>28</v>
      </c>
      <c r="M13" s="49">
        <v>59</v>
      </c>
      <c r="AI13" t="s">
        <v>30</v>
      </c>
      <c r="AJ13">
        <v>63</v>
      </c>
      <c r="AK13">
        <v>48</v>
      </c>
      <c r="AL13">
        <v>53</v>
      </c>
      <c r="AM13">
        <v>58</v>
      </c>
      <c r="AN13">
        <v>49</v>
      </c>
      <c r="AO13">
        <v>63</v>
      </c>
      <c r="AP13">
        <v>65</v>
      </c>
      <c r="AQ13">
        <v>49</v>
      </c>
      <c r="AR13">
        <v>56</v>
      </c>
      <c r="AS13">
        <v>63</v>
      </c>
      <c r="AT13">
        <v>59</v>
      </c>
      <c r="AU13">
        <v>60</v>
      </c>
      <c r="AV13">
        <v>58</v>
      </c>
      <c r="AW13">
        <v>52</v>
      </c>
      <c r="AX13">
        <v>57</v>
      </c>
      <c r="AY13">
        <v>50</v>
      </c>
      <c r="AZ13">
        <v>59</v>
      </c>
      <c r="BA13">
        <v>61</v>
      </c>
      <c r="BB13">
        <v>55</v>
      </c>
      <c r="BC13">
        <v>66</v>
      </c>
      <c r="BD13">
        <v>58</v>
      </c>
      <c r="BE13">
        <v>57</v>
      </c>
      <c r="BF13">
        <v>67</v>
      </c>
      <c r="BG13">
        <v>46</v>
      </c>
      <c r="BH13">
        <v>57</v>
      </c>
      <c r="BI13">
        <v>53</v>
      </c>
      <c r="BJ13">
        <v>55</v>
      </c>
      <c r="BK13">
        <v>58</v>
      </c>
      <c r="BL13">
        <v>46</v>
      </c>
      <c r="BM13">
        <v>65</v>
      </c>
      <c r="BN13">
        <f t="shared" si="0"/>
        <v>1706</v>
      </c>
    </row>
    <row r="14" spans="1:66" x14ac:dyDescent="0.45">
      <c r="A14" s="73" t="s">
        <v>103</v>
      </c>
      <c r="B14" s="77">
        <v>0</v>
      </c>
      <c r="C14" s="77">
        <v>7</v>
      </c>
      <c r="D14" s="78">
        <v>6</v>
      </c>
      <c r="E14" s="78">
        <v>0</v>
      </c>
      <c r="F14" s="78">
        <v>0</v>
      </c>
      <c r="G14" s="78">
        <v>4</v>
      </c>
      <c r="H14" s="78">
        <v>6</v>
      </c>
      <c r="I14" s="78">
        <v>0</v>
      </c>
      <c r="J14" s="78">
        <v>6</v>
      </c>
      <c r="K14" s="77">
        <v>0</v>
      </c>
      <c r="L14" s="76">
        <f t="shared" si="1"/>
        <v>29</v>
      </c>
      <c r="M14" s="49">
        <v>60</v>
      </c>
    </row>
    <row r="15" spans="1:66" x14ac:dyDescent="0.45">
      <c r="A15" s="73" t="s">
        <v>104</v>
      </c>
      <c r="B15" s="77">
        <v>0</v>
      </c>
      <c r="C15" s="77">
        <v>0</v>
      </c>
      <c r="D15" s="78">
        <v>0</v>
      </c>
      <c r="E15" s="78">
        <v>7</v>
      </c>
      <c r="F15" s="78">
        <v>3</v>
      </c>
      <c r="G15" s="78">
        <v>13</v>
      </c>
      <c r="H15" s="78">
        <v>0</v>
      </c>
      <c r="I15" s="78">
        <v>7</v>
      </c>
      <c r="J15" s="78">
        <v>5</v>
      </c>
      <c r="K15" s="77">
        <v>0</v>
      </c>
      <c r="L15" s="76">
        <f t="shared" si="1"/>
        <v>35</v>
      </c>
      <c r="M15" s="49">
        <v>58</v>
      </c>
    </row>
    <row r="16" spans="1:66" x14ac:dyDescent="0.45">
      <c r="A16" s="73" t="s">
        <v>105</v>
      </c>
      <c r="B16" s="77">
        <v>0</v>
      </c>
      <c r="C16" s="77">
        <v>0</v>
      </c>
      <c r="D16" s="78">
        <v>2</v>
      </c>
      <c r="E16" s="78">
        <v>7</v>
      </c>
      <c r="F16" s="78">
        <v>0</v>
      </c>
      <c r="G16" s="78">
        <v>0</v>
      </c>
      <c r="H16" s="78">
        <v>9</v>
      </c>
      <c r="I16" s="78">
        <v>6</v>
      </c>
      <c r="J16" s="78">
        <v>0</v>
      </c>
      <c r="K16" s="77">
        <v>0</v>
      </c>
      <c r="L16" s="76">
        <f t="shared" si="1"/>
        <v>24</v>
      </c>
      <c r="M16" s="49">
        <v>52</v>
      </c>
    </row>
    <row r="17" spans="1:13" x14ac:dyDescent="0.45">
      <c r="A17" s="73" t="s">
        <v>106</v>
      </c>
      <c r="B17" s="77">
        <v>0</v>
      </c>
      <c r="C17" s="77">
        <v>0</v>
      </c>
      <c r="D17" s="78">
        <v>1</v>
      </c>
      <c r="E17" s="78">
        <v>0</v>
      </c>
      <c r="F17" s="78">
        <v>4</v>
      </c>
      <c r="G17" s="78">
        <v>0</v>
      </c>
      <c r="H17" s="78">
        <v>8</v>
      </c>
      <c r="I17" s="78">
        <v>3</v>
      </c>
      <c r="J17" s="78">
        <v>0</v>
      </c>
      <c r="K17" s="77">
        <v>0</v>
      </c>
      <c r="L17" s="76">
        <f t="shared" si="1"/>
        <v>16</v>
      </c>
      <c r="M17" s="49">
        <v>57</v>
      </c>
    </row>
    <row r="18" spans="1:13" x14ac:dyDescent="0.45">
      <c r="A18" s="73" t="s">
        <v>107</v>
      </c>
      <c r="B18" s="77">
        <v>6</v>
      </c>
      <c r="C18" s="77">
        <v>0</v>
      </c>
      <c r="D18" s="78">
        <v>6</v>
      </c>
      <c r="E18" s="78">
        <v>0</v>
      </c>
      <c r="F18" s="78">
        <v>8</v>
      </c>
      <c r="G18" s="78">
        <v>0</v>
      </c>
      <c r="H18" s="78">
        <v>8</v>
      </c>
      <c r="I18" s="78">
        <v>0</v>
      </c>
      <c r="J18" s="78">
        <v>4</v>
      </c>
      <c r="K18" s="77">
        <v>0</v>
      </c>
      <c r="L18" s="76">
        <f t="shared" si="1"/>
        <v>32</v>
      </c>
      <c r="M18" s="49">
        <v>50</v>
      </c>
    </row>
    <row r="19" spans="1:13" x14ac:dyDescent="0.45">
      <c r="A19" s="73" t="s">
        <v>108</v>
      </c>
      <c r="B19" s="77">
        <v>7</v>
      </c>
      <c r="C19" s="77">
        <v>8</v>
      </c>
      <c r="D19" s="78">
        <v>11</v>
      </c>
      <c r="E19" s="78">
        <v>6</v>
      </c>
      <c r="F19" s="78">
        <v>0</v>
      </c>
      <c r="G19" s="78">
        <v>0</v>
      </c>
      <c r="H19" s="78">
        <v>1</v>
      </c>
      <c r="I19" s="78">
        <v>0</v>
      </c>
      <c r="J19" s="78">
        <v>0</v>
      </c>
      <c r="K19" s="77">
        <v>0</v>
      </c>
      <c r="L19" s="76">
        <f t="shared" si="1"/>
        <v>33</v>
      </c>
      <c r="M19" s="49">
        <v>59</v>
      </c>
    </row>
    <row r="20" spans="1:13" x14ac:dyDescent="0.45">
      <c r="A20" s="73" t="s">
        <v>109</v>
      </c>
      <c r="B20" s="77">
        <v>5</v>
      </c>
      <c r="C20" s="77">
        <v>3</v>
      </c>
      <c r="D20" s="78">
        <v>0</v>
      </c>
      <c r="E20" s="78">
        <v>3</v>
      </c>
      <c r="F20" s="78">
        <v>1</v>
      </c>
      <c r="G20" s="78">
        <v>3</v>
      </c>
      <c r="H20" s="78">
        <v>2</v>
      </c>
      <c r="I20" s="78">
        <v>8</v>
      </c>
      <c r="J20" s="78">
        <v>2</v>
      </c>
      <c r="K20" s="77">
        <v>0</v>
      </c>
      <c r="L20" s="76">
        <f t="shared" si="1"/>
        <v>27</v>
      </c>
      <c r="M20" s="49">
        <v>61</v>
      </c>
    </row>
    <row r="21" spans="1:13" x14ac:dyDescent="0.45">
      <c r="A21" s="73" t="s">
        <v>110</v>
      </c>
      <c r="B21" s="77">
        <v>0</v>
      </c>
      <c r="C21" s="77">
        <v>0</v>
      </c>
      <c r="D21" s="78">
        <v>5</v>
      </c>
      <c r="E21" s="78">
        <v>0</v>
      </c>
      <c r="F21" s="78">
        <v>12</v>
      </c>
      <c r="G21" s="78">
        <v>0</v>
      </c>
      <c r="H21" s="78">
        <v>6</v>
      </c>
      <c r="I21" s="78">
        <v>0</v>
      </c>
      <c r="J21" s="78">
        <v>0</v>
      </c>
      <c r="K21" s="77">
        <v>0</v>
      </c>
      <c r="L21" s="76">
        <f t="shared" si="1"/>
        <v>23</v>
      </c>
      <c r="M21" s="49">
        <v>55</v>
      </c>
    </row>
    <row r="22" spans="1:13" x14ac:dyDescent="0.45">
      <c r="A22" s="73" t="s">
        <v>81</v>
      </c>
      <c r="B22" s="77">
        <v>6</v>
      </c>
      <c r="C22" s="77">
        <v>12</v>
      </c>
      <c r="D22" s="78">
        <v>8</v>
      </c>
      <c r="E22" s="78">
        <v>0</v>
      </c>
      <c r="F22" s="78">
        <v>1</v>
      </c>
      <c r="G22" s="78">
        <v>2</v>
      </c>
      <c r="H22" s="78">
        <v>8</v>
      </c>
      <c r="I22" s="78">
        <v>0</v>
      </c>
      <c r="J22" s="78">
        <v>8</v>
      </c>
      <c r="K22" s="77">
        <v>0</v>
      </c>
      <c r="L22" s="76">
        <f t="shared" si="1"/>
        <v>45</v>
      </c>
      <c r="M22" s="49">
        <v>66</v>
      </c>
    </row>
    <row r="23" spans="1:13" x14ac:dyDescent="0.45">
      <c r="A23" s="73" t="s">
        <v>82</v>
      </c>
      <c r="B23" s="77">
        <v>4</v>
      </c>
      <c r="C23" s="77">
        <v>9</v>
      </c>
      <c r="D23" s="78">
        <v>5</v>
      </c>
      <c r="E23" s="78">
        <v>7</v>
      </c>
      <c r="F23" s="78">
        <v>6</v>
      </c>
      <c r="G23" s="78">
        <v>0</v>
      </c>
      <c r="H23" s="78">
        <v>3</v>
      </c>
      <c r="I23" s="78">
        <v>0</v>
      </c>
      <c r="J23" s="78">
        <v>4</v>
      </c>
      <c r="K23" s="77">
        <v>0</v>
      </c>
      <c r="L23" s="76">
        <f t="shared" si="1"/>
        <v>38</v>
      </c>
      <c r="M23" s="49">
        <v>58</v>
      </c>
    </row>
    <row r="24" spans="1:13" x14ac:dyDescent="0.45">
      <c r="A24" s="73" t="s">
        <v>83</v>
      </c>
      <c r="B24" s="77">
        <v>2</v>
      </c>
      <c r="C24" s="77">
        <v>0</v>
      </c>
      <c r="D24" s="78">
        <v>5</v>
      </c>
      <c r="E24" s="78">
        <v>4</v>
      </c>
      <c r="F24" s="78">
        <v>7</v>
      </c>
      <c r="G24" s="78">
        <v>0</v>
      </c>
      <c r="H24" s="78">
        <v>0</v>
      </c>
      <c r="I24" s="78">
        <v>0</v>
      </c>
      <c r="J24" s="78">
        <v>3</v>
      </c>
      <c r="K24" s="77">
        <v>0</v>
      </c>
      <c r="L24" s="76">
        <f t="shared" si="1"/>
        <v>21</v>
      </c>
      <c r="M24" s="49">
        <v>57</v>
      </c>
    </row>
    <row r="25" spans="1:13" x14ac:dyDescent="0.45">
      <c r="A25" s="73" t="s">
        <v>84</v>
      </c>
      <c r="B25" s="77">
        <v>0</v>
      </c>
      <c r="C25" s="77">
        <v>3</v>
      </c>
      <c r="D25" s="78">
        <v>3</v>
      </c>
      <c r="E25" s="78">
        <v>0</v>
      </c>
      <c r="F25" s="78">
        <v>8</v>
      </c>
      <c r="G25" s="78">
        <v>5</v>
      </c>
      <c r="H25" s="78">
        <v>11</v>
      </c>
      <c r="I25" s="78">
        <v>7</v>
      </c>
      <c r="J25" s="78">
        <v>0</v>
      </c>
      <c r="K25" s="77">
        <v>0</v>
      </c>
      <c r="L25" s="76">
        <f t="shared" si="1"/>
        <v>37</v>
      </c>
      <c r="M25" s="49">
        <v>67</v>
      </c>
    </row>
    <row r="26" spans="1:13" x14ac:dyDescent="0.45">
      <c r="A26" s="73" t="s">
        <v>85</v>
      </c>
      <c r="B26" s="77">
        <v>0</v>
      </c>
      <c r="C26" s="77">
        <v>5</v>
      </c>
      <c r="D26" s="78">
        <v>0</v>
      </c>
      <c r="E26" s="78">
        <v>0</v>
      </c>
      <c r="F26" s="78">
        <v>7</v>
      </c>
      <c r="G26" s="78">
        <v>0</v>
      </c>
      <c r="H26" s="78">
        <v>0</v>
      </c>
      <c r="I26" s="78">
        <v>0</v>
      </c>
      <c r="J26" s="78">
        <v>0</v>
      </c>
      <c r="K26" s="77">
        <v>0</v>
      </c>
      <c r="L26" s="76">
        <f t="shared" si="1"/>
        <v>12</v>
      </c>
      <c r="M26" s="49">
        <v>46</v>
      </c>
    </row>
    <row r="27" spans="1:13" x14ac:dyDescent="0.45">
      <c r="A27" s="73" t="s">
        <v>86</v>
      </c>
      <c r="B27" s="77">
        <v>0</v>
      </c>
      <c r="C27" s="77">
        <v>8</v>
      </c>
      <c r="D27" s="78">
        <v>12</v>
      </c>
      <c r="E27" s="78">
        <v>9</v>
      </c>
      <c r="F27" s="78">
        <v>0</v>
      </c>
      <c r="G27" s="78">
        <v>0</v>
      </c>
      <c r="H27" s="78">
        <v>0</v>
      </c>
      <c r="I27" s="78">
        <v>14</v>
      </c>
      <c r="J27" s="78">
        <v>0</v>
      </c>
      <c r="K27" s="77">
        <v>0</v>
      </c>
      <c r="L27" s="76">
        <f t="shared" si="1"/>
        <v>43</v>
      </c>
      <c r="M27" s="49">
        <v>57</v>
      </c>
    </row>
    <row r="28" spans="1:13" x14ac:dyDescent="0.45">
      <c r="A28" s="73" t="s">
        <v>87</v>
      </c>
      <c r="B28" s="77">
        <v>0</v>
      </c>
      <c r="C28" s="77">
        <v>0</v>
      </c>
      <c r="D28" s="78">
        <v>1</v>
      </c>
      <c r="E28" s="78">
        <v>6</v>
      </c>
      <c r="F28" s="78">
        <v>0</v>
      </c>
      <c r="G28" s="78">
        <v>7</v>
      </c>
      <c r="H28" s="78">
        <v>4</v>
      </c>
      <c r="I28" s="78">
        <v>0</v>
      </c>
      <c r="J28" s="78">
        <v>8</v>
      </c>
      <c r="K28" s="77">
        <v>0</v>
      </c>
      <c r="L28" s="76">
        <f t="shared" si="1"/>
        <v>26</v>
      </c>
      <c r="M28" s="49">
        <v>53</v>
      </c>
    </row>
    <row r="29" spans="1:13" x14ac:dyDescent="0.45">
      <c r="A29" s="73" t="s">
        <v>88</v>
      </c>
      <c r="B29" s="77">
        <v>0</v>
      </c>
      <c r="C29" s="77">
        <v>6</v>
      </c>
      <c r="D29" s="78">
        <v>7</v>
      </c>
      <c r="E29" s="78">
        <v>0</v>
      </c>
      <c r="F29" s="78">
        <v>7</v>
      </c>
      <c r="G29" s="78">
        <v>11</v>
      </c>
      <c r="H29" s="78">
        <v>0</v>
      </c>
      <c r="I29" s="78">
        <v>6</v>
      </c>
      <c r="J29" s="78">
        <v>0</v>
      </c>
      <c r="K29" s="77">
        <v>8</v>
      </c>
      <c r="L29" s="76">
        <f t="shared" si="1"/>
        <v>45</v>
      </c>
      <c r="M29" s="49">
        <v>55</v>
      </c>
    </row>
    <row r="30" spans="1:13" x14ac:dyDescent="0.45">
      <c r="A30" s="73" t="s">
        <v>89</v>
      </c>
      <c r="B30" s="77">
        <v>0</v>
      </c>
      <c r="C30" s="77">
        <v>0</v>
      </c>
      <c r="D30" s="78">
        <v>6</v>
      </c>
      <c r="E30" s="78">
        <v>9</v>
      </c>
      <c r="F30" s="78">
        <v>6</v>
      </c>
      <c r="G30" s="78">
        <v>5</v>
      </c>
      <c r="H30" s="78">
        <v>0</v>
      </c>
      <c r="I30" s="78">
        <v>0</v>
      </c>
      <c r="J30" s="78">
        <v>0</v>
      </c>
      <c r="K30" s="77">
        <v>0</v>
      </c>
      <c r="L30" s="76">
        <f t="shared" si="1"/>
        <v>26</v>
      </c>
      <c r="M30" s="49">
        <v>58</v>
      </c>
    </row>
    <row r="31" spans="1:13" x14ac:dyDescent="0.45">
      <c r="A31" s="73" t="s">
        <v>90</v>
      </c>
      <c r="B31" s="77">
        <v>0</v>
      </c>
      <c r="C31" s="77">
        <v>0</v>
      </c>
      <c r="D31" s="78">
        <v>1</v>
      </c>
      <c r="E31" s="78">
        <v>6</v>
      </c>
      <c r="F31" s="78">
        <v>0</v>
      </c>
      <c r="G31" s="78">
        <v>0</v>
      </c>
      <c r="H31" s="78">
        <v>0</v>
      </c>
      <c r="I31" s="78">
        <v>0</v>
      </c>
      <c r="J31" s="78">
        <v>1</v>
      </c>
      <c r="K31" s="77">
        <v>0</v>
      </c>
      <c r="L31" s="76">
        <f t="shared" si="1"/>
        <v>8</v>
      </c>
      <c r="M31" s="49">
        <v>46</v>
      </c>
    </row>
    <row r="32" spans="1:13" x14ac:dyDescent="0.45">
      <c r="A32" s="73" t="s">
        <v>91</v>
      </c>
      <c r="B32" s="77">
        <v>4</v>
      </c>
      <c r="C32" s="77">
        <v>0</v>
      </c>
      <c r="D32" s="78">
        <v>7</v>
      </c>
      <c r="E32" s="78">
        <v>0</v>
      </c>
      <c r="F32" s="78">
        <v>0</v>
      </c>
      <c r="G32" s="78">
        <v>11</v>
      </c>
      <c r="H32" s="78">
        <v>5</v>
      </c>
      <c r="I32" s="78">
        <v>8</v>
      </c>
      <c r="J32" s="78">
        <v>6</v>
      </c>
      <c r="K32" s="77">
        <v>0</v>
      </c>
      <c r="L32" s="76">
        <f t="shared" si="1"/>
        <v>41</v>
      </c>
      <c r="M32" s="49">
        <v>65</v>
      </c>
    </row>
    <row r="33" spans="1:13" x14ac:dyDescent="0.45">
      <c r="A33" s="72"/>
      <c r="B33" s="72">
        <f t="shared" ref="B33:L33" si="3">SUM(B3:B32)</f>
        <v>56</v>
      </c>
      <c r="C33" s="72">
        <f t="shared" si="3"/>
        <v>78</v>
      </c>
      <c r="D33" s="72">
        <f t="shared" si="3"/>
        <v>109</v>
      </c>
      <c r="E33" s="72">
        <f t="shared" si="3"/>
        <v>122</v>
      </c>
      <c r="F33" s="72">
        <f t="shared" si="3"/>
        <v>112</v>
      </c>
      <c r="G33" s="72">
        <f t="shared" si="3"/>
        <v>115</v>
      </c>
      <c r="H33" s="72">
        <f t="shared" si="3"/>
        <v>103</v>
      </c>
      <c r="I33" s="72">
        <f t="shared" si="3"/>
        <v>84</v>
      </c>
      <c r="J33" s="72">
        <f t="shared" si="3"/>
        <v>59</v>
      </c>
      <c r="K33" s="72">
        <f t="shared" si="3"/>
        <v>28</v>
      </c>
      <c r="L33" s="79">
        <f t="shared" si="3"/>
        <v>866</v>
      </c>
      <c r="M33" s="89">
        <f>SUM(M3:M32)</f>
        <v>1706</v>
      </c>
    </row>
    <row r="34" spans="1:13" x14ac:dyDescent="0.45">
      <c r="C34" s="60"/>
      <c r="K34" s="60"/>
      <c r="L34" s="71"/>
    </row>
    <row r="35" spans="1:13" x14ac:dyDescent="0.45">
      <c r="A35" s="3"/>
    </row>
    <row r="40" spans="1:13" x14ac:dyDescent="0.45">
      <c r="I40">
        <f>CORREL(L3:L32,M3:M32)</f>
        <v>0.65530402901885243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2"/>
  <sheetViews>
    <sheetView zoomScale="50" zoomScaleNormal="50" workbookViewId="0">
      <selection activeCell="G53" sqref="G53"/>
    </sheetView>
  </sheetViews>
  <sheetFormatPr defaultColWidth="8.86328125" defaultRowHeight="14.25" x14ac:dyDescent="0.45"/>
  <sheetData>
    <row r="2" spans="1:15" ht="42" x14ac:dyDescent="0.45">
      <c r="B2" s="74" t="s">
        <v>112</v>
      </c>
      <c r="C2" s="75" t="s">
        <v>113</v>
      </c>
      <c r="D2" s="74" t="s">
        <v>114</v>
      </c>
      <c r="E2" s="75" t="s">
        <v>115</v>
      </c>
      <c r="F2" s="74" t="s">
        <v>116</v>
      </c>
      <c r="G2" s="75" t="s">
        <v>117</v>
      </c>
      <c r="H2" s="74" t="s">
        <v>118</v>
      </c>
      <c r="I2" s="75" t="s">
        <v>141</v>
      </c>
      <c r="J2" s="74" t="s">
        <v>120</v>
      </c>
      <c r="K2" s="75" t="s">
        <v>121</v>
      </c>
      <c r="L2" s="1" t="s">
        <v>39</v>
      </c>
      <c r="M2" s="8"/>
      <c r="N2" s="8"/>
      <c r="O2" s="8"/>
    </row>
    <row r="3" spans="1:15" ht="20.25" x14ac:dyDescent="0.45">
      <c r="A3" s="9" t="s">
        <v>122</v>
      </c>
      <c r="B3" s="10">
        <v>3</v>
      </c>
      <c r="C3" s="10">
        <v>9</v>
      </c>
      <c r="D3" s="10">
        <v>0</v>
      </c>
      <c r="E3" s="10">
        <v>11</v>
      </c>
      <c r="F3" s="10">
        <v>19</v>
      </c>
      <c r="G3" s="10">
        <v>7</v>
      </c>
      <c r="H3" s="10">
        <v>13</v>
      </c>
      <c r="I3" s="10">
        <v>4</v>
      </c>
      <c r="J3" s="10">
        <v>0</v>
      </c>
      <c r="K3" s="10">
        <v>0</v>
      </c>
      <c r="L3" s="22">
        <f>SUM(B3:K3)</f>
        <v>66</v>
      </c>
      <c r="M3" s="23"/>
      <c r="N3" s="2"/>
      <c r="O3" s="10"/>
    </row>
    <row r="4" spans="1:15" ht="20.25" x14ac:dyDescent="0.45">
      <c r="A4" s="9" t="s">
        <v>123</v>
      </c>
      <c r="B4" s="10">
        <v>17</v>
      </c>
      <c r="C4" s="10">
        <v>14</v>
      </c>
      <c r="D4" s="10">
        <v>18</v>
      </c>
      <c r="E4" s="10">
        <v>14</v>
      </c>
      <c r="F4" s="10">
        <v>11</v>
      </c>
      <c r="G4" s="10">
        <v>19</v>
      </c>
      <c r="H4" s="10">
        <v>24</v>
      </c>
      <c r="I4" s="10">
        <v>6</v>
      </c>
      <c r="J4" s="10">
        <v>8</v>
      </c>
      <c r="K4" s="10">
        <v>5</v>
      </c>
      <c r="L4" s="22">
        <f t="shared" ref="L4:L13" si="0">SUM(B4:K4)</f>
        <v>136</v>
      </c>
      <c r="M4" s="23"/>
      <c r="N4" s="2"/>
      <c r="O4" s="10"/>
    </row>
    <row r="5" spans="1:15" ht="20.25" x14ac:dyDescent="0.45">
      <c r="A5" s="9" t="s">
        <v>124</v>
      </c>
      <c r="B5" s="10">
        <v>10</v>
      </c>
      <c r="C5" s="10">
        <v>12</v>
      </c>
      <c r="D5" s="10">
        <v>15</v>
      </c>
      <c r="E5" s="10">
        <v>9</v>
      </c>
      <c r="F5" s="10">
        <v>5</v>
      </c>
      <c r="G5" s="10">
        <v>12</v>
      </c>
      <c r="H5" s="10">
        <v>10</v>
      </c>
      <c r="I5" s="10">
        <v>13</v>
      </c>
      <c r="J5" s="10">
        <v>10</v>
      </c>
      <c r="K5" s="10">
        <v>0</v>
      </c>
      <c r="L5" s="22">
        <f t="shared" si="0"/>
        <v>96</v>
      </c>
      <c r="M5" s="23"/>
      <c r="N5" s="2"/>
      <c r="O5" s="10"/>
    </row>
    <row r="6" spans="1:15" ht="20.25" x14ac:dyDescent="0.45">
      <c r="A6" s="9" t="s">
        <v>125</v>
      </c>
      <c r="B6" s="10">
        <v>9</v>
      </c>
      <c r="C6" s="10">
        <v>10</v>
      </c>
      <c r="D6" s="10">
        <v>11</v>
      </c>
      <c r="E6" s="10">
        <v>16</v>
      </c>
      <c r="F6" s="10">
        <v>19</v>
      </c>
      <c r="G6" s="10">
        <v>15</v>
      </c>
      <c r="H6" s="10">
        <v>7</v>
      </c>
      <c r="I6" s="10">
        <v>15</v>
      </c>
      <c r="J6" s="10">
        <v>13</v>
      </c>
      <c r="K6" s="10">
        <v>0</v>
      </c>
      <c r="L6" s="22">
        <f t="shared" si="0"/>
        <v>115</v>
      </c>
      <c r="M6" s="23">
        <f>SUM(L4:L6)</f>
        <v>347</v>
      </c>
      <c r="N6" s="2"/>
      <c r="O6" s="10"/>
    </row>
    <row r="7" spans="1:15" ht="20.25" x14ac:dyDescent="0.45">
      <c r="A7" s="9" t="s">
        <v>126</v>
      </c>
      <c r="B7" s="10">
        <v>2</v>
      </c>
      <c r="C7" s="10">
        <v>8</v>
      </c>
      <c r="D7" s="10">
        <v>10</v>
      </c>
      <c r="E7" s="10">
        <v>6</v>
      </c>
      <c r="F7" s="10">
        <v>14</v>
      </c>
      <c r="G7" s="10">
        <v>18</v>
      </c>
      <c r="H7" s="10">
        <v>13</v>
      </c>
      <c r="I7" s="10">
        <v>9</v>
      </c>
      <c r="J7" s="10">
        <v>0</v>
      </c>
      <c r="K7" s="10">
        <v>2</v>
      </c>
      <c r="L7" s="22">
        <f t="shared" si="0"/>
        <v>82</v>
      </c>
      <c r="M7" s="23"/>
      <c r="N7" s="2"/>
      <c r="O7" s="10"/>
    </row>
    <row r="8" spans="1:15" ht="20.25" x14ac:dyDescent="0.45">
      <c r="A8" s="9" t="s">
        <v>127</v>
      </c>
      <c r="B8" s="10">
        <v>1</v>
      </c>
      <c r="C8" s="10">
        <v>3</v>
      </c>
      <c r="D8" s="10">
        <v>21</v>
      </c>
      <c r="E8" s="10">
        <v>16</v>
      </c>
      <c r="F8" s="10">
        <v>11</v>
      </c>
      <c r="G8" s="10">
        <v>12</v>
      </c>
      <c r="H8" s="10">
        <v>11</v>
      </c>
      <c r="I8" s="10">
        <v>14</v>
      </c>
      <c r="J8" s="10">
        <v>8</v>
      </c>
      <c r="K8" s="10">
        <v>0</v>
      </c>
      <c r="L8" s="22">
        <f t="shared" si="0"/>
        <v>97</v>
      </c>
      <c r="M8" s="23"/>
      <c r="N8" s="2"/>
      <c r="O8" s="10"/>
    </row>
    <row r="9" spans="1:15" ht="20.25" x14ac:dyDescent="0.45">
      <c r="A9" s="9" t="s">
        <v>128</v>
      </c>
      <c r="B9" s="10">
        <v>0</v>
      </c>
      <c r="C9" s="10">
        <v>5</v>
      </c>
      <c r="D9" s="10">
        <v>8</v>
      </c>
      <c r="E9" s="10">
        <v>18</v>
      </c>
      <c r="F9" s="10">
        <v>7</v>
      </c>
      <c r="G9" s="10">
        <v>14</v>
      </c>
      <c r="H9" s="10">
        <v>1</v>
      </c>
      <c r="I9" s="10">
        <v>9</v>
      </c>
      <c r="J9" s="10">
        <v>7</v>
      </c>
      <c r="K9" s="10">
        <v>0</v>
      </c>
      <c r="L9" s="22">
        <f t="shared" si="0"/>
        <v>69</v>
      </c>
      <c r="M9" s="23">
        <f>SUM(L7:L9)</f>
        <v>248</v>
      </c>
      <c r="N9" s="2"/>
      <c r="O9" s="10"/>
    </row>
    <row r="10" spans="1:15" ht="20.25" x14ac:dyDescent="0.45">
      <c r="A10" s="9" t="s">
        <v>129</v>
      </c>
      <c r="B10" s="10">
        <v>3</v>
      </c>
      <c r="C10" s="10">
        <v>0</v>
      </c>
      <c r="D10" s="10">
        <v>7</v>
      </c>
      <c r="E10" s="10">
        <v>4</v>
      </c>
      <c r="F10" s="10">
        <v>6</v>
      </c>
      <c r="G10" s="10">
        <v>12</v>
      </c>
      <c r="H10" s="10">
        <v>8</v>
      </c>
      <c r="I10" s="10">
        <v>2</v>
      </c>
      <c r="J10" s="10">
        <v>0</v>
      </c>
      <c r="K10" s="10">
        <v>3</v>
      </c>
      <c r="L10" s="22">
        <f t="shared" si="0"/>
        <v>45</v>
      </c>
      <c r="M10" s="23"/>
      <c r="N10" s="2"/>
      <c r="O10" s="10"/>
    </row>
    <row r="11" spans="1:15" ht="30.4" x14ac:dyDescent="0.45">
      <c r="A11" s="9" t="s">
        <v>130</v>
      </c>
      <c r="B11" s="10">
        <v>4</v>
      </c>
      <c r="C11" s="10">
        <v>0</v>
      </c>
      <c r="D11" s="10">
        <v>3</v>
      </c>
      <c r="E11" s="10">
        <v>0</v>
      </c>
      <c r="F11" s="10">
        <v>5</v>
      </c>
      <c r="G11" s="10">
        <v>0</v>
      </c>
      <c r="H11" s="10">
        <v>3</v>
      </c>
      <c r="I11" s="10">
        <v>0</v>
      </c>
      <c r="J11" s="10">
        <v>0</v>
      </c>
      <c r="K11" s="10">
        <v>4</v>
      </c>
      <c r="L11" s="22">
        <f t="shared" si="0"/>
        <v>19</v>
      </c>
      <c r="M11" s="23"/>
      <c r="N11" s="2"/>
      <c r="O11" s="10"/>
    </row>
    <row r="12" spans="1:15" ht="20.25" x14ac:dyDescent="0.45">
      <c r="A12" s="9" t="s">
        <v>131</v>
      </c>
      <c r="B12" s="10">
        <v>0</v>
      </c>
      <c r="C12" s="10">
        <v>5</v>
      </c>
      <c r="D12" s="10">
        <v>7</v>
      </c>
      <c r="E12" s="10">
        <v>11</v>
      </c>
      <c r="F12" s="10">
        <v>5</v>
      </c>
      <c r="G12" s="10">
        <v>0</v>
      </c>
      <c r="H12" s="10">
        <v>5</v>
      </c>
      <c r="I12" s="10">
        <v>1</v>
      </c>
      <c r="J12" s="10">
        <v>6</v>
      </c>
      <c r="K12" s="10">
        <v>9</v>
      </c>
      <c r="L12" s="22">
        <f t="shared" si="0"/>
        <v>49</v>
      </c>
      <c r="M12" s="23"/>
      <c r="N12" s="2"/>
      <c r="O12" s="10"/>
    </row>
    <row r="13" spans="1:15" ht="20.25" x14ac:dyDescent="0.45">
      <c r="A13" s="9" t="s">
        <v>132</v>
      </c>
      <c r="B13" s="10">
        <v>7</v>
      </c>
      <c r="C13" s="10">
        <v>12</v>
      </c>
      <c r="D13" s="10">
        <v>9</v>
      </c>
      <c r="E13" s="10">
        <v>17</v>
      </c>
      <c r="F13" s="10">
        <v>10</v>
      </c>
      <c r="G13" s="10">
        <v>6</v>
      </c>
      <c r="H13" s="10">
        <v>8</v>
      </c>
      <c r="I13" s="10">
        <v>11</v>
      </c>
      <c r="J13" s="10">
        <v>7</v>
      </c>
      <c r="K13" s="10">
        <v>5</v>
      </c>
      <c r="L13" s="22">
        <f t="shared" si="0"/>
        <v>92</v>
      </c>
      <c r="M13" s="23"/>
      <c r="N13" s="2"/>
      <c r="O13" s="10"/>
    </row>
    <row r="14" spans="1:15" ht="16.149999999999999" thickBot="1" x14ac:dyDescent="0.5">
      <c r="A14" s="9" t="s">
        <v>37</v>
      </c>
      <c r="B14" s="11">
        <f>SUM(B3:B13)</f>
        <v>56</v>
      </c>
      <c r="C14" s="11">
        <f t="shared" ref="C14:K14" si="1">SUM(C3:C13)</f>
        <v>78</v>
      </c>
      <c r="D14" s="11">
        <f t="shared" si="1"/>
        <v>109</v>
      </c>
      <c r="E14" s="11">
        <f t="shared" si="1"/>
        <v>122</v>
      </c>
      <c r="F14" s="11">
        <f t="shared" si="1"/>
        <v>112</v>
      </c>
      <c r="G14" s="11">
        <f t="shared" si="1"/>
        <v>115</v>
      </c>
      <c r="H14" s="11">
        <f t="shared" si="1"/>
        <v>103</v>
      </c>
      <c r="I14" s="11">
        <f t="shared" si="1"/>
        <v>84</v>
      </c>
      <c r="J14" s="11">
        <f t="shared" si="1"/>
        <v>59</v>
      </c>
      <c r="K14" s="11">
        <f t="shared" si="1"/>
        <v>28</v>
      </c>
      <c r="L14" s="11">
        <f>SUM(L3:L13)</f>
        <v>866</v>
      </c>
      <c r="M14" s="10"/>
      <c r="N14" s="10"/>
      <c r="O14" s="3"/>
    </row>
    <row r="15" spans="1:15" ht="16.149999999999999" thickBot="1" x14ac:dyDescent="0.5">
      <c r="A15" s="7"/>
      <c r="B15" s="26">
        <v>56</v>
      </c>
      <c r="C15" s="27">
        <v>78</v>
      </c>
      <c r="D15" s="27">
        <v>109</v>
      </c>
      <c r="E15" s="27">
        <v>122</v>
      </c>
      <c r="F15" s="27">
        <v>112</v>
      </c>
      <c r="G15" s="27">
        <v>115</v>
      </c>
      <c r="H15" s="27">
        <v>103</v>
      </c>
      <c r="I15" s="27">
        <v>84</v>
      </c>
      <c r="J15" s="27">
        <v>59</v>
      </c>
      <c r="K15" s="27">
        <v>28</v>
      </c>
      <c r="L15" s="24">
        <f>SUM(B14:K14)</f>
        <v>866</v>
      </c>
      <c r="M15" s="3"/>
      <c r="N15" s="3"/>
      <c r="O15" s="3"/>
    </row>
    <row r="16" spans="1:15" ht="15.75" x14ac:dyDescent="0.45">
      <c r="A16" s="7"/>
      <c r="B16" s="3">
        <f>B14-B15</f>
        <v>0</v>
      </c>
      <c r="C16" s="3">
        <f t="shared" ref="C16:K16" si="2">C14-C15</f>
        <v>0</v>
      </c>
      <c r="D16" s="3">
        <f t="shared" si="2"/>
        <v>0</v>
      </c>
      <c r="E16" s="3">
        <f t="shared" si="2"/>
        <v>0</v>
      </c>
      <c r="F16" s="3">
        <f t="shared" si="2"/>
        <v>0</v>
      </c>
      <c r="G16" s="3">
        <f t="shared" si="2"/>
        <v>0</v>
      </c>
      <c r="H16" s="3">
        <f t="shared" si="2"/>
        <v>0</v>
      </c>
      <c r="I16" s="3">
        <f t="shared" si="2"/>
        <v>0</v>
      </c>
      <c r="J16" s="3">
        <f t="shared" si="2"/>
        <v>0</v>
      </c>
      <c r="K16" s="3">
        <f t="shared" si="2"/>
        <v>0</v>
      </c>
      <c r="L16" s="24">
        <f>L14/60</f>
        <v>14.433333333333334</v>
      </c>
      <c r="M16" s="3">
        <f>L16/30</f>
        <v>0.4811111111111111</v>
      </c>
      <c r="N16" s="3"/>
      <c r="O16" s="3"/>
    </row>
    <row r="17" spans="1:15" x14ac:dyDescent="0.45">
      <c r="A17" s="9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O17" s="3"/>
    </row>
    <row r="18" spans="1:15" x14ac:dyDescent="0.45">
      <c r="A18" s="3"/>
    </row>
    <row r="21" spans="1:15" x14ac:dyDescent="0.45">
      <c r="A21" t="s">
        <v>54</v>
      </c>
      <c r="B21">
        <f>SUM(C13,E13,G13,I13,K13)</f>
        <v>51</v>
      </c>
    </row>
    <row r="22" spans="1:15" x14ac:dyDescent="0.45">
      <c r="A22" t="s">
        <v>53</v>
      </c>
      <c r="B22">
        <f>SUM(B13,D13,F13,H13,J13)</f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43"/>
  <sheetViews>
    <sheetView zoomScale="60" zoomScaleNormal="60" workbookViewId="0">
      <selection activeCell="AQ28" sqref="AQ28:AX29"/>
    </sheetView>
  </sheetViews>
  <sheetFormatPr defaultColWidth="8.86328125" defaultRowHeight="14.25" x14ac:dyDescent="0.45"/>
  <cols>
    <col min="2" max="2" width="9" customWidth="1"/>
  </cols>
  <sheetData>
    <row r="1" spans="1:55" ht="20.25" x14ac:dyDescent="0.45">
      <c r="A1" s="73" t="s">
        <v>111</v>
      </c>
      <c r="B1" s="73" t="s">
        <v>92</v>
      </c>
      <c r="C1" s="73" t="s">
        <v>93</v>
      </c>
      <c r="D1" s="73" t="s">
        <v>94</v>
      </c>
      <c r="E1" s="73" t="s">
        <v>95</v>
      </c>
      <c r="F1" s="73" t="s">
        <v>96</v>
      </c>
      <c r="G1" s="73" t="s">
        <v>97</v>
      </c>
      <c r="H1" s="73" t="s">
        <v>98</v>
      </c>
      <c r="I1" s="73" t="s">
        <v>99</v>
      </c>
      <c r="J1" s="73" t="s">
        <v>100</v>
      </c>
      <c r="K1" s="73" t="s">
        <v>101</v>
      </c>
      <c r="L1" s="73" t="s">
        <v>102</v>
      </c>
      <c r="M1" s="73" t="s">
        <v>103</v>
      </c>
      <c r="N1" s="73" t="s">
        <v>104</v>
      </c>
      <c r="O1" s="73" t="s">
        <v>105</v>
      </c>
      <c r="P1" s="73" t="s">
        <v>106</v>
      </c>
      <c r="Q1" s="73" t="s">
        <v>107</v>
      </c>
      <c r="R1" s="73" t="s">
        <v>108</v>
      </c>
      <c r="S1" s="73" t="s">
        <v>109</v>
      </c>
      <c r="T1" s="73" t="s">
        <v>110</v>
      </c>
      <c r="U1" s="73" t="s">
        <v>81</v>
      </c>
      <c r="V1" s="73" t="s">
        <v>82</v>
      </c>
      <c r="W1" s="73" t="s">
        <v>83</v>
      </c>
      <c r="X1" s="73" t="s">
        <v>84</v>
      </c>
      <c r="Y1" s="73" t="s">
        <v>85</v>
      </c>
      <c r="Z1" s="73" t="s">
        <v>86</v>
      </c>
      <c r="AA1" s="73" t="s">
        <v>87</v>
      </c>
      <c r="AB1" s="73" t="s">
        <v>88</v>
      </c>
      <c r="AC1" s="73" t="s">
        <v>89</v>
      </c>
      <c r="AD1" s="73" t="s">
        <v>90</v>
      </c>
      <c r="AE1" s="73" t="s">
        <v>91</v>
      </c>
      <c r="AQ1" s="73" t="s">
        <v>111</v>
      </c>
      <c r="AR1" s="9" t="s">
        <v>139</v>
      </c>
      <c r="AS1" s="9" t="s">
        <v>133</v>
      </c>
      <c r="AT1" s="9" t="s">
        <v>134</v>
      </c>
      <c r="AU1" s="9" t="s">
        <v>135</v>
      </c>
      <c r="AV1" s="9" t="s">
        <v>136</v>
      </c>
      <c r="AW1" s="9" t="s">
        <v>34</v>
      </c>
      <c r="AX1" s="9" t="s">
        <v>137</v>
      </c>
      <c r="AY1" s="9" t="s">
        <v>140</v>
      </c>
      <c r="AZ1" s="9" t="s">
        <v>35</v>
      </c>
      <c r="BA1" s="9" t="s">
        <v>138</v>
      </c>
      <c r="BB1" s="9" t="s">
        <v>36</v>
      </c>
      <c r="BC1" s="5" t="s">
        <v>33</v>
      </c>
    </row>
    <row r="2" spans="1:55" x14ac:dyDescent="0.45">
      <c r="A2" s="9" t="s">
        <v>139</v>
      </c>
      <c r="B2" s="34">
        <v>0</v>
      </c>
      <c r="C2" s="34">
        <v>3</v>
      </c>
      <c r="D2" s="34">
        <v>0</v>
      </c>
      <c r="E2" s="34">
        <v>11</v>
      </c>
      <c r="F2" s="34">
        <v>0</v>
      </c>
      <c r="G2" s="34">
        <v>0</v>
      </c>
      <c r="H2" s="34">
        <v>0</v>
      </c>
      <c r="I2" s="34">
        <v>0</v>
      </c>
      <c r="J2" s="34">
        <v>5</v>
      </c>
      <c r="K2" s="34">
        <v>1</v>
      </c>
      <c r="L2" s="34">
        <v>7</v>
      </c>
      <c r="M2" s="34">
        <v>0</v>
      </c>
      <c r="N2" s="34">
        <v>0</v>
      </c>
      <c r="O2" s="34">
        <v>6</v>
      </c>
      <c r="P2" s="34">
        <v>0</v>
      </c>
      <c r="Q2" s="34">
        <v>0</v>
      </c>
      <c r="R2" s="34">
        <v>0</v>
      </c>
      <c r="S2" s="34">
        <v>6</v>
      </c>
      <c r="T2" s="34">
        <v>2</v>
      </c>
      <c r="U2" s="34">
        <v>0</v>
      </c>
      <c r="V2" s="34">
        <v>9</v>
      </c>
      <c r="W2" s="34">
        <v>0</v>
      </c>
      <c r="X2" s="34">
        <v>0</v>
      </c>
      <c r="Y2" s="34">
        <v>2</v>
      </c>
      <c r="Z2" s="34">
        <v>7</v>
      </c>
      <c r="AA2" s="34">
        <v>0</v>
      </c>
      <c r="AB2" s="34">
        <v>0</v>
      </c>
      <c r="AC2" s="34">
        <v>0</v>
      </c>
      <c r="AD2" s="34">
        <v>0</v>
      </c>
      <c r="AE2" s="34">
        <v>7</v>
      </c>
      <c r="AF2">
        <f>SUM(B2:AE2)</f>
        <v>66</v>
      </c>
      <c r="AG2" s="22">
        <v>66</v>
      </c>
      <c r="AH2">
        <f>AF2-AG2</f>
        <v>0</v>
      </c>
      <c r="AI2" s="88">
        <f>(AG2/866)*100</f>
        <v>7.6212471131639719</v>
      </c>
      <c r="AJ2" s="88">
        <v>7.6212471131639701</v>
      </c>
      <c r="AQ2" s="73" t="s">
        <v>92</v>
      </c>
      <c r="AR2" s="34">
        <v>0</v>
      </c>
      <c r="AS2" s="35">
        <v>12</v>
      </c>
      <c r="AT2" s="35">
        <v>0</v>
      </c>
      <c r="AU2" s="35">
        <v>5</v>
      </c>
      <c r="AV2" s="34">
        <v>5</v>
      </c>
      <c r="AW2" s="34">
        <v>0</v>
      </c>
      <c r="AX2" s="34">
        <v>4</v>
      </c>
      <c r="AY2" s="35">
        <v>0</v>
      </c>
      <c r="AZ2" s="34">
        <v>0</v>
      </c>
      <c r="BA2" s="34">
        <v>0</v>
      </c>
      <c r="BB2" s="35">
        <v>3</v>
      </c>
      <c r="BC2" s="4">
        <f t="shared" ref="BC2:BC32" si="0">SUM(AR2:BB2)</f>
        <v>29</v>
      </c>
    </row>
    <row r="3" spans="1:55" x14ac:dyDescent="0.45">
      <c r="A3" s="9" t="s">
        <v>133</v>
      </c>
      <c r="B3" s="35">
        <v>12</v>
      </c>
      <c r="C3" s="35">
        <v>0</v>
      </c>
      <c r="D3" s="35">
        <v>5</v>
      </c>
      <c r="E3" s="35">
        <v>0</v>
      </c>
      <c r="F3" s="35">
        <v>3</v>
      </c>
      <c r="G3" s="35">
        <v>0</v>
      </c>
      <c r="H3" s="35">
        <v>7</v>
      </c>
      <c r="I3" s="35">
        <v>3</v>
      </c>
      <c r="J3" s="35">
        <v>4</v>
      </c>
      <c r="K3" s="35">
        <v>0</v>
      </c>
      <c r="L3" s="35">
        <v>0</v>
      </c>
      <c r="M3" s="35">
        <v>8</v>
      </c>
      <c r="N3" s="35">
        <v>5</v>
      </c>
      <c r="O3" s="35">
        <v>8</v>
      </c>
      <c r="P3" s="35">
        <v>6</v>
      </c>
      <c r="Q3" s="35">
        <v>0</v>
      </c>
      <c r="R3" s="35">
        <v>6</v>
      </c>
      <c r="S3" s="35">
        <v>0</v>
      </c>
      <c r="T3" s="35">
        <v>3</v>
      </c>
      <c r="U3" s="35">
        <v>12</v>
      </c>
      <c r="V3" s="35">
        <v>10</v>
      </c>
      <c r="W3" s="35">
        <v>0</v>
      </c>
      <c r="X3" s="35">
        <v>8</v>
      </c>
      <c r="Y3" s="35">
        <v>0</v>
      </c>
      <c r="Z3" s="35">
        <v>12</v>
      </c>
      <c r="AA3" s="35">
        <v>11</v>
      </c>
      <c r="AB3" s="35">
        <v>0</v>
      </c>
      <c r="AC3" s="35">
        <v>9</v>
      </c>
      <c r="AD3" s="35">
        <v>0</v>
      </c>
      <c r="AE3" s="35">
        <v>4</v>
      </c>
      <c r="AF3">
        <f t="shared" ref="AF3:AF12" si="1">SUM(B3:AE3)</f>
        <v>136</v>
      </c>
      <c r="AG3" s="22">
        <v>136</v>
      </c>
      <c r="AH3">
        <f t="shared" ref="AH3:AH12" si="2">AF3-AG3</f>
        <v>0</v>
      </c>
      <c r="AI3" s="88">
        <f t="shared" ref="AI3:AI12" si="3">(AG3/866)*100</f>
        <v>15.704387990762125</v>
      </c>
      <c r="AJ3" s="88">
        <v>15.704387990762125</v>
      </c>
      <c r="AO3" s="1"/>
      <c r="AQ3" s="73" t="s">
        <v>93</v>
      </c>
      <c r="AR3" s="34">
        <v>3</v>
      </c>
      <c r="AS3" s="35">
        <v>0</v>
      </c>
      <c r="AT3" s="35">
        <v>6</v>
      </c>
      <c r="AU3" s="35">
        <v>0</v>
      </c>
      <c r="AV3" s="34">
        <v>2</v>
      </c>
      <c r="AW3" s="34">
        <v>0</v>
      </c>
      <c r="AX3" s="34">
        <v>0</v>
      </c>
      <c r="AY3" s="35">
        <v>0</v>
      </c>
      <c r="AZ3" s="34">
        <v>0</v>
      </c>
      <c r="BA3" s="34">
        <v>5</v>
      </c>
      <c r="BB3" s="35">
        <v>0</v>
      </c>
      <c r="BC3" s="4">
        <f t="shared" si="0"/>
        <v>16</v>
      </c>
    </row>
    <row r="4" spans="1:55" x14ac:dyDescent="0.45">
      <c r="A4" s="9" t="s">
        <v>134</v>
      </c>
      <c r="B4" s="35">
        <v>0</v>
      </c>
      <c r="C4" s="35">
        <v>6</v>
      </c>
      <c r="D4" s="35">
        <v>2</v>
      </c>
      <c r="E4" s="35">
        <v>0</v>
      </c>
      <c r="F4" s="35">
        <v>3</v>
      </c>
      <c r="G4" s="35">
        <v>0</v>
      </c>
      <c r="H4" s="35">
        <v>8</v>
      </c>
      <c r="I4" s="35">
        <v>6</v>
      </c>
      <c r="J4" s="35">
        <v>0</v>
      </c>
      <c r="K4" s="35">
        <v>7</v>
      </c>
      <c r="L4" s="35">
        <v>9</v>
      </c>
      <c r="M4" s="35">
        <v>2</v>
      </c>
      <c r="N4" s="35">
        <v>0</v>
      </c>
      <c r="O4" s="35">
        <v>0</v>
      </c>
      <c r="P4" s="35">
        <v>0</v>
      </c>
      <c r="Q4" s="35">
        <v>9</v>
      </c>
      <c r="R4" s="35">
        <v>7</v>
      </c>
      <c r="S4" s="35">
        <v>0</v>
      </c>
      <c r="T4" s="35">
        <v>9</v>
      </c>
      <c r="U4" s="35">
        <v>0</v>
      </c>
      <c r="V4" s="35">
        <v>0</v>
      </c>
      <c r="W4" s="35">
        <v>5</v>
      </c>
      <c r="X4" s="35">
        <v>6</v>
      </c>
      <c r="Y4" s="35">
        <v>0</v>
      </c>
      <c r="Z4" s="35">
        <v>4</v>
      </c>
      <c r="AA4" s="35">
        <v>0</v>
      </c>
      <c r="AB4" s="35">
        <v>9</v>
      </c>
      <c r="AC4" s="35">
        <v>2</v>
      </c>
      <c r="AD4" s="35">
        <v>2</v>
      </c>
      <c r="AE4" s="35">
        <v>0</v>
      </c>
      <c r="AF4">
        <f t="shared" si="1"/>
        <v>96</v>
      </c>
      <c r="AG4" s="22">
        <v>96</v>
      </c>
      <c r="AH4">
        <f t="shared" si="2"/>
        <v>0</v>
      </c>
      <c r="AI4" s="88">
        <f t="shared" si="3"/>
        <v>11.085450346420323</v>
      </c>
      <c r="AJ4" s="88">
        <v>11.085450346420323</v>
      </c>
      <c r="AO4" s="2"/>
      <c r="AQ4" s="73" t="s">
        <v>94</v>
      </c>
      <c r="AR4" s="34">
        <v>0</v>
      </c>
      <c r="AS4" s="35">
        <v>5</v>
      </c>
      <c r="AT4" s="35">
        <v>2</v>
      </c>
      <c r="AU4" s="35">
        <v>6</v>
      </c>
      <c r="AV4" s="34">
        <v>4</v>
      </c>
      <c r="AW4" s="34">
        <v>0</v>
      </c>
      <c r="AX4" s="34">
        <v>0</v>
      </c>
      <c r="AY4" s="35">
        <v>0</v>
      </c>
      <c r="AZ4" s="34">
        <v>0</v>
      </c>
      <c r="BA4" s="34">
        <v>4</v>
      </c>
      <c r="BB4" s="35">
        <v>6</v>
      </c>
      <c r="BC4" s="4">
        <f t="shared" si="0"/>
        <v>27</v>
      </c>
    </row>
    <row r="5" spans="1:55" x14ac:dyDescent="0.45">
      <c r="A5" s="9" t="s">
        <v>135</v>
      </c>
      <c r="B5" s="35">
        <v>5</v>
      </c>
      <c r="C5" s="35">
        <v>0</v>
      </c>
      <c r="D5" s="35">
        <v>6</v>
      </c>
      <c r="E5" s="35">
        <v>12</v>
      </c>
      <c r="F5" s="35">
        <v>0</v>
      </c>
      <c r="G5" s="35">
        <v>1</v>
      </c>
      <c r="H5" s="35">
        <v>0</v>
      </c>
      <c r="I5" s="35">
        <v>4</v>
      </c>
      <c r="J5" s="35">
        <v>0</v>
      </c>
      <c r="K5" s="35">
        <v>8</v>
      </c>
      <c r="L5" s="35">
        <v>0</v>
      </c>
      <c r="M5" s="35">
        <v>0</v>
      </c>
      <c r="N5" s="35">
        <v>7</v>
      </c>
      <c r="O5" s="35">
        <v>1</v>
      </c>
      <c r="P5" s="35">
        <v>0</v>
      </c>
      <c r="Q5" s="35">
        <v>8</v>
      </c>
      <c r="R5" s="35">
        <v>0</v>
      </c>
      <c r="S5" s="35">
        <v>0</v>
      </c>
      <c r="T5" s="35">
        <v>0</v>
      </c>
      <c r="U5" s="35">
        <v>4</v>
      </c>
      <c r="V5" s="35">
        <v>2</v>
      </c>
      <c r="W5" s="35">
        <v>4</v>
      </c>
      <c r="X5" s="35">
        <v>2</v>
      </c>
      <c r="Y5" s="35">
        <v>8</v>
      </c>
      <c r="Z5" s="35">
        <v>6</v>
      </c>
      <c r="AA5" s="35">
        <v>9</v>
      </c>
      <c r="AB5" s="35">
        <v>13</v>
      </c>
      <c r="AC5" s="35">
        <v>0</v>
      </c>
      <c r="AD5" s="35">
        <v>3</v>
      </c>
      <c r="AE5" s="35">
        <v>12</v>
      </c>
      <c r="AF5">
        <f t="shared" si="1"/>
        <v>115</v>
      </c>
      <c r="AG5" s="22">
        <v>115</v>
      </c>
      <c r="AH5">
        <f t="shared" si="2"/>
        <v>0</v>
      </c>
      <c r="AI5" s="88">
        <f t="shared" si="3"/>
        <v>13.279445727482678</v>
      </c>
      <c r="AJ5" s="88">
        <v>13.279445727482678</v>
      </c>
      <c r="AO5" s="2"/>
      <c r="AQ5" s="73" t="s">
        <v>95</v>
      </c>
      <c r="AR5" s="34">
        <v>11</v>
      </c>
      <c r="AS5" s="35">
        <v>0</v>
      </c>
      <c r="AT5" s="35">
        <v>0</v>
      </c>
      <c r="AU5" s="35">
        <v>12</v>
      </c>
      <c r="AV5" s="34">
        <v>1</v>
      </c>
      <c r="AW5" s="34">
        <v>4</v>
      </c>
      <c r="AX5" s="34">
        <v>11</v>
      </c>
      <c r="AY5" s="35">
        <v>0</v>
      </c>
      <c r="AZ5" s="34">
        <v>0</v>
      </c>
      <c r="BA5" s="34">
        <v>0</v>
      </c>
      <c r="BB5" s="35">
        <v>0</v>
      </c>
      <c r="BC5" s="4">
        <f t="shared" si="0"/>
        <v>39</v>
      </c>
    </row>
    <row r="6" spans="1:55" x14ac:dyDescent="0.45">
      <c r="A6" s="9" t="s">
        <v>136</v>
      </c>
      <c r="B6" s="34">
        <v>5</v>
      </c>
      <c r="C6" s="34">
        <v>2</v>
      </c>
      <c r="D6" s="34">
        <v>4</v>
      </c>
      <c r="E6" s="34">
        <v>1</v>
      </c>
      <c r="F6" s="34">
        <v>0</v>
      </c>
      <c r="G6" s="34">
        <v>2</v>
      </c>
      <c r="H6" s="34">
        <v>9</v>
      </c>
      <c r="I6" s="34">
        <v>0</v>
      </c>
      <c r="J6" s="34">
        <v>7</v>
      </c>
      <c r="K6" s="34">
        <v>0</v>
      </c>
      <c r="L6" s="34">
        <v>0</v>
      </c>
      <c r="M6" s="34">
        <v>8</v>
      </c>
      <c r="N6" s="34">
        <v>6</v>
      </c>
      <c r="O6" s="34">
        <v>3</v>
      </c>
      <c r="P6" s="34">
        <v>0</v>
      </c>
      <c r="Q6" s="34">
        <v>0</v>
      </c>
      <c r="R6" s="34">
        <v>9</v>
      </c>
      <c r="S6" s="34">
        <v>0</v>
      </c>
      <c r="T6" s="34">
        <v>0</v>
      </c>
      <c r="U6" s="34">
        <v>4</v>
      </c>
      <c r="V6" s="34">
        <v>5</v>
      </c>
      <c r="W6" s="34">
        <v>0</v>
      </c>
      <c r="X6" s="34">
        <v>1</v>
      </c>
      <c r="Y6" s="34">
        <v>0</v>
      </c>
      <c r="Z6" s="34">
        <v>5</v>
      </c>
      <c r="AA6" s="34">
        <v>0</v>
      </c>
      <c r="AB6" s="34">
        <v>6</v>
      </c>
      <c r="AC6" s="34">
        <v>0</v>
      </c>
      <c r="AD6" s="34">
        <v>0</v>
      </c>
      <c r="AE6" s="34">
        <v>5</v>
      </c>
      <c r="AF6">
        <f t="shared" si="1"/>
        <v>82</v>
      </c>
      <c r="AG6" s="22">
        <v>82</v>
      </c>
      <c r="AH6">
        <f t="shared" si="2"/>
        <v>0</v>
      </c>
      <c r="AI6" s="88">
        <f t="shared" si="3"/>
        <v>9.4688221709006921</v>
      </c>
      <c r="AJ6" s="88">
        <v>9.4688221709006921</v>
      </c>
      <c r="AO6" s="2"/>
      <c r="AQ6" s="73" t="s">
        <v>96</v>
      </c>
      <c r="AR6" s="34">
        <v>0</v>
      </c>
      <c r="AS6" s="35">
        <v>3</v>
      </c>
      <c r="AT6" s="35">
        <v>3</v>
      </c>
      <c r="AU6" s="35">
        <v>0</v>
      </c>
      <c r="AV6" s="34">
        <v>0</v>
      </c>
      <c r="AW6" s="34">
        <v>0</v>
      </c>
      <c r="AX6" s="34">
        <v>7</v>
      </c>
      <c r="AY6" s="35">
        <v>0</v>
      </c>
      <c r="AZ6" s="34">
        <v>2</v>
      </c>
      <c r="BA6" s="34">
        <v>0</v>
      </c>
      <c r="BB6" s="35">
        <v>1</v>
      </c>
      <c r="BC6" s="4">
        <f t="shared" si="0"/>
        <v>16</v>
      </c>
    </row>
    <row r="7" spans="1:55" x14ac:dyDescent="0.45">
      <c r="A7" s="9" t="s">
        <v>34</v>
      </c>
      <c r="B7" s="34">
        <v>0</v>
      </c>
      <c r="C7" s="34">
        <v>0</v>
      </c>
      <c r="D7" s="34">
        <v>0</v>
      </c>
      <c r="E7" s="34">
        <v>4</v>
      </c>
      <c r="F7" s="34">
        <v>0</v>
      </c>
      <c r="G7" s="34">
        <v>8</v>
      </c>
      <c r="H7" s="34">
        <v>6</v>
      </c>
      <c r="I7" s="34">
        <v>7</v>
      </c>
      <c r="J7" s="34">
        <v>2</v>
      </c>
      <c r="K7" s="34">
        <v>0</v>
      </c>
      <c r="L7" s="34">
        <v>5</v>
      </c>
      <c r="M7" s="34">
        <v>6</v>
      </c>
      <c r="N7" s="34">
        <v>1</v>
      </c>
      <c r="O7" s="34">
        <v>0</v>
      </c>
      <c r="P7" s="34">
        <v>5</v>
      </c>
      <c r="Q7" s="34">
        <v>9</v>
      </c>
      <c r="R7" s="34">
        <v>0</v>
      </c>
      <c r="S7" s="34">
        <v>8</v>
      </c>
      <c r="T7" s="34">
        <v>0</v>
      </c>
      <c r="U7" s="34">
        <v>8</v>
      </c>
      <c r="V7" s="34">
        <v>0</v>
      </c>
      <c r="W7" s="34">
        <v>1</v>
      </c>
      <c r="X7" s="34">
        <v>0</v>
      </c>
      <c r="Y7" s="34">
        <v>0</v>
      </c>
      <c r="Z7" s="34">
        <v>0</v>
      </c>
      <c r="AA7" s="34">
        <v>2</v>
      </c>
      <c r="AB7" s="34">
        <v>9</v>
      </c>
      <c r="AC7" s="34">
        <v>9</v>
      </c>
      <c r="AD7" s="34">
        <v>1</v>
      </c>
      <c r="AE7" s="34">
        <v>6</v>
      </c>
      <c r="AF7">
        <f t="shared" si="1"/>
        <v>97</v>
      </c>
      <c r="AG7" s="22">
        <v>97</v>
      </c>
      <c r="AH7">
        <f t="shared" si="2"/>
        <v>0</v>
      </c>
      <c r="AI7" s="88">
        <f t="shared" si="3"/>
        <v>11.200923787528868</v>
      </c>
      <c r="AJ7" s="88">
        <v>11.200923787528868</v>
      </c>
      <c r="AO7" s="2"/>
      <c r="AQ7" s="73" t="s">
        <v>97</v>
      </c>
      <c r="AR7" s="34">
        <v>0</v>
      </c>
      <c r="AS7" s="35">
        <v>0</v>
      </c>
      <c r="AT7" s="35">
        <v>0</v>
      </c>
      <c r="AU7" s="35">
        <v>1</v>
      </c>
      <c r="AV7" s="34">
        <v>2</v>
      </c>
      <c r="AW7" s="34">
        <v>8</v>
      </c>
      <c r="AX7" s="34">
        <v>4</v>
      </c>
      <c r="AY7" s="35">
        <v>3</v>
      </c>
      <c r="AZ7" s="34">
        <v>2</v>
      </c>
      <c r="BA7" s="34">
        <v>4</v>
      </c>
      <c r="BB7" s="35">
        <v>3</v>
      </c>
      <c r="BC7" s="4">
        <f t="shared" si="0"/>
        <v>27</v>
      </c>
    </row>
    <row r="8" spans="1:55" x14ac:dyDescent="0.45">
      <c r="A8" s="9" t="s">
        <v>137</v>
      </c>
      <c r="B8" s="34">
        <v>4</v>
      </c>
      <c r="C8" s="34">
        <v>0</v>
      </c>
      <c r="D8" s="34">
        <v>0</v>
      </c>
      <c r="E8" s="34">
        <v>11</v>
      </c>
      <c r="F8" s="34">
        <v>7</v>
      </c>
      <c r="G8" s="34">
        <v>4</v>
      </c>
      <c r="H8" s="34">
        <v>1</v>
      </c>
      <c r="I8" s="34">
        <v>4</v>
      </c>
      <c r="J8" s="34">
        <v>6</v>
      </c>
      <c r="K8" s="34">
        <v>0</v>
      </c>
      <c r="L8" s="34">
        <v>0</v>
      </c>
      <c r="M8" s="34">
        <v>0</v>
      </c>
      <c r="N8" s="34">
        <v>4</v>
      </c>
      <c r="O8" s="34">
        <v>0</v>
      </c>
      <c r="P8" s="34">
        <v>0</v>
      </c>
      <c r="Q8" s="34">
        <v>0</v>
      </c>
      <c r="R8" s="34">
        <v>0</v>
      </c>
      <c r="S8" s="34">
        <v>9</v>
      </c>
      <c r="T8" s="34">
        <v>0</v>
      </c>
      <c r="U8" s="34">
        <v>9</v>
      </c>
      <c r="V8" s="34">
        <v>3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4</v>
      </c>
      <c r="AC8" s="34">
        <v>3</v>
      </c>
      <c r="AD8" s="34">
        <v>0</v>
      </c>
      <c r="AE8" s="34">
        <v>0</v>
      </c>
      <c r="AF8">
        <f t="shared" si="1"/>
        <v>69</v>
      </c>
      <c r="AG8" s="22">
        <v>69</v>
      </c>
      <c r="AH8">
        <f t="shared" si="2"/>
        <v>0</v>
      </c>
      <c r="AI8" s="88">
        <f t="shared" si="3"/>
        <v>7.9676674364896076</v>
      </c>
      <c r="AJ8" s="88">
        <v>7.9676674364896076</v>
      </c>
      <c r="AO8" s="2"/>
      <c r="AQ8" s="73" t="s">
        <v>98</v>
      </c>
      <c r="AR8" s="34">
        <v>0</v>
      </c>
      <c r="AS8" s="35">
        <v>7</v>
      </c>
      <c r="AT8" s="35">
        <v>8</v>
      </c>
      <c r="AU8" s="35">
        <v>0</v>
      </c>
      <c r="AV8" s="34">
        <v>9</v>
      </c>
      <c r="AW8" s="34">
        <v>6</v>
      </c>
      <c r="AX8" s="34">
        <v>1</v>
      </c>
      <c r="AY8" s="35">
        <v>4</v>
      </c>
      <c r="AZ8" s="34">
        <v>0</v>
      </c>
      <c r="BA8" s="34">
        <v>0</v>
      </c>
      <c r="BB8" s="35">
        <v>5</v>
      </c>
      <c r="BC8" s="4">
        <f t="shared" si="0"/>
        <v>40</v>
      </c>
    </row>
    <row r="9" spans="1:55" x14ac:dyDescent="0.45">
      <c r="A9" s="9" t="s">
        <v>140</v>
      </c>
      <c r="B9" s="35">
        <v>0</v>
      </c>
      <c r="C9" s="35">
        <v>0</v>
      </c>
      <c r="D9" s="35">
        <v>0</v>
      </c>
      <c r="E9" s="35">
        <v>0</v>
      </c>
      <c r="F9" s="35">
        <v>0</v>
      </c>
      <c r="G9" s="35">
        <v>3</v>
      </c>
      <c r="H9" s="35">
        <v>4</v>
      </c>
      <c r="I9" s="35">
        <v>0</v>
      </c>
      <c r="J9" s="35">
        <v>0</v>
      </c>
      <c r="K9" s="35">
        <v>4</v>
      </c>
      <c r="L9" s="35">
        <v>2</v>
      </c>
      <c r="M9" s="35">
        <v>0</v>
      </c>
      <c r="N9" s="35">
        <v>4</v>
      </c>
      <c r="O9" s="35">
        <v>0</v>
      </c>
      <c r="P9" s="35">
        <v>0</v>
      </c>
      <c r="Q9" s="35">
        <v>0</v>
      </c>
      <c r="R9" s="35">
        <v>2</v>
      </c>
      <c r="S9" s="35">
        <v>1</v>
      </c>
      <c r="T9" s="35">
        <v>0</v>
      </c>
      <c r="U9" s="35">
        <v>1</v>
      </c>
      <c r="V9" s="35">
        <v>5</v>
      </c>
      <c r="W9" s="35">
        <v>6</v>
      </c>
      <c r="X9" s="35">
        <v>8</v>
      </c>
      <c r="Y9" s="35">
        <v>0</v>
      </c>
      <c r="Z9" s="35">
        <v>5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>
        <f t="shared" si="1"/>
        <v>45</v>
      </c>
      <c r="AG9" s="22">
        <v>45</v>
      </c>
      <c r="AH9">
        <f t="shared" si="2"/>
        <v>0</v>
      </c>
      <c r="AI9" s="88">
        <f t="shared" si="3"/>
        <v>5.1963048498845268</v>
      </c>
      <c r="AJ9" s="88">
        <v>5.1963048498845268</v>
      </c>
      <c r="AO9" s="2"/>
      <c r="AQ9" s="73" t="s">
        <v>99</v>
      </c>
      <c r="AR9" s="34">
        <v>0</v>
      </c>
      <c r="AS9" s="35">
        <v>3</v>
      </c>
      <c r="AT9" s="35">
        <v>6</v>
      </c>
      <c r="AU9" s="35">
        <v>4</v>
      </c>
      <c r="AV9" s="34">
        <v>0</v>
      </c>
      <c r="AW9" s="34">
        <v>7</v>
      </c>
      <c r="AX9" s="34">
        <v>4</v>
      </c>
      <c r="AY9" s="35">
        <v>0</v>
      </c>
      <c r="AZ9" s="34">
        <v>0</v>
      </c>
      <c r="BA9" s="34">
        <v>0</v>
      </c>
      <c r="BB9" s="35">
        <v>2</v>
      </c>
      <c r="BC9" s="4">
        <f t="shared" si="0"/>
        <v>26</v>
      </c>
    </row>
    <row r="10" spans="1:55" ht="20.25" x14ac:dyDescent="0.45">
      <c r="A10" s="9" t="s">
        <v>35</v>
      </c>
      <c r="B10" s="34">
        <v>0</v>
      </c>
      <c r="C10" s="34">
        <v>0</v>
      </c>
      <c r="D10" s="34">
        <v>0</v>
      </c>
      <c r="E10" s="34">
        <v>0</v>
      </c>
      <c r="F10" s="34">
        <v>2</v>
      </c>
      <c r="G10" s="34">
        <v>2</v>
      </c>
      <c r="H10" s="34">
        <v>0</v>
      </c>
      <c r="I10" s="34">
        <v>0</v>
      </c>
      <c r="J10" s="34">
        <v>4</v>
      </c>
      <c r="K10" s="34">
        <v>0</v>
      </c>
      <c r="L10" s="34">
        <v>0</v>
      </c>
      <c r="M10" s="34">
        <v>0</v>
      </c>
      <c r="N10" s="34">
        <v>2</v>
      </c>
      <c r="O10" s="34">
        <v>2</v>
      </c>
      <c r="P10" s="34">
        <v>0</v>
      </c>
      <c r="Q10" s="34">
        <v>0</v>
      </c>
      <c r="R10" s="34">
        <v>4</v>
      </c>
      <c r="S10" s="34">
        <v>0</v>
      </c>
      <c r="T10" s="34">
        <v>3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>
        <f t="shared" si="1"/>
        <v>19</v>
      </c>
      <c r="AG10" s="22">
        <v>19</v>
      </c>
      <c r="AH10">
        <f t="shared" si="2"/>
        <v>0</v>
      </c>
      <c r="AI10" s="88">
        <f t="shared" si="3"/>
        <v>2.1939953810623556</v>
      </c>
      <c r="AJ10" s="88">
        <v>2.1939953810623556</v>
      </c>
      <c r="AO10" s="2"/>
      <c r="AQ10" s="73" t="s">
        <v>100</v>
      </c>
      <c r="AR10" s="34">
        <v>5</v>
      </c>
      <c r="AS10" s="35">
        <v>4</v>
      </c>
      <c r="AT10" s="35">
        <v>0</v>
      </c>
      <c r="AU10" s="35">
        <v>0</v>
      </c>
      <c r="AV10" s="34">
        <v>7</v>
      </c>
      <c r="AW10" s="34">
        <v>2</v>
      </c>
      <c r="AX10" s="34">
        <v>6</v>
      </c>
      <c r="AY10" s="35">
        <v>0</v>
      </c>
      <c r="AZ10" s="34">
        <v>4</v>
      </c>
      <c r="BA10" s="34">
        <v>0</v>
      </c>
      <c r="BB10" s="35">
        <v>0</v>
      </c>
      <c r="BC10" s="4">
        <f t="shared" si="0"/>
        <v>28</v>
      </c>
    </row>
    <row r="11" spans="1:55" ht="20.25" x14ac:dyDescent="0.45">
      <c r="A11" s="9" t="s">
        <v>138</v>
      </c>
      <c r="B11" s="34">
        <v>0</v>
      </c>
      <c r="C11" s="34">
        <v>5</v>
      </c>
      <c r="D11" s="34">
        <v>4</v>
      </c>
      <c r="E11" s="34">
        <v>0</v>
      </c>
      <c r="F11" s="34">
        <v>0</v>
      </c>
      <c r="G11" s="34">
        <v>4</v>
      </c>
      <c r="H11" s="34">
        <v>0</v>
      </c>
      <c r="I11" s="34">
        <v>0</v>
      </c>
      <c r="J11" s="34">
        <v>0</v>
      </c>
      <c r="K11" s="34">
        <v>4</v>
      </c>
      <c r="L11" s="34">
        <v>0</v>
      </c>
      <c r="M11" s="34">
        <v>2</v>
      </c>
      <c r="N11" s="34">
        <v>0</v>
      </c>
      <c r="O11" s="34">
        <v>1</v>
      </c>
      <c r="P11" s="34">
        <v>0</v>
      </c>
      <c r="Q11" s="34">
        <v>3</v>
      </c>
      <c r="R11" s="34">
        <v>0</v>
      </c>
      <c r="S11" s="34">
        <v>1</v>
      </c>
      <c r="T11" s="34">
        <v>3</v>
      </c>
      <c r="U11" s="34">
        <v>7</v>
      </c>
      <c r="V11" s="34">
        <v>0</v>
      </c>
      <c r="W11" s="34">
        <v>0</v>
      </c>
      <c r="X11" s="34">
        <v>9</v>
      </c>
      <c r="Y11" s="34">
        <v>0</v>
      </c>
      <c r="Z11" s="34">
        <v>0</v>
      </c>
      <c r="AA11" s="34">
        <v>2</v>
      </c>
      <c r="AB11" s="34">
        <v>0</v>
      </c>
      <c r="AC11" s="34">
        <v>0</v>
      </c>
      <c r="AD11" s="34">
        <v>2</v>
      </c>
      <c r="AE11" s="34">
        <v>2</v>
      </c>
      <c r="AF11">
        <f t="shared" si="1"/>
        <v>49</v>
      </c>
      <c r="AG11" s="22">
        <v>49</v>
      </c>
      <c r="AH11">
        <f t="shared" si="2"/>
        <v>0</v>
      </c>
      <c r="AI11" s="88">
        <f t="shared" si="3"/>
        <v>5.6581986143187066</v>
      </c>
      <c r="AJ11" s="88">
        <v>5.6581986143187066</v>
      </c>
      <c r="AO11" s="2"/>
      <c r="AQ11" s="73" t="s">
        <v>101</v>
      </c>
      <c r="AR11" s="34">
        <v>1</v>
      </c>
      <c r="AS11" s="35">
        <v>0</v>
      </c>
      <c r="AT11" s="35">
        <v>7</v>
      </c>
      <c r="AU11" s="35">
        <v>8</v>
      </c>
      <c r="AV11" s="34">
        <v>0</v>
      </c>
      <c r="AW11" s="34">
        <v>0</v>
      </c>
      <c r="AX11" s="34">
        <v>0</v>
      </c>
      <c r="AY11" s="35">
        <v>4</v>
      </c>
      <c r="AZ11" s="34">
        <v>0</v>
      </c>
      <c r="BA11" s="34">
        <v>4</v>
      </c>
      <c r="BB11" s="35">
        <v>5</v>
      </c>
      <c r="BC11" s="4">
        <f t="shared" si="0"/>
        <v>29</v>
      </c>
    </row>
    <row r="12" spans="1:55" x14ac:dyDescent="0.45">
      <c r="A12" s="9" t="s">
        <v>36</v>
      </c>
      <c r="B12" s="35">
        <v>3</v>
      </c>
      <c r="C12" s="35">
        <v>0</v>
      </c>
      <c r="D12" s="35">
        <v>6</v>
      </c>
      <c r="E12" s="35">
        <v>0</v>
      </c>
      <c r="F12" s="35">
        <v>1</v>
      </c>
      <c r="G12" s="35">
        <v>3</v>
      </c>
      <c r="H12" s="35">
        <v>5</v>
      </c>
      <c r="I12" s="35">
        <v>2</v>
      </c>
      <c r="J12" s="35">
        <v>0</v>
      </c>
      <c r="K12" s="35">
        <v>5</v>
      </c>
      <c r="L12" s="35">
        <v>5</v>
      </c>
      <c r="M12" s="35">
        <v>3</v>
      </c>
      <c r="N12" s="35">
        <v>6</v>
      </c>
      <c r="O12" s="35">
        <v>3</v>
      </c>
      <c r="P12" s="35">
        <v>5</v>
      </c>
      <c r="Q12" s="35">
        <v>3</v>
      </c>
      <c r="R12" s="35">
        <v>5</v>
      </c>
      <c r="S12" s="35">
        <v>2</v>
      </c>
      <c r="T12" s="35">
        <v>3</v>
      </c>
      <c r="U12" s="35">
        <v>0</v>
      </c>
      <c r="V12" s="35">
        <v>4</v>
      </c>
      <c r="W12" s="35">
        <v>5</v>
      </c>
      <c r="X12" s="35">
        <v>3</v>
      </c>
      <c r="Y12" s="35">
        <v>2</v>
      </c>
      <c r="Z12" s="35">
        <v>4</v>
      </c>
      <c r="AA12" s="35">
        <v>2</v>
      </c>
      <c r="AB12" s="35">
        <v>4</v>
      </c>
      <c r="AC12" s="35">
        <v>3</v>
      </c>
      <c r="AD12" s="35">
        <v>0</v>
      </c>
      <c r="AE12" s="35">
        <v>5</v>
      </c>
      <c r="AF12">
        <f t="shared" si="1"/>
        <v>92</v>
      </c>
      <c r="AG12" s="22">
        <v>92</v>
      </c>
      <c r="AH12">
        <f t="shared" si="2"/>
        <v>0</v>
      </c>
      <c r="AI12" s="88">
        <f t="shared" si="3"/>
        <v>10.623556581986143</v>
      </c>
      <c r="AJ12" s="88">
        <v>10.623556581986143</v>
      </c>
      <c r="AO12" s="2"/>
      <c r="AQ12" s="73" t="s">
        <v>102</v>
      </c>
      <c r="AR12" s="34">
        <v>7</v>
      </c>
      <c r="AS12" s="35">
        <v>0</v>
      </c>
      <c r="AT12" s="35">
        <v>9</v>
      </c>
      <c r="AU12" s="35">
        <v>0</v>
      </c>
      <c r="AV12" s="34">
        <v>0</v>
      </c>
      <c r="AW12" s="34">
        <v>5</v>
      </c>
      <c r="AX12" s="34">
        <v>0</v>
      </c>
      <c r="AY12" s="35">
        <v>2</v>
      </c>
      <c r="AZ12" s="34">
        <v>0</v>
      </c>
      <c r="BA12" s="34">
        <v>0</v>
      </c>
      <c r="BB12" s="35">
        <v>5</v>
      </c>
      <c r="BC12" s="4">
        <f t="shared" si="0"/>
        <v>28</v>
      </c>
    </row>
    <row r="13" spans="1:55" x14ac:dyDescent="0.45">
      <c r="A13" s="5" t="s">
        <v>33</v>
      </c>
      <c r="B13" s="4">
        <f t="shared" ref="B13:AE13" si="4">SUM(B2:B12)</f>
        <v>29</v>
      </c>
      <c r="C13" s="4">
        <f t="shared" si="4"/>
        <v>16</v>
      </c>
      <c r="D13" s="4">
        <f t="shared" si="4"/>
        <v>27</v>
      </c>
      <c r="E13" s="4">
        <f t="shared" si="4"/>
        <v>39</v>
      </c>
      <c r="F13" s="4">
        <f t="shared" si="4"/>
        <v>16</v>
      </c>
      <c r="G13" s="4">
        <f t="shared" si="4"/>
        <v>27</v>
      </c>
      <c r="H13" s="4">
        <f t="shared" si="4"/>
        <v>40</v>
      </c>
      <c r="I13" s="4">
        <f t="shared" si="4"/>
        <v>26</v>
      </c>
      <c r="J13" s="4">
        <f t="shared" si="4"/>
        <v>28</v>
      </c>
      <c r="K13" s="4">
        <f t="shared" si="4"/>
        <v>29</v>
      </c>
      <c r="L13" s="4">
        <f t="shared" si="4"/>
        <v>28</v>
      </c>
      <c r="M13" s="4">
        <f t="shared" si="4"/>
        <v>29</v>
      </c>
      <c r="N13" s="4">
        <f t="shared" si="4"/>
        <v>35</v>
      </c>
      <c r="O13" s="4">
        <f t="shared" si="4"/>
        <v>24</v>
      </c>
      <c r="P13" s="4">
        <f t="shared" si="4"/>
        <v>16</v>
      </c>
      <c r="Q13" s="4">
        <f t="shared" si="4"/>
        <v>32</v>
      </c>
      <c r="R13" s="4">
        <f t="shared" si="4"/>
        <v>33</v>
      </c>
      <c r="S13" s="4">
        <f t="shared" si="4"/>
        <v>27</v>
      </c>
      <c r="T13" s="4">
        <f t="shared" si="4"/>
        <v>23</v>
      </c>
      <c r="U13" s="4">
        <f t="shared" si="4"/>
        <v>45</v>
      </c>
      <c r="V13" s="4">
        <f t="shared" si="4"/>
        <v>38</v>
      </c>
      <c r="W13" s="4">
        <f t="shared" si="4"/>
        <v>21</v>
      </c>
      <c r="X13" s="4">
        <f t="shared" si="4"/>
        <v>37</v>
      </c>
      <c r="Y13" s="4">
        <f t="shared" si="4"/>
        <v>12</v>
      </c>
      <c r="Z13" s="4">
        <f t="shared" si="4"/>
        <v>43</v>
      </c>
      <c r="AA13" s="4">
        <f t="shared" si="4"/>
        <v>26</v>
      </c>
      <c r="AB13" s="4">
        <f t="shared" si="4"/>
        <v>45</v>
      </c>
      <c r="AC13" s="4">
        <f t="shared" si="4"/>
        <v>26</v>
      </c>
      <c r="AD13" s="4">
        <f t="shared" si="4"/>
        <v>8</v>
      </c>
      <c r="AE13" s="4">
        <f t="shared" si="4"/>
        <v>41</v>
      </c>
      <c r="AF13" s="6">
        <f>SUM(AF2:AF12)</f>
        <v>866</v>
      </c>
      <c r="AG13" s="6">
        <f>SUM(AG2:AG12)</f>
        <v>866</v>
      </c>
      <c r="AI13">
        <f>SUM(AI2:AI12)</f>
        <v>100</v>
      </c>
      <c r="AO13" s="2"/>
      <c r="AQ13" s="73" t="s">
        <v>103</v>
      </c>
      <c r="AR13" s="34">
        <v>0</v>
      </c>
      <c r="AS13" s="35">
        <v>8</v>
      </c>
      <c r="AT13" s="35">
        <v>2</v>
      </c>
      <c r="AU13" s="35">
        <v>0</v>
      </c>
      <c r="AV13" s="34">
        <v>8</v>
      </c>
      <c r="AW13" s="34">
        <v>6</v>
      </c>
      <c r="AX13" s="34">
        <v>0</v>
      </c>
      <c r="AY13" s="35">
        <v>0</v>
      </c>
      <c r="AZ13" s="34">
        <v>0</v>
      </c>
      <c r="BA13" s="34">
        <v>2</v>
      </c>
      <c r="BB13" s="35">
        <v>3</v>
      </c>
      <c r="BC13" s="4">
        <f t="shared" si="0"/>
        <v>29</v>
      </c>
    </row>
    <row r="14" spans="1:55" ht="24.6" customHeight="1" x14ac:dyDescent="0.45">
      <c r="A14" t="s">
        <v>79</v>
      </c>
      <c r="B14">
        <v>29</v>
      </c>
      <c r="C14">
        <v>16</v>
      </c>
      <c r="D14">
        <v>27</v>
      </c>
      <c r="E14">
        <v>39</v>
      </c>
      <c r="F14">
        <v>16</v>
      </c>
      <c r="G14">
        <v>27</v>
      </c>
      <c r="H14">
        <v>40</v>
      </c>
      <c r="I14">
        <v>26</v>
      </c>
      <c r="J14">
        <v>28</v>
      </c>
      <c r="K14">
        <v>29</v>
      </c>
      <c r="L14">
        <v>28</v>
      </c>
      <c r="M14">
        <v>29</v>
      </c>
      <c r="N14">
        <v>35</v>
      </c>
      <c r="O14">
        <v>24</v>
      </c>
      <c r="P14">
        <v>16</v>
      </c>
      <c r="Q14">
        <v>32</v>
      </c>
      <c r="R14">
        <v>33</v>
      </c>
      <c r="S14">
        <v>27</v>
      </c>
      <c r="T14">
        <v>23</v>
      </c>
      <c r="U14">
        <v>45</v>
      </c>
      <c r="V14">
        <v>38</v>
      </c>
      <c r="W14">
        <v>21</v>
      </c>
      <c r="X14">
        <v>37</v>
      </c>
      <c r="Y14">
        <v>12</v>
      </c>
      <c r="Z14">
        <v>43</v>
      </c>
      <c r="AA14">
        <v>26</v>
      </c>
      <c r="AB14">
        <v>45</v>
      </c>
      <c r="AC14">
        <v>26</v>
      </c>
      <c r="AD14">
        <v>8</v>
      </c>
      <c r="AE14">
        <v>41</v>
      </c>
      <c r="AF14">
        <f>SUM(B14:AE14)</f>
        <v>866</v>
      </c>
      <c r="AG14">
        <f>SUM(B14:AE14)</f>
        <v>866</v>
      </c>
      <c r="AO14" s="2"/>
      <c r="AQ14" s="73" t="s">
        <v>104</v>
      </c>
      <c r="AR14" s="34">
        <v>0</v>
      </c>
      <c r="AS14" s="35">
        <v>5</v>
      </c>
      <c r="AT14" s="35">
        <v>0</v>
      </c>
      <c r="AU14" s="35">
        <v>7</v>
      </c>
      <c r="AV14" s="34">
        <v>6</v>
      </c>
      <c r="AW14" s="34">
        <v>1</v>
      </c>
      <c r="AX14" s="34">
        <v>4</v>
      </c>
      <c r="AY14" s="35">
        <v>4</v>
      </c>
      <c r="AZ14" s="34">
        <v>2</v>
      </c>
      <c r="BA14" s="34">
        <v>0</v>
      </c>
      <c r="BB14" s="35">
        <v>6</v>
      </c>
      <c r="BC14" s="4">
        <f t="shared" si="0"/>
        <v>35</v>
      </c>
    </row>
    <row r="15" spans="1:55" x14ac:dyDescent="0.45">
      <c r="B15" s="80">
        <f>B13-B14</f>
        <v>0</v>
      </c>
      <c r="C15" s="80">
        <f t="shared" ref="C15:AE15" si="5">C13-C14</f>
        <v>0</v>
      </c>
      <c r="D15" s="80">
        <f t="shared" si="5"/>
        <v>0</v>
      </c>
      <c r="E15" s="80">
        <f t="shared" si="5"/>
        <v>0</v>
      </c>
      <c r="F15" s="80">
        <f t="shared" si="5"/>
        <v>0</v>
      </c>
      <c r="G15" s="80">
        <f t="shared" si="5"/>
        <v>0</v>
      </c>
      <c r="H15" s="80">
        <f t="shared" si="5"/>
        <v>0</v>
      </c>
      <c r="I15" s="80">
        <f t="shared" si="5"/>
        <v>0</v>
      </c>
      <c r="J15" s="80">
        <f t="shared" si="5"/>
        <v>0</v>
      </c>
      <c r="K15" s="80">
        <f t="shared" si="5"/>
        <v>0</v>
      </c>
      <c r="L15" s="80">
        <f t="shared" si="5"/>
        <v>0</v>
      </c>
      <c r="M15" s="80">
        <f t="shared" si="5"/>
        <v>0</v>
      </c>
      <c r="N15" s="80">
        <f t="shared" si="5"/>
        <v>0</v>
      </c>
      <c r="O15" s="80">
        <f t="shared" si="5"/>
        <v>0</v>
      </c>
      <c r="P15" s="80">
        <f t="shared" si="5"/>
        <v>0</v>
      </c>
      <c r="Q15" s="80">
        <f t="shared" si="5"/>
        <v>0</v>
      </c>
      <c r="R15" s="80">
        <f t="shared" si="5"/>
        <v>0</v>
      </c>
      <c r="S15" s="80">
        <f t="shared" si="5"/>
        <v>0</v>
      </c>
      <c r="T15" s="80">
        <f t="shared" si="5"/>
        <v>0</v>
      </c>
      <c r="U15" s="80">
        <f t="shared" si="5"/>
        <v>0</v>
      </c>
      <c r="V15" s="80">
        <f t="shared" si="5"/>
        <v>0</v>
      </c>
      <c r="W15" s="80">
        <f t="shared" si="5"/>
        <v>0</v>
      </c>
      <c r="X15" s="80">
        <f t="shared" si="5"/>
        <v>0</v>
      </c>
      <c r="Y15" s="80">
        <f t="shared" si="5"/>
        <v>0</v>
      </c>
      <c r="Z15" s="80">
        <f t="shared" si="5"/>
        <v>0</v>
      </c>
      <c r="AA15" s="80">
        <f t="shared" si="5"/>
        <v>0</v>
      </c>
      <c r="AB15" s="80">
        <f t="shared" si="5"/>
        <v>0</v>
      </c>
      <c r="AC15" s="80">
        <f t="shared" si="5"/>
        <v>0</v>
      </c>
      <c r="AD15" s="80">
        <f t="shared" si="5"/>
        <v>0</v>
      </c>
      <c r="AE15" s="80">
        <f t="shared" si="5"/>
        <v>0</v>
      </c>
      <c r="AO15" s="2"/>
      <c r="AQ15" s="73" t="s">
        <v>105</v>
      </c>
      <c r="AR15" s="34">
        <v>6</v>
      </c>
      <c r="AS15" s="35">
        <v>8</v>
      </c>
      <c r="AT15" s="35">
        <v>0</v>
      </c>
      <c r="AU15" s="35">
        <v>1</v>
      </c>
      <c r="AV15" s="34">
        <v>3</v>
      </c>
      <c r="AW15" s="34">
        <v>0</v>
      </c>
      <c r="AX15" s="34">
        <v>0</v>
      </c>
      <c r="AY15" s="35">
        <v>0</v>
      </c>
      <c r="AZ15" s="34">
        <v>2</v>
      </c>
      <c r="BA15" s="34">
        <v>1</v>
      </c>
      <c r="BB15" s="35">
        <v>3</v>
      </c>
      <c r="BC15" s="4">
        <f t="shared" si="0"/>
        <v>24</v>
      </c>
    </row>
    <row r="16" spans="1:55" x14ac:dyDescent="0.45">
      <c r="AO16" s="2"/>
      <c r="AQ16" s="73" t="s">
        <v>106</v>
      </c>
      <c r="AR16" s="34">
        <v>0</v>
      </c>
      <c r="AS16" s="35">
        <v>6</v>
      </c>
      <c r="AT16" s="35">
        <v>0</v>
      </c>
      <c r="AU16" s="35">
        <v>0</v>
      </c>
      <c r="AV16" s="34">
        <v>0</v>
      </c>
      <c r="AW16" s="34">
        <v>5</v>
      </c>
      <c r="AX16" s="34">
        <v>0</v>
      </c>
      <c r="AY16" s="35">
        <v>0</v>
      </c>
      <c r="AZ16" s="34">
        <v>0</v>
      </c>
      <c r="BA16" s="34">
        <v>0</v>
      </c>
      <c r="BB16" s="35">
        <v>5</v>
      </c>
      <c r="BC16" s="4">
        <f t="shared" si="0"/>
        <v>16</v>
      </c>
    </row>
    <row r="17" spans="41:55" x14ac:dyDescent="0.45">
      <c r="AO17" s="2"/>
      <c r="AQ17" s="73" t="s">
        <v>107</v>
      </c>
      <c r="AR17" s="34">
        <v>0</v>
      </c>
      <c r="AS17" s="35">
        <v>0</v>
      </c>
      <c r="AT17" s="35">
        <v>9</v>
      </c>
      <c r="AU17" s="35">
        <v>8</v>
      </c>
      <c r="AV17" s="34">
        <v>0</v>
      </c>
      <c r="AW17" s="34">
        <v>9</v>
      </c>
      <c r="AX17" s="34">
        <v>0</v>
      </c>
      <c r="AY17" s="35">
        <v>0</v>
      </c>
      <c r="AZ17" s="34">
        <v>0</v>
      </c>
      <c r="BA17" s="34">
        <v>3</v>
      </c>
      <c r="BB17" s="35">
        <v>3</v>
      </c>
      <c r="BC17" s="4">
        <f t="shared" si="0"/>
        <v>32</v>
      </c>
    </row>
    <row r="18" spans="41:55" x14ac:dyDescent="0.45">
      <c r="AO18" s="2"/>
      <c r="AQ18" s="73" t="s">
        <v>108</v>
      </c>
      <c r="AR18" s="34">
        <v>0</v>
      </c>
      <c r="AS18" s="35">
        <v>6</v>
      </c>
      <c r="AT18" s="35">
        <v>7</v>
      </c>
      <c r="AU18" s="35">
        <v>0</v>
      </c>
      <c r="AV18" s="34">
        <v>9</v>
      </c>
      <c r="AW18" s="34">
        <v>0</v>
      </c>
      <c r="AX18" s="34">
        <v>0</v>
      </c>
      <c r="AY18" s="35">
        <v>2</v>
      </c>
      <c r="AZ18" s="34">
        <v>4</v>
      </c>
      <c r="BA18" s="34">
        <v>0</v>
      </c>
      <c r="BB18" s="35">
        <v>5</v>
      </c>
      <c r="BC18" s="4">
        <f t="shared" si="0"/>
        <v>33</v>
      </c>
    </row>
    <row r="19" spans="41:55" x14ac:dyDescent="0.45">
      <c r="AO19" s="2"/>
      <c r="AQ19" s="73" t="s">
        <v>109</v>
      </c>
      <c r="AR19" s="34">
        <v>6</v>
      </c>
      <c r="AS19" s="35">
        <v>0</v>
      </c>
      <c r="AT19" s="35">
        <v>0</v>
      </c>
      <c r="AU19" s="35">
        <v>0</v>
      </c>
      <c r="AV19" s="34">
        <v>0</v>
      </c>
      <c r="AW19" s="34">
        <v>8</v>
      </c>
      <c r="AX19" s="34">
        <v>9</v>
      </c>
      <c r="AY19" s="35">
        <v>1</v>
      </c>
      <c r="AZ19" s="34">
        <v>0</v>
      </c>
      <c r="BA19" s="34">
        <v>1</v>
      </c>
      <c r="BB19" s="35">
        <v>2</v>
      </c>
      <c r="BC19" s="4">
        <f t="shared" si="0"/>
        <v>27</v>
      </c>
    </row>
    <row r="20" spans="41:55" x14ac:dyDescent="0.45">
      <c r="AO20" s="2"/>
      <c r="AQ20" s="73" t="s">
        <v>110</v>
      </c>
      <c r="AR20" s="34">
        <v>2</v>
      </c>
      <c r="AS20" s="35">
        <v>3</v>
      </c>
      <c r="AT20" s="35">
        <v>9</v>
      </c>
      <c r="AU20" s="35">
        <v>0</v>
      </c>
      <c r="AV20" s="34">
        <v>0</v>
      </c>
      <c r="AW20" s="34">
        <v>0</v>
      </c>
      <c r="AX20" s="34">
        <v>0</v>
      </c>
      <c r="AY20" s="35">
        <v>0</v>
      </c>
      <c r="AZ20" s="34">
        <v>3</v>
      </c>
      <c r="BA20" s="34">
        <v>3</v>
      </c>
      <c r="BB20" s="35">
        <v>3</v>
      </c>
      <c r="BC20" s="4">
        <f t="shared" si="0"/>
        <v>23</v>
      </c>
    </row>
    <row r="21" spans="41:55" x14ac:dyDescent="0.45">
      <c r="AO21" s="2"/>
      <c r="AQ21" s="73" t="s">
        <v>81</v>
      </c>
      <c r="AR21" s="34">
        <v>0</v>
      </c>
      <c r="AS21" s="35">
        <v>12</v>
      </c>
      <c r="AT21" s="35">
        <v>0</v>
      </c>
      <c r="AU21" s="35">
        <v>4</v>
      </c>
      <c r="AV21" s="34">
        <v>4</v>
      </c>
      <c r="AW21" s="34">
        <v>8</v>
      </c>
      <c r="AX21" s="34">
        <v>9</v>
      </c>
      <c r="AY21" s="35">
        <v>1</v>
      </c>
      <c r="AZ21" s="34">
        <v>0</v>
      </c>
      <c r="BA21" s="34">
        <v>7</v>
      </c>
      <c r="BB21" s="35">
        <v>0</v>
      </c>
      <c r="BC21" s="4">
        <f t="shared" si="0"/>
        <v>45</v>
      </c>
    </row>
    <row r="22" spans="41:55" x14ac:dyDescent="0.45">
      <c r="AO22" s="2"/>
      <c r="AQ22" s="73" t="s">
        <v>82</v>
      </c>
      <c r="AR22" s="34">
        <v>9</v>
      </c>
      <c r="AS22" s="35">
        <v>10</v>
      </c>
      <c r="AT22" s="35">
        <v>0</v>
      </c>
      <c r="AU22" s="35">
        <v>2</v>
      </c>
      <c r="AV22" s="34">
        <v>5</v>
      </c>
      <c r="AW22" s="34">
        <v>0</v>
      </c>
      <c r="AX22" s="34">
        <v>3</v>
      </c>
      <c r="AY22" s="35">
        <v>5</v>
      </c>
      <c r="AZ22" s="34">
        <v>0</v>
      </c>
      <c r="BA22" s="34">
        <v>0</v>
      </c>
      <c r="BB22" s="35">
        <v>4</v>
      </c>
      <c r="BC22" s="4">
        <f t="shared" si="0"/>
        <v>38</v>
      </c>
    </row>
    <row r="23" spans="41:55" x14ac:dyDescent="0.45">
      <c r="AO23" s="2"/>
      <c r="AQ23" s="73" t="s">
        <v>83</v>
      </c>
      <c r="AR23" s="34">
        <v>0</v>
      </c>
      <c r="AS23" s="35">
        <v>0</v>
      </c>
      <c r="AT23" s="35">
        <v>5</v>
      </c>
      <c r="AU23" s="35">
        <v>4</v>
      </c>
      <c r="AV23" s="34">
        <v>0</v>
      </c>
      <c r="AW23" s="34">
        <v>1</v>
      </c>
      <c r="AX23" s="34">
        <v>0</v>
      </c>
      <c r="AY23" s="35">
        <v>6</v>
      </c>
      <c r="AZ23" s="34">
        <v>0</v>
      </c>
      <c r="BA23" s="34">
        <v>0</v>
      </c>
      <c r="BB23" s="35">
        <v>5</v>
      </c>
      <c r="BC23" s="4">
        <f t="shared" si="0"/>
        <v>21</v>
      </c>
    </row>
    <row r="24" spans="41:55" x14ac:dyDescent="0.45">
      <c r="AO24" s="2"/>
      <c r="AQ24" s="73" t="s">
        <v>84</v>
      </c>
      <c r="AR24" s="34">
        <v>0</v>
      </c>
      <c r="AS24" s="35">
        <v>8</v>
      </c>
      <c r="AT24" s="35">
        <v>6</v>
      </c>
      <c r="AU24" s="35">
        <v>2</v>
      </c>
      <c r="AV24" s="34">
        <v>1</v>
      </c>
      <c r="AW24" s="34">
        <v>0</v>
      </c>
      <c r="AX24" s="34">
        <v>0</v>
      </c>
      <c r="AY24" s="35">
        <v>8</v>
      </c>
      <c r="AZ24" s="34">
        <v>0</v>
      </c>
      <c r="BA24" s="34">
        <v>9</v>
      </c>
      <c r="BB24" s="35">
        <v>3</v>
      </c>
      <c r="BC24" s="4">
        <f t="shared" si="0"/>
        <v>37</v>
      </c>
    </row>
    <row r="25" spans="41:55" x14ac:dyDescent="0.45">
      <c r="AO25" s="2"/>
      <c r="AQ25" s="73" t="s">
        <v>85</v>
      </c>
      <c r="AR25" s="34">
        <v>2</v>
      </c>
      <c r="AS25" s="35">
        <v>0</v>
      </c>
      <c r="AT25" s="35">
        <v>0</v>
      </c>
      <c r="AU25" s="35">
        <v>8</v>
      </c>
      <c r="AV25" s="34">
        <v>0</v>
      </c>
      <c r="AW25" s="34">
        <v>0</v>
      </c>
      <c r="AX25" s="34">
        <v>0</v>
      </c>
      <c r="AY25" s="35">
        <v>0</v>
      </c>
      <c r="AZ25" s="34">
        <v>0</v>
      </c>
      <c r="BA25" s="34">
        <v>0</v>
      </c>
      <c r="BB25" s="35">
        <v>2</v>
      </c>
      <c r="BC25" s="4">
        <f t="shared" si="0"/>
        <v>12</v>
      </c>
    </row>
    <row r="26" spans="41:55" x14ac:dyDescent="0.45">
      <c r="AO26" s="2"/>
      <c r="AQ26" s="73" t="s">
        <v>86</v>
      </c>
      <c r="AR26" s="34">
        <v>7</v>
      </c>
      <c r="AS26" s="35">
        <v>12</v>
      </c>
      <c r="AT26" s="35">
        <v>4</v>
      </c>
      <c r="AU26" s="35">
        <v>6</v>
      </c>
      <c r="AV26" s="34">
        <v>5</v>
      </c>
      <c r="AW26" s="34">
        <v>0</v>
      </c>
      <c r="AX26" s="34">
        <v>0</v>
      </c>
      <c r="AY26" s="35">
        <v>5</v>
      </c>
      <c r="AZ26" s="34">
        <v>0</v>
      </c>
      <c r="BA26" s="34">
        <v>0</v>
      </c>
      <c r="BB26" s="35">
        <v>4</v>
      </c>
      <c r="BC26" s="4">
        <f t="shared" si="0"/>
        <v>43</v>
      </c>
    </row>
    <row r="27" spans="41:55" x14ac:dyDescent="0.45">
      <c r="AO27" s="2"/>
      <c r="AQ27" s="73" t="s">
        <v>87</v>
      </c>
      <c r="AR27" s="34">
        <v>0</v>
      </c>
      <c r="AS27" s="35">
        <v>11</v>
      </c>
      <c r="AT27" s="35">
        <v>0</v>
      </c>
      <c r="AU27" s="35">
        <v>9</v>
      </c>
      <c r="AV27" s="34">
        <v>0</v>
      </c>
      <c r="AW27" s="34">
        <v>2</v>
      </c>
      <c r="AX27" s="34">
        <v>0</v>
      </c>
      <c r="AY27" s="35">
        <v>0</v>
      </c>
      <c r="AZ27" s="34">
        <v>0</v>
      </c>
      <c r="BA27" s="34">
        <v>2</v>
      </c>
      <c r="BB27" s="35">
        <v>2</v>
      </c>
      <c r="BC27" s="4">
        <f t="shared" si="0"/>
        <v>26</v>
      </c>
    </row>
    <row r="28" spans="41:55" x14ac:dyDescent="0.45">
      <c r="AO28" s="2"/>
      <c r="AQ28" s="73" t="s">
        <v>88</v>
      </c>
      <c r="AR28" s="34">
        <v>0</v>
      </c>
      <c r="AS28" s="35">
        <v>0</v>
      </c>
      <c r="AT28" s="35">
        <v>9</v>
      </c>
      <c r="AU28" s="35">
        <v>13</v>
      </c>
      <c r="AV28" s="34">
        <v>6</v>
      </c>
      <c r="AW28" s="34">
        <v>9</v>
      </c>
      <c r="AX28" s="34">
        <v>4</v>
      </c>
      <c r="AY28" s="35">
        <v>0</v>
      </c>
      <c r="AZ28" s="34">
        <v>0</v>
      </c>
      <c r="BA28" s="34">
        <v>0</v>
      </c>
      <c r="BB28" s="35">
        <v>4</v>
      </c>
      <c r="BC28" s="4">
        <f t="shared" si="0"/>
        <v>45</v>
      </c>
    </row>
    <row r="29" spans="41:55" x14ac:dyDescent="0.45">
      <c r="AO29" s="2"/>
      <c r="AQ29" s="73" t="s">
        <v>89</v>
      </c>
      <c r="AR29" s="34">
        <v>0</v>
      </c>
      <c r="AS29" s="35">
        <v>9</v>
      </c>
      <c r="AT29" s="35">
        <v>2</v>
      </c>
      <c r="AU29" s="35">
        <v>0</v>
      </c>
      <c r="AV29" s="34">
        <v>0</v>
      </c>
      <c r="AW29" s="34">
        <v>9</v>
      </c>
      <c r="AX29" s="34">
        <v>3</v>
      </c>
      <c r="AY29" s="35">
        <v>0</v>
      </c>
      <c r="AZ29" s="34">
        <v>0</v>
      </c>
      <c r="BA29" s="34">
        <v>0</v>
      </c>
      <c r="BB29" s="35">
        <v>3</v>
      </c>
      <c r="BC29" s="4">
        <f t="shared" si="0"/>
        <v>26</v>
      </c>
    </row>
    <row r="30" spans="41:55" x14ac:dyDescent="0.45">
      <c r="AO30" s="2"/>
      <c r="AQ30" s="73" t="s">
        <v>90</v>
      </c>
      <c r="AR30" s="34">
        <v>0</v>
      </c>
      <c r="AS30" s="35">
        <v>0</v>
      </c>
      <c r="AT30" s="35">
        <v>2</v>
      </c>
      <c r="AU30" s="35">
        <v>3</v>
      </c>
      <c r="AV30" s="34">
        <v>0</v>
      </c>
      <c r="AW30" s="34">
        <v>1</v>
      </c>
      <c r="AX30" s="34">
        <v>0</v>
      </c>
      <c r="AY30" s="35">
        <v>0</v>
      </c>
      <c r="AZ30" s="34">
        <v>0</v>
      </c>
      <c r="BA30" s="34">
        <v>2</v>
      </c>
      <c r="BB30" s="35">
        <v>0</v>
      </c>
      <c r="BC30" s="4">
        <f t="shared" si="0"/>
        <v>8</v>
      </c>
    </row>
    <row r="31" spans="41:55" x14ac:dyDescent="0.45">
      <c r="AO31" s="2"/>
      <c r="AQ31" s="73" t="s">
        <v>91</v>
      </c>
      <c r="AR31" s="34">
        <v>7</v>
      </c>
      <c r="AS31" s="35">
        <v>4</v>
      </c>
      <c r="AT31" s="35">
        <v>0</v>
      </c>
      <c r="AU31" s="35">
        <v>12</v>
      </c>
      <c r="AV31" s="34">
        <v>5</v>
      </c>
      <c r="AW31" s="34">
        <v>6</v>
      </c>
      <c r="AX31" s="34">
        <v>0</v>
      </c>
      <c r="AY31" s="35">
        <v>0</v>
      </c>
      <c r="AZ31" s="34">
        <v>0</v>
      </c>
      <c r="BA31" s="34">
        <v>2</v>
      </c>
      <c r="BB31" s="35">
        <v>5</v>
      </c>
      <c r="BC31" s="4">
        <f t="shared" si="0"/>
        <v>41</v>
      </c>
    </row>
    <row r="32" spans="41:55" x14ac:dyDescent="0.45">
      <c r="AO32" s="2"/>
      <c r="AR32">
        <f t="shared" ref="AR32:BB32" si="6">SUM(AR2:AR31)</f>
        <v>66</v>
      </c>
      <c r="AS32">
        <f t="shared" si="6"/>
        <v>136</v>
      </c>
      <c r="AT32">
        <f t="shared" si="6"/>
        <v>96</v>
      </c>
      <c r="AU32">
        <f t="shared" si="6"/>
        <v>115</v>
      </c>
      <c r="AV32">
        <f t="shared" si="6"/>
        <v>82</v>
      </c>
      <c r="AW32">
        <f t="shared" si="6"/>
        <v>97</v>
      </c>
      <c r="AX32">
        <f t="shared" si="6"/>
        <v>69</v>
      </c>
      <c r="AY32">
        <f t="shared" si="6"/>
        <v>45</v>
      </c>
      <c r="AZ32">
        <f t="shared" si="6"/>
        <v>19</v>
      </c>
      <c r="BA32">
        <f t="shared" si="6"/>
        <v>49</v>
      </c>
      <c r="BB32">
        <f t="shared" si="6"/>
        <v>92</v>
      </c>
      <c r="BC32" s="6">
        <f t="shared" si="0"/>
        <v>866</v>
      </c>
    </row>
    <row r="43" spans="22:22" x14ac:dyDescent="0.45">
      <c r="V43" s="8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80"/>
  <sheetViews>
    <sheetView zoomScale="40" zoomScaleNormal="40" workbookViewId="0">
      <selection activeCell="M81" sqref="M81"/>
    </sheetView>
  </sheetViews>
  <sheetFormatPr defaultColWidth="8.86328125" defaultRowHeight="14.25" x14ac:dyDescent="0.45"/>
  <cols>
    <col min="2" max="2" width="17" customWidth="1"/>
    <col min="6" max="8" width="12" bestFit="1" customWidth="1"/>
    <col min="10" max="10" width="12" bestFit="1" customWidth="1"/>
  </cols>
  <sheetData>
    <row r="1" spans="1:44" ht="14.65" thickBot="1" x14ac:dyDescent="0.5">
      <c r="A1" s="12"/>
      <c r="B1" s="13" t="s">
        <v>40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  <c r="U1" s="13" t="s">
        <v>18</v>
      </c>
      <c r="V1" s="13" t="s">
        <v>19</v>
      </c>
      <c r="W1" s="13" t="s">
        <v>20</v>
      </c>
      <c r="X1" s="13" t="s">
        <v>21</v>
      </c>
      <c r="Y1" s="13" t="s">
        <v>22</v>
      </c>
      <c r="Z1" s="13" t="s">
        <v>23</v>
      </c>
      <c r="AA1" s="13" t="s">
        <v>24</v>
      </c>
      <c r="AB1" s="13" t="s">
        <v>25</v>
      </c>
      <c r="AC1" s="13" t="s">
        <v>26</v>
      </c>
      <c r="AD1" s="13" t="s">
        <v>27</v>
      </c>
      <c r="AE1" s="13" t="s">
        <v>28</v>
      </c>
      <c r="AF1" s="13" t="s">
        <v>29</v>
      </c>
      <c r="AG1" s="13"/>
      <c r="AI1" t="s">
        <v>51</v>
      </c>
      <c r="AJ1" t="s">
        <v>56</v>
      </c>
      <c r="AR1" t="s">
        <v>31</v>
      </c>
    </row>
    <row r="2" spans="1:44" ht="14.65" thickBot="1" x14ac:dyDescent="0.5">
      <c r="A2" s="13" t="s">
        <v>41</v>
      </c>
      <c r="B2" s="31" t="s">
        <v>59</v>
      </c>
      <c r="C2" s="14">
        <v>0</v>
      </c>
      <c r="D2" s="14">
        <v>3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2</v>
      </c>
      <c r="L2" s="14">
        <v>0</v>
      </c>
      <c r="M2" s="14">
        <v>3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4</v>
      </c>
      <c r="T2" s="14">
        <v>0</v>
      </c>
      <c r="U2" s="14">
        <v>0</v>
      </c>
      <c r="V2" s="14">
        <v>0</v>
      </c>
      <c r="W2" s="14">
        <v>2</v>
      </c>
      <c r="X2" s="14">
        <v>2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1</v>
      </c>
      <c r="AG2" s="13">
        <f>SUM(C2:AF2)</f>
        <v>17</v>
      </c>
      <c r="AI2">
        <f>COUNTIF(C2:AF2, 0)</f>
        <v>23</v>
      </c>
      <c r="AJ2">
        <f>30-AI2</f>
        <v>7</v>
      </c>
    </row>
    <row r="3" spans="1:44" ht="14.65" thickBot="1" x14ac:dyDescent="0.5">
      <c r="A3" s="13"/>
      <c r="B3" s="32">
        <v>43376</v>
      </c>
      <c r="C3" s="14">
        <v>0</v>
      </c>
      <c r="D3" s="14">
        <v>2</v>
      </c>
      <c r="E3" s="14">
        <v>0</v>
      </c>
      <c r="F3" s="14">
        <v>0</v>
      </c>
      <c r="G3" s="14">
        <v>1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1</v>
      </c>
      <c r="N3" s="14">
        <v>0</v>
      </c>
      <c r="O3" s="14">
        <v>0</v>
      </c>
      <c r="P3" s="14">
        <v>0</v>
      </c>
      <c r="Q3" s="14">
        <v>0</v>
      </c>
      <c r="R3" s="14">
        <v>3</v>
      </c>
      <c r="S3" s="14">
        <v>2</v>
      </c>
      <c r="T3" s="14">
        <v>0</v>
      </c>
      <c r="U3" s="14">
        <v>0</v>
      </c>
      <c r="V3" s="14">
        <v>0</v>
      </c>
      <c r="W3" s="14">
        <v>2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3">
        <f>SUM(C3:AF3)</f>
        <v>11</v>
      </c>
      <c r="AI3">
        <f>COUNTIF(C3:AF3, 0)</f>
        <v>24</v>
      </c>
      <c r="AJ3">
        <f t="shared" ref="AJ3:AJ69" si="0">30-AI3</f>
        <v>6</v>
      </c>
    </row>
    <row r="4" spans="1:44" ht="14.65" thickBot="1" x14ac:dyDescent="0.5">
      <c r="A4" s="13"/>
      <c r="B4" s="32">
        <v>43377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1</v>
      </c>
      <c r="N4" s="14">
        <v>0</v>
      </c>
      <c r="O4" s="14">
        <v>0</v>
      </c>
      <c r="P4" s="14">
        <v>0</v>
      </c>
      <c r="Q4" s="14">
        <v>0</v>
      </c>
      <c r="R4" s="14">
        <v>3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2</v>
      </c>
      <c r="AG4" s="13">
        <f>SUM(C4:AF4)</f>
        <v>6</v>
      </c>
      <c r="AI4">
        <f>COUNTIF(C4:AF4, 0)</f>
        <v>27</v>
      </c>
      <c r="AJ4">
        <f t="shared" si="0"/>
        <v>3</v>
      </c>
    </row>
    <row r="5" spans="1:44" ht="14.65" thickBot="1" x14ac:dyDescent="0.5">
      <c r="A5" s="13"/>
      <c r="B5" s="28" t="s">
        <v>60</v>
      </c>
      <c r="C5" s="14">
        <v>0</v>
      </c>
      <c r="D5" s="14">
        <v>0</v>
      </c>
      <c r="E5" s="14">
        <v>0</v>
      </c>
      <c r="F5" s="14">
        <v>0</v>
      </c>
      <c r="G5" s="14">
        <v>2</v>
      </c>
      <c r="H5" s="14">
        <v>0</v>
      </c>
      <c r="I5" s="14">
        <v>3</v>
      </c>
      <c r="J5" s="14">
        <v>0</v>
      </c>
      <c r="K5" s="14">
        <v>1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1</v>
      </c>
      <c r="T5" s="14">
        <v>0</v>
      </c>
      <c r="U5" s="14">
        <v>0</v>
      </c>
      <c r="V5" s="14">
        <v>2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3">
        <f>SUM(C5:AF5)</f>
        <v>9</v>
      </c>
      <c r="AI5">
        <f>COUNTIF(C5:AF5, 0)</f>
        <v>25</v>
      </c>
      <c r="AJ5">
        <f t="shared" si="0"/>
        <v>5</v>
      </c>
    </row>
    <row r="6" spans="1:44" ht="14.65" thickBot="1" x14ac:dyDescent="0.5">
      <c r="A6" s="13"/>
      <c r="B6" s="32">
        <v>43379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3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5</v>
      </c>
      <c r="U6" s="14">
        <v>0</v>
      </c>
      <c r="V6" s="14">
        <v>4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1</v>
      </c>
      <c r="AG6" s="13">
        <f>SUM(C6:AF6)</f>
        <v>13</v>
      </c>
      <c r="AH6">
        <f>SUM(AG2:AG6)</f>
        <v>56</v>
      </c>
      <c r="AI6">
        <f>COUNTIF(C6:AF6, 0)</f>
        <v>26</v>
      </c>
      <c r="AJ6">
        <f t="shared" si="0"/>
        <v>4</v>
      </c>
    </row>
    <row r="7" spans="1:44" ht="14.65" thickBot="1" x14ac:dyDescent="0.5">
      <c r="A7" s="13"/>
      <c r="B7" s="32"/>
      <c r="C7" s="40">
        <f t="shared" ref="C7:AF7" si="1">SUM(C2:C6)</f>
        <v>0</v>
      </c>
      <c r="D7" s="40">
        <f t="shared" si="1"/>
        <v>5</v>
      </c>
      <c r="E7" s="40">
        <f t="shared" si="1"/>
        <v>0</v>
      </c>
      <c r="F7" s="40">
        <f t="shared" si="1"/>
        <v>0</v>
      </c>
      <c r="G7" s="40">
        <f t="shared" si="1"/>
        <v>3</v>
      </c>
      <c r="H7" s="40">
        <f t="shared" si="1"/>
        <v>0</v>
      </c>
      <c r="I7" s="40">
        <f t="shared" si="1"/>
        <v>6</v>
      </c>
      <c r="J7" s="40">
        <f t="shared" si="1"/>
        <v>0</v>
      </c>
      <c r="K7" s="40">
        <f t="shared" si="1"/>
        <v>3</v>
      </c>
      <c r="L7" s="40">
        <f t="shared" si="1"/>
        <v>0</v>
      </c>
      <c r="M7" s="40">
        <f t="shared" si="1"/>
        <v>5</v>
      </c>
      <c r="N7" s="40">
        <f t="shared" si="1"/>
        <v>0</v>
      </c>
      <c r="O7" s="40">
        <f t="shared" si="1"/>
        <v>0</v>
      </c>
      <c r="P7" s="40">
        <f t="shared" si="1"/>
        <v>0</v>
      </c>
      <c r="Q7" s="40">
        <f t="shared" si="1"/>
        <v>0</v>
      </c>
      <c r="R7" s="40">
        <f t="shared" si="1"/>
        <v>6</v>
      </c>
      <c r="S7" s="40">
        <f t="shared" si="1"/>
        <v>7</v>
      </c>
      <c r="T7" s="40">
        <f t="shared" si="1"/>
        <v>5</v>
      </c>
      <c r="U7" s="40">
        <f t="shared" si="1"/>
        <v>0</v>
      </c>
      <c r="V7" s="40">
        <f t="shared" si="1"/>
        <v>6</v>
      </c>
      <c r="W7" s="40">
        <f t="shared" si="1"/>
        <v>4</v>
      </c>
      <c r="X7" s="40">
        <f t="shared" si="1"/>
        <v>2</v>
      </c>
      <c r="Y7" s="40">
        <f t="shared" si="1"/>
        <v>0</v>
      </c>
      <c r="Z7" s="40">
        <f t="shared" si="1"/>
        <v>0</v>
      </c>
      <c r="AA7" s="40">
        <f t="shared" si="1"/>
        <v>0</v>
      </c>
      <c r="AB7" s="40">
        <f t="shared" si="1"/>
        <v>0</v>
      </c>
      <c r="AC7" s="40">
        <f t="shared" si="1"/>
        <v>0</v>
      </c>
      <c r="AD7" s="40">
        <f t="shared" si="1"/>
        <v>0</v>
      </c>
      <c r="AE7" s="40">
        <f t="shared" si="1"/>
        <v>0</v>
      </c>
      <c r="AF7" s="40">
        <f t="shared" si="1"/>
        <v>4</v>
      </c>
      <c r="AG7" s="13"/>
    </row>
    <row r="8" spans="1:44" ht="14.65" thickBot="1" x14ac:dyDescent="0.5">
      <c r="A8" s="81"/>
      <c r="B8" s="82"/>
      <c r="C8" s="90">
        <v>0</v>
      </c>
      <c r="D8" s="90">
        <v>5</v>
      </c>
      <c r="E8" s="90">
        <v>0</v>
      </c>
      <c r="F8" s="90">
        <v>0</v>
      </c>
      <c r="G8" s="90">
        <v>3</v>
      </c>
      <c r="H8" s="90">
        <v>0</v>
      </c>
      <c r="I8" s="90">
        <v>6</v>
      </c>
      <c r="J8" s="90">
        <v>0</v>
      </c>
      <c r="K8" s="90">
        <v>3</v>
      </c>
      <c r="L8" s="90">
        <v>0</v>
      </c>
      <c r="M8" s="90">
        <v>5</v>
      </c>
      <c r="N8" s="90">
        <v>0</v>
      </c>
      <c r="O8" s="90">
        <v>0</v>
      </c>
      <c r="P8" s="90">
        <v>0</v>
      </c>
      <c r="Q8" s="90">
        <v>0</v>
      </c>
      <c r="R8" s="90">
        <v>6</v>
      </c>
      <c r="S8" s="90">
        <v>7</v>
      </c>
      <c r="T8" s="90">
        <v>5</v>
      </c>
      <c r="U8" s="90">
        <v>0</v>
      </c>
      <c r="V8" s="90">
        <v>6</v>
      </c>
      <c r="W8" s="90">
        <v>4</v>
      </c>
      <c r="X8" s="90">
        <v>2</v>
      </c>
      <c r="Y8" s="90">
        <v>0</v>
      </c>
      <c r="Z8" s="90">
        <v>0</v>
      </c>
      <c r="AA8" s="90">
        <v>0</v>
      </c>
      <c r="AB8" s="90">
        <v>0</v>
      </c>
      <c r="AC8" s="90">
        <v>0</v>
      </c>
      <c r="AD8" s="90">
        <v>0</v>
      </c>
      <c r="AE8" s="90">
        <v>0</v>
      </c>
      <c r="AF8" s="90">
        <v>4</v>
      </c>
      <c r="AG8" s="81">
        <f t="shared" ref="AG8:AG13" si="2">SUM(C8:AF8)</f>
        <v>56</v>
      </c>
    </row>
    <row r="9" spans="1:44" ht="26.65" thickBot="1" x14ac:dyDescent="0.5">
      <c r="A9" s="15" t="s">
        <v>42</v>
      </c>
      <c r="B9" s="29" t="s">
        <v>61</v>
      </c>
      <c r="C9" s="16">
        <v>0</v>
      </c>
      <c r="D9" s="16">
        <v>0</v>
      </c>
      <c r="E9" s="16">
        <v>0</v>
      </c>
      <c r="F9" s="16">
        <v>2</v>
      </c>
      <c r="G9" s="16">
        <v>0</v>
      </c>
      <c r="H9" s="16">
        <v>0</v>
      </c>
      <c r="I9" s="16">
        <v>0</v>
      </c>
      <c r="J9" s="16">
        <v>0</v>
      </c>
      <c r="K9" s="16">
        <v>2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7</v>
      </c>
      <c r="W9" s="16">
        <v>4</v>
      </c>
      <c r="X9" s="16">
        <v>0</v>
      </c>
      <c r="Y9" s="16">
        <v>0</v>
      </c>
      <c r="Z9" s="16">
        <v>0</v>
      </c>
      <c r="AA9" s="16">
        <v>4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3">
        <f t="shared" si="2"/>
        <v>19</v>
      </c>
      <c r="AI9">
        <f>COUNTIF(C9:AF9, 0)</f>
        <v>25</v>
      </c>
      <c r="AJ9">
        <f t="shared" si="0"/>
        <v>5</v>
      </c>
    </row>
    <row r="10" spans="1:44" ht="14.65" thickBot="1" x14ac:dyDescent="0.5">
      <c r="A10" s="15"/>
      <c r="B10" s="33">
        <v>43383</v>
      </c>
      <c r="C10" s="16">
        <v>0</v>
      </c>
      <c r="D10" s="16">
        <v>0</v>
      </c>
      <c r="E10" s="16">
        <v>0</v>
      </c>
      <c r="F10" s="16">
        <v>4</v>
      </c>
      <c r="G10" s="16">
        <v>0</v>
      </c>
      <c r="H10" s="16">
        <v>0</v>
      </c>
      <c r="I10" s="16">
        <v>2</v>
      </c>
      <c r="J10" s="16">
        <v>0</v>
      </c>
      <c r="K10" s="16">
        <v>0</v>
      </c>
      <c r="L10" s="16">
        <v>0</v>
      </c>
      <c r="M10" s="16">
        <v>0</v>
      </c>
      <c r="N10" s="16">
        <v>2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4</v>
      </c>
      <c r="AA10" s="16">
        <v>0</v>
      </c>
      <c r="AB10" s="16">
        <v>0</v>
      </c>
      <c r="AC10" s="16">
        <v>1</v>
      </c>
      <c r="AD10" s="16">
        <v>0</v>
      </c>
      <c r="AE10" s="16">
        <v>0</v>
      </c>
      <c r="AF10" s="16">
        <v>0</v>
      </c>
      <c r="AG10" s="13">
        <f t="shared" si="2"/>
        <v>13</v>
      </c>
      <c r="AI10">
        <f>COUNTIF(C10:AF10, 0)</f>
        <v>25</v>
      </c>
      <c r="AJ10">
        <f t="shared" si="0"/>
        <v>5</v>
      </c>
    </row>
    <row r="11" spans="1:44" ht="14.65" thickBot="1" x14ac:dyDescent="0.5">
      <c r="A11" s="15"/>
      <c r="B11" s="33">
        <v>43384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5</v>
      </c>
      <c r="O11" s="15">
        <v>0</v>
      </c>
      <c r="P11" s="15">
        <v>0</v>
      </c>
      <c r="Q11" s="15">
        <v>0</v>
      </c>
      <c r="R11" s="15">
        <v>0</v>
      </c>
      <c r="S11" s="15">
        <v>5</v>
      </c>
      <c r="T11" s="15">
        <v>0</v>
      </c>
      <c r="U11" s="15">
        <v>0</v>
      </c>
      <c r="V11" s="15">
        <v>4</v>
      </c>
      <c r="W11" s="15">
        <v>0</v>
      </c>
      <c r="X11" s="15">
        <v>0</v>
      </c>
      <c r="Y11" s="15">
        <v>3</v>
      </c>
      <c r="Z11" s="15">
        <v>0</v>
      </c>
      <c r="AA11" s="15">
        <v>2</v>
      </c>
      <c r="AB11" s="15">
        <v>0</v>
      </c>
      <c r="AC11" s="15">
        <v>3</v>
      </c>
      <c r="AD11" s="15">
        <v>0</v>
      </c>
      <c r="AE11" s="15">
        <v>0</v>
      </c>
      <c r="AF11" s="15">
        <v>0</v>
      </c>
      <c r="AG11" s="13">
        <f t="shared" si="2"/>
        <v>22</v>
      </c>
      <c r="AI11">
        <f>COUNTIF(C11:AF11, 0)</f>
        <v>24</v>
      </c>
      <c r="AJ11">
        <f t="shared" si="0"/>
        <v>6</v>
      </c>
    </row>
    <row r="12" spans="1:44" ht="14.65" thickBot="1" x14ac:dyDescent="0.5">
      <c r="A12" s="15"/>
      <c r="B12" s="30" t="s">
        <v>62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3</v>
      </c>
      <c r="I12" s="16">
        <v>4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3</v>
      </c>
      <c r="T12" s="16">
        <v>1</v>
      </c>
      <c r="U12" s="16">
        <v>0</v>
      </c>
      <c r="V12" s="16">
        <v>0</v>
      </c>
      <c r="W12" s="16">
        <v>5</v>
      </c>
      <c r="X12" s="16">
        <v>0</v>
      </c>
      <c r="Y12" s="16">
        <v>0</v>
      </c>
      <c r="Z12" s="16">
        <v>1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3">
        <f t="shared" si="2"/>
        <v>17</v>
      </c>
      <c r="AI12">
        <f>COUNTIF(C12:AF12, 0)</f>
        <v>24</v>
      </c>
      <c r="AJ12">
        <f t="shared" si="0"/>
        <v>6</v>
      </c>
    </row>
    <row r="13" spans="1:44" ht="14.65" thickBot="1" x14ac:dyDescent="0.5">
      <c r="A13" s="15"/>
      <c r="B13" s="33">
        <v>43386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2</v>
      </c>
      <c r="U13" s="16">
        <v>0</v>
      </c>
      <c r="V13" s="16">
        <v>1</v>
      </c>
      <c r="W13" s="16">
        <v>0</v>
      </c>
      <c r="X13" s="16">
        <v>0</v>
      </c>
      <c r="Y13" s="16">
        <v>0</v>
      </c>
      <c r="Z13" s="16">
        <v>0</v>
      </c>
      <c r="AA13" s="16">
        <v>2</v>
      </c>
      <c r="AB13" s="16">
        <v>0</v>
      </c>
      <c r="AC13" s="16">
        <v>2</v>
      </c>
      <c r="AD13" s="16">
        <v>0</v>
      </c>
      <c r="AE13" s="16">
        <v>0</v>
      </c>
      <c r="AF13" s="16">
        <v>0</v>
      </c>
      <c r="AG13" s="13">
        <f t="shared" si="2"/>
        <v>7</v>
      </c>
      <c r="AH13">
        <f>SUM(AG9:AG13)</f>
        <v>78</v>
      </c>
      <c r="AI13">
        <f>COUNTIF(C13:AF13, 0)</f>
        <v>26</v>
      </c>
      <c r="AJ13">
        <f t="shared" si="0"/>
        <v>4</v>
      </c>
    </row>
    <row r="14" spans="1:44" s="43" customFormat="1" ht="14.65" thickBot="1" x14ac:dyDescent="0.5">
      <c r="A14" s="41"/>
      <c r="B14" s="42"/>
      <c r="C14" s="40">
        <f t="shared" ref="C14:AF14" si="3">SUM(C9:C13)</f>
        <v>0</v>
      </c>
      <c r="D14" s="40">
        <f t="shared" si="3"/>
        <v>0</v>
      </c>
      <c r="E14" s="40">
        <f t="shared" si="3"/>
        <v>0</v>
      </c>
      <c r="F14" s="40">
        <f t="shared" si="3"/>
        <v>6</v>
      </c>
      <c r="G14" s="40">
        <f t="shared" si="3"/>
        <v>0</v>
      </c>
      <c r="H14" s="40">
        <f t="shared" si="3"/>
        <v>3</v>
      </c>
      <c r="I14" s="40">
        <f t="shared" si="3"/>
        <v>6</v>
      </c>
      <c r="J14" s="40">
        <f t="shared" si="3"/>
        <v>0</v>
      </c>
      <c r="K14" s="40">
        <f t="shared" si="3"/>
        <v>2</v>
      </c>
      <c r="L14" s="40">
        <f t="shared" si="3"/>
        <v>0</v>
      </c>
      <c r="M14" s="40">
        <f t="shared" si="3"/>
        <v>0</v>
      </c>
      <c r="N14" s="40">
        <f t="shared" si="3"/>
        <v>7</v>
      </c>
      <c r="O14" s="40">
        <f t="shared" si="3"/>
        <v>0</v>
      </c>
      <c r="P14" s="40">
        <f t="shared" si="3"/>
        <v>0</v>
      </c>
      <c r="Q14" s="40">
        <f t="shared" si="3"/>
        <v>0</v>
      </c>
      <c r="R14" s="40">
        <f t="shared" si="3"/>
        <v>0</v>
      </c>
      <c r="S14" s="40">
        <f t="shared" si="3"/>
        <v>8</v>
      </c>
      <c r="T14" s="40">
        <f t="shared" si="3"/>
        <v>3</v>
      </c>
      <c r="U14" s="40">
        <f t="shared" si="3"/>
        <v>0</v>
      </c>
      <c r="V14" s="40">
        <f t="shared" si="3"/>
        <v>12</v>
      </c>
      <c r="W14" s="40">
        <f t="shared" si="3"/>
        <v>9</v>
      </c>
      <c r="X14" s="40">
        <f t="shared" si="3"/>
        <v>0</v>
      </c>
      <c r="Y14" s="40">
        <f t="shared" si="3"/>
        <v>3</v>
      </c>
      <c r="Z14" s="40">
        <f t="shared" si="3"/>
        <v>5</v>
      </c>
      <c r="AA14" s="40">
        <f t="shared" si="3"/>
        <v>8</v>
      </c>
      <c r="AB14" s="40">
        <f t="shared" si="3"/>
        <v>0</v>
      </c>
      <c r="AC14" s="40">
        <f t="shared" si="3"/>
        <v>6</v>
      </c>
      <c r="AD14" s="40">
        <f t="shared" si="3"/>
        <v>0</v>
      </c>
      <c r="AE14" s="40">
        <f t="shared" si="3"/>
        <v>0</v>
      </c>
      <c r="AF14" s="40">
        <f t="shared" si="3"/>
        <v>0</v>
      </c>
      <c r="AG14" s="41"/>
      <c r="AR14"/>
    </row>
    <row r="15" spans="1:44" s="43" customFormat="1" ht="14.65" thickBot="1" x14ac:dyDescent="0.5">
      <c r="A15" s="81"/>
      <c r="B15" s="82"/>
      <c r="C15" s="17">
        <v>0</v>
      </c>
      <c r="D15" s="17">
        <v>0</v>
      </c>
      <c r="E15" s="17">
        <v>0</v>
      </c>
      <c r="F15" s="17">
        <v>6</v>
      </c>
      <c r="G15" s="17">
        <v>0</v>
      </c>
      <c r="H15" s="17">
        <v>3</v>
      </c>
      <c r="I15" s="17">
        <v>6</v>
      </c>
      <c r="J15" s="17">
        <v>0</v>
      </c>
      <c r="K15" s="17">
        <v>2</v>
      </c>
      <c r="L15" s="17">
        <v>0</v>
      </c>
      <c r="M15" s="17">
        <v>0</v>
      </c>
      <c r="N15" s="17">
        <v>7</v>
      </c>
      <c r="O15" s="17">
        <v>0</v>
      </c>
      <c r="P15" s="17">
        <v>0</v>
      </c>
      <c r="Q15" s="17">
        <v>0</v>
      </c>
      <c r="R15" s="17">
        <v>0</v>
      </c>
      <c r="S15" s="17">
        <v>8</v>
      </c>
      <c r="T15" s="17">
        <v>3</v>
      </c>
      <c r="U15" s="17">
        <v>0</v>
      </c>
      <c r="V15" s="17">
        <v>12</v>
      </c>
      <c r="W15" s="17">
        <v>9</v>
      </c>
      <c r="X15" s="17">
        <v>0</v>
      </c>
      <c r="Y15" s="17">
        <v>3</v>
      </c>
      <c r="Z15" s="17">
        <v>5</v>
      </c>
      <c r="AA15" s="17">
        <v>8</v>
      </c>
      <c r="AB15" s="17">
        <v>0</v>
      </c>
      <c r="AC15" s="17">
        <v>6</v>
      </c>
      <c r="AD15" s="17">
        <v>0</v>
      </c>
      <c r="AE15" s="17">
        <v>0</v>
      </c>
      <c r="AF15" s="17">
        <v>0</v>
      </c>
      <c r="AG15" s="81">
        <f t="shared" ref="AG15:AG20" si="4">SUM(C15:AF15)</f>
        <v>78</v>
      </c>
      <c r="AR15"/>
    </row>
    <row r="16" spans="1:44" ht="14.65" thickBot="1" x14ac:dyDescent="0.5">
      <c r="A16" s="13" t="s">
        <v>43</v>
      </c>
      <c r="B16" s="31" t="s">
        <v>63</v>
      </c>
      <c r="C16" s="19">
        <v>0</v>
      </c>
      <c r="D16" s="19">
        <v>0</v>
      </c>
      <c r="E16" s="19">
        <v>1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1</v>
      </c>
      <c r="M16" s="19">
        <v>0</v>
      </c>
      <c r="N16" s="19">
        <v>0</v>
      </c>
      <c r="O16" s="19">
        <v>0</v>
      </c>
      <c r="P16" s="19">
        <v>0</v>
      </c>
      <c r="Q16" s="19">
        <v>1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3</v>
      </c>
      <c r="AB16" s="19">
        <v>0</v>
      </c>
      <c r="AC16" s="19">
        <v>0</v>
      </c>
      <c r="AD16" s="19">
        <v>6</v>
      </c>
      <c r="AE16" s="19">
        <v>0</v>
      </c>
      <c r="AF16" s="19">
        <v>0</v>
      </c>
      <c r="AG16" s="13">
        <f t="shared" si="4"/>
        <v>12</v>
      </c>
      <c r="AI16">
        <f>COUNTIF(C16:AF16, 0)</f>
        <v>25</v>
      </c>
      <c r="AJ16">
        <f t="shared" si="0"/>
        <v>5</v>
      </c>
    </row>
    <row r="17" spans="1:44" ht="14.65" thickBot="1" x14ac:dyDescent="0.5">
      <c r="A17" s="13"/>
      <c r="B17" s="32">
        <v>43390</v>
      </c>
      <c r="C17" s="19">
        <v>0</v>
      </c>
      <c r="D17" s="19">
        <v>0</v>
      </c>
      <c r="E17" s="19">
        <v>0</v>
      </c>
      <c r="F17" s="19">
        <v>3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5</v>
      </c>
      <c r="V17" s="19">
        <v>3</v>
      </c>
      <c r="W17" s="19">
        <v>0</v>
      </c>
      <c r="X17" s="19">
        <v>0</v>
      </c>
      <c r="Y17" s="19">
        <v>0</v>
      </c>
      <c r="Z17" s="19">
        <v>0</v>
      </c>
      <c r="AA17" s="19">
        <v>6</v>
      </c>
      <c r="AB17" s="19">
        <v>0</v>
      </c>
      <c r="AC17" s="19">
        <v>5</v>
      </c>
      <c r="AD17" s="19">
        <v>0</v>
      </c>
      <c r="AE17" s="19">
        <v>1</v>
      </c>
      <c r="AF17" s="19">
        <v>2</v>
      </c>
      <c r="AG17" s="13">
        <f t="shared" si="4"/>
        <v>25</v>
      </c>
      <c r="AI17">
        <f>COUNTIF(C17:AF17, 0)</f>
        <v>23</v>
      </c>
      <c r="AJ17">
        <f t="shared" si="0"/>
        <v>7</v>
      </c>
    </row>
    <row r="18" spans="1:44" ht="14.65" thickBot="1" x14ac:dyDescent="0.5">
      <c r="A18" s="13"/>
      <c r="B18" s="32">
        <v>43391</v>
      </c>
      <c r="C18" s="19">
        <v>0</v>
      </c>
      <c r="D18" s="19">
        <v>0</v>
      </c>
      <c r="E18" s="19">
        <v>7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3</v>
      </c>
      <c r="Y18" s="19">
        <v>3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5</v>
      </c>
      <c r="AG18" s="13">
        <f t="shared" si="4"/>
        <v>18</v>
      </c>
      <c r="AI18">
        <f>COUNTIF(C18:AF18, 0)</f>
        <v>26</v>
      </c>
      <c r="AJ18">
        <f t="shared" si="0"/>
        <v>4</v>
      </c>
    </row>
    <row r="19" spans="1:44" ht="14.65" thickBot="1" x14ac:dyDescent="0.5">
      <c r="A19" s="13"/>
      <c r="B19" s="28" t="s">
        <v>64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6</v>
      </c>
      <c r="O19" s="19">
        <v>0</v>
      </c>
      <c r="P19" s="19">
        <v>2</v>
      </c>
      <c r="Q19" s="19">
        <v>0</v>
      </c>
      <c r="R19" s="19">
        <v>3</v>
      </c>
      <c r="S19" s="19">
        <v>4</v>
      </c>
      <c r="T19" s="19">
        <v>0</v>
      </c>
      <c r="U19" s="19">
        <v>0</v>
      </c>
      <c r="V19" s="19">
        <v>5</v>
      </c>
      <c r="W19" s="19">
        <v>5</v>
      </c>
      <c r="X19" s="19">
        <v>2</v>
      </c>
      <c r="Y19" s="19">
        <v>0</v>
      </c>
      <c r="Z19" s="19">
        <v>0</v>
      </c>
      <c r="AA19" s="19">
        <v>3</v>
      </c>
      <c r="AB19" s="19">
        <v>0</v>
      </c>
      <c r="AC19" s="19">
        <v>2</v>
      </c>
      <c r="AD19" s="19">
        <v>0</v>
      </c>
      <c r="AE19" s="19">
        <v>0</v>
      </c>
      <c r="AF19" s="19">
        <v>0</v>
      </c>
      <c r="AG19" s="13">
        <f t="shared" si="4"/>
        <v>32</v>
      </c>
      <c r="AI19">
        <f>COUNTIF(C19:AF19, 0)</f>
        <v>21</v>
      </c>
      <c r="AJ19">
        <f t="shared" si="0"/>
        <v>9</v>
      </c>
    </row>
    <row r="20" spans="1:44" ht="14.65" thickBot="1" x14ac:dyDescent="0.5">
      <c r="A20" s="13"/>
      <c r="B20" s="32">
        <v>43393</v>
      </c>
      <c r="C20" s="19">
        <v>0</v>
      </c>
      <c r="D20" s="19">
        <v>4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7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3</v>
      </c>
      <c r="S20" s="19">
        <v>7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1</v>
      </c>
      <c r="AC20" s="19">
        <v>0</v>
      </c>
      <c r="AD20" s="19">
        <v>0</v>
      </c>
      <c r="AE20" s="19">
        <v>0</v>
      </c>
      <c r="AF20" s="19">
        <v>0</v>
      </c>
      <c r="AG20" s="13">
        <f t="shared" si="4"/>
        <v>22</v>
      </c>
      <c r="AH20">
        <f>SUM(AG16:AG20)</f>
        <v>109</v>
      </c>
      <c r="AI20">
        <f>COUNTIF(C20:AF20, 0)</f>
        <v>25</v>
      </c>
      <c r="AJ20">
        <f t="shared" si="0"/>
        <v>5</v>
      </c>
    </row>
    <row r="21" spans="1:44" s="21" customFormat="1" ht="14.65" thickBot="1" x14ac:dyDescent="0.5">
      <c r="A21" s="47"/>
      <c r="B21" s="48"/>
      <c r="C21" s="25">
        <f t="shared" ref="C21:AF21" si="5">SUM(C16:C20)</f>
        <v>0</v>
      </c>
      <c r="D21" s="25">
        <f t="shared" si="5"/>
        <v>4</v>
      </c>
      <c r="E21" s="25">
        <f t="shared" si="5"/>
        <v>8</v>
      </c>
      <c r="F21" s="25">
        <f t="shared" si="5"/>
        <v>3</v>
      </c>
      <c r="G21" s="25">
        <f t="shared" si="5"/>
        <v>0</v>
      </c>
      <c r="H21" s="25">
        <f t="shared" si="5"/>
        <v>0</v>
      </c>
      <c r="I21" s="25">
        <f t="shared" si="5"/>
        <v>0</v>
      </c>
      <c r="J21" s="25">
        <f t="shared" si="5"/>
        <v>0</v>
      </c>
      <c r="K21" s="25">
        <f t="shared" si="5"/>
        <v>7</v>
      </c>
      <c r="L21" s="25">
        <f t="shared" si="5"/>
        <v>1</v>
      </c>
      <c r="M21" s="25">
        <f t="shared" si="5"/>
        <v>0</v>
      </c>
      <c r="N21" s="25">
        <f t="shared" si="5"/>
        <v>6</v>
      </c>
      <c r="O21" s="25">
        <f t="shared" si="5"/>
        <v>0</v>
      </c>
      <c r="P21" s="25">
        <f t="shared" si="5"/>
        <v>2</v>
      </c>
      <c r="Q21" s="25">
        <f t="shared" si="5"/>
        <v>1</v>
      </c>
      <c r="R21" s="25">
        <f t="shared" si="5"/>
        <v>6</v>
      </c>
      <c r="S21" s="25">
        <f t="shared" si="5"/>
        <v>11</v>
      </c>
      <c r="T21" s="25">
        <f t="shared" si="5"/>
        <v>0</v>
      </c>
      <c r="U21" s="25">
        <f t="shared" si="5"/>
        <v>5</v>
      </c>
      <c r="V21" s="25">
        <f t="shared" si="5"/>
        <v>8</v>
      </c>
      <c r="W21" s="25">
        <f t="shared" si="5"/>
        <v>5</v>
      </c>
      <c r="X21" s="25">
        <f t="shared" si="5"/>
        <v>5</v>
      </c>
      <c r="Y21" s="25">
        <f t="shared" si="5"/>
        <v>3</v>
      </c>
      <c r="Z21" s="25">
        <f t="shared" si="5"/>
        <v>0</v>
      </c>
      <c r="AA21" s="25">
        <f t="shared" si="5"/>
        <v>12</v>
      </c>
      <c r="AB21" s="25">
        <f t="shared" si="5"/>
        <v>1</v>
      </c>
      <c r="AC21" s="25">
        <f t="shared" si="5"/>
        <v>7</v>
      </c>
      <c r="AD21" s="25">
        <f t="shared" si="5"/>
        <v>6</v>
      </c>
      <c r="AE21" s="25">
        <f t="shared" si="5"/>
        <v>1</v>
      </c>
      <c r="AF21" s="25">
        <f t="shared" si="5"/>
        <v>7</v>
      </c>
      <c r="AG21" s="47"/>
      <c r="AR21"/>
    </row>
    <row r="22" spans="1:44" s="21" customFormat="1" ht="14.65" thickBot="1" x14ac:dyDescent="0.5">
      <c r="A22" s="81"/>
      <c r="B22" s="82"/>
      <c r="C22" s="17">
        <v>0</v>
      </c>
      <c r="D22" s="17">
        <v>4</v>
      </c>
      <c r="E22" s="17">
        <v>8</v>
      </c>
      <c r="F22" s="17">
        <v>3</v>
      </c>
      <c r="G22" s="17">
        <v>0</v>
      </c>
      <c r="H22" s="17">
        <v>0</v>
      </c>
      <c r="I22" s="17">
        <v>0</v>
      </c>
      <c r="J22" s="17">
        <v>0</v>
      </c>
      <c r="K22" s="17">
        <v>7</v>
      </c>
      <c r="L22" s="17">
        <v>1</v>
      </c>
      <c r="M22" s="17">
        <v>0</v>
      </c>
      <c r="N22" s="17">
        <v>6</v>
      </c>
      <c r="O22" s="17">
        <v>0</v>
      </c>
      <c r="P22" s="17">
        <v>2</v>
      </c>
      <c r="Q22" s="17">
        <v>1</v>
      </c>
      <c r="R22" s="17">
        <v>6</v>
      </c>
      <c r="S22" s="17">
        <v>11</v>
      </c>
      <c r="T22" s="17">
        <v>0</v>
      </c>
      <c r="U22" s="17">
        <v>5</v>
      </c>
      <c r="V22" s="17">
        <v>8</v>
      </c>
      <c r="W22" s="17">
        <v>5</v>
      </c>
      <c r="X22" s="17">
        <v>5</v>
      </c>
      <c r="Y22" s="17">
        <v>3</v>
      </c>
      <c r="Z22" s="17">
        <v>0</v>
      </c>
      <c r="AA22" s="17">
        <v>12</v>
      </c>
      <c r="AB22" s="17">
        <v>1</v>
      </c>
      <c r="AC22" s="17">
        <v>7</v>
      </c>
      <c r="AD22" s="17">
        <v>6</v>
      </c>
      <c r="AE22" s="17">
        <v>1</v>
      </c>
      <c r="AF22" s="17">
        <v>7</v>
      </c>
      <c r="AG22" s="81">
        <f t="shared" ref="AG22:AG27" si="6">SUM(C22:AF22)</f>
        <v>109</v>
      </c>
      <c r="AR22"/>
    </row>
    <row r="23" spans="1:44" ht="26.65" thickBot="1" x14ac:dyDescent="0.5">
      <c r="A23" s="15" t="s">
        <v>44</v>
      </c>
      <c r="B23" s="29" t="s">
        <v>65</v>
      </c>
      <c r="C23" s="16">
        <v>0</v>
      </c>
      <c r="D23" s="16">
        <v>1</v>
      </c>
      <c r="E23" s="16">
        <v>0</v>
      </c>
      <c r="F23" s="16">
        <v>1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3</v>
      </c>
      <c r="P23" s="16">
        <v>2</v>
      </c>
      <c r="Q23" s="16">
        <v>0</v>
      </c>
      <c r="R23" s="16">
        <v>0</v>
      </c>
      <c r="S23" s="16">
        <v>3</v>
      </c>
      <c r="T23" s="16">
        <v>0</v>
      </c>
      <c r="U23" s="16">
        <v>0</v>
      </c>
      <c r="V23" s="16">
        <v>0</v>
      </c>
      <c r="W23" s="16">
        <v>0</v>
      </c>
      <c r="X23" s="16">
        <v>2</v>
      </c>
      <c r="Y23" s="16">
        <v>0</v>
      </c>
      <c r="Z23" s="16">
        <v>0</v>
      </c>
      <c r="AA23" s="16">
        <v>6</v>
      </c>
      <c r="AB23" s="16">
        <v>3</v>
      </c>
      <c r="AC23" s="16">
        <v>0</v>
      </c>
      <c r="AD23" s="16">
        <v>0</v>
      </c>
      <c r="AE23" s="16">
        <v>3</v>
      </c>
      <c r="AF23" s="16">
        <v>0</v>
      </c>
      <c r="AG23" s="13">
        <f t="shared" si="6"/>
        <v>24</v>
      </c>
      <c r="AI23">
        <f>COUNTIF(C23:AF23, 0)</f>
        <v>21</v>
      </c>
      <c r="AJ23">
        <f t="shared" si="0"/>
        <v>9</v>
      </c>
    </row>
    <row r="24" spans="1:44" ht="14.65" thickBot="1" x14ac:dyDescent="0.5">
      <c r="A24" s="15"/>
      <c r="B24" s="33">
        <v>43397</v>
      </c>
      <c r="C24" s="16">
        <v>7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6</v>
      </c>
      <c r="J24" s="16">
        <v>0</v>
      </c>
      <c r="K24" s="16">
        <v>0</v>
      </c>
      <c r="L24" s="16">
        <v>4</v>
      </c>
      <c r="M24" s="16">
        <v>0</v>
      </c>
      <c r="N24" s="16">
        <v>0</v>
      </c>
      <c r="O24" s="16">
        <v>4</v>
      </c>
      <c r="P24" s="16">
        <v>0</v>
      </c>
      <c r="Q24" s="16">
        <v>0</v>
      </c>
      <c r="R24" s="16">
        <v>0</v>
      </c>
      <c r="S24" s="16">
        <v>3</v>
      </c>
      <c r="T24" s="16">
        <v>0</v>
      </c>
      <c r="U24" s="16">
        <v>0</v>
      </c>
      <c r="V24" s="16">
        <v>0</v>
      </c>
      <c r="W24" s="16">
        <v>1</v>
      </c>
      <c r="X24" s="16">
        <v>0</v>
      </c>
      <c r="Y24" s="16">
        <v>0</v>
      </c>
      <c r="Z24" s="16">
        <v>0</v>
      </c>
      <c r="AA24" s="16">
        <v>0</v>
      </c>
      <c r="AB24" s="16">
        <v>2</v>
      </c>
      <c r="AC24" s="16">
        <v>0</v>
      </c>
      <c r="AD24" s="16">
        <v>0</v>
      </c>
      <c r="AE24" s="16">
        <v>3</v>
      </c>
      <c r="AF24" s="16">
        <v>0</v>
      </c>
      <c r="AG24" s="13">
        <f t="shared" si="6"/>
        <v>31</v>
      </c>
      <c r="AI24">
        <f>COUNTIF(C24:AF24, 0)</f>
        <v>21</v>
      </c>
      <c r="AJ24">
        <f t="shared" si="0"/>
        <v>9</v>
      </c>
    </row>
    <row r="25" spans="1:44" ht="14.65" thickBot="1" x14ac:dyDescent="0.5">
      <c r="A25" s="15"/>
      <c r="B25" s="33">
        <v>43398</v>
      </c>
      <c r="C25" s="16">
        <v>0</v>
      </c>
      <c r="D25" s="16">
        <v>4</v>
      </c>
      <c r="E25" s="16">
        <v>0</v>
      </c>
      <c r="F25" s="16">
        <v>0</v>
      </c>
      <c r="G25" s="16">
        <v>0</v>
      </c>
      <c r="H25" s="16">
        <v>3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2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4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5</v>
      </c>
      <c r="AE25" s="16">
        <v>0</v>
      </c>
      <c r="AF25" s="16">
        <v>0</v>
      </c>
      <c r="AG25" s="13">
        <f t="shared" si="6"/>
        <v>18</v>
      </c>
      <c r="AI25">
        <f>COUNTIF(C25:AF25, 0)</f>
        <v>25</v>
      </c>
      <c r="AJ25">
        <f t="shared" si="0"/>
        <v>5</v>
      </c>
    </row>
    <row r="26" spans="1:44" ht="14.65" thickBot="1" x14ac:dyDescent="0.5">
      <c r="A26" s="15"/>
      <c r="B26" s="30" t="s">
        <v>66</v>
      </c>
      <c r="C26" s="16">
        <v>3</v>
      </c>
      <c r="D26" s="16">
        <v>1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4</v>
      </c>
      <c r="M26" s="16">
        <v>8</v>
      </c>
      <c r="N26" s="16">
        <v>0</v>
      </c>
      <c r="O26" s="16">
        <v>0</v>
      </c>
      <c r="P26" s="16">
        <v>3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2</v>
      </c>
      <c r="Y26" s="16">
        <v>0</v>
      </c>
      <c r="Z26" s="16">
        <v>0</v>
      </c>
      <c r="AA26" s="16">
        <v>0</v>
      </c>
      <c r="AB26" s="16">
        <v>1</v>
      </c>
      <c r="AC26" s="16">
        <v>0</v>
      </c>
      <c r="AD26" s="16">
        <v>4</v>
      </c>
      <c r="AE26" s="16">
        <v>0</v>
      </c>
      <c r="AF26" s="16">
        <v>0</v>
      </c>
      <c r="AG26" s="13">
        <f t="shared" si="6"/>
        <v>26</v>
      </c>
      <c r="AI26">
        <f>COUNTIF(C26:AF26, 0)</f>
        <v>22</v>
      </c>
      <c r="AJ26">
        <f t="shared" si="0"/>
        <v>8</v>
      </c>
    </row>
    <row r="27" spans="1:44" ht="14.65" thickBot="1" x14ac:dyDescent="0.5">
      <c r="A27" s="15"/>
      <c r="B27" s="33">
        <v>43400</v>
      </c>
      <c r="C27" s="16">
        <v>2</v>
      </c>
      <c r="D27" s="16">
        <v>0</v>
      </c>
      <c r="E27" s="16">
        <v>0</v>
      </c>
      <c r="F27" s="16">
        <v>7</v>
      </c>
      <c r="G27" s="16">
        <v>0</v>
      </c>
      <c r="H27" s="16">
        <v>6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3</v>
      </c>
      <c r="U27" s="16">
        <v>0</v>
      </c>
      <c r="V27" s="16">
        <v>0</v>
      </c>
      <c r="W27" s="16">
        <v>2</v>
      </c>
      <c r="X27" s="16">
        <v>0</v>
      </c>
      <c r="Y27" s="16">
        <v>0</v>
      </c>
      <c r="Z27" s="16">
        <v>0</v>
      </c>
      <c r="AA27" s="16">
        <v>3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3">
        <f t="shared" si="6"/>
        <v>23</v>
      </c>
      <c r="AH27">
        <f>SUM(AG23:AG27)</f>
        <v>122</v>
      </c>
      <c r="AI27">
        <f>COUNTIF(C27:AF27, 0)</f>
        <v>24</v>
      </c>
      <c r="AJ27">
        <f t="shared" si="0"/>
        <v>6</v>
      </c>
    </row>
    <row r="28" spans="1:44" s="21" customFormat="1" ht="14.65" thickBot="1" x14ac:dyDescent="0.5">
      <c r="A28" s="47"/>
      <c r="B28" s="48"/>
      <c r="C28" s="25">
        <f t="shared" ref="C28:AF28" si="7">SUM(C23:C27)</f>
        <v>12</v>
      </c>
      <c r="D28" s="25">
        <f t="shared" si="7"/>
        <v>7</v>
      </c>
      <c r="E28" s="25">
        <f t="shared" si="7"/>
        <v>0</v>
      </c>
      <c r="F28" s="25">
        <f t="shared" si="7"/>
        <v>8</v>
      </c>
      <c r="G28" s="25">
        <f t="shared" si="7"/>
        <v>0</v>
      </c>
      <c r="H28" s="25">
        <f t="shared" si="7"/>
        <v>9</v>
      </c>
      <c r="I28" s="25">
        <f t="shared" si="7"/>
        <v>6</v>
      </c>
      <c r="J28" s="25">
        <f t="shared" si="7"/>
        <v>0</v>
      </c>
      <c r="K28" s="25">
        <f t="shared" si="7"/>
        <v>0</v>
      </c>
      <c r="L28" s="25">
        <f t="shared" si="7"/>
        <v>8</v>
      </c>
      <c r="M28" s="25">
        <f t="shared" si="7"/>
        <v>8</v>
      </c>
      <c r="N28" s="25">
        <f t="shared" si="7"/>
        <v>0</v>
      </c>
      <c r="O28" s="25">
        <f t="shared" si="7"/>
        <v>7</v>
      </c>
      <c r="P28" s="25">
        <f t="shared" si="7"/>
        <v>7</v>
      </c>
      <c r="Q28" s="25">
        <f t="shared" si="7"/>
        <v>0</v>
      </c>
      <c r="R28" s="25">
        <f t="shared" si="7"/>
        <v>0</v>
      </c>
      <c r="S28" s="25">
        <f t="shared" si="7"/>
        <v>6</v>
      </c>
      <c r="T28" s="25">
        <f t="shared" si="7"/>
        <v>3</v>
      </c>
      <c r="U28" s="25">
        <f t="shared" si="7"/>
        <v>0</v>
      </c>
      <c r="V28" s="25">
        <f t="shared" si="7"/>
        <v>0</v>
      </c>
      <c r="W28" s="25">
        <f t="shared" si="7"/>
        <v>7</v>
      </c>
      <c r="X28" s="25">
        <f t="shared" si="7"/>
        <v>4</v>
      </c>
      <c r="Y28" s="25">
        <f t="shared" si="7"/>
        <v>0</v>
      </c>
      <c r="Z28" s="25">
        <f t="shared" si="7"/>
        <v>0</v>
      </c>
      <c r="AA28" s="25">
        <f t="shared" si="7"/>
        <v>9</v>
      </c>
      <c r="AB28" s="25">
        <f t="shared" si="7"/>
        <v>6</v>
      </c>
      <c r="AC28" s="25">
        <f t="shared" si="7"/>
        <v>0</v>
      </c>
      <c r="AD28" s="25">
        <f t="shared" si="7"/>
        <v>9</v>
      </c>
      <c r="AE28" s="25">
        <f t="shared" si="7"/>
        <v>6</v>
      </c>
      <c r="AF28" s="25">
        <f t="shared" si="7"/>
        <v>0</v>
      </c>
      <c r="AG28" s="47"/>
      <c r="AR28"/>
    </row>
    <row r="29" spans="1:44" s="21" customFormat="1" ht="14.65" thickBot="1" x14ac:dyDescent="0.5">
      <c r="A29" s="81"/>
      <c r="B29" s="82"/>
      <c r="C29" s="17">
        <v>12</v>
      </c>
      <c r="D29" s="17">
        <v>7</v>
      </c>
      <c r="E29" s="17">
        <v>0</v>
      </c>
      <c r="F29" s="17">
        <v>8</v>
      </c>
      <c r="G29" s="17">
        <v>0</v>
      </c>
      <c r="H29" s="17">
        <v>9</v>
      </c>
      <c r="I29" s="17">
        <v>6</v>
      </c>
      <c r="J29" s="17">
        <v>0</v>
      </c>
      <c r="K29" s="17">
        <v>0</v>
      </c>
      <c r="L29" s="17">
        <v>8</v>
      </c>
      <c r="M29" s="17">
        <v>8</v>
      </c>
      <c r="N29" s="17">
        <v>0</v>
      </c>
      <c r="O29" s="17">
        <v>7</v>
      </c>
      <c r="P29" s="17">
        <v>7</v>
      </c>
      <c r="Q29" s="17">
        <v>0</v>
      </c>
      <c r="R29" s="17">
        <v>0</v>
      </c>
      <c r="S29" s="17">
        <v>6</v>
      </c>
      <c r="T29" s="17">
        <v>3</v>
      </c>
      <c r="U29" s="17">
        <v>0</v>
      </c>
      <c r="V29" s="17">
        <v>0</v>
      </c>
      <c r="W29" s="17">
        <v>7</v>
      </c>
      <c r="X29" s="17">
        <v>4</v>
      </c>
      <c r="Y29" s="17">
        <v>0</v>
      </c>
      <c r="Z29" s="17">
        <v>0</v>
      </c>
      <c r="AA29" s="17">
        <v>9</v>
      </c>
      <c r="AB29" s="17">
        <v>6</v>
      </c>
      <c r="AC29" s="17">
        <v>0</v>
      </c>
      <c r="AD29" s="17">
        <v>9</v>
      </c>
      <c r="AE29" s="17">
        <v>6</v>
      </c>
      <c r="AF29" s="17">
        <v>0</v>
      </c>
      <c r="AG29" s="81">
        <f t="shared" ref="AG29:AG34" si="8">SUM(C29:AF29)</f>
        <v>122</v>
      </c>
      <c r="AR29"/>
    </row>
    <row r="30" spans="1:44" ht="14.65" thickBot="1" x14ac:dyDescent="0.5">
      <c r="A30" s="13" t="s">
        <v>45</v>
      </c>
      <c r="B30" s="31">
        <v>43403</v>
      </c>
      <c r="C30" s="14">
        <v>0</v>
      </c>
      <c r="D30" s="14">
        <v>0</v>
      </c>
      <c r="E30" s="14">
        <v>0</v>
      </c>
      <c r="F30" s="14">
        <v>0</v>
      </c>
      <c r="G30" s="14">
        <v>8</v>
      </c>
      <c r="H30" s="14">
        <v>0</v>
      </c>
      <c r="I30" s="14">
        <v>3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3</v>
      </c>
      <c r="P30" s="14">
        <v>0</v>
      </c>
      <c r="Q30" s="14">
        <v>0</v>
      </c>
      <c r="R30" s="14">
        <v>0</v>
      </c>
      <c r="S30" s="14">
        <v>0</v>
      </c>
      <c r="T30" s="14">
        <v>1</v>
      </c>
      <c r="U30" s="14">
        <v>3</v>
      </c>
      <c r="V30" s="14">
        <v>0</v>
      </c>
      <c r="W30" s="14">
        <v>6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4</v>
      </c>
      <c r="AD30" s="14">
        <v>0</v>
      </c>
      <c r="AE30" s="14">
        <v>0</v>
      </c>
      <c r="AF30" s="14">
        <v>0</v>
      </c>
      <c r="AG30" s="13">
        <f t="shared" si="8"/>
        <v>28</v>
      </c>
      <c r="AI30">
        <f>COUNTIF(C30:AF30, 0)</f>
        <v>23</v>
      </c>
      <c r="AJ30">
        <f t="shared" si="0"/>
        <v>7</v>
      </c>
    </row>
    <row r="31" spans="1:44" ht="14.65" thickBot="1" x14ac:dyDescent="0.5">
      <c r="A31" s="13"/>
      <c r="B31" s="28" t="s">
        <v>57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7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1</v>
      </c>
      <c r="W31" s="14">
        <v>0</v>
      </c>
      <c r="X31" s="14">
        <v>0</v>
      </c>
      <c r="Y31" s="14">
        <v>8</v>
      </c>
      <c r="Z31" s="14">
        <v>4</v>
      </c>
      <c r="AA31" s="14">
        <v>0</v>
      </c>
      <c r="AB31" s="14">
        <v>0</v>
      </c>
      <c r="AC31" s="14">
        <v>3</v>
      </c>
      <c r="AD31" s="14">
        <v>0</v>
      </c>
      <c r="AE31" s="14">
        <v>0</v>
      </c>
      <c r="AF31" s="14">
        <v>0</v>
      </c>
      <c r="AG31" s="13">
        <f t="shared" si="8"/>
        <v>23</v>
      </c>
      <c r="AI31">
        <f>COUNTIF(C31:AF31, 0)</f>
        <v>25</v>
      </c>
      <c r="AJ31">
        <f t="shared" si="0"/>
        <v>5</v>
      </c>
    </row>
    <row r="32" spans="1:44" ht="14.65" thickBot="1" x14ac:dyDescent="0.5">
      <c r="A32" s="13"/>
      <c r="B32" s="32">
        <v>43405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3">
        <f t="shared" si="8"/>
        <v>0</v>
      </c>
      <c r="AI32">
        <f>COUNTIF(C32:AF32, 0)</f>
        <v>30</v>
      </c>
      <c r="AJ32">
        <f t="shared" si="0"/>
        <v>0</v>
      </c>
    </row>
    <row r="33" spans="1:44" ht="26.65" thickBot="1" x14ac:dyDescent="0.5">
      <c r="A33" s="13"/>
      <c r="B33" s="28" t="s">
        <v>58</v>
      </c>
      <c r="C33" s="14">
        <v>0</v>
      </c>
      <c r="D33" s="14">
        <v>0</v>
      </c>
      <c r="E33" s="14">
        <v>8</v>
      </c>
      <c r="F33" s="14">
        <v>6</v>
      </c>
      <c r="G33" s="14">
        <v>0</v>
      </c>
      <c r="H33" s="14">
        <v>0</v>
      </c>
      <c r="I33" s="14">
        <v>0</v>
      </c>
      <c r="J33" s="14">
        <v>1</v>
      </c>
      <c r="K33" s="14">
        <v>0</v>
      </c>
      <c r="L33" s="14">
        <v>0</v>
      </c>
      <c r="M33" s="14">
        <v>6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6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3">
        <f t="shared" si="8"/>
        <v>27</v>
      </c>
      <c r="AI33">
        <f>COUNTIF(C33:AF33, 0)</f>
        <v>25</v>
      </c>
      <c r="AJ33">
        <f t="shared" si="0"/>
        <v>5</v>
      </c>
    </row>
    <row r="34" spans="1:44" ht="14.65" thickBot="1" x14ac:dyDescent="0.5">
      <c r="A34" s="13"/>
      <c r="B34" s="32">
        <v>43407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3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4</v>
      </c>
      <c r="R34" s="14">
        <v>8</v>
      </c>
      <c r="S34" s="14">
        <v>0</v>
      </c>
      <c r="T34" s="14">
        <v>0</v>
      </c>
      <c r="U34" s="14">
        <v>3</v>
      </c>
      <c r="V34" s="14">
        <v>0</v>
      </c>
      <c r="W34" s="14">
        <v>0</v>
      </c>
      <c r="X34" s="14">
        <v>7</v>
      </c>
      <c r="Y34" s="14">
        <v>0</v>
      </c>
      <c r="Z34" s="14">
        <v>3</v>
      </c>
      <c r="AA34" s="14">
        <v>0</v>
      </c>
      <c r="AB34" s="14">
        <v>0</v>
      </c>
      <c r="AC34" s="14">
        <v>0</v>
      </c>
      <c r="AD34" s="14">
        <v>6</v>
      </c>
      <c r="AE34" s="14">
        <v>0</v>
      </c>
      <c r="AF34" s="14">
        <v>0</v>
      </c>
      <c r="AG34" s="13">
        <f t="shared" si="8"/>
        <v>34</v>
      </c>
      <c r="AH34">
        <f>SUM(AG30:AG34)</f>
        <v>112</v>
      </c>
      <c r="AI34">
        <f>COUNTIF(C34:AF34, 0)</f>
        <v>23</v>
      </c>
      <c r="AJ34">
        <f t="shared" si="0"/>
        <v>7</v>
      </c>
    </row>
    <row r="35" spans="1:44" s="21" customFormat="1" ht="14.65" thickBot="1" x14ac:dyDescent="0.5">
      <c r="A35" s="47"/>
      <c r="B35" s="48"/>
      <c r="C35" s="25">
        <f t="shared" ref="C35:AF35" si="9">SUM(C30:C34)</f>
        <v>0</v>
      </c>
      <c r="D35" s="25">
        <f t="shared" si="9"/>
        <v>0</v>
      </c>
      <c r="E35" s="25">
        <f t="shared" si="9"/>
        <v>8</v>
      </c>
      <c r="F35" s="25">
        <f t="shared" si="9"/>
        <v>6</v>
      </c>
      <c r="G35" s="25">
        <f t="shared" si="9"/>
        <v>8</v>
      </c>
      <c r="H35" s="25">
        <f t="shared" si="9"/>
        <v>0</v>
      </c>
      <c r="I35" s="25">
        <f t="shared" si="9"/>
        <v>6</v>
      </c>
      <c r="J35" s="25">
        <f t="shared" si="9"/>
        <v>8</v>
      </c>
      <c r="K35" s="25">
        <f t="shared" si="9"/>
        <v>0</v>
      </c>
      <c r="L35" s="25">
        <f t="shared" si="9"/>
        <v>0</v>
      </c>
      <c r="M35" s="25">
        <f t="shared" si="9"/>
        <v>6</v>
      </c>
      <c r="N35" s="25">
        <f t="shared" si="9"/>
        <v>0</v>
      </c>
      <c r="O35" s="25">
        <f t="shared" si="9"/>
        <v>3</v>
      </c>
      <c r="P35" s="25">
        <f t="shared" si="9"/>
        <v>0</v>
      </c>
      <c r="Q35" s="25">
        <f t="shared" si="9"/>
        <v>4</v>
      </c>
      <c r="R35" s="25">
        <f t="shared" si="9"/>
        <v>8</v>
      </c>
      <c r="S35" s="25">
        <f t="shared" si="9"/>
        <v>0</v>
      </c>
      <c r="T35" s="25">
        <f t="shared" si="9"/>
        <v>1</v>
      </c>
      <c r="U35" s="25">
        <f t="shared" si="9"/>
        <v>12</v>
      </c>
      <c r="V35" s="25">
        <f t="shared" si="9"/>
        <v>1</v>
      </c>
      <c r="W35" s="25">
        <f t="shared" si="9"/>
        <v>6</v>
      </c>
      <c r="X35" s="25">
        <f t="shared" si="9"/>
        <v>7</v>
      </c>
      <c r="Y35" s="25">
        <f t="shared" si="9"/>
        <v>8</v>
      </c>
      <c r="Z35" s="25">
        <f t="shared" si="9"/>
        <v>7</v>
      </c>
      <c r="AA35" s="25">
        <f t="shared" si="9"/>
        <v>0</v>
      </c>
      <c r="AB35" s="25">
        <f t="shared" si="9"/>
        <v>0</v>
      </c>
      <c r="AC35" s="25">
        <f t="shared" si="9"/>
        <v>7</v>
      </c>
      <c r="AD35" s="25">
        <f t="shared" si="9"/>
        <v>6</v>
      </c>
      <c r="AE35" s="25">
        <f t="shared" si="9"/>
        <v>0</v>
      </c>
      <c r="AF35" s="25">
        <f t="shared" si="9"/>
        <v>0</v>
      </c>
      <c r="AG35" s="47"/>
      <c r="AR35"/>
    </row>
    <row r="36" spans="1:44" s="21" customFormat="1" ht="14.65" thickBot="1" x14ac:dyDescent="0.5">
      <c r="A36" s="81"/>
      <c r="B36" s="82"/>
      <c r="C36" s="17">
        <v>0</v>
      </c>
      <c r="D36" s="17">
        <v>0</v>
      </c>
      <c r="E36" s="17">
        <v>8</v>
      </c>
      <c r="F36" s="17">
        <v>6</v>
      </c>
      <c r="G36" s="17">
        <v>8</v>
      </c>
      <c r="H36" s="17">
        <v>0</v>
      </c>
      <c r="I36" s="17">
        <v>6</v>
      </c>
      <c r="J36" s="17">
        <v>8</v>
      </c>
      <c r="K36" s="17">
        <v>0</v>
      </c>
      <c r="L36" s="17">
        <v>0</v>
      </c>
      <c r="M36" s="17">
        <v>6</v>
      </c>
      <c r="N36" s="17">
        <v>0</v>
      </c>
      <c r="O36" s="17">
        <v>3</v>
      </c>
      <c r="P36" s="17">
        <v>0</v>
      </c>
      <c r="Q36" s="17">
        <v>4</v>
      </c>
      <c r="R36" s="17">
        <v>8</v>
      </c>
      <c r="S36" s="17">
        <v>0</v>
      </c>
      <c r="T36" s="17">
        <v>1</v>
      </c>
      <c r="U36" s="17">
        <v>12</v>
      </c>
      <c r="V36" s="17">
        <v>1</v>
      </c>
      <c r="W36" s="17">
        <v>6</v>
      </c>
      <c r="X36" s="17">
        <v>7</v>
      </c>
      <c r="Y36" s="17">
        <v>8</v>
      </c>
      <c r="Z36" s="17">
        <v>7</v>
      </c>
      <c r="AA36" s="17">
        <v>0</v>
      </c>
      <c r="AB36" s="17">
        <v>0</v>
      </c>
      <c r="AC36" s="17">
        <v>7</v>
      </c>
      <c r="AD36" s="17">
        <v>6</v>
      </c>
      <c r="AE36" s="17">
        <v>0</v>
      </c>
      <c r="AF36" s="17">
        <v>0</v>
      </c>
      <c r="AG36" s="81">
        <f t="shared" ref="AG36:AG41" si="10">SUM(C36:AF36)</f>
        <v>112</v>
      </c>
      <c r="AR36"/>
    </row>
    <row r="37" spans="1:44" ht="26.65" thickBot="1" x14ac:dyDescent="0.5">
      <c r="A37" s="15" t="s">
        <v>46</v>
      </c>
      <c r="B37" s="36" t="s">
        <v>67</v>
      </c>
      <c r="C37" s="16">
        <v>5</v>
      </c>
      <c r="D37" s="16">
        <v>0</v>
      </c>
      <c r="E37" s="16">
        <v>4</v>
      </c>
      <c r="F37" s="16">
        <v>0</v>
      </c>
      <c r="G37" s="16">
        <v>0</v>
      </c>
      <c r="H37" s="16">
        <v>0</v>
      </c>
      <c r="I37" s="16">
        <v>0</v>
      </c>
      <c r="J37" s="16">
        <v>3</v>
      </c>
      <c r="K37" s="16">
        <v>0</v>
      </c>
      <c r="L37" s="16">
        <v>0</v>
      </c>
      <c r="M37" s="16">
        <v>0</v>
      </c>
      <c r="N37" s="16">
        <v>4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8</v>
      </c>
      <c r="AD37" s="16">
        <v>0</v>
      </c>
      <c r="AE37" s="16">
        <v>0</v>
      </c>
      <c r="AF37" s="16">
        <v>5</v>
      </c>
      <c r="AG37" s="13">
        <f t="shared" si="10"/>
        <v>29</v>
      </c>
      <c r="AI37">
        <f>COUNTIF(C37:AF37, 0)</f>
        <v>24</v>
      </c>
      <c r="AJ37">
        <f t="shared" si="0"/>
        <v>6</v>
      </c>
    </row>
    <row r="38" spans="1:44" ht="14.65" thickBot="1" x14ac:dyDescent="0.5">
      <c r="A38" s="15"/>
      <c r="B38" s="33">
        <v>43411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7</v>
      </c>
      <c r="I38" s="16">
        <v>0</v>
      </c>
      <c r="J38" s="16">
        <v>0</v>
      </c>
      <c r="K38" s="16">
        <v>5</v>
      </c>
      <c r="L38" s="16">
        <v>8</v>
      </c>
      <c r="M38" s="16">
        <v>0</v>
      </c>
      <c r="N38" s="16">
        <v>0</v>
      </c>
      <c r="O38" s="16">
        <v>5</v>
      </c>
      <c r="P38" s="16">
        <v>0</v>
      </c>
      <c r="Q38" s="16">
        <v>0</v>
      </c>
      <c r="R38" s="16">
        <v>0</v>
      </c>
      <c r="S38" s="16">
        <v>0</v>
      </c>
      <c r="T38" s="16">
        <v>3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3</v>
      </c>
      <c r="AD38" s="16">
        <v>0</v>
      </c>
      <c r="AE38" s="16">
        <v>0</v>
      </c>
      <c r="AF38" s="16">
        <v>0</v>
      </c>
      <c r="AG38" s="13">
        <f t="shared" si="10"/>
        <v>31</v>
      </c>
      <c r="AI38">
        <f>COUNTIF(C38:AF38, 0)</f>
        <v>24</v>
      </c>
      <c r="AJ38">
        <f t="shared" si="0"/>
        <v>6</v>
      </c>
    </row>
    <row r="39" spans="1:44" ht="14.65" thickBot="1" x14ac:dyDescent="0.5">
      <c r="A39" s="15"/>
      <c r="B39" s="33">
        <v>43412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3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2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7</v>
      </c>
      <c r="AC39" s="16">
        <v>0</v>
      </c>
      <c r="AD39" s="16">
        <v>2</v>
      </c>
      <c r="AE39" s="16">
        <v>0</v>
      </c>
      <c r="AF39" s="16">
        <v>6</v>
      </c>
      <c r="AG39" s="13">
        <f t="shared" si="10"/>
        <v>20</v>
      </c>
      <c r="AI39">
        <f>COUNTIF(C39:AF39, 0)</f>
        <v>25</v>
      </c>
      <c r="AJ39">
        <f t="shared" si="0"/>
        <v>5</v>
      </c>
    </row>
    <row r="40" spans="1:44" ht="14.65" thickBot="1" x14ac:dyDescent="0.5">
      <c r="A40" s="15"/>
      <c r="B40" s="33" t="s">
        <v>68</v>
      </c>
      <c r="C40" s="16">
        <v>3</v>
      </c>
      <c r="D40" s="16">
        <v>0</v>
      </c>
      <c r="E40" s="16">
        <v>0</v>
      </c>
      <c r="F40" s="16">
        <v>0</v>
      </c>
      <c r="G40" s="16">
        <v>2</v>
      </c>
      <c r="H40" s="16">
        <v>0</v>
      </c>
      <c r="I40" s="16">
        <v>0</v>
      </c>
      <c r="J40" s="16">
        <v>4</v>
      </c>
      <c r="K40" s="16">
        <v>2</v>
      </c>
      <c r="L40" s="16">
        <v>0</v>
      </c>
      <c r="M40" s="16">
        <v>0</v>
      </c>
      <c r="N40" s="16">
        <v>0</v>
      </c>
      <c r="O40" s="16">
        <v>8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5</v>
      </c>
      <c r="Z40" s="16">
        <v>0</v>
      </c>
      <c r="AA40" s="16">
        <v>0</v>
      </c>
      <c r="AB40" s="16">
        <v>0</v>
      </c>
      <c r="AC40" s="16">
        <v>0</v>
      </c>
      <c r="AD40" s="16">
        <v>3</v>
      </c>
      <c r="AE40" s="16">
        <v>0</v>
      </c>
      <c r="AF40" s="16">
        <v>0</v>
      </c>
      <c r="AG40" s="13">
        <f t="shared" si="10"/>
        <v>27</v>
      </c>
      <c r="AI40">
        <f>COUNTIF(C40:AF40, 0)</f>
        <v>23</v>
      </c>
      <c r="AJ40">
        <f t="shared" si="0"/>
        <v>7</v>
      </c>
    </row>
    <row r="41" spans="1:44" ht="14.65" thickBot="1" x14ac:dyDescent="0.5">
      <c r="A41" s="15"/>
      <c r="B41" s="33">
        <v>43414</v>
      </c>
      <c r="C41" s="16">
        <v>0</v>
      </c>
      <c r="D41" s="16">
        <v>0</v>
      </c>
      <c r="E41" s="16">
        <v>0</v>
      </c>
      <c r="F41" s="16">
        <v>8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3">
        <f t="shared" si="10"/>
        <v>8</v>
      </c>
      <c r="AH41">
        <f>SUM(AG37:AG41)</f>
        <v>115</v>
      </c>
      <c r="AI41">
        <f>COUNTIF(C41:AF41, 0)</f>
        <v>29</v>
      </c>
      <c r="AJ41">
        <f t="shared" si="0"/>
        <v>1</v>
      </c>
    </row>
    <row r="42" spans="1:44" s="21" customFormat="1" ht="14.65" thickBot="1" x14ac:dyDescent="0.5">
      <c r="A42" s="47"/>
      <c r="B42" s="48"/>
      <c r="C42" s="25">
        <f t="shared" ref="C42:AF42" si="11">SUM(C37:C41)</f>
        <v>8</v>
      </c>
      <c r="D42" s="25">
        <f t="shared" si="11"/>
        <v>0</v>
      </c>
      <c r="E42" s="25">
        <f t="shared" si="11"/>
        <v>4</v>
      </c>
      <c r="F42" s="25">
        <f t="shared" si="11"/>
        <v>8</v>
      </c>
      <c r="G42" s="25">
        <f t="shared" si="11"/>
        <v>2</v>
      </c>
      <c r="H42" s="25">
        <f t="shared" si="11"/>
        <v>7</v>
      </c>
      <c r="I42" s="25">
        <f t="shared" si="11"/>
        <v>0</v>
      </c>
      <c r="J42" s="25">
        <f t="shared" si="11"/>
        <v>7</v>
      </c>
      <c r="K42" s="25">
        <f t="shared" si="11"/>
        <v>10</v>
      </c>
      <c r="L42" s="25">
        <f t="shared" si="11"/>
        <v>8</v>
      </c>
      <c r="M42" s="25">
        <f t="shared" si="11"/>
        <v>0</v>
      </c>
      <c r="N42" s="25">
        <f t="shared" si="11"/>
        <v>4</v>
      </c>
      <c r="O42" s="25">
        <f t="shared" si="11"/>
        <v>13</v>
      </c>
      <c r="P42" s="25">
        <f t="shared" si="11"/>
        <v>0</v>
      </c>
      <c r="Q42" s="25">
        <f t="shared" si="11"/>
        <v>0</v>
      </c>
      <c r="R42" s="25">
        <f t="shared" si="11"/>
        <v>0</v>
      </c>
      <c r="S42" s="25">
        <f t="shared" si="11"/>
        <v>0</v>
      </c>
      <c r="T42" s="25">
        <f t="shared" si="11"/>
        <v>3</v>
      </c>
      <c r="U42" s="25">
        <f t="shared" si="11"/>
        <v>0</v>
      </c>
      <c r="V42" s="25">
        <f t="shared" si="11"/>
        <v>2</v>
      </c>
      <c r="W42" s="25">
        <f t="shared" si="11"/>
        <v>0</v>
      </c>
      <c r="X42" s="25">
        <f t="shared" si="11"/>
        <v>0</v>
      </c>
      <c r="Y42" s="25">
        <f t="shared" si="11"/>
        <v>5</v>
      </c>
      <c r="Z42" s="25">
        <f t="shared" si="11"/>
        <v>0</v>
      </c>
      <c r="AA42" s="25">
        <f t="shared" si="11"/>
        <v>0</v>
      </c>
      <c r="AB42" s="25">
        <f t="shared" si="11"/>
        <v>7</v>
      </c>
      <c r="AC42" s="25">
        <f t="shared" si="11"/>
        <v>11</v>
      </c>
      <c r="AD42" s="25">
        <f t="shared" si="11"/>
        <v>5</v>
      </c>
      <c r="AE42" s="25">
        <f t="shared" si="11"/>
        <v>0</v>
      </c>
      <c r="AF42" s="25">
        <f t="shared" si="11"/>
        <v>11</v>
      </c>
      <c r="AG42" s="47"/>
    </row>
    <row r="43" spans="1:44" s="21" customFormat="1" ht="14.65" thickBot="1" x14ac:dyDescent="0.5">
      <c r="A43" s="81"/>
      <c r="B43" s="82"/>
      <c r="C43" s="17">
        <v>8</v>
      </c>
      <c r="D43" s="17">
        <v>0</v>
      </c>
      <c r="E43" s="17">
        <v>4</v>
      </c>
      <c r="F43" s="17">
        <v>8</v>
      </c>
      <c r="G43" s="17">
        <v>2</v>
      </c>
      <c r="H43" s="17">
        <v>7</v>
      </c>
      <c r="I43" s="17">
        <v>0</v>
      </c>
      <c r="J43" s="17">
        <v>7</v>
      </c>
      <c r="K43" s="17">
        <v>10</v>
      </c>
      <c r="L43" s="17">
        <v>8</v>
      </c>
      <c r="M43" s="17">
        <v>0</v>
      </c>
      <c r="N43" s="17">
        <v>4</v>
      </c>
      <c r="O43" s="17">
        <v>13</v>
      </c>
      <c r="P43" s="17">
        <v>0</v>
      </c>
      <c r="Q43" s="17">
        <v>0</v>
      </c>
      <c r="R43" s="17">
        <v>0</v>
      </c>
      <c r="S43" s="17">
        <v>0</v>
      </c>
      <c r="T43" s="17">
        <v>3</v>
      </c>
      <c r="U43" s="17">
        <v>0</v>
      </c>
      <c r="V43" s="17">
        <v>2</v>
      </c>
      <c r="W43" s="17">
        <v>0</v>
      </c>
      <c r="X43" s="17">
        <v>0</v>
      </c>
      <c r="Y43" s="17">
        <v>5</v>
      </c>
      <c r="Z43" s="17">
        <v>0</v>
      </c>
      <c r="AA43" s="17">
        <v>0</v>
      </c>
      <c r="AB43" s="17">
        <v>7</v>
      </c>
      <c r="AC43" s="17">
        <v>11</v>
      </c>
      <c r="AD43" s="17">
        <v>5</v>
      </c>
      <c r="AE43" s="17">
        <v>0</v>
      </c>
      <c r="AF43" s="17">
        <v>11</v>
      </c>
      <c r="AG43" s="81">
        <f t="shared" ref="AG43:AG48" si="12">SUM(C43:AF43)</f>
        <v>115</v>
      </c>
    </row>
    <row r="44" spans="1:44" ht="14.65" thickBot="1" x14ac:dyDescent="0.5">
      <c r="A44" s="13" t="s">
        <v>47</v>
      </c>
      <c r="B44" s="31" t="s">
        <v>69</v>
      </c>
      <c r="C44" s="14">
        <v>0</v>
      </c>
      <c r="D44" s="14">
        <v>0</v>
      </c>
      <c r="E44" s="14">
        <v>4</v>
      </c>
      <c r="F44" s="14">
        <v>0</v>
      </c>
      <c r="G44" s="14">
        <v>0</v>
      </c>
      <c r="H44" s="14">
        <v>8</v>
      </c>
      <c r="I44" s="14">
        <v>0</v>
      </c>
      <c r="J44" s="14">
        <v>0</v>
      </c>
      <c r="K44" s="14">
        <v>0</v>
      </c>
      <c r="L44" s="14">
        <v>5</v>
      </c>
      <c r="M44" s="14">
        <v>0</v>
      </c>
      <c r="N44" s="14">
        <v>1</v>
      </c>
      <c r="O44" s="14">
        <v>0</v>
      </c>
      <c r="P44" s="14">
        <v>0</v>
      </c>
      <c r="Q44" s="14">
        <v>8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3</v>
      </c>
      <c r="AG44" s="13">
        <f t="shared" si="12"/>
        <v>29</v>
      </c>
      <c r="AI44">
        <f>COUNTIF(C44:AF44, 0)</f>
        <v>24</v>
      </c>
      <c r="AJ44">
        <f t="shared" si="0"/>
        <v>6</v>
      </c>
    </row>
    <row r="45" spans="1:44" ht="14.65" thickBot="1" x14ac:dyDescent="0.5">
      <c r="A45" s="13"/>
      <c r="B45" s="32">
        <v>43418</v>
      </c>
      <c r="C45" s="14">
        <v>0</v>
      </c>
      <c r="D45" s="14">
        <v>0</v>
      </c>
      <c r="E45" s="14">
        <v>0</v>
      </c>
      <c r="F45" s="14">
        <v>2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5</v>
      </c>
      <c r="O45" s="14">
        <v>0</v>
      </c>
      <c r="P45" s="14">
        <v>4</v>
      </c>
      <c r="Q45" s="14">
        <v>0</v>
      </c>
      <c r="R45" s="14">
        <v>0</v>
      </c>
      <c r="S45" s="14">
        <v>0</v>
      </c>
      <c r="T45" s="14">
        <v>0</v>
      </c>
      <c r="U45" s="14">
        <v>6</v>
      </c>
      <c r="V45" s="14">
        <v>8</v>
      </c>
      <c r="W45" s="14">
        <v>0</v>
      </c>
      <c r="X45" s="14">
        <v>0</v>
      </c>
      <c r="Y45" s="14">
        <v>8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1</v>
      </c>
      <c r="AG45" s="13">
        <f t="shared" si="12"/>
        <v>34</v>
      </c>
      <c r="AI45">
        <f>COUNTIF(C45:AF45, 0)</f>
        <v>23</v>
      </c>
      <c r="AJ45">
        <f t="shared" si="0"/>
        <v>7</v>
      </c>
    </row>
    <row r="46" spans="1:44" ht="14.65" thickBot="1" x14ac:dyDescent="0.5">
      <c r="A46" s="13"/>
      <c r="B46" s="32">
        <v>43419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3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1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1</v>
      </c>
      <c r="AG46" s="13">
        <f t="shared" si="12"/>
        <v>5</v>
      </c>
      <c r="AI46">
        <f>COUNTIF(C46:AF46, 0)</f>
        <v>27</v>
      </c>
      <c r="AJ46">
        <f t="shared" si="0"/>
        <v>3</v>
      </c>
    </row>
    <row r="47" spans="1:44" ht="14.65" thickBot="1" x14ac:dyDescent="0.5">
      <c r="A47" s="13"/>
      <c r="B47" s="32" t="s">
        <v>70</v>
      </c>
      <c r="C47" s="14">
        <v>0</v>
      </c>
      <c r="D47" s="14">
        <v>0</v>
      </c>
      <c r="E47" s="14">
        <v>0</v>
      </c>
      <c r="F47" s="14">
        <v>0</v>
      </c>
      <c r="G47" s="14">
        <v>3</v>
      </c>
      <c r="H47" s="14">
        <v>0</v>
      </c>
      <c r="I47" s="14">
        <v>0</v>
      </c>
      <c r="J47" s="14">
        <v>0</v>
      </c>
      <c r="K47" s="14">
        <v>3</v>
      </c>
      <c r="L47" s="14">
        <v>4</v>
      </c>
      <c r="M47" s="14">
        <v>0</v>
      </c>
      <c r="N47" s="14">
        <v>0</v>
      </c>
      <c r="O47" s="14">
        <v>0</v>
      </c>
      <c r="P47" s="14">
        <v>5</v>
      </c>
      <c r="Q47" s="14">
        <v>0</v>
      </c>
      <c r="R47" s="14">
        <v>0</v>
      </c>
      <c r="S47" s="14">
        <v>0</v>
      </c>
      <c r="T47" s="14">
        <v>2</v>
      </c>
      <c r="U47" s="14">
        <v>0</v>
      </c>
      <c r="V47" s="14">
        <v>0</v>
      </c>
      <c r="W47" s="14">
        <v>3</v>
      </c>
      <c r="X47" s="14">
        <v>0</v>
      </c>
      <c r="Y47" s="14">
        <v>3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3">
        <f t="shared" si="12"/>
        <v>23</v>
      </c>
      <c r="AI47">
        <f>COUNTIF(C47:AF47, 0)</f>
        <v>23</v>
      </c>
      <c r="AJ47">
        <f t="shared" si="0"/>
        <v>7</v>
      </c>
    </row>
    <row r="48" spans="1:44" ht="14.65" thickBot="1" x14ac:dyDescent="0.5">
      <c r="A48" s="13"/>
      <c r="B48" s="32">
        <v>43421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8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4</v>
      </c>
      <c r="AC48" s="14">
        <v>0</v>
      </c>
      <c r="AD48" s="14">
        <v>0</v>
      </c>
      <c r="AE48" s="14">
        <v>0</v>
      </c>
      <c r="AF48" s="14">
        <v>0</v>
      </c>
      <c r="AG48" s="13">
        <f t="shared" si="12"/>
        <v>12</v>
      </c>
      <c r="AH48">
        <f>SUM(AG44:AG48)</f>
        <v>103</v>
      </c>
      <c r="AI48">
        <f>COUNTIF(C48:AF48, 0)</f>
        <v>28</v>
      </c>
      <c r="AJ48">
        <f t="shared" si="0"/>
        <v>2</v>
      </c>
    </row>
    <row r="49" spans="1:36" s="21" customFormat="1" ht="14.65" thickBot="1" x14ac:dyDescent="0.5">
      <c r="A49" s="47"/>
      <c r="B49" s="48"/>
      <c r="C49" s="25">
        <f t="shared" ref="C49:AF49" si="13">SUM(C44:C48)</f>
        <v>0</v>
      </c>
      <c r="D49" s="25">
        <f t="shared" si="13"/>
        <v>0</v>
      </c>
      <c r="E49" s="25">
        <f t="shared" si="13"/>
        <v>4</v>
      </c>
      <c r="F49" s="25">
        <f t="shared" si="13"/>
        <v>2</v>
      </c>
      <c r="G49" s="25">
        <f t="shared" si="13"/>
        <v>3</v>
      </c>
      <c r="H49" s="25">
        <f t="shared" si="13"/>
        <v>8</v>
      </c>
      <c r="I49" s="25">
        <f t="shared" si="13"/>
        <v>0</v>
      </c>
      <c r="J49" s="25">
        <f t="shared" si="13"/>
        <v>3</v>
      </c>
      <c r="K49" s="25">
        <f t="shared" si="13"/>
        <v>3</v>
      </c>
      <c r="L49" s="25">
        <f t="shared" si="13"/>
        <v>9</v>
      </c>
      <c r="M49" s="25">
        <f t="shared" si="13"/>
        <v>0</v>
      </c>
      <c r="N49" s="25">
        <f t="shared" si="13"/>
        <v>6</v>
      </c>
      <c r="O49" s="25">
        <f t="shared" si="13"/>
        <v>0</v>
      </c>
      <c r="P49" s="25">
        <f t="shared" si="13"/>
        <v>9</v>
      </c>
      <c r="Q49" s="25">
        <f t="shared" si="13"/>
        <v>8</v>
      </c>
      <c r="R49" s="25">
        <f t="shared" si="13"/>
        <v>8</v>
      </c>
      <c r="S49" s="25">
        <f t="shared" si="13"/>
        <v>1</v>
      </c>
      <c r="T49" s="25">
        <f t="shared" si="13"/>
        <v>2</v>
      </c>
      <c r="U49" s="25">
        <f t="shared" si="13"/>
        <v>6</v>
      </c>
      <c r="V49" s="25">
        <f t="shared" si="13"/>
        <v>8</v>
      </c>
      <c r="W49" s="25">
        <f t="shared" si="13"/>
        <v>3</v>
      </c>
      <c r="X49" s="25">
        <f t="shared" si="13"/>
        <v>0</v>
      </c>
      <c r="Y49" s="25">
        <f t="shared" si="13"/>
        <v>11</v>
      </c>
      <c r="Z49" s="25">
        <f t="shared" si="13"/>
        <v>0</v>
      </c>
      <c r="AA49" s="25">
        <f t="shared" si="13"/>
        <v>0</v>
      </c>
      <c r="AB49" s="25">
        <f t="shared" si="13"/>
        <v>4</v>
      </c>
      <c r="AC49" s="25">
        <f t="shared" si="13"/>
        <v>0</v>
      </c>
      <c r="AD49" s="25">
        <f t="shared" si="13"/>
        <v>0</v>
      </c>
      <c r="AE49" s="25">
        <f t="shared" si="13"/>
        <v>0</v>
      </c>
      <c r="AF49" s="25">
        <f t="shared" si="13"/>
        <v>5</v>
      </c>
      <c r="AG49" s="47"/>
    </row>
    <row r="50" spans="1:36" s="21" customFormat="1" ht="14.65" thickBot="1" x14ac:dyDescent="0.5">
      <c r="A50" s="81"/>
      <c r="B50" s="82"/>
      <c r="C50" s="17">
        <v>0</v>
      </c>
      <c r="D50" s="17">
        <v>0</v>
      </c>
      <c r="E50" s="17">
        <v>4</v>
      </c>
      <c r="F50" s="17">
        <v>2</v>
      </c>
      <c r="G50" s="17">
        <v>3</v>
      </c>
      <c r="H50" s="17">
        <v>8</v>
      </c>
      <c r="I50" s="17">
        <v>0</v>
      </c>
      <c r="J50" s="17">
        <v>3</v>
      </c>
      <c r="K50" s="17">
        <v>3</v>
      </c>
      <c r="L50" s="17">
        <v>9</v>
      </c>
      <c r="M50" s="17">
        <v>0</v>
      </c>
      <c r="N50" s="17">
        <v>6</v>
      </c>
      <c r="O50" s="17">
        <v>0</v>
      </c>
      <c r="P50" s="17">
        <v>9</v>
      </c>
      <c r="Q50" s="17">
        <v>8</v>
      </c>
      <c r="R50" s="17">
        <v>8</v>
      </c>
      <c r="S50" s="17">
        <v>1</v>
      </c>
      <c r="T50" s="17">
        <v>2</v>
      </c>
      <c r="U50" s="17">
        <v>6</v>
      </c>
      <c r="V50" s="17">
        <v>8</v>
      </c>
      <c r="W50" s="17">
        <v>3</v>
      </c>
      <c r="X50" s="17">
        <v>0</v>
      </c>
      <c r="Y50" s="17">
        <v>11</v>
      </c>
      <c r="Z50" s="17">
        <v>0</v>
      </c>
      <c r="AA50" s="17">
        <v>0</v>
      </c>
      <c r="AB50" s="17">
        <v>4</v>
      </c>
      <c r="AC50" s="17">
        <v>0</v>
      </c>
      <c r="AD50" s="17">
        <v>0</v>
      </c>
      <c r="AE50" s="17">
        <v>0</v>
      </c>
      <c r="AF50" s="17">
        <v>5</v>
      </c>
      <c r="AG50" s="81">
        <f t="shared" ref="AG50:AG55" si="14">SUM(C50:AF50)</f>
        <v>103</v>
      </c>
    </row>
    <row r="51" spans="1:36" ht="26.65" thickBot="1" x14ac:dyDescent="0.5">
      <c r="A51" s="15" t="s">
        <v>48</v>
      </c>
      <c r="B51" s="36" t="s">
        <v>71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3</v>
      </c>
      <c r="J51" s="16">
        <v>3</v>
      </c>
      <c r="K51" s="16">
        <v>0</v>
      </c>
      <c r="L51" s="16">
        <v>0</v>
      </c>
      <c r="M51" s="16">
        <v>4</v>
      </c>
      <c r="N51" s="16">
        <v>0</v>
      </c>
      <c r="O51" s="16">
        <v>1</v>
      </c>
      <c r="P51" s="16">
        <v>0</v>
      </c>
      <c r="Q51" s="16">
        <v>0</v>
      </c>
      <c r="R51" s="16">
        <v>0</v>
      </c>
      <c r="S51" s="16">
        <v>0</v>
      </c>
      <c r="T51" s="16">
        <v>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4</v>
      </c>
      <c r="AB51" s="16">
        <v>0</v>
      </c>
      <c r="AC51" s="16">
        <v>6</v>
      </c>
      <c r="AD51" s="16">
        <v>0</v>
      </c>
      <c r="AE51" s="16">
        <v>0</v>
      </c>
      <c r="AF51" s="16">
        <v>5</v>
      </c>
      <c r="AG51" s="13">
        <f t="shared" si="14"/>
        <v>29</v>
      </c>
      <c r="AI51">
        <f>COUNTIF(C51:AF51, 0)</f>
        <v>22</v>
      </c>
      <c r="AJ51">
        <f t="shared" si="0"/>
        <v>8</v>
      </c>
    </row>
    <row r="52" spans="1:36" ht="14.65" thickBot="1" x14ac:dyDescent="0.5">
      <c r="A52" s="15"/>
      <c r="B52" s="33">
        <v>43425</v>
      </c>
      <c r="C52" s="16">
        <v>0</v>
      </c>
      <c r="D52" s="16">
        <v>0</v>
      </c>
      <c r="E52" s="16">
        <v>0</v>
      </c>
      <c r="F52" s="16">
        <v>6</v>
      </c>
      <c r="G52" s="16">
        <v>0</v>
      </c>
      <c r="H52" s="16">
        <v>0</v>
      </c>
      <c r="I52" s="16">
        <v>6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3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6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3</v>
      </c>
      <c r="AG52" s="13">
        <f t="shared" si="14"/>
        <v>24</v>
      </c>
      <c r="AI52">
        <f>COUNTIF(C52:AF52, 0)</f>
        <v>25</v>
      </c>
      <c r="AJ52">
        <f t="shared" si="0"/>
        <v>5</v>
      </c>
    </row>
    <row r="53" spans="1:36" ht="14.65" thickBot="1" x14ac:dyDescent="0.5">
      <c r="A53" s="15"/>
      <c r="B53" s="33">
        <v>43426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6</v>
      </c>
      <c r="P53" s="16">
        <v>6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1</v>
      </c>
      <c r="Z53" s="16">
        <v>0</v>
      </c>
      <c r="AA53" s="16">
        <v>7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3">
        <f t="shared" si="14"/>
        <v>20</v>
      </c>
      <c r="AI53">
        <f>COUNTIF(C53:AF53, 0)</f>
        <v>26</v>
      </c>
      <c r="AJ53">
        <f t="shared" si="0"/>
        <v>4</v>
      </c>
    </row>
    <row r="54" spans="1:36" ht="14.65" thickBot="1" x14ac:dyDescent="0.5">
      <c r="A54" s="15"/>
      <c r="B54" s="33" t="s">
        <v>72</v>
      </c>
      <c r="C54" s="16">
        <v>3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5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3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3">
        <f t="shared" si="14"/>
        <v>11</v>
      </c>
      <c r="AI54">
        <f>COUNTIF(C54:AF54, 0)</f>
        <v>27</v>
      </c>
      <c r="AJ54">
        <f t="shared" si="0"/>
        <v>3</v>
      </c>
    </row>
    <row r="55" spans="1:36" ht="14.65" thickBot="1" x14ac:dyDescent="0.5">
      <c r="A55" s="15"/>
      <c r="B55" s="33">
        <v>43428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3">
        <f t="shared" si="14"/>
        <v>0</v>
      </c>
      <c r="AH55">
        <f>SUM(AG51:AG55)</f>
        <v>84</v>
      </c>
      <c r="AI55">
        <f>COUNTIF(C55:AF55, 0)</f>
        <v>30</v>
      </c>
      <c r="AJ55">
        <f t="shared" si="0"/>
        <v>0</v>
      </c>
    </row>
    <row r="56" spans="1:36" s="21" customFormat="1" ht="14.65" thickBot="1" x14ac:dyDescent="0.5">
      <c r="A56" s="47"/>
      <c r="B56" s="48"/>
      <c r="C56" s="25">
        <f t="shared" ref="C56:AF56" si="15">SUM(C51:C55)</f>
        <v>3</v>
      </c>
      <c r="D56" s="25">
        <f t="shared" si="15"/>
        <v>0</v>
      </c>
      <c r="E56" s="25">
        <f t="shared" si="15"/>
        <v>0</v>
      </c>
      <c r="F56" s="25">
        <f t="shared" si="15"/>
        <v>6</v>
      </c>
      <c r="G56" s="25">
        <f t="shared" si="15"/>
        <v>0</v>
      </c>
      <c r="H56" s="25">
        <f t="shared" si="15"/>
        <v>0</v>
      </c>
      <c r="I56" s="25">
        <f t="shared" si="15"/>
        <v>9</v>
      </c>
      <c r="J56" s="25">
        <f t="shared" si="15"/>
        <v>3</v>
      </c>
      <c r="K56" s="25">
        <f t="shared" si="15"/>
        <v>0</v>
      </c>
      <c r="L56" s="25">
        <f t="shared" si="15"/>
        <v>0</v>
      </c>
      <c r="M56" s="25">
        <f t="shared" si="15"/>
        <v>4</v>
      </c>
      <c r="N56" s="25">
        <f t="shared" si="15"/>
        <v>0</v>
      </c>
      <c r="O56" s="25">
        <f t="shared" si="15"/>
        <v>7</v>
      </c>
      <c r="P56" s="25">
        <f t="shared" si="15"/>
        <v>6</v>
      </c>
      <c r="Q56" s="25">
        <f t="shared" si="15"/>
        <v>3</v>
      </c>
      <c r="R56" s="25">
        <f t="shared" si="15"/>
        <v>0</v>
      </c>
      <c r="S56" s="25">
        <f t="shared" si="15"/>
        <v>0</v>
      </c>
      <c r="T56" s="25">
        <f t="shared" si="15"/>
        <v>8</v>
      </c>
      <c r="U56" s="25">
        <f t="shared" si="15"/>
        <v>0</v>
      </c>
      <c r="V56" s="25">
        <f t="shared" si="15"/>
        <v>0</v>
      </c>
      <c r="W56" s="25">
        <f t="shared" si="15"/>
        <v>0</v>
      </c>
      <c r="X56" s="25">
        <f t="shared" si="15"/>
        <v>0</v>
      </c>
      <c r="Y56" s="25">
        <f t="shared" si="15"/>
        <v>7</v>
      </c>
      <c r="Z56" s="25">
        <f t="shared" si="15"/>
        <v>0</v>
      </c>
      <c r="AA56" s="25">
        <f t="shared" si="15"/>
        <v>14</v>
      </c>
      <c r="AB56" s="25">
        <f t="shared" si="15"/>
        <v>0</v>
      </c>
      <c r="AC56" s="25">
        <f t="shared" si="15"/>
        <v>6</v>
      </c>
      <c r="AD56" s="25">
        <f t="shared" si="15"/>
        <v>0</v>
      </c>
      <c r="AE56" s="25">
        <f t="shared" si="15"/>
        <v>0</v>
      </c>
      <c r="AF56" s="25">
        <f t="shared" si="15"/>
        <v>8</v>
      </c>
      <c r="AG56" s="47"/>
    </row>
    <row r="57" spans="1:36" s="21" customFormat="1" ht="14.65" thickBot="1" x14ac:dyDescent="0.5">
      <c r="A57" s="81"/>
      <c r="B57" s="82"/>
      <c r="C57" s="17">
        <v>3</v>
      </c>
      <c r="D57" s="17">
        <v>0</v>
      </c>
      <c r="E57" s="17">
        <v>0</v>
      </c>
      <c r="F57" s="17">
        <v>6</v>
      </c>
      <c r="G57" s="17">
        <v>0</v>
      </c>
      <c r="H57" s="17">
        <v>0</v>
      </c>
      <c r="I57" s="17">
        <v>9</v>
      </c>
      <c r="J57" s="17">
        <v>3</v>
      </c>
      <c r="K57" s="17">
        <v>0</v>
      </c>
      <c r="L57" s="17">
        <v>0</v>
      </c>
      <c r="M57" s="17">
        <v>4</v>
      </c>
      <c r="N57" s="17">
        <v>0</v>
      </c>
      <c r="O57" s="17">
        <v>7</v>
      </c>
      <c r="P57" s="17">
        <v>6</v>
      </c>
      <c r="Q57" s="17">
        <v>3</v>
      </c>
      <c r="R57" s="17">
        <v>0</v>
      </c>
      <c r="S57" s="17">
        <v>0</v>
      </c>
      <c r="T57" s="17">
        <v>8</v>
      </c>
      <c r="U57" s="17">
        <v>0</v>
      </c>
      <c r="V57" s="17">
        <v>0</v>
      </c>
      <c r="W57" s="17">
        <v>0</v>
      </c>
      <c r="X57" s="17">
        <v>0</v>
      </c>
      <c r="Y57" s="17">
        <v>7</v>
      </c>
      <c r="Z57" s="17">
        <v>0</v>
      </c>
      <c r="AA57" s="17">
        <v>14</v>
      </c>
      <c r="AB57" s="17">
        <v>0</v>
      </c>
      <c r="AC57" s="17">
        <v>6</v>
      </c>
      <c r="AD57" s="17">
        <v>0</v>
      </c>
      <c r="AE57" s="17">
        <v>0</v>
      </c>
      <c r="AF57" s="17">
        <v>8</v>
      </c>
      <c r="AG57" s="81">
        <f t="shared" ref="AG57:AG62" si="16">SUM(C57:AF57)</f>
        <v>84</v>
      </c>
    </row>
    <row r="58" spans="1:36" ht="14.65" thickBot="1" x14ac:dyDescent="0.5">
      <c r="A58" s="13" t="s">
        <v>49</v>
      </c>
      <c r="B58" s="37" t="s">
        <v>73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1</v>
      </c>
      <c r="K58" s="14">
        <v>0</v>
      </c>
      <c r="L58" s="14">
        <v>0</v>
      </c>
      <c r="M58" s="14">
        <v>5</v>
      </c>
      <c r="N58" s="14">
        <v>1</v>
      </c>
      <c r="O58" s="14">
        <v>5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4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2</v>
      </c>
      <c r="AG58" s="13">
        <f t="shared" si="16"/>
        <v>18</v>
      </c>
      <c r="AI58">
        <f>COUNTIF(C58:AF58, 0)</f>
        <v>24</v>
      </c>
      <c r="AJ58">
        <f t="shared" si="0"/>
        <v>6</v>
      </c>
    </row>
    <row r="59" spans="1:36" ht="14.65" thickBot="1" x14ac:dyDescent="0.5">
      <c r="A59" s="13"/>
      <c r="B59" s="38">
        <v>43432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3</v>
      </c>
      <c r="L59" s="14">
        <v>0</v>
      </c>
      <c r="M59" s="14">
        <v>0</v>
      </c>
      <c r="N59" s="14">
        <v>5</v>
      </c>
      <c r="O59" s="14">
        <v>0</v>
      </c>
      <c r="P59" s="14">
        <v>0</v>
      </c>
      <c r="Q59" s="14">
        <v>0</v>
      </c>
      <c r="R59" s="14">
        <v>2</v>
      </c>
      <c r="S59" s="14">
        <v>0</v>
      </c>
      <c r="T59" s="14">
        <v>2</v>
      </c>
      <c r="U59" s="14">
        <v>0</v>
      </c>
      <c r="V59" s="14">
        <v>8</v>
      </c>
      <c r="W59" s="14">
        <v>0</v>
      </c>
      <c r="X59" s="14">
        <v>3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3">
        <f t="shared" si="16"/>
        <v>23</v>
      </c>
      <c r="AI59">
        <f>COUNTIF(C59:AF59, 0)</f>
        <v>24</v>
      </c>
      <c r="AJ59">
        <f t="shared" si="0"/>
        <v>6</v>
      </c>
    </row>
    <row r="60" spans="1:36" ht="14.65" thickBot="1" x14ac:dyDescent="0.5">
      <c r="A60" s="13"/>
      <c r="B60" s="38">
        <v>43433</v>
      </c>
      <c r="C60" s="14">
        <v>0</v>
      </c>
      <c r="D60" s="14">
        <v>0</v>
      </c>
      <c r="E60" s="14">
        <v>3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1</v>
      </c>
      <c r="AF60" s="14">
        <v>0</v>
      </c>
      <c r="AG60" s="13">
        <f t="shared" si="16"/>
        <v>4</v>
      </c>
      <c r="AI60">
        <f>COUNTIF(C60:AF60, 0)</f>
        <v>28</v>
      </c>
      <c r="AJ60">
        <f t="shared" si="0"/>
        <v>2</v>
      </c>
    </row>
    <row r="61" spans="1:36" ht="14.65" thickBot="1" x14ac:dyDescent="0.5">
      <c r="A61" s="13"/>
      <c r="B61" s="38" t="s">
        <v>74</v>
      </c>
      <c r="C61" s="53">
        <v>0</v>
      </c>
      <c r="D61" s="53">
        <v>0</v>
      </c>
      <c r="E61" s="53">
        <v>0</v>
      </c>
      <c r="F61" s="53">
        <v>0</v>
      </c>
      <c r="G61" s="53">
        <v>0</v>
      </c>
      <c r="H61" s="53">
        <v>0</v>
      </c>
      <c r="I61" s="53">
        <v>0</v>
      </c>
      <c r="J61" s="53">
        <v>0</v>
      </c>
      <c r="K61" s="53">
        <v>0</v>
      </c>
      <c r="L61" s="53">
        <v>0</v>
      </c>
      <c r="M61" s="53">
        <v>0</v>
      </c>
      <c r="N61" s="53">
        <v>0</v>
      </c>
      <c r="O61" s="53">
        <v>0</v>
      </c>
      <c r="P61" s="53">
        <v>0</v>
      </c>
      <c r="Q61" s="53">
        <v>0</v>
      </c>
      <c r="R61" s="53">
        <v>2</v>
      </c>
      <c r="S61" s="53">
        <v>0</v>
      </c>
      <c r="T61" s="53">
        <v>0</v>
      </c>
      <c r="U61" s="53">
        <v>0</v>
      </c>
      <c r="V61" s="53">
        <v>0</v>
      </c>
      <c r="W61" s="53">
        <v>0</v>
      </c>
      <c r="X61" s="53">
        <v>0</v>
      </c>
      <c r="Y61" s="53">
        <v>0</v>
      </c>
      <c r="Z61" s="53">
        <v>0</v>
      </c>
      <c r="AA61" s="53">
        <v>0</v>
      </c>
      <c r="AB61" s="53">
        <v>8</v>
      </c>
      <c r="AC61" s="53">
        <v>0</v>
      </c>
      <c r="AD61" s="53">
        <v>0</v>
      </c>
      <c r="AE61" s="53">
        <v>0</v>
      </c>
      <c r="AF61" s="53">
        <v>4</v>
      </c>
      <c r="AG61" s="13">
        <f t="shared" si="16"/>
        <v>14</v>
      </c>
      <c r="AI61">
        <f>COUNTIF(C61:AF61, 0)</f>
        <v>27</v>
      </c>
      <c r="AJ61">
        <f t="shared" si="0"/>
        <v>3</v>
      </c>
    </row>
    <row r="62" spans="1:36" x14ac:dyDescent="0.45">
      <c r="A62" s="13"/>
      <c r="B62" s="39">
        <v>43435</v>
      </c>
      <c r="C62" s="53">
        <v>0</v>
      </c>
      <c r="D62" s="53">
        <v>0</v>
      </c>
      <c r="E62" s="53">
        <v>0</v>
      </c>
      <c r="F62" s="53">
        <v>0</v>
      </c>
      <c r="G62" s="53">
        <v>0</v>
      </c>
      <c r="H62" s="53">
        <v>0</v>
      </c>
      <c r="I62" s="53">
        <v>0</v>
      </c>
      <c r="J62" s="53">
        <v>0</v>
      </c>
      <c r="K62" s="53">
        <v>0</v>
      </c>
      <c r="L62" s="53">
        <v>0</v>
      </c>
      <c r="M62" s="53">
        <v>0</v>
      </c>
      <c r="N62" s="53">
        <v>0</v>
      </c>
      <c r="O62" s="53">
        <v>0</v>
      </c>
      <c r="P62" s="53">
        <v>0</v>
      </c>
      <c r="Q62" s="53">
        <v>0</v>
      </c>
      <c r="R62" s="53">
        <v>0</v>
      </c>
      <c r="S62" s="53">
        <v>0</v>
      </c>
      <c r="T62" s="53">
        <v>0</v>
      </c>
      <c r="U62" s="53">
        <v>0</v>
      </c>
      <c r="V62" s="53">
        <v>0</v>
      </c>
      <c r="W62" s="53">
        <v>0</v>
      </c>
      <c r="X62" s="53">
        <v>0</v>
      </c>
      <c r="Y62" s="53">
        <v>0</v>
      </c>
      <c r="Z62" s="53">
        <v>0</v>
      </c>
      <c r="AA62" s="53">
        <v>0</v>
      </c>
      <c r="AB62" s="53">
        <v>0</v>
      </c>
      <c r="AC62" s="53">
        <v>0</v>
      </c>
      <c r="AD62" s="53">
        <v>0</v>
      </c>
      <c r="AE62" s="53">
        <v>0</v>
      </c>
      <c r="AF62" s="53">
        <v>0</v>
      </c>
      <c r="AG62" s="13">
        <f t="shared" si="16"/>
        <v>0</v>
      </c>
      <c r="AH62">
        <f>SUM(AG58:AG62)</f>
        <v>59</v>
      </c>
      <c r="AI62">
        <f>COUNTIF(C62:AF62, 0)</f>
        <v>30</v>
      </c>
      <c r="AJ62">
        <f t="shared" si="0"/>
        <v>0</v>
      </c>
    </row>
    <row r="63" spans="1:36" s="21" customFormat="1" x14ac:dyDescent="0.45">
      <c r="A63" s="47"/>
      <c r="B63" s="52"/>
      <c r="C63" s="25">
        <f t="shared" ref="C63:AF63" si="17">SUM(C58:C62)</f>
        <v>0</v>
      </c>
      <c r="D63" s="25">
        <f t="shared" si="17"/>
        <v>0</v>
      </c>
      <c r="E63" s="25">
        <f t="shared" si="17"/>
        <v>3</v>
      </c>
      <c r="F63" s="25">
        <f t="shared" si="17"/>
        <v>0</v>
      </c>
      <c r="G63" s="25">
        <f t="shared" si="17"/>
        <v>0</v>
      </c>
      <c r="H63" s="25">
        <f t="shared" si="17"/>
        <v>0</v>
      </c>
      <c r="I63" s="25">
        <f t="shared" si="17"/>
        <v>0</v>
      </c>
      <c r="J63" s="25">
        <f t="shared" si="17"/>
        <v>1</v>
      </c>
      <c r="K63" s="25">
        <f t="shared" si="17"/>
        <v>3</v>
      </c>
      <c r="L63" s="25">
        <f t="shared" si="17"/>
        <v>0</v>
      </c>
      <c r="M63" s="25">
        <f t="shared" si="17"/>
        <v>5</v>
      </c>
      <c r="N63" s="25">
        <f t="shared" si="17"/>
        <v>6</v>
      </c>
      <c r="O63" s="25">
        <f t="shared" si="17"/>
        <v>5</v>
      </c>
      <c r="P63" s="25">
        <f t="shared" si="17"/>
        <v>0</v>
      </c>
      <c r="Q63" s="25">
        <f t="shared" si="17"/>
        <v>0</v>
      </c>
      <c r="R63" s="25">
        <f t="shared" si="17"/>
        <v>4</v>
      </c>
      <c r="S63" s="25">
        <f t="shared" si="17"/>
        <v>0</v>
      </c>
      <c r="T63" s="25">
        <f t="shared" si="17"/>
        <v>2</v>
      </c>
      <c r="U63" s="25">
        <f t="shared" si="17"/>
        <v>0</v>
      </c>
      <c r="V63" s="25">
        <f t="shared" si="17"/>
        <v>8</v>
      </c>
      <c r="W63" s="25">
        <f t="shared" si="17"/>
        <v>4</v>
      </c>
      <c r="X63" s="25">
        <f t="shared" si="17"/>
        <v>3</v>
      </c>
      <c r="Y63" s="25">
        <f t="shared" si="17"/>
        <v>0</v>
      </c>
      <c r="Z63" s="25">
        <f t="shared" si="17"/>
        <v>0</v>
      </c>
      <c r="AA63" s="25">
        <f t="shared" si="17"/>
        <v>0</v>
      </c>
      <c r="AB63" s="25">
        <f t="shared" si="17"/>
        <v>8</v>
      </c>
      <c r="AC63" s="25">
        <f t="shared" si="17"/>
        <v>0</v>
      </c>
      <c r="AD63" s="25">
        <f t="shared" si="17"/>
        <v>0</v>
      </c>
      <c r="AE63" s="25">
        <f t="shared" si="17"/>
        <v>1</v>
      </c>
      <c r="AF63" s="25">
        <f t="shared" si="17"/>
        <v>6</v>
      </c>
      <c r="AG63" s="47"/>
    </row>
    <row r="64" spans="1:36" s="21" customFormat="1" ht="14.65" thickBot="1" x14ac:dyDescent="0.5">
      <c r="A64" s="81"/>
      <c r="B64" s="83"/>
      <c r="C64" s="17">
        <v>0</v>
      </c>
      <c r="D64" s="17">
        <v>0</v>
      </c>
      <c r="E64" s="17">
        <v>3</v>
      </c>
      <c r="F64" s="17">
        <v>0</v>
      </c>
      <c r="G64" s="17">
        <v>0</v>
      </c>
      <c r="H64" s="17">
        <v>0</v>
      </c>
      <c r="I64" s="17">
        <v>0</v>
      </c>
      <c r="J64" s="17">
        <v>1</v>
      </c>
      <c r="K64" s="17">
        <v>3</v>
      </c>
      <c r="L64" s="17">
        <v>0</v>
      </c>
      <c r="M64" s="17">
        <v>5</v>
      </c>
      <c r="N64" s="17">
        <v>6</v>
      </c>
      <c r="O64" s="17">
        <v>5</v>
      </c>
      <c r="P64" s="17">
        <v>0</v>
      </c>
      <c r="Q64" s="17">
        <v>0</v>
      </c>
      <c r="R64" s="17">
        <v>4</v>
      </c>
      <c r="S64" s="17">
        <v>0</v>
      </c>
      <c r="T64" s="17">
        <v>2</v>
      </c>
      <c r="U64" s="17">
        <v>0</v>
      </c>
      <c r="V64" s="17">
        <v>8</v>
      </c>
      <c r="W64" s="17">
        <v>4</v>
      </c>
      <c r="X64" s="17">
        <v>3</v>
      </c>
      <c r="Y64" s="17">
        <v>0</v>
      </c>
      <c r="Z64" s="17">
        <v>0</v>
      </c>
      <c r="AA64" s="17">
        <v>0</v>
      </c>
      <c r="AB64" s="17">
        <v>8</v>
      </c>
      <c r="AC64" s="17">
        <v>0</v>
      </c>
      <c r="AD64" s="17">
        <v>0</v>
      </c>
      <c r="AE64" s="17">
        <v>1</v>
      </c>
      <c r="AF64" s="17">
        <v>6</v>
      </c>
      <c r="AG64" s="81">
        <f t="shared" ref="AG64:AG69" si="18">SUM(C64:AF64)</f>
        <v>59</v>
      </c>
    </row>
    <row r="65" spans="1:36" ht="14.65" thickBot="1" x14ac:dyDescent="0.5">
      <c r="A65" s="15" t="s">
        <v>50</v>
      </c>
      <c r="B65" s="36" t="s">
        <v>75</v>
      </c>
      <c r="C65" s="16">
        <v>4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2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5</v>
      </c>
      <c r="AD65" s="16">
        <v>0</v>
      </c>
      <c r="AE65" s="16">
        <v>0</v>
      </c>
      <c r="AF65" s="16">
        <v>0</v>
      </c>
      <c r="AG65" s="13">
        <f t="shared" si="18"/>
        <v>11</v>
      </c>
      <c r="AI65">
        <f>COUNTIF(C65:AF65, 0)</f>
        <v>27</v>
      </c>
      <c r="AJ65">
        <f t="shared" si="0"/>
        <v>3</v>
      </c>
    </row>
    <row r="66" spans="1:36" ht="14.65" thickBot="1" x14ac:dyDescent="0.5">
      <c r="A66" s="15"/>
      <c r="B66" s="33">
        <v>43439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2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3">
        <f t="shared" si="18"/>
        <v>2</v>
      </c>
      <c r="AI66">
        <f>COUNTIF(C66:AF66, 0)</f>
        <v>29</v>
      </c>
      <c r="AJ66">
        <f t="shared" si="0"/>
        <v>1</v>
      </c>
    </row>
    <row r="67" spans="1:36" ht="14.65" thickBot="1" x14ac:dyDescent="0.5">
      <c r="A67" s="15"/>
      <c r="B67" s="33">
        <v>43440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3">
        <f t="shared" si="18"/>
        <v>0</v>
      </c>
      <c r="AI67">
        <f>COUNTIF(C67:AF67, 0)</f>
        <v>30</v>
      </c>
      <c r="AJ67">
        <f t="shared" si="0"/>
        <v>0</v>
      </c>
    </row>
    <row r="68" spans="1:36" ht="14.65" thickBot="1" x14ac:dyDescent="0.5">
      <c r="A68" s="15"/>
      <c r="B68" s="33" t="s">
        <v>76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7</v>
      </c>
      <c r="J68" s="16">
        <v>0</v>
      </c>
      <c r="K68" s="16">
        <v>0</v>
      </c>
      <c r="L68" s="16">
        <v>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3</v>
      </c>
      <c r="AD68" s="16">
        <v>0</v>
      </c>
      <c r="AE68" s="16">
        <v>0</v>
      </c>
      <c r="AF68" s="16">
        <v>0</v>
      </c>
      <c r="AG68" s="13">
        <f t="shared" si="18"/>
        <v>13</v>
      </c>
      <c r="AI68">
        <f>COUNTIF(C68:AF68, 0)</f>
        <v>27</v>
      </c>
      <c r="AJ68">
        <f t="shared" si="0"/>
        <v>3</v>
      </c>
    </row>
    <row r="69" spans="1:36" ht="14.65" thickBot="1" x14ac:dyDescent="0.5">
      <c r="A69" s="15"/>
      <c r="B69" s="33">
        <v>43442</v>
      </c>
      <c r="C69" s="16">
        <v>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3">
        <f t="shared" si="18"/>
        <v>2</v>
      </c>
      <c r="AH69">
        <f>SUM(AG65:AG69)</f>
        <v>28</v>
      </c>
      <c r="AI69">
        <f>COUNTIF(C69:AF69, 0)</f>
        <v>29</v>
      </c>
      <c r="AJ69">
        <f t="shared" si="0"/>
        <v>1</v>
      </c>
    </row>
    <row r="70" spans="1:36" s="43" customFormat="1" x14ac:dyDescent="0.45">
      <c r="A70" s="41"/>
      <c r="B70" s="44"/>
      <c r="C70" s="40">
        <f t="shared" ref="C70:AF70" si="19">SUM(C65:C69)</f>
        <v>6</v>
      </c>
      <c r="D70" s="40">
        <f t="shared" si="19"/>
        <v>0</v>
      </c>
      <c r="E70" s="40">
        <f t="shared" si="19"/>
        <v>0</v>
      </c>
      <c r="F70" s="40">
        <f t="shared" si="19"/>
        <v>0</v>
      </c>
      <c r="G70" s="40">
        <f t="shared" si="19"/>
        <v>0</v>
      </c>
      <c r="H70" s="40">
        <f t="shared" si="19"/>
        <v>0</v>
      </c>
      <c r="I70" s="40">
        <f t="shared" si="19"/>
        <v>7</v>
      </c>
      <c r="J70" s="40">
        <f t="shared" si="19"/>
        <v>4</v>
      </c>
      <c r="K70" s="40">
        <f t="shared" si="19"/>
        <v>0</v>
      </c>
      <c r="L70" s="40">
        <f t="shared" si="19"/>
        <v>3</v>
      </c>
      <c r="M70" s="40">
        <f t="shared" si="19"/>
        <v>0</v>
      </c>
      <c r="N70" s="40">
        <f t="shared" si="19"/>
        <v>0</v>
      </c>
      <c r="O70" s="40">
        <f t="shared" si="19"/>
        <v>0</v>
      </c>
      <c r="P70" s="40">
        <f t="shared" si="19"/>
        <v>0</v>
      </c>
      <c r="Q70" s="40">
        <f t="shared" si="19"/>
        <v>0</v>
      </c>
      <c r="R70" s="40">
        <f t="shared" si="19"/>
        <v>0</v>
      </c>
      <c r="S70" s="40">
        <f t="shared" si="19"/>
        <v>0</v>
      </c>
      <c r="T70" s="40">
        <f t="shared" si="19"/>
        <v>0</v>
      </c>
      <c r="U70" s="40">
        <f t="shared" si="19"/>
        <v>0</v>
      </c>
      <c r="V70" s="40">
        <f t="shared" si="19"/>
        <v>0</v>
      </c>
      <c r="W70" s="40">
        <f t="shared" si="19"/>
        <v>0</v>
      </c>
      <c r="X70" s="40">
        <f t="shared" si="19"/>
        <v>0</v>
      </c>
      <c r="Y70" s="40">
        <f t="shared" si="19"/>
        <v>0</v>
      </c>
      <c r="Z70" s="40">
        <f t="shared" si="19"/>
        <v>0</v>
      </c>
      <c r="AA70" s="40">
        <f t="shared" si="19"/>
        <v>0</v>
      </c>
      <c r="AB70" s="40">
        <f t="shared" si="19"/>
        <v>0</v>
      </c>
      <c r="AC70" s="40">
        <f t="shared" si="19"/>
        <v>8</v>
      </c>
      <c r="AD70" s="40">
        <f t="shared" si="19"/>
        <v>0</v>
      </c>
      <c r="AE70" s="40">
        <f t="shared" si="19"/>
        <v>0</v>
      </c>
      <c r="AF70" s="40">
        <f t="shared" si="19"/>
        <v>0</v>
      </c>
      <c r="AG70" s="41"/>
    </row>
    <row r="71" spans="1:36" s="43" customFormat="1" x14ac:dyDescent="0.45">
      <c r="A71" s="81"/>
      <c r="B71" s="84"/>
      <c r="C71" s="18">
        <v>6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7</v>
      </c>
      <c r="J71" s="18">
        <v>4</v>
      </c>
      <c r="K71" s="18">
        <v>0</v>
      </c>
      <c r="L71" s="18">
        <v>3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8</v>
      </c>
      <c r="AD71" s="18">
        <v>0</v>
      </c>
      <c r="AE71" s="18">
        <v>0</v>
      </c>
      <c r="AF71" s="18">
        <v>0</v>
      </c>
      <c r="AG71" s="81">
        <f>SUM(C71:AF71)</f>
        <v>28</v>
      </c>
    </row>
    <row r="72" spans="1:36" s="46" customFormat="1" x14ac:dyDescent="0.45">
      <c r="A72" s="85"/>
      <c r="B72" s="86"/>
      <c r="C72" s="85">
        <f t="shared" ref="C72:AF72" si="20">SUM(C70,C63,C56,C49,C42,C35,C28,C21,C14,C7)</f>
        <v>29</v>
      </c>
      <c r="D72" s="85">
        <f t="shared" si="20"/>
        <v>16</v>
      </c>
      <c r="E72" s="85">
        <f t="shared" si="20"/>
        <v>27</v>
      </c>
      <c r="F72" s="85">
        <f t="shared" si="20"/>
        <v>39</v>
      </c>
      <c r="G72" s="85">
        <f t="shared" si="20"/>
        <v>16</v>
      </c>
      <c r="H72" s="85">
        <f t="shared" si="20"/>
        <v>27</v>
      </c>
      <c r="I72" s="85">
        <f t="shared" si="20"/>
        <v>40</v>
      </c>
      <c r="J72" s="85">
        <f t="shared" si="20"/>
        <v>26</v>
      </c>
      <c r="K72" s="85">
        <f t="shared" si="20"/>
        <v>28</v>
      </c>
      <c r="L72" s="85">
        <f t="shared" si="20"/>
        <v>29</v>
      </c>
      <c r="M72" s="85">
        <f t="shared" si="20"/>
        <v>28</v>
      </c>
      <c r="N72" s="85">
        <f t="shared" si="20"/>
        <v>29</v>
      </c>
      <c r="O72" s="85">
        <f t="shared" si="20"/>
        <v>35</v>
      </c>
      <c r="P72" s="85">
        <f t="shared" si="20"/>
        <v>24</v>
      </c>
      <c r="Q72" s="85">
        <f t="shared" si="20"/>
        <v>16</v>
      </c>
      <c r="R72" s="85">
        <f t="shared" si="20"/>
        <v>32</v>
      </c>
      <c r="S72" s="85">
        <f t="shared" si="20"/>
        <v>33</v>
      </c>
      <c r="T72" s="85">
        <f t="shared" si="20"/>
        <v>27</v>
      </c>
      <c r="U72" s="85">
        <f t="shared" si="20"/>
        <v>23</v>
      </c>
      <c r="V72" s="85">
        <f t="shared" si="20"/>
        <v>45</v>
      </c>
      <c r="W72" s="85">
        <f t="shared" si="20"/>
        <v>38</v>
      </c>
      <c r="X72" s="85">
        <f t="shared" si="20"/>
        <v>21</v>
      </c>
      <c r="Y72" s="85">
        <f t="shared" si="20"/>
        <v>37</v>
      </c>
      <c r="Z72" s="85">
        <f t="shared" si="20"/>
        <v>12</v>
      </c>
      <c r="AA72" s="85">
        <f t="shared" si="20"/>
        <v>43</v>
      </c>
      <c r="AB72" s="85">
        <f t="shared" si="20"/>
        <v>26</v>
      </c>
      <c r="AC72" s="85">
        <f t="shared" si="20"/>
        <v>45</v>
      </c>
      <c r="AD72" s="85">
        <f t="shared" si="20"/>
        <v>26</v>
      </c>
      <c r="AE72" s="85">
        <f t="shared" si="20"/>
        <v>8</v>
      </c>
      <c r="AF72" s="85">
        <f t="shared" si="20"/>
        <v>41</v>
      </c>
      <c r="AG72" s="85">
        <f>SUM(AG2:AG69)</f>
        <v>1704</v>
      </c>
    </row>
    <row r="73" spans="1:36" s="46" customFormat="1" ht="15.75" x14ac:dyDescent="0.45">
      <c r="A73" s="45"/>
      <c r="B73" s="51"/>
      <c r="C73" s="55">
        <v>29</v>
      </c>
      <c r="D73" s="55">
        <v>16</v>
      </c>
      <c r="E73" s="55">
        <v>27</v>
      </c>
      <c r="F73" s="55">
        <v>39</v>
      </c>
      <c r="G73" s="55">
        <v>16</v>
      </c>
      <c r="H73" s="55">
        <v>27</v>
      </c>
      <c r="I73" s="55">
        <v>40</v>
      </c>
      <c r="J73" s="55">
        <v>26</v>
      </c>
      <c r="K73" s="55">
        <v>28</v>
      </c>
      <c r="L73" s="55">
        <v>29</v>
      </c>
      <c r="M73" s="55">
        <v>28</v>
      </c>
      <c r="N73" s="55">
        <v>29</v>
      </c>
      <c r="O73" s="55">
        <v>35</v>
      </c>
      <c r="P73" s="55">
        <v>24</v>
      </c>
      <c r="Q73" s="55">
        <v>16</v>
      </c>
      <c r="R73" s="55">
        <v>32</v>
      </c>
      <c r="S73" s="55">
        <v>33</v>
      </c>
      <c r="T73" s="55">
        <v>27</v>
      </c>
      <c r="U73" s="55">
        <v>23</v>
      </c>
      <c r="V73" s="55">
        <v>45</v>
      </c>
      <c r="W73" s="55">
        <v>38</v>
      </c>
      <c r="X73" s="55">
        <v>21</v>
      </c>
      <c r="Y73" s="55">
        <v>37</v>
      </c>
      <c r="Z73" s="55">
        <v>12</v>
      </c>
      <c r="AA73" s="55">
        <v>43</v>
      </c>
      <c r="AB73" s="55">
        <v>26</v>
      </c>
      <c r="AC73" s="55">
        <v>45</v>
      </c>
      <c r="AD73" s="55">
        <v>26</v>
      </c>
      <c r="AE73" s="55">
        <v>8</v>
      </c>
      <c r="AF73" s="55">
        <v>41</v>
      </c>
      <c r="AG73" s="45">
        <f>SUM(C73:AF73)</f>
        <v>866</v>
      </c>
    </row>
    <row r="74" spans="1:36" x14ac:dyDescent="0.45">
      <c r="B74" s="50" t="s">
        <v>77</v>
      </c>
      <c r="C74">
        <f>_xlfn.NORM.DIST(C73, B78, B79, FALSE)</f>
        <v>4.2193087098824841E-2</v>
      </c>
      <c r="D74">
        <f>_xlfn.NORM.DIST(D73, B78, B79, FALSE)</f>
        <v>1.6714399875415283E-2</v>
      </c>
      <c r="E74">
        <f>_xlfn.NORM.DIST(E73, B78, B79, FALSE)</f>
        <v>4.1382745660218094E-2</v>
      </c>
      <c r="F74">
        <f>_xlfn.NORM.DIST(F73, B78, B79, FALSE)</f>
        <v>2.3758582402886124E-2</v>
      </c>
      <c r="G74">
        <f>_xlfn.NORM.DIST(G73, B78, B79, FALSE)</f>
        <v>1.6714399875415283E-2</v>
      </c>
      <c r="H74">
        <f>_xlfn.NORM.DIST(H73, B78, B79, FALSE)</f>
        <v>4.1382745660218094E-2</v>
      </c>
      <c r="I74">
        <f>_xlfn.NORM.DIST(I73, B78, B79, FALSE)</f>
        <v>2.1093798427127997E-2</v>
      </c>
      <c r="J74">
        <f>_xlfn.NORM.DIST(J73, B78, B79, FALSE)</f>
        <v>4.0301390642910967E-2</v>
      </c>
      <c r="K74">
        <f>_xlfn.NORM.DIST(K73, B78, B79, FALSE)</f>
        <v>4.2020355775318083E-2</v>
      </c>
      <c r="L74">
        <f>_xlfn.NORM.DIST(L73, B78, B79, FALSE)</f>
        <v>4.2193087098824841E-2</v>
      </c>
      <c r="M74">
        <f>_xlfn.NORM.DIST(M73, B78, B79, FALSE)</f>
        <v>4.2020355775318083E-2</v>
      </c>
      <c r="N74">
        <f>_xlfn.NORM.DIST(N73, B78, B79, FALSE)</f>
        <v>4.2193087098824841E-2</v>
      </c>
      <c r="O74">
        <f>_xlfn.NORM.DIST(O73, B78, B79, FALSE)</f>
        <v>3.4189676474427985E-2</v>
      </c>
      <c r="P74">
        <f>_xlfn.NORM.DIST(P73, B78, B79, FALSE)</f>
        <v>3.6961105631525451E-2</v>
      </c>
      <c r="Q74">
        <f>_xlfn.NORM.DIST(Q73, B78, B79, FALSE)</f>
        <v>1.6714399875415283E-2</v>
      </c>
      <c r="R74">
        <f>_xlfn.NORM.DIST(R73, B78, B79, FALSE)</f>
        <v>3.9942289504120508E-2</v>
      </c>
      <c r="S74">
        <f>_xlfn.NORM.DIST(S73, B78, B79, FALSE)</f>
        <v>3.8351216721634593E-2</v>
      </c>
      <c r="T74">
        <f>_xlfn.NORM.DIST(T73, B78, B79, FALSE)</f>
        <v>4.1382745660218094E-2</v>
      </c>
      <c r="U74">
        <f>_xlfn.NORM.DIST(U73, B78, B79, FALSE)</f>
        <v>3.48072045416562E-2</v>
      </c>
      <c r="V74">
        <f>_xlfn.NORM.DIST(V73, B78, B79, FALSE)</f>
        <v>9.8388294812825992E-3</v>
      </c>
      <c r="W74">
        <f>_xlfn.NORM.DIST(W73, B78, B79, FALSE)</f>
        <v>2.6462289137621896E-2</v>
      </c>
      <c r="X74">
        <f>_xlfn.NORM.DIST(X73, B78, B79, FALSE)</f>
        <v>2.9849770002281079E-2</v>
      </c>
      <c r="Y74">
        <f>_xlfn.NORM.DIST(Y73, B78, B79, FALSE)</f>
        <v>2.9145764425534907E-2</v>
      </c>
      <c r="Z74">
        <f>_xlfn.NORM.DIST(Z73, B78, B79, FALSE)</f>
        <v>8.5931302227930557E-3</v>
      </c>
      <c r="AA74">
        <f>_xlfn.NORM.DIST(AA73, B78, B79, FALSE)</f>
        <v>1.3803986181667446E-2</v>
      </c>
      <c r="AB74">
        <f>_xlfn.NORM.DIST(AB73, B78, B79, FALSE)</f>
        <v>4.0301390642910967E-2</v>
      </c>
      <c r="AC74">
        <f>_xlfn.NORM.DIST(AC73, B78, B79, FALSE)</f>
        <v>9.8388294812825992E-3</v>
      </c>
      <c r="AD74">
        <f>_xlfn.NORM.DIST(AD73, B78, B79, FALSE)</f>
        <v>4.0301390642910967E-2</v>
      </c>
      <c r="AE74">
        <f>_xlfn.NORM.DIST(AE73, B78, B79, FALSE)</f>
        <v>3.6937751677489326E-3</v>
      </c>
      <c r="AF74">
        <f>_xlfn.NORM.DIST(AF73, B78, B79, FALSE)</f>
        <v>1.8519540744505184E-2</v>
      </c>
    </row>
    <row r="75" spans="1:36" x14ac:dyDescent="0.45">
      <c r="A75" t="s">
        <v>52</v>
      </c>
      <c r="B75" s="50"/>
      <c r="C75" s="2">
        <v>42</v>
      </c>
      <c r="D75" s="2">
        <v>40</v>
      </c>
      <c r="E75" s="2">
        <v>42</v>
      </c>
      <c r="F75" s="2">
        <v>41</v>
      </c>
      <c r="G75" s="2">
        <v>44</v>
      </c>
      <c r="H75" s="2">
        <v>43</v>
      </c>
      <c r="I75" s="2">
        <v>38</v>
      </c>
      <c r="J75" s="2">
        <v>41</v>
      </c>
      <c r="K75" s="2">
        <v>40</v>
      </c>
      <c r="L75" s="2">
        <v>40</v>
      </c>
      <c r="M75" s="2">
        <v>42</v>
      </c>
      <c r="N75" s="2">
        <v>40</v>
      </c>
      <c r="O75" s="2">
        <v>42</v>
      </c>
      <c r="P75" s="2">
        <v>42</v>
      </c>
      <c r="Q75" s="2">
        <v>44</v>
      </c>
      <c r="R75" s="2">
        <v>42</v>
      </c>
      <c r="S75" s="2">
        <v>41</v>
      </c>
      <c r="T75" s="2">
        <v>40</v>
      </c>
      <c r="U75" s="2">
        <v>43</v>
      </c>
      <c r="V75" s="2">
        <v>40</v>
      </c>
      <c r="W75" s="2">
        <v>42</v>
      </c>
      <c r="X75" s="2">
        <v>43</v>
      </c>
      <c r="Y75" s="2">
        <v>40</v>
      </c>
      <c r="Z75" s="2">
        <v>45</v>
      </c>
      <c r="AA75" s="2">
        <v>40</v>
      </c>
      <c r="AB75" s="2">
        <v>41</v>
      </c>
      <c r="AC75" s="2">
        <v>40</v>
      </c>
      <c r="AD75" s="2">
        <v>43</v>
      </c>
      <c r="AE75" s="2">
        <v>45</v>
      </c>
      <c r="AF75" s="2">
        <v>36</v>
      </c>
    </row>
    <row r="76" spans="1:36" x14ac:dyDescent="0.45">
      <c r="A76" s="20" t="s">
        <v>55</v>
      </c>
      <c r="B76" s="50"/>
      <c r="C76" s="2">
        <v>8</v>
      </c>
      <c r="D76" s="2">
        <v>10</v>
      </c>
      <c r="E76" s="2">
        <v>8</v>
      </c>
      <c r="F76" s="2">
        <v>9</v>
      </c>
      <c r="G76" s="2">
        <v>6</v>
      </c>
      <c r="H76" s="2">
        <v>7</v>
      </c>
      <c r="I76" s="2">
        <v>12</v>
      </c>
      <c r="J76" s="2">
        <v>9</v>
      </c>
      <c r="K76" s="2">
        <v>10</v>
      </c>
      <c r="L76" s="2">
        <v>10</v>
      </c>
      <c r="M76" s="2">
        <v>8</v>
      </c>
      <c r="N76" s="2">
        <v>10</v>
      </c>
      <c r="O76" s="2">
        <v>8</v>
      </c>
      <c r="P76" s="2">
        <v>8</v>
      </c>
      <c r="Q76" s="2">
        <v>6</v>
      </c>
      <c r="R76" s="2">
        <v>8</v>
      </c>
      <c r="S76" s="2">
        <v>9</v>
      </c>
      <c r="T76" s="2">
        <v>10</v>
      </c>
      <c r="U76" s="2">
        <v>7</v>
      </c>
      <c r="V76" s="2">
        <v>10</v>
      </c>
      <c r="W76" s="2">
        <v>8</v>
      </c>
      <c r="X76" s="2">
        <v>7</v>
      </c>
      <c r="Y76" s="2">
        <v>10</v>
      </c>
      <c r="Z76" s="2">
        <v>5</v>
      </c>
      <c r="AA76" s="2">
        <v>10</v>
      </c>
      <c r="AB76" s="2">
        <v>9</v>
      </c>
      <c r="AC76" s="2">
        <v>10</v>
      </c>
      <c r="AD76" s="2">
        <v>7</v>
      </c>
      <c r="AE76" s="2">
        <v>5</v>
      </c>
      <c r="AF76" s="2">
        <v>14</v>
      </c>
    </row>
    <row r="78" spans="1:36" x14ac:dyDescent="0.45">
      <c r="A78" t="s">
        <v>32</v>
      </c>
      <c r="B78">
        <f>AVERAGE(C72:AF72)</f>
        <v>28.866666666666667</v>
      </c>
    </row>
    <row r="79" spans="1:36" x14ac:dyDescent="0.45">
      <c r="A79" t="s">
        <v>78</v>
      </c>
      <c r="B79">
        <f>_xlfn.STDEV.P(C72:AF72)</f>
        <v>9.4542171660176191</v>
      </c>
      <c r="C79">
        <f>CORREL(C72:AF72, C73:AF73)</f>
        <v>1</v>
      </c>
    </row>
    <row r="80" spans="1:36" x14ac:dyDescent="0.45">
      <c r="A80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2"/>
  <sheetViews>
    <sheetView tabSelected="1" zoomScale="70" zoomScaleNormal="70" workbookViewId="0">
      <selection activeCell="N30" sqref="N30"/>
    </sheetView>
  </sheetViews>
  <sheetFormatPr defaultRowHeight="14.25" x14ac:dyDescent="0.45"/>
  <sheetData>
    <row r="1" spans="1:5" ht="14.65" thickBot="1" x14ac:dyDescent="0.5">
      <c r="A1" s="56"/>
      <c r="B1" s="57" t="s">
        <v>40</v>
      </c>
      <c r="C1" s="3" t="s">
        <v>80</v>
      </c>
    </row>
    <row r="2" spans="1:5" ht="26.65" thickBot="1" x14ac:dyDescent="0.5">
      <c r="A2" s="57" t="s">
        <v>41</v>
      </c>
      <c r="B2" s="61" t="s">
        <v>59</v>
      </c>
      <c r="C2" s="57">
        <v>17</v>
      </c>
    </row>
    <row r="3" spans="1:5" ht="14.65" thickBot="1" x14ac:dyDescent="0.5">
      <c r="A3" s="3"/>
      <c r="B3" s="62">
        <v>43376</v>
      </c>
      <c r="C3" s="57">
        <v>11</v>
      </c>
    </row>
    <row r="4" spans="1:5" ht="14.65" thickBot="1" x14ac:dyDescent="0.5">
      <c r="A4" s="3"/>
      <c r="B4" s="62">
        <v>43377</v>
      </c>
      <c r="C4" s="57">
        <v>6</v>
      </c>
    </row>
    <row r="5" spans="1:5" ht="26.65" thickBot="1" x14ac:dyDescent="0.5">
      <c r="A5" s="3"/>
      <c r="B5" s="63" t="s">
        <v>60</v>
      </c>
      <c r="C5" s="57">
        <v>9</v>
      </c>
    </row>
    <row r="6" spans="1:5" ht="14.65" thickBot="1" x14ac:dyDescent="0.5">
      <c r="A6" s="3"/>
      <c r="B6" s="62">
        <v>43379</v>
      </c>
      <c r="C6" s="57">
        <v>13</v>
      </c>
      <c r="D6" s="2">
        <f>SUM(C2:C6)</f>
        <v>56</v>
      </c>
      <c r="E6" s="18">
        <v>56</v>
      </c>
    </row>
    <row r="7" spans="1:5" ht="39.75" thickBot="1" x14ac:dyDescent="0.5">
      <c r="A7" s="64" t="s">
        <v>42</v>
      </c>
      <c r="B7" s="65" t="s">
        <v>61</v>
      </c>
      <c r="C7" s="57">
        <v>19</v>
      </c>
    </row>
    <row r="8" spans="1:5" ht="14.65" thickBot="1" x14ac:dyDescent="0.5">
      <c r="A8" s="64"/>
      <c r="B8" s="66">
        <v>43383</v>
      </c>
      <c r="C8" s="57">
        <v>13</v>
      </c>
    </row>
    <row r="9" spans="1:5" ht="14.65" thickBot="1" x14ac:dyDescent="0.5">
      <c r="A9" s="64"/>
      <c r="B9" s="66">
        <v>43384</v>
      </c>
      <c r="C9" s="57">
        <v>22</v>
      </c>
    </row>
    <row r="10" spans="1:5" ht="26.65" thickBot="1" x14ac:dyDescent="0.5">
      <c r="A10" s="64"/>
      <c r="B10" s="65" t="s">
        <v>62</v>
      </c>
      <c r="C10" s="57">
        <v>17</v>
      </c>
    </row>
    <row r="11" spans="1:5" ht="14.65" thickBot="1" x14ac:dyDescent="0.5">
      <c r="A11" s="64"/>
      <c r="B11" s="66">
        <v>43386</v>
      </c>
      <c r="C11" s="57">
        <v>7</v>
      </c>
      <c r="D11" s="2">
        <f>SUM(C7:C11)</f>
        <v>78</v>
      </c>
      <c r="E11" s="18">
        <v>78</v>
      </c>
    </row>
    <row r="12" spans="1:5" ht="26.65" thickBot="1" x14ac:dyDescent="0.5">
      <c r="A12" s="57" t="s">
        <v>43</v>
      </c>
      <c r="B12" s="63" t="s">
        <v>63</v>
      </c>
      <c r="C12" s="57">
        <v>12</v>
      </c>
    </row>
    <row r="13" spans="1:5" ht="14.65" thickBot="1" x14ac:dyDescent="0.5">
      <c r="A13" s="3"/>
      <c r="B13" s="62">
        <v>43390</v>
      </c>
      <c r="C13" s="57">
        <v>25</v>
      </c>
    </row>
    <row r="14" spans="1:5" ht="14.65" thickBot="1" x14ac:dyDescent="0.5">
      <c r="A14" s="3"/>
      <c r="B14" s="62">
        <v>43391</v>
      </c>
      <c r="C14" s="57">
        <v>18</v>
      </c>
    </row>
    <row r="15" spans="1:5" ht="26.65" thickBot="1" x14ac:dyDescent="0.5">
      <c r="A15" s="3"/>
      <c r="B15" s="63" t="s">
        <v>64</v>
      </c>
      <c r="C15" s="57">
        <v>32</v>
      </c>
    </row>
    <row r="16" spans="1:5" ht="14.65" thickBot="1" x14ac:dyDescent="0.5">
      <c r="A16" s="3"/>
      <c r="B16" s="62">
        <v>43393</v>
      </c>
      <c r="C16" s="57">
        <v>22</v>
      </c>
      <c r="D16" s="2">
        <f>SUM(C12:C16)</f>
        <v>109</v>
      </c>
      <c r="E16" s="18">
        <v>109</v>
      </c>
    </row>
    <row r="17" spans="1:5" ht="39.75" thickBot="1" x14ac:dyDescent="0.5">
      <c r="A17" s="64" t="s">
        <v>44</v>
      </c>
      <c r="B17" s="65" t="s">
        <v>65</v>
      </c>
      <c r="C17" s="57">
        <v>24</v>
      </c>
    </row>
    <row r="18" spans="1:5" ht="14.65" thickBot="1" x14ac:dyDescent="0.5">
      <c r="A18" s="64"/>
      <c r="B18" s="66">
        <v>43397</v>
      </c>
      <c r="C18" s="57">
        <v>31</v>
      </c>
    </row>
    <row r="19" spans="1:5" ht="14.65" thickBot="1" x14ac:dyDescent="0.5">
      <c r="A19" s="64"/>
      <c r="B19" s="66">
        <v>43398</v>
      </c>
      <c r="C19" s="57">
        <v>18</v>
      </c>
    </row>
    <row r="20" spans="1:5" ht="26.65" thickBot="1" x14ac:dyDescent="0.5">
      <c r="A20" s="64"/>
      <c r="B20" s="65" t="s">
        <v>66</v>
      </c>
      <c r="C20" s="57">
        <v>26</v>
      </c>
    </row>
    <row r="21" spans="1:5" ht="14.65" thickBot="1" x14ac:dyDescent="0.5">
      <c r="A21" s="64"/>
      <c r="B21" s="66">
        <v>43400</v>
      </c>
      <c r="C21" s="57">
        <v>23</v>
      </c>
      <c r="D21" s="2">
        <f>SUM(C17:C21)</f>
        <v>122</v>
      </c>
      <c r="E21" s="18">
        <v>122</v>
      </c>
    </row>
    <row r="22" spans="1:5" ht="14.65" thickBot="1" x14ac:dyDescent="0.5">
      <c r="A22" s="57" t="s">
        <v>45</v>
      </c>
      <c r="B22" s="62">
        <v>43403</v>
      </c>
      <c r="C22" s="57">
        <v>28</v>
      </c>
    </row>
    <row r="23" spans="1:5" ht="39.75" thickBot="1" x14ac:dyDescent="0.5">
      <c r="A23" s="3"/>
      <c r="B23" s="63" t="s">
        <v>57</v>
      </c>
      <c r="C23" s="57">
        <v>23</v>
      </c>
    </row>
    <row r="24" spans="1:5" ht="14.65" thickBot="1" x14ac:dyDescent="0.5">
      <c r="A24" s="3"/>
      <c r="B24" s="62">
        <v>43405</v>
      </c>
      <c r="C24" s="57">
        <v>0</v>
      </c>
    </row>
    <row r="25" spans="1:5" ht="39.75" thickBot="1" x14ac:dyDescent="0.5">
      <c r="A25" s="3"/>
      <c r="B25" s="63" t="s">
        <v>58</v>
      </c>
      <c r="C25" s="57">
        <v>27</v>
      </c>
    </row>
    <row r="26" spans="1:5" ht="14.65" thickBot="1" x14ac:dyDescent="0.5">
      <c r="A26" s="3"/>
      <c r="B26" s="62">
        <v>43407</v>
      </c>
      <c r="C26" s="57">
        <v>34</v>
      </c>
      <c r="D26" s="2">
        <f>SUM(C22:C26)</f>
        <v>112</v>
      </c>
      <c r="E26" s="18">
        <v>112</v>
      </c>
    </row>
    <row r="27" spans="1:5" ht="39.75" thickBot="1" x14ac:dyDescent="0.5">
      <c r="A27" s="64" t="s">
        <v>46</v>
      </c>
      <c r="B27" s="65" t="s">
        <v>67</v>
      </c>
      <c r="C27" s="57">
        <v>29</v>
      </c>
    </row>
    <row r="28" spans="1:5" ht="14.65" thickBot="1" x14ac:dyDescent="0.5">
      <c r="A28" s="64"/>
      <c r="B28" s="66">
        <v>43411</v>
      </c>
      <c r="C28" s="57">
        <v>31</v>
      </c>
    </row>
    <row r="29" spans="1:5" ht="14.65" thickBot="1" x14ac:dyDescent="0.5">
      <c r="A29" s="64"/>
      <c r="B29" s="66">
        <v>43412</v>
      </c>
      <c r="C29" s="57">
        <v>20</v>
      </c>
    </row>
    <row r="30" spans="1:5" ht="26.65" thickBot="1" x14ac:dyDescent="0.5">
      <c r="A30" s="64"/>
      <c r="B30" s="65" t="s">
        <v>68</v>
      </c>
      <c r="C30" s="57">
        <v>27</v>
      </c>
    </row>
    <row r="31" spans="1:5" ht="14.65" thickBot="1" x14ac:dyDescent="0.5">
      <c r="A31" s="64"/>
      <c r="B31" s="66">
        <v>43414</v>
      </c>
      <c r="C31" s="57">
        <v>8</v>
      </c>
      <c r="D31" s="2">
        <f>SUM(C27:C31)</f>
        <v>115</v>
      </c>
      <c r="E31" s="18">
        <v>115</v>
      </c>
    </row>
    <row r="32" spans="1:5" ht="26.65" thickBot="1" x14ac:dyDescent="0.5">
      <c r="A32" s="57" t="s">
        <v>47</v>
      </c>
      <c r="B32" s="63" t="s">
        <v>69</v>
      </c>
      <c r="C32" s="57">
        <v>29</v>
      </c>
    </row>
    <row r="33" spans="1:5" ht="14.65" thickBot="1" x14ac:dyDescent="0.5">
      <c r="A33" s="3"/>
      <c r="B33" s="62">
        <v>43418</v>
      </c>
      <c r="C33" s="57">
        <v>34</v>
      </c>
    </row>
    <row r="34" spans="1:5" ht="14.65" thickBot="1" x14ac:dyDescent="0.5">
      <c r="A34" s="3"/>
      <c r="B34" s="62">
        <v>43419</v>
      </c>
      <c r="C34" s="57">
        <v>5</v>
      </c>
    </row>
    <row r="35" spans="1:5" ht="26.65" thickBot="1" x14ac:dyDescent="0.5">
      <c r="A35" s="3"/>
      <c r="B35" s="63" t="s">
        <v>70</v>
      </c>
      <c r="C35" s="57">
        <v>23</v>
      </c>
    </row>
    <row r="36" spans="1:5" ht="14.65" thickBot="1" x14ac:dyDescent="0.5">
      <c r="A36" s="3"/>
      <c r="B36" s="62">
        <v>43421</v>
      </c>
      <c r="C36" s="57">
        <v>12</v>
      </c>
      <c r="D36" s="2">
        <f>SUM(C32:C36)</f>
        <v>103</v>
      </c>
      <c r="E36" s="18">
        <v>103</v>
      </c>
    </row>
    <row r="37" spans="1:5" ht="39.75" thickBot="1" x14ac:dyDescent="0.5">
      <c r="A37" s="64" t="s">
        <v>48</v>
      </c>
      <c r="B37" s="65" t="s">
        <v>71</v>
      </c>
      <c r="C37" s="57">
        <v>29</v>
      </c>
    </row>
    <row r="38" spans="1:5" ht="14.65" thickBot="1" x14ac:dyDescent="0.5">
      <c r="A38" s="64"/>
      <c r="B38" s="66">
        <v>43425</v>
      </c>
      <c r="C38" s="57">
        <v>24</v>
      </c>
    </row>
    <row r="39" spans="1:5" ht="14.65" thickBot="1" x14ac:dyDescent="0.5">
      <c r="A39" s="64"/>
      <c r="B39" s="66">
        <v>43426</v>
      </c>
      <c r="C39" s="57">
        <v>20</v>
      </c>
    </row>
    <row r="40" spans="1:5" ht="26.65" thickBot="1" x14ac:dyDescent="0.5">
      <c r="A40" s="64"/>
      <c r="B40" s="65" t="s">
        <v>72</v>
      </c>
      <c r="C40" s="57">
        <v>11</v>
      </c>
    </row>
    <row r="41" spans="1:5" ht="14.65" thickBot="1" x14ac:dyDescent="0.5">
      <c r="A41" s="64"/>
      <c r="B41" s="66">
        <v>43428</v>
      </c>
      <c r="C41" s="57">
        <v>0</v>
      </c>
      <c r="D41" s="2">
        <f>SUM(C37:C41)</f>
        <v>84</v>
      </c>
      <c r="E41" s="18">
        <v>84</v>
      </c>
    </row>
    <row r="42" spans="1:5" ht="26.65" thickBot="1" x14ac:dyDescent="0.5">
      <c r="A42" s="57" t="s">
        <v>49</v>
      </c>
      <c r="B42" s="67" t="s">
        <v>73</v>
      </c>
      <c r="C42" s="57">
        <v>18</v>
      </c>
    </row>
    <row r="43" spans="1:5" ht="14.65" thickBot="1" x14ac:dyDescent="0.5">
      <c r="A43" s="3"/>
      <c r="B43" s="68">
        <v>43432</v>
      </c>
      <c r="C43" s="57">
        <v>23</v>
      </c>
    </row>
    <row r="44" spans="1:5" ht="14.65" thickBot="1" x14ac:dyDescent="0.5">
      <c r="A44" s="3"/>
      <c r="B44" s="68">
        <v>43433</v>
      </c>
      <c r="C44" s="57">
        <v>4</v>
      </c>
    </row>
    <row r="45" spans="1:5" ht="26.65" thickBot="1" x14ac:dyDescent="0.5">
      <c r="A45" s="3"/>
      <c r="B45" s="67" t="s">
        <v>74</v>
      </c>
      <c r="C45" s="57">
        <v>14</v>
      </c>
    </row>
    <row r="46" spans="1:5" ht="14.65" thickBot="1" x14ac:dyDescent="0.5">
      <c r="A46" s="3"/>
      <c r="B46" s="69">
        <v>43435</v>
      </c>
      <c r="C46" s="57">
        <v>0</v>
      </c>
      <c r="D46" s="2">
        <f>SUM(C42:C46)</f>
        <v>59</v>
      </c>
      <c r="E46" s="18">
        <v>59</v>
      </c>
    </row>
    <row r="47" spans="1:5" ht="26.65" thickBot="1" x14ac:dyDescent="0.5">
      <c r="A47" s="64" t="s">
        <v>50</v>
      </c>
      <c r="B47" s="70" t="s">
        <v>75</v>
      </c>
      <c r="C47" s="57">
        <v>11</v>
      </c>
    </row>
    <row r="48" spans="1:5" ht="14.65" thickBot="1" x14ac:dyDescent="0.5">
      <c r="A48" s="64"/>
      <c r="B48" s="66">
        <v>43439</v>
      </c>
      <c r="C48" s="57">
        <v>2</v>
      </c>
    </row>
    <row r="49" spans="1:5" ht="14.65" thickBot="1" x14ac:dyDescent="0.5">
      <c r="A49" s="64"/>
      <c r="B49" s="66">
        <v>43440</v>
      </c>
      <c r="C49" s="57">
        <v>0</v>
      </c>
    </row>
    <row r="50" spans="1:5" ht="26.65" thickBot="1" x14ac:dyDescent="0.5">
      <c r="A50" s="64"/>
      <c r="B50" s="65" t="s">
        <v>76</v>
      </c>
      <c r="C50" s="57">
        <v>13</v>
      </c>
    </row>
    <row r="51" spans="1:5" ht="14.65" thickBot="1" x14ac:dyDescent="0.5">
      <c r="A51" s="64"/>
      <c r="B51" s="66">
        <v>43442</v>
      </c>
      <c r="C51" s="57">
        <v>2</v>
      </c>
      <c r="D51" s="2">
        <f>SUM(C47:C51)</f>
        <v>28</v>
      </c>
      <c r="E51" s="18">
        <v>28</v>
      </c>
    </row>
    <row r="52" spans="1:5" x14ac:dyDescent="0.45">
      <c r="A52" s="58"/>
      <c r="B52" s="59"/>
      <c r="C52" s="58"/>
      <c r="D52" s="6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 Asiri</dc:creator>
  <cp:lastModifiedBy>Yousef Asiri</cp:lastModifiedBy>
  <dcterms:created xsi:type="dcterms:W3CDTF">2018-08-31T08:21:39Z</dcterms:created>
  <dcterms:modified xsi:type="dcterms:W3CDTF">2019-04-19T09:44:53Z</dcterms:modified>
</cp:coreProperties>
</file>