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EB0CC06-939A-4370-B8C9-3B49F110E61E}" xr6:coauthVersionLast="37" xr6:coauthVersionMax="37" xr10:uidLastSave="{00000000-0000-0000-0000-000000000000}"/>
  <bookViews>
    <workbookView xWindow="0" yWindow="0" windowWidth="15345" windowHeight="4470" activeTab="9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  <sheet name="Лист7" sheetId="7" r:id="rId5"/>
    <sheet name="Лист8" sheetId="8" r:id="rId6"/>
    <sheet name="Лист9" sheetId="9" r:id="rId7"/>
    <sheet name="Лист5" sheetId="10" r:id="rId8"/>
    <sheet name="Лист6" sheetId="11" r:id="rId9"/>
    <sheet name="Лист10" sheetId="12" r:id="rId10"/>
  </sheets>
  <definedNames>
    <definedName name="solver_adj" localSheetId="6" hidden="1">Лист9!$B$11:$E$14</definedName>
    <definedName name="solver_cvg" localSheetId="6" hidden="1">0.0001</definedName>
    <definedName name="solver_drv" localSheetId="6" hidden="1">1</definedName>
    <definedName name="solver_eng" localSheetId="7" hidden="1">1</definedName>
    <definedName name="solver_eng" localSheetId="6" hidden="1">1</definedName>
    <definedName name="solver_est" localSheetId="6" hidden="1">1</definedName>
    <definedName name="solver_itr" localSheetId="6" hidden="1">2147483647</definedName>
    <definedName name="solver_lhs1" localSheetId="6" hidden="1">Лист9!$B$11:$E$14</definedName>
    <definedName name="solver_lhs2" localSheetId="6" hidden="1">Лист9!$B$11:$E$14</definedName>
    <definedName name="solver_lhs3" localSheetId="6" hidden="1">Лист9!$B$15:$E$15</definedName>
    <definedName name="solver_lhs4" localSheetId="6" hidden="1">Лист9!$F$11:$F$14</definedName>
    <definedName name="solver_mip" localSheetId="6" hidden="1">2147483647</definedName>
    <definedName name="solver_mni" localSheetId="6" hidden="1">30</definedName>
    <definedName name="solver_mrt" localSheetId="6" hidden="1">0.075</definedName>
    <definedName name="solver_msl" localSheetId="6" hidden="1">2</definedName>
    <definedName name="solver_neg" localSheetId="7" hidden="1">1</definedName>
    <definedName name="solver_neg" localSheetId="6" hidden="1">2</definedName>
    <definedName name="solver_nod" localSheetId="6" hidden="1">2147483647</definedName>
    <definedName name="solver_num" localSheetId="7" hidden="1">0</definedName>
    <definedName name="solver_num" localSheetId="6" hidden="1">4</definedName>
    <definedName name="solver_nwt" localSheetId="6" hidden="1">1</definedName>
    <definedName name="solver_opt" localSheetId="7" hidden="1">Лист5!$B$23</definedName>
    <definedName name="solver_opt" localSheetId="6" hidden="1">Лист9!$B$23</definedName>
    <definedName name="solver_pre" localSheetId="6" hidden="1">0.000001</definedName>
    <definedName name="solver_rbv" localSheetId="6" hidden="1">1</definedName>
    <definedName name="solver_rel1" localSheetId="6" hidden="1">4</definedName>
    <definedName name="solver_rel2" localSheetId="6" hidden="1">3</definedName>
    <definedName name="solver_rel3" localSheetId="6" hidden="1">2</definedName>
    <definedName name="solver_rel4" localSheetId="6" hidden="1">2</definedName>
    <definedName name="solver_rhs1" localSheetId="6" hidden="1">целое</definedName>
    <definedName name="solver_rhs2" localSheetId="6" hidden="1">0</definedName>
    <definedName name="solver_rhs3" localSheetId="6" hidden="1">Лист9!$B$8:$E$8</definedName>
    <definedName name="solver_rhs4" localSheetId="6" hidden="1">Лист9!$F$4:$F$7</definedName>
    <definedName name="solver_rlx" localSheetId="6" hidden="1">2</definedName>
    <definedName name="solver_rsd" localSheetId="6" hidden="1">0</definedName>
    <definedName name="solver_scl" localSheetId="6" hidden="1">1</definedName>
    <definedName name="solver_sho" localSheetId="6" hidden="1">2</definedName>
    <definedName name="solver_ssz" localSheetId="6" hidden="1">100</definedName>
    <definedName name="solver_tim" localSheetId="6" hidden="1">2147483647</definedName>
    <definedName name="solver_tol" localSheetId="6" hidden="1">0.01</definedName>
    <definedName name="solver_typ" localSheetId="7" hidden="1">2</definedName>
    <definedName name="solver_typ" localSheetId="6" hidden="1">2</definedName>
    <definedName name="solver_val" localSheetId="7" hidden="1">0</definedName>
    <definedName name="solver_val" localSheetId="6" hidden="1">0</definedName>
    <definedName name="solver_ver" localSheetId="7" hidden="1">3</definedName>
    <definedName name="solver_ver" localSheetId="6" hidden="1">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3" i="12" l="1"/>
  <c r="B23" i="10"/>
  <c r="B23" i="11"/>
  <c r="C18" i="12" a="1"/>
  <c r="C18" i="12"/>
  <c r="D18" i="12" a="1"/>
  <c r="D18" i="12"/>
  <c r="E18" i="12" a="1"/>
  <c r="E18" i="12"/>
  <c r="C19" i="12" a="1"/>
  <c r="C19" i="12"/>
  <c r="D19" i="12" a="1"/>
  <c r="D19" i="12"/>
  <c r="E19" i="12" a="1"/>
  <c r="E19" i="12"/>
  <c r="C20" i="12" a="1"/>
  <c r="C20" i="12"/>
  <c r="D20" i="12" a="1"/>
  <c r="D20" i="12"/>
  <c r="E20" i="12" a="1"/>
  <c r="E20" i="12"/>
  <c r="C21" i="12" a="1"/>
  <c r="C21" i="12"/>
  <c r="D21" i="12" a="1"/>
  <c r="D21" i="12"/>
  <c r="E21" i="12" a="1"/>
  <c r="E21" i="12"/>
  <c r="B19" i="12" a="1"/>
  <c r="B19" i="12"/>
  <c r="B20" i="12" a="1"/>
  <c r="B20" i="12"/>
  <c r="B21" i="12" a="1"/>
  <c r="B21" i="12"/>
  <c r="B18" i="12" a="1"/>
  <c r="B18" i="12"/>
  <c r="F12" i="12"/>
  <c r="F13" i="12"/>
  <c r="F14" i="12"/>
  <c r="F11" i="12"/>
  <c r="C15" i="12"/>
  <c r="D15" i="12"/>
  <c r="E15" i="12"/>
  <c r="B15" i="12"/>
  <c r="B18" i="11" a="1"/>
  <c r="B18" i="11" s="1"/>
  <c r="C18" i="11"/>
  <c r="E18" i="11"/>
  <c r="G18" i="11"/>
  <c r="C19" i="11"/>
  <c r="E19" i="11"/>
  <c r="G19" i="11"/>
  <c r="C20" i="11"/>
  <c r="E20" i="11"/>
  <c r="G20" i="11"/>
  <c r="C21" i="11"/>
  <c r="E21" i="11"/>
  <c r="G21" i="11"/>
  <c r="H12" i="11"/>
  <c r="H13" i="11"/>
  <c r="H14" i="11"/>
  <c r="H11" i="11"/>
  <c r="C15" i="11"/>
  <c r="D15" i="11"/>
  <c r="E15" i="11"/>
  <c r="F15" i="11"/>
  <c r="G15" i="11"/>
  <c r="B15" i="11"/>
  <c r="B23" i="9"/>
  <c r="B18" i="10" a="1"/>
  <c r="B18" i="10"/>
  <c r="C18" i="10"/>
  <c r="D18" i="10"/>
  <c r="E18" i="10"/>
  <c r="F18" i="10"/>
  <c r="G18" i="10"/>
  <c r="B19" i="10"/>
  <c r="C19" i="10"/>
  <c r="D19" i="10"/>
  <c r="E19" i="10"/>
  <c r="F19" i="10"/>
  <c r="G19" i="10"/>
  <c r="B20" i="10"/>
  <c r="C20" i="10"/>
  <c r="D20" i="10"/>
  <c r="E20" i="10"/>
  <c r="F20" i="10"/>
  <c r="G20" i="10"/>
  <c r="B21" i="10"/>
  <c r="C21" i="10"/>
  <c r="D21" i="10"/>
  <c r="E21" i="10"/>
  <c r="F21" i="10"/>
  <c r="G21" i="10"/>
  <c r="B19" i="9" a="1"/>
  <c r="B19" i="9"/>
  <c r="B20" i="9" a="1"/>
  <c r="B20" i="9"/>
  <c r="B21" i="9" a="1"/>
  <c r="B21" i="9"/>
  <c r="B18" i="9" a="1"/>
  <c r="B18" i="9" s="1"/>
  <c r="H12" i="10"/>
  <c r="H13" i="10"/>
  <c r="H14" i="10"/>
  <c r="H11" i="10"/>
  <c r="D15" i="10"/>
  <c r="E15" i="10"/>
  <c r="F15" i="10"/>
  <c r="G15" i="10"/>
  <c r="C15" i="10"/>
  <c r="B15" i="10"/>
  <c r="C18" i="9" a="1"/>
  <c r="C18" i="9"/>
  <c r="D18" i="9" a="1"/>
  <c r="D18" i="9"/>
  <c r="E18" i="9" a="1"/>
  <c r="E18" i="9"/>
  <c r="C19" i="9" a="1"/>
  <c r="C19" i="9"/>
  <c r="D19" i="9" a="1"/>
  <c r="D19" i="9"/>
  <c r="E19" i="9" a="1"/>
  <c r="E19" i="9"/>
  <c r="C20" i="9" a="1"/>
  <c r="C20" i="9"/>
  <c r="D20" i="9" a="1"/>
  <c r="D20" i="9"/>
  <c r="E20" i="9" a="1"/>
  <c r="E20" i="9"/>
  <c r="C21" i="9" a="1"/>
  <c r="C21" i="9"/>
  <c r="D21" i="9" a="1"/>
  <c r="D21" i="9"/>
  <c r="E21" i="9" a="1"/>
  <c r="E21" i="9"/>
  <c r="E15" i="9"/>
  <c r="D15" i="9"/>
  <c r="C15" i="9"/>
  <c r="B15" i="9"/>
  <c r="F14" i="9"/>
  <c r="F13" i="9"/>
  <c r="F12" i="9"/>
  <c r="F11" i="9"/>
  <c r="B5" i="8"/>
  <c r="F21" i="11" l="1"/>
  <c r="D21" i="11"/>
  <c r="B21" i="11"/>
  <c r="F20" i="11"/>
  <c r="D20" i="11"/>
  <c r="B20" i="11"/>
  <c r="F19" i="11"/>
  <c r="D19" i="11"/>
  <c r="B19" i="11"/>
  <c r="F18" i="11"/>
  <c r="D18" i="11"/>
  <c r="F5" i="8"/>
  <c r="E5" i="8"/>
  <c r="D5" i="8"/>
  <c r="C5" i="8"/>
  <c r="I4" i="4"/>
  <c r="H4" i="4"/>
  <c r="G4" i="4"/>
  <c r="F4" i="4"/>
  <c r="E4" i="4"/>
  <c r="D4" i="4"/>
  <c r="C4" i="4"/>
  <c r="B4" i="4"/>
  <c r="B3" i="7" l="1"/>
  <c r="C3" i="7"/>
  <c r="D3" i="7"/>
  <c r="E3" i="7"/>
  <c r="F3" i="7"/>
  <c r="G3" i="7"/>
  <c r="H3" i="7"/>
  <c r="I3" i="7"/>
  <c r="J3" i="7"/>
  <c r="B4" i="7"/>
  <c r="C4" i="7"/>
  <c r="D4" i="7"/>
  <c r="E4" i="7"/>
  <c r="F4" i="7"/>
  <c r="G4" i="7"/>
  <c r="H4" i="7"/>
  <c r="I4" i="7"/>
  <c r="J4" i="7"/>
  <c r="B5" i="7"/>
  <c r="C5" i="7"/>
  <c r="D5" i="7"/>
  <c r="E5" i="7"/>
  <c r="F5" i="7"/>
  <c r="G5" i="7"/>
  <c r="H5" i="7"/>
  <c r="I5" i="7"/>
  <c r="J5" i="7"/>
  <c r="B6" i="7"/>
  <c r="C6" i="7"/>
  <c r="D6" i="7"/>
  <c r="E6" i="7"/>
  <c r="F6" i="7"/>
  <c r="G6" i="7"/>
  <c r="H6" i="7"/>
  <c r="I6" i="7"/>
  <c r="J6" i="7"/>
  <c r="B7" i="7"/>
  <c r="C7" i="7"/>
  <c r="D7" i="7"/>
  <c r="E7" i="7"/>
  <c r="F7" i="7"/>
  <c r="G7" i="7"/>
  <c r="H7" i="7"/>
  <c r="I7" i="7"/>
  <c r="J7" i="7"/>
  <c r="B8" i="7"/>
  <c r="C8" i="7"/>
  <c r="D8" i="7"/>
  <c r="E8" i="7"/>
  <c r="F8" i="7"/>
  <c r="G8" i="7"/>
  <c r="H8" i="7"/>
  <c r="I8" i="7"/>
  <c r="J8" i="7"/>
  <c r="B9" i="7"/>
  <c r="C9" i="7"/>
  <c r="D9" i="7"/>
  <c r="E9" i="7"/>
  <c r="F9" i="7"/>
  <c r="G9" i="7"/>
  <c r="H9" i="7"/>
  <c r="I9" i="7"/>
  <c r="J9" i="7"/>
  <c r="B10" i="7"/>
  <c r="C10" i="7"/>
  <c r="D10" i="7"/>
  <c r="E10" i="7"/>
  <c r="F10" i="7"/>
  <c r="G10" i="7"/>
  <c r="H10" i="7"/>
  <c r="I10" i="7"/>
  <c r="J10" i="7"/>
  <c r="J2" i="7"/>
  <c r="C2" i="7"/>
  <c r="D2" i="7"/>
  <c r="E2" i="7"/>
  <c r="F2" i="7"/>
  <c r="G2" i="7"/>
  <c r="H2" i="7"/>
  <c r="I2" i="7"/>
  <c r="B2" i="7"/>
  <c r="C2" i="3"/>
  <c r="D2" i="3"/>
  <c r="B6" i="3"/>
  <c r="E3" i="1" l="1"/>
  <c r="E2" i="1"/>
  <c r="E1" i="1"/>
</calcChain>
</file>

<file path=xl/sharedStrings.xml><?xml version="1.0" encoding="utf-8"?>
<sst xmlns="http://schemas.openxmlformats.org/spreadsheetml/2006/main" count="66" uniqueCount="55">
  <si>
    <t>наименования</t>
  </si>
  <si>
    <t>месяцы</t>
  </si>
  <si>
    <t>апельсины</t>
  </si>
  <si>
    <t>киви</t>
  </si>
  <si>
    <t xml:space="preserve">яблоки </t>
  </si>
  <si>
    <t>бананы</t>
  </si>
  <si>
    <t>ананасы</t>
  </si>
  <si>
    <t>сливы</t>
  </si>
  <si>
    <t>январь</t>
  </si>
  <si>
    <t>февраль</t>
  </si>
  <si>
    <t>март</t>
  </si>
  <si>
    <t>апрель</t>
  </si>
  <si>
    <t>май</t>
  </si>
  <si>
    <t>июнь</t>
  </si>
  <si>
    <t>склад</t>
  </si>
  <si>
    <t>продано</t>
  </si>
  <si>
    <t>#001</t>
  </si>
  <si>
    <t>#002</t>
  </si>
  <si>
    <t>#003</t>
  </si>
  <si>
    <t>#004</t>
  </si>
  <si>
    <t>#005</t>
  </si>
  <si>
    <t>#006</t>
  </si>
  <si>
    <t>ставка</t>
  </si>
  <si>
    <t>период</t>
  </si>
  <si>
    <t>выплаты</t>
  </si>
  <si>
    <t>начальный взнос</t>
  </si>
  <si>
    <t>БС</t>
  </si>
  <si>
    <t>Процентная ставка</t>
  </si>
  <si>
    <t>Выплаты</t>
  </si>
  <si>
    <t>Сроки выплат</t>
  </si>
  <si>
    <t>срок вклада</t>
  </si>
  <si>
    <t>годовая процентная ставка</t>
  </si>
  <si>
    <t>Начальное значение вклада</t>
  </si>
  <si>
    <t>Будущее значение вклада</t>
  </si>
  <si>
    <t>Годовая процентная ствака</t>
  </si>
  <si>
    <t>Срок вклада</t>
  </si>
  <si>
    <t>11,25%/6</t>
  </si>
  <si>
    <t>ПС</t>
  </si>
  <si>
    <t>4 года</t>
  </si>
  <si>
    <t>A</t>
  </si>
  <si>
    <t>B</t>
  </si>
  <si>
    <t>C</t>
  </si>
  <si>
    <t>D</t>
  </si>
  <si>
    <t>Элеваторы</t>
  </si>
  <si>
    <t>Сельскохозяйственные предприятия</t>
  </si>
  <si>
    <t>Целевая функция</t>
  </si>
  <si>
    <t>Цеха завода</t>
  </si>
  <si>
    <t>Магазины</t>
  </si>
  <si>
    <t>Предприятия фирмы "Весна и осень"</t>
  </si>
  <si>
    <t>Склады</t>
  </si>
  <si>
    <t>План</t>
  </si>
  <si>
    <t>Хранилище</t>
  </si>
  <si>
    <t>Потребители</t>
  </si>
  <si>
    <t>По плану</t>
  </si>
  <si>
    <t>1 км =20 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</si>
</sst>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#,##0.00\ &quot;₽&quot;;[Red]\-#,##0.00\ &quot;₽&quot;"/>
    <numFmt numFmtId="44" formatCode="_-* #,##0.00\ &quot;₽&quot;_-;\-* #,##0.00\ &quot;₽&quot;_-;_-* &quot;-&quot;??\ &quot;₽&quot;_-;_-@_-"/>
    <numFmt numFmtId="164" formatCode="_-[$€-2]\ * #,##0.00_-;\-[$€-2]\ * #,##0.00_-;_-[$€-2]\ * &quot;-&quot;??_-;_-@_-"/>
    <numFmt numFmtId="165" formatCode="_-* #,##0.00\ [$₽-419]_-;\-* #,##0.00\ [$₽-419]_-;_-* &quot;-&quot;??\ [$₽-419]_-;_-@_-"/>
    <numFmt numFmtId="166" formatCode="_-[$$-409]* #,##0.00_ ;_-[$$-409]* \-#,##0.00\ ;_-[$$-409]* &quot;-&quot;??_ ;_-@_ 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21">
    <xf numFmtId="0" fontId="0" fillId="0" borderId="0" xfId="0"/>
    <xf numFmtId="164" fontId="0" fillId="0" borderId="0" xfId="1" applyNumberFormat="1" applyFont="1"/>
    <xf numFmtId="9" fontId="0" fillId="0" borderId="0" xfId="2" applyFont="1"/>
    <xf numFmtId="8" fontId="0" fillId="0" borderId="0" xfId="0" applyNumberFormat="1"/>
    <xf numFmtId="164" fontId="0" fillId="0" borderId="0" xfId="2" applyNumberFormat="1" applyFont="1"/>
    <xf numFmtId="165" fontId="0" fillId="0" borderId="0" xfId="0" applyNumberFormat="1"/>
    <xf numFmtId="164" fontId="0" fillId="0" borderId="0" xfId="0" applyNumberFormat="1"/>
    <xf numFmtId="10" fontId="0" fillId="0" borderId="0" xfId="2" applyNumberFormat="1" applyFont="1"/>
    <xf numFmtId="166" fontId="0" fillId="0" borderId="0" xfId="0" applyNumberFormat="1"/>
    <xf numFmtId="166" fontId="0" fillId="0" borderId="0" xfId="1" applyNumberFormat="1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6" xfId="0" applyFill="1" applyBorder="1"/>
    <xf numFmtId="0" fontId="2" fillId="2" borderId="1" xfId="3"/>
    <xf numFmtId="0" fontId="0" fillId="0" borderId="6" xfId="0" applyBorder="1" applyAlignment="1">
      <alignment horizontal="center"/>
    </xf>
    <xf numFmtId="0" fontId="0" fillId="0" borderId="5" xfId="0" applyBorder="1" applyAlignment="1"/>
  </cellXfs>
  <cellStyles count="4">
    <cellStyle name="Вывод" xfId="3" builtinId="21"/>
    <cellStyle name="Денежный" xfId="1" builtinId="4"/>
    <cellStyle name="Обычный" xfId="0" builtinId="0"/>
    <cellStyle name="Процентный" xfId="2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E3"/>
  <sheetViews>
    <sheetView workbookViewId="0">
      <selection activeCell="E3" sqref="E3"/>
    </sheetView>
  </sheetViews>
  <sheetFormatPr defaultRowHeight="15" x14ac:dyDescent="0.25"/>
  <sheetData>
    <row r="1" spans="1:5" x14ac:dyDescent="0.25">
      <c r="A1">
        <v>32</v>
      </c>
      <c r="B1">
        <v>54</v>
      </c>
      <c r="C1">
        <v>67</v>
      </c>
      <c r="D1">
        <v>132</v>
      </c>
      <c r="E1">
        <f>SUM(A1:D1)</f>
        <v>285</v>
      </c>
    </row>
    <row r="2" spans="1:5" x14ac:dyDescent="0.25">
      <c r="A2">
        <v>2</v>
      </c>
      <c r="B2">
        <v>5</v>
      </c>
      <c r="C2">
        <v>6</v>
      </c>
      <c r="D2">
        <v>9</v>
      </c>
      <c r="E2">
        <f>SUM(A2:D2)</f>
        <v>22</v>
      </c>
    </row>
    <row r="3" spans="1:5" x14ac:dyDescent="0.25">
      <c r="A3">
        <v>5</v>
      </c>
      <c r="B3">
        <v>145</v>
      </c>
      <c r="C3">
        <v>65</v>
      </c>
      <c r="D3">
        <v>8</v>
      </c>
      <c r="E3">
        <f>SUM(A3:D3)</f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7" sqref="D7"/>
    </sheetView>
  </sheetViews>
  <sheetFormatPr defaultRowHeight="15" x14ac:dyDescent="0.25"/>
  <cols>
    <col min="4" max="4" width="9.5703125" bestFit="1" customWidth="1"/>
  </cols>
  <sheetData>
    <row r="1" spans="1:4" x14ac:dyDescent="0.25">
      <c r="A1" t="s">
        <v>0</v>
      </c>
      <c r="B1" t="s">
        <v>1</v>
      </c>
      <c r="C1" t="s">
        <v>14</v>
      </c>
      <c r="D1" t="s">
        <v>15</v>
      </c>
    </row>
    <row r="2" spans="1:4" x14ac:dyDescent="0.25">
      <c r="A2" t="s">
        <v>2</v>
      </c>
      <c r="B2" t="s">
        <v>8</v>
      </c>
      <c r="C2" t="s">
        <v>16</v>
      </c>
      <c r="D2" s="1">
        <v>0</v>
      </c>
    </row>
    <row r="3" spans="1:4" x14ac:dyDescent="0.25">
      <c r="A3" t="s">
        <v>3</v>
      </c>
      <c r="B3" t="s">
        <v>9</v>
      </c>
      <c r="C3" t="s">
        <v>17</v>
      </c>
      <c r="D3" s="1">
        <v>344</v>
      </c>
    </row>
    <row r="4" spans="1:4" x14ac:dyDescent="0.25">
      <c r="A4" t="s">
        <v>4</v>
      </c>
      <c r="B4" t="s">
        <v>10</v>
      </c>
      <c r="C4" t="s">
        <v>18</v>
      </c>
      <c r="D4" s="1">
        <v>765</v>
      </c>
    </row>
    <row r="5" spans="1:4" x14ac:dyDescent="0.25">
      <c r="A5" t="s">
        <v>5</v>
      </c>
      <c r="B5" t="s">
        <v>11</v>
      </c>
      <c r="C5" t="s">
        <v>19</v>
      </c>
      <c r="D5" s="1">
        <v>23</v>
      </c>
    </row>
    <row r="6" spans="1:4" x14ac:dyDescent="0.25">
      <c r="A6" t="s">
        <v>6</v>
      </c>
      <c r="B6" t="s">
        <v>12</v>
      </c>
      <c r="C6" t="s">
        <v>20</v>
      </c>
      <c r="D6" s="1">
        <v>89</v>
      </c>
    </row>
    <row r="7" spans="1:4" x14ac:dyDescent="0.25">
      <c r="A7" t="s">
        <v>7</v>
      </c>
      <c r="B7" t="s">
        <v>13</v>
      </c>
      <c r="C7" t="s">
        <v>21</v>
      </c>
      <c r="D7" s="4">
        <v>56</v>
      </c>
    </row>
  </sheetData>
  <dataValidations count="2">
    <dataValidation type="list" allowBlank="1" showInputMessage="1" showErrorMessage="1" sqref="A2:A7" xr:uid="{00000000-0002-0000-0100-000000000000}">
      <formula1>$A$2:$A$7</formula1>
    </dataValidation>
    <dataValidation type="list" allowBlank="1" showInputMessage="1" showErrorMessage="1" sqref="C2:C7" xr:uid="{00000000-0002-0000-0100-000001000000}">
      <formula1>$C$2:$C$7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activeCell="B6" sqref="B6"/>
    </sheetView>
  </sheetViews>
  <sheetFormatPr defaultRowHeight="15" x14ac:dyDescent="0.25"/>
  <cols>
    <col min="2" max="2" width="10.5703125" bestFit="1" customWidth="1"/>
    <col min="3" max="3" width="12" bestFit="1" customWidth="1"/>
    <col min="4" max="4" width="10.5703125" bestFit="1" customWidth="1"/>
    <col min="5" max="5" width="12" bestFit="1" customWidth="1"/>
  </cols>
  <sheetData>
    <row r="1" spans="1:10" x14ac:dyDescent="0.25">
      <c r="C1" t="s">
        <v>28</v>
      </c>
      <c r="D1" t="s">
        <v>27</v>
      </c>
      <c r="E1" s="10" t="s">
        <v>29</v>
      </c>
      <c r="F1" s="10"/>
      <c r="G1" s="10"/>
      <c r="H1" s="10"/>
      <c r="I1" s="10"/>
      <c r="J1" s="10"/>
    </row>
    <row r="2" spans="1:10" x14ac:dyDescent="0.25">
      <c r="A2" t="s">
        <v>22</v>
      </c>
      <c r="B2" s="2">
        <v>0.12</v>
      </c>
      <c r="C2" s="3">
        <f>FV(B2,B3,B4,B5,1)</f>
        <v>18958.125154304013</v>
      </c>
      <c r="D2" s="3">
        <f>FV(B2,B3,B4,B5,1)</f>
        <v>18958.125154304013</v>
      </c>
      <c r="E2">
        <v>7</v>
      </c>
      <c r="F2">
        <v>8</v>
      </c>
      <c r="G2">
        <v>9</v>
      </c>
      <c r="H2">
        <v>10</v>
      </c>
      <c r="I2">
        <v>11</v>
      </c>
      <c r="J2">
        <v>12</v>
      </c>
    </row>
    <row r="3" spans="1:10" x14ac:dyDescent="0.25">
      <c r="A3" t="s">
        <v>23</v>
      </c>
      <c r="B3">
        <v>6</v>
      </c>
      <c r="C3" s="5">
        <v>15857.174974464011</v>
      </c>
      <c r="D3" s="2">
        <v>0.08</v>
      </c>
      <c r="E3">
        <f t="dataTable" ref="E3:J6" dt2D="1" dtr="1" r1="B3" r2="B2"/>
        <v>18205.748972421134</v>
      </c>
      <c r="F3">
        <v>20742.208890214824</v>
      </c>
      <c r="G3">
        <v>23481.585601432012</v>
      </c>
      <c r="H3">
        <v>26440.112449546577</v>
      </c>
      <c r="I3">
        <v>29635.321445510297</v>
      </c>
      <c r="J3">
        <v>33086.14716115113</v>
      </c>
    </row>
    <row r="4" spans="1:10" x14ac:dyDescent="0.25">
      <c r="A4" t="s">
        <v>24</v>
      </c>
      <c r="B4">
        <v>-1000</v>
      </c>
      <c r="C4" s="5">
        <v>16585.935229946012</v>
      </c>
      <c r="D4" s="2">
        <v>0.09</v>
      </c>
      <c r="E4">
        <v>19168.669400641156</v>
      </c>
      <c r="F4">
        <v>21983.849646698858</v>
      </c>
      <c r="G4">
        <v>25052.39611490176</v>
      </c>
      <c r="H4">
        <v>28397.111765242924</v>
      </c>
      <c r="I4">
        <v>32042.851824114783</v>
      </c>
      <c r="J4">
        <v>36016.708488285112</v>
      </c>
    </row>
    <row r="5" spans="1:10" x14ac:dyDescent="0.25">
      <c r="A5" t="s">
        <v>25</v>
      </c>
      <c r="B5">
        <v>-5000</v>
      </c>
      <c r="C5" s="5">
        <v>17344.976000000013</v>
      </c>
      <c r="D5" s="2">
        <v>0.1</v>
      </c>
      <c r="E5">
        <v>20179.473600000019</v>
      </c>
      <c r="F5">
        <v>23297.420960000018</v>
      </c>
      <c r="G5">
        <v>26727.163056000027</v>
      </c>
      <c r="H5">
        <v>30499.879361600033</v>
      </c>
      <c r="I5">
        <v>34649.867297760044</v>
      </c>
      <c r="J5">
        <v>39214.854027536043</v>
      </c>
    </row>
    <row r="6" spans="1:10" x14ac:dyDescent="0.25">
      <c r="A6" t="s">
        <v>26</v>
      </c>
      <c r="B6" s="3">
        <f>FV(B2,B3,B4,B5,1)</f>
        <v>18958.125154304013</v>
      </c>
      <c r="C6" s="5">
        <v>18135.346878066011</v>
      </c>
      <c r="D6" s="2">
        <v>0.11</v>
      </c>
      <c r="E6">
        <v>21240.235034653273</v>
      </c>
      <c r="F6">
        <v>24686.660888465143</v>
      </c>
      <c r="G6">
        <v>28512.193586196314</v>
      </c>
      <c r="H6">
        <v>32758.534880677907</v>
      </c>
      <c r="I6">
        <v>37471.973717552479</v>
      </c>
      <c r="J6">
        <v>42703.890826483257</v>
      </c>
    </row>
  </sheetData>
  <dataConsolidate/>
  <mergeCells count="1">
    <mergeCell ref="E1:J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1DA87-C7B0-4268-AAD3-C257EA4111C0}">
  <dimension ref="A1:I4"/>
  <sheetViews>
    <sheetView zoomScaleNormal="100" workbookViewId="0">
      <selection activeCell="A6" sqref="A6"/>
    </sheetView>
  </sheetViews>
  <sheetFormatPr defaultRowHeight="15" x14ac:dyDescent="0.25"/>
  <cols>
    <col min="2" max="9" width="12.85546875" bestFit="1" customWidth="1"/>
  </cols>
  <sheetData>
    <row r="1" spans="1:9" x14ac:dyDescent="0.25">
      <c r="A1" t="s">
        <v>32</v>
      </c>
      <c r="B1" s="6">
        <v>-15000</v>
      </c>
      <c r="C1" s="6">
        <v>-15000</v>
      </c>
      <c r="D1" s="6">
        <v>-15000</v>
      </c>
      <c r="E1" s="6">
        <v>-15000</v>
      </c>
      <c r="F1" s="6">
        <v>-15000</v>
      </c>
      <c r="G1" s="6">
        <v>-15000</v>
      </c>
      <c r="H1" s="6">
        <v>-15000</v>
      </c>
      <c r="I1" s="6">
        <v>-15000</v>
      </c>
    </row>
    <row r="2" spans="1:9" x14ac:dyDescent="0.25">
      <c r="A2" t="s">
        <v>30</v>
      </c>
      <c r="B2">
        <v>32</v>
      </c>
      <c r="C2">
        <v>32</v>
      </c>
      <c r="D2">
        <v>32</v>
      </c>
      <c r="E2">
        <v>32</v>
      </c>
      <c r="F2">
        <v>32</v>
      </c>
      <c r="G2">
        <v>32</v>
      </c>
      <c r="H2">
        <v>32</v>
      </c>
      <c r="I2">
        <v>32</v>
      </c>
    </row>
    <row r="3" spans="1:9" x14ac:dyDescent="0.25">
      <c r="A3" t="s">
        <v>31</v>
      </c>
      <c r="B3" s="7">
        <v>9.5000000000000001E-2</v>
      </c>
      <c r="C3" s="2">
        <v>0.09</v>
      </c>
      <c r="D3" s="2">
        <v>0.1</v>
      </c>
      <c r="E3" s="2">
        <v>0.11</v>
      </c>
      <c r="F3" s="2">
        <v>0.12</v>
      </c>
      <c r="G3" s="2">
        <v>0.13</v>
      </c>
      <c r="H3" s="2">
        <v>0.14000000000000001</v>
      </c>
      <c r="I3" s="2">
        <v>0.15</v>
      </c>
    </row>
    <row r="4" spans="1:9" x14ac:dyDescent="0.25">
      <c r="A4" t="s">
        <v>26</v>
      </c>
      <c r="B4" s="6">
        <f>FV(9.5%/4,32,-15000)</f>
        <v>706965.87247601023</v>
      </c>
      <c r="C4" s="6">
        <f>FV(9%/4,32,-15000)</f>
        <v>692068.68384915113</v>
      </c>
      <c r="D4" s="6">
        <f>FV(10%/4,32,-15000)</f>
        <v>722254.16266368225</v>
      </c>
      <c r="E4" s="6">
        <f>FV(11%/4,32,-15000)</f>
        <v>754048.02463978925</v>
      </c>
      <c r="F4" s="6">
        <f>FV(12%/4,32,-15000)</f>
        <v>787541.37784255471</v>
      </c>
      <c r="G4" s="6">
        <f>FV(13%/4,32,-15000)</f>
        <v>822830.57943989534</v>
      </c>
      <c r="H4" s="6">
        <f>FV(14%/4,32,-15000)</f>
        <v>860017.53699431592</v>
      </c>
      <c r="I4" s="6">
        <f>FV(15%/4,32,-15000)</f>
        <v>899210.02678033186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472FA-1B19-4B8E-85DD-72E42BD59A8B}">
  <dimension ref="A1:J10"/>
  <sheetViews>
    <sheetView workbookViewId="0">
      <selection activeCell="G17" sqref="G17"/>
    </sheetView>
  </sheetViews>
  <sheetFormatPr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A2">
        <v>2</v>
      </c>
      <c r="B2">
        <f>$A2*B$1</f>
        <v>4</v>
      </c>
      <c r="C2">
        <f t="shared" ref="C2:J10" si="0">$A2*C$1</f>
        <v>6</v>
      </c>
      <c r="D2">
        <f t="shared" si="0"/>
        <v>8</v>
      </c>
      <c r="E2">
        <f t="shared" si="0"/>
        <v>10</v>
      </c>
      <c r="F2">
        <f t="shared" si="0"/>
        <v>12</v>
      </c>
      <c r="G2">
        <f t="shared" si="0"/>
        <v>14</v>
      </c>
      <c r="H2">
        <f t="shared" si="0"/>
        <v>16</v>
      </c>
      <c r="I2">
        <f t="shared" si="0"/>
        <v>18</v>
      </c>
      <c r="J2">
        <f>$A2*J$1</f>
        <v>20</v>
      </c>
    </row>
    <row r="3" spans="1:10" x14ac:dyDescent="0.25">
      <c r="A3">
        <v>3</v>
      </c>
      <c r="B3">
        <f t="shared" ref="B3:B10" si="1">$A3*B$1</f>
        <v>6</v>
      </c>
      <c r="C3">
        <f t="shared" si="0"/>
        <v>9</v>
      </c>
      <c r="D3">
        <f t="shared" si="0"/>
        <v>12</v>
      </c>
      <c r="E3">
        <f t="shared" si="0"/>
        <v>15</v>
      </c>
      <c r="F3">
        <f t="shared" si="0"/>
        <v>18</v>
      </c>
      <c r="G3">
        <f t="shared" si="0"/>
        <v>21</v>
      </c>
      <c r="H3">
        <f t="shared" si="0"/>
        <v>24</v>
      </c>
      <c r="I3">
        <f t="shared" si="0"/>
        <v>27</v>
      </c>
      <c r="J3">
        <f t="shared" si="0"/>
        <v>30</v>
      </c>
    </row>
    <row r="4" spans="1:10" x14ac:dyDescent="0.25">
      <c r="A4">
        <v>4</v>
      </c>
      <c r="B4">
        <f t="shared" si="1"/>
        <v>8</v>
      </c>
      <c r="C4">
        <f t="shared" si="0"/>
        <v>12</v>
      </c>
      <c r="D4">
        <f t="shared" si="0"/>
        <v>16</v>
      </c>
      <c r="E4">
        <f t="shared" si="0"/>
        <v>20</v>
      </c>
      <c r="F4">
        <f t="shared" si="0"/>
        <v>24</v>
      </c>
      <c r="G4">
        <f t="shared" si="0"/>
        <v>28</v>
      </c>
      <c r="H4">
        <f t="shared" si="0"/>
        <v>32</v>
      </c>
      <c r="I4">
        <f t="shared" si="0"/>
        <v>36</v>
      </c>
      <c r="J4">
        <f t="shared" si="0"/>
        <v>40</v>
      </c>
    </row>
    <row r="5" spans="1:10" x14ac:dyDescent="0.25">
      <c r="A5">
        <v>5</v>
      </c>
      <c r="B5">
        <f t="shared" si="1"/>
        <v>10</v>
      </c>
      <c r="C5">
        <f t="shared" si="0"/>
        <v>15</v>
      </c>
      <c r="D5">
        <f t="shared" si="0"/>
        <v>20</v>
      </c>
      <c r="E5">
        <f t="shared" si="0"/>
        <v>25</v>
      </c>
      <c r="F5">
        <f t="shared" si="0"/>
        <v>30</v>
      </c>
      <c r="G5">
        <f t="shared" si="0"/>
        <v>35</v>
      </c>
      <c r="H5">
        <f t="shared" si="0"/>
        <v>40</v>
      </c>
      <c r="I5">
        <f t="shared" si="0"/>
        <v>45</v>
      </c>
      <c r="J5">
        <f t="shared" si="0"/>
        <v>50</v>
      </c>
    </row>
    <row r="6" spans="1:10" x14ac:dyDescent="0.25">
      <c r="A6">
        <v>6</v>
      </c>
      <c r="B6">
        <f t="shared" si="1"/>
        <v>12</v>
      </c>
      <c r="C6">
        <f t="shared" si="0"/>
        <v>18</v>
      </c>
      <c r="D6">
        <f t="shared" si="0"/>
        <v>24</v>
      </c>
      <c r="E6">
        <f t="shared" si="0"/>
        <v>30</v>
      </c>
      <c r="F6">
        <f t="shared" si="0"/>
        <v>36</v>
      </c>
      <c r="G6">
        <f t="shared" si="0"/>
        <v>42</v>
      </c>
      <c r="H6">
        <f t="shared" si="0"/>
        <v>48</v>
      </c>
      <c r="I6">
        <f t="shared" si="0"/>
        <v>54</v>
      </c>
      <c r="J6">
        <f t="shared" si="0"/>
        <v>60</v>
      </c>
    </row>
    <row r="7" spans="1:10" x14ac:dyDescent="0.25">
      <c r="A7">
        <v>7</v>
      </c>
      <c r="B7">
        <f t="shared" si="1"/>
        <v>14</v>
      </c>
      <c r="C7">
        <f t="shared" si="0"/>
        <v>21</v>
      </c>
      <c r="D7">
        <f t="shared" si="0"/>
        <v>28</v>
      </c>
      <c r="E7">
        <f t="shared" si="0"/>
        <v>35</v>
      </c>
      <c r="F7">
        <f t="shared" si="0"/>
        <v>42</v>
      </c>
      <c r="G7">
        <f t="shared" si="0"/>
        <v>49</v>
      </c>
      <c r="H7">
        <f t="shared" si="0"/>
        <v>56</v>
      </c>
      <c r="I7">
        <f t="shared" si="0"/>
        <v>63</v>
      </c>
      <c r="J7">
        <f t="shared" si="0"/>
        <v>70</v>
      </c>
    </row>
    <row r="8" spans="1:10" x14ac:dyDescent="0.25">
      <c r="A8">
        <v>8</v>
      </c>
      <c r="B8">
        <f t="shared" si="1"/>
        <v>16</v>
      </c>
      <c r="C8">
        <f t="shared" si="0"/>
        <v>24</v>
      </c>
      <c r="D8">
        <f t="shared" si="0"/>
        <v>32</v>
      </c>
      <c r="E8">
        <f t="shared" si="0"/>
        <v>40</v>
      </c>
      <c r="F8">
        <f t="shared" si="0"/>
        <v>48</v>
      </c>
      <c r="G8">
        <f t="shared" si="0"/>
        <v>56</v>
      </c>
      <c r="H8">
        <f t="shared" si="0"/>
        <v>64</v>
      </c>
      <c r="I8">
        <f t="shared" si="0"/>
        <v>72</v>
      </c>
      <c r="J8">
        <f t="shared" si="0"/>
        <v>80</v>
      </c>
    </row>
    <row r="9" spans="1:10" x14ac:dyDescent="0.25">
      <c r="A9">
        <v>9</v>
      </c>
      <c r="B9">
        <f t="shared" si="1"/>
        <v>18</v>
      </c>
      <c r="C9">
        <f t="shared" si="0"/>
        <v>27</v>
      </c>
      <c r="D9">
        <f t="shared" si="0"/>
        <v>36</v>
      </c>
      <c r="E9">
        <f t="shared" si="0"/>
        <v>45</v>
      </c>
      <c r="F9">
        <f t="shared" si="0"/>
        <v>54</v>
      </c>
      <c r="G9">
        <f t="shared" si="0"/>
        <v>63</v>
      </c>
      <c r="H9">
        <f t="shared" si="0"/>
        <v>72</v>
      </c>
      <c r="I9">
        <f t="shared" si="0"/>
        <v>81</v>
      </c>
      <c r="J9">
        <f t="shared" si="0"/>
        <v>90</v>
      </c>
    </row>
    <row r="10" spans="1:10" x14ac:dyDescent="0.25">
      <c r="A10">
        <v>10</v>
      </c>
      <c r="B10">
        <f t="shared" si="1"/>
        <v>20</v>
      </c>
      <c r="C10">
        <f t="shared" si="0"/>
        <v>30</v>
      </c>
      <c r="D10">
        <f t="shared" si="0"/>
        <v>40</v>
      </c>
      <c r="E10">
        <f t="shared" si="0"/>
        <v>50</v>
      </c>
      <c r="F10">
        <f t="shared" si="0"/>
        <v>60</v>
      </c>
      <c r="G10">
        <f t="shared" si="0"/>
        <v>70</v>
      </c>
      <c r="H10">
        <f t="shared" si="0"/>
        <v>80</v>
      </c>
      <c r="I10">
        <f t="shared" si="0"/>
        <v>90</v>
      </c>
      <c r="J10">
        <f t="shared" si="0"/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05E1F-33D9-42DF-BD5B-540916A7B626}">
  <dimension ref="A1:F5"/>
  <sheetViews>
    <sheetView workbookViewId="0">
      <selection activeCell="B11" sqref="B11"/>
    </sheetView>
  </sheetViews>
  <sheetFormatPr defaultRowHeight="15" x14ac:dyDescent="0.25"/>
  <cols>
    <col min="2" max="2" width="13.140625" bestFit="1" customWidth="1"/>
    <col min="3" max="4" width="11.140625" bestFit="1" customWidth="1"/>
    <col min="5" max="6" width="12.140625" bestFit="1" customWidth="1"/>
  </cols>
  <sheetData>
    <row r="1" spans="1:6" x14ac:dyDescent="0.25">
      <c r="A1" t="s">
        <v>32</v>
      </c>
      <c r="B1" s="9">
        <v>45000</v>
      </c>
      <c r="C1" s="9">
        <v>45000</v>
      </c>
      <c r="D1" s="9">
        <v>45000</v>
      </c>
      <c r="E1" s="9">
        <v>45000</v>
      </c>
      <c r="F1" s="9">
        <v>45000</v>
      </c>
    </row>
    <row r="2" spans="1:6" x14ac:dyDescent="0.25">
      <c r="A2" t="s">
        <v>33</v>
      </c>
      <c r="B2" s="9">
        <v>120000</v>
      </c>
      <c r="C2" s="8">
        <v>80000</v>
      </c>
      <c r="D2" s="8">
        <v>90000</v>
      </c>
      <c r="E2" s="8">
        <v>100000</v>
      </c>
      <c r="F2" s="8">
        <v>110000</v>
      </c>
    </row>
    <row r="3" spans="1:6" x14ac:dyDescent="0.25">
      <c r="A3" t="s">
        <v>34</v>
      </c>
      <c r="B3" s="7" t="s">
        <v>36</v>
      </c>
      <c r="C3" s="2">
        <v>0.1</v>
      </c>
      <c r="D3" s="7">
        <v>0.105</v>
      </c>
      <c r="E3" s="2">
        <v>0.12</v>
      </c>
      <c r="F3" s="7">
        <v>0.1275</v>
      </c>
    </row>
    <row r="4" spans="1:6" x14ac:dyDescent="0.25">
      <c r="A4" t="s">
        <v>35</v>
      </c>
      <c r="B4" t="s">
        <v>38</v>
      </c>
      <c r="C4" t="s">
        <v>38</v>
      </c>
      <c r="D4" t="s">
        <v>38</v>
      </c>
      <c r="E4" t="s">
        <v>38</v>
      </c>
      <c r="F4" t="s">
        <v>38</v>
      </c>
    </row>
    <row r="5" spans="1:6" x14ac:dyDescent="0.25">
      <c r="A5" t="s">
        <v>37</v>
      </c>
      <c r="B5" s="9">
        <f>PV(11.25%/6,4,-45000,120000)</f>
        <v>60462.268456241152</v>
      </c>
      <c r="C5" s="8">
        <f>PV(10%/6,4,-45000,80000)</f>
        <v>97861.206119584604</v>
      </c>
      <c r="D5" s="8">
        <f>PV(10.5%/6,4,-45000,90000)</f>
        <v>88426.148779927622</v>
      </c>
      <c r="E5" s="8">
        <f>PV(12%/6,4,-45000,100000)</f>
        <v>78963.248837691528</v>
      </c>
      <c r="F5" s="8">
        <f>PV(12.75%/6,4,-45000,110000)</f>
        <v>69702.923585963828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A1C4-B52A-47AA-8439-97343A024553}">
  <dimension ref="A2:F23"/>
  <sheetViews>
    <sheetView topLeftCell="A3" workbookViewId="0">
      <selection activeCell="A18" sqref="A18"/>
    </sheetView>
  </sheetViews>
  <sheetFormatPr defaultRowHeight="15" x14ac:dyDescent="0.25"/>
  <cols>
    <col min="1" max="1" width="18.85546875" customWidth="1"/>
    <col min="2" max="2" width="10.85546875" customWidth="1"/>
    <col min="3" max="3" width="9" customWidth="1"/>
    <col min="4" max="4" width="8.28515625" customWidth="1"/>
    <col min="5" max="5" width="8.7109375" customWidth="1"/>
    <col min="6" max="6" width="9.140625" customWidth="1"/>
    <col min="7" max="7" width="11.28515625" bestFit="1" customWidth="1"/>
    <col min="8" max="11" width="10.5703125" bestFit="1" customWidth="1"/>
  </cols>
  <sheetData>
    <row r="2" spans="1:6" x14ac:dyDescent="0.25">
      <c r="A2" s="11" t="s">
        <v>43</v>
      </c>
      <c r="B2" s="12" t="s">
        <v>44</v>
      </c>
      <c r="C2" s="13"/>
      <c r="D2" s="13"/>
      <c r="E2" s="14"/>
      <c r="F2" s="15"/>
    </row>
    <row r="3" spans="1:6" x14ac:dyDescent="0.25">
      <c r="A3" s="16"/>
      <c r="B3" s="15">
        <v>1</v>
      </c>
      <c r="C3" s="15">
        <v>2</v>
      </c>
      <c r="D3" s="15">
        <v>3</v>
      </c>
      <c r="E3" s="15">
        <v>4</v>
      </c>
      <c r="F3" s="15"/>
    </row>
    <row r="4" spans="1:6" x14ac:dyDescent="0.25">
      <c r="A4" s="15" t="s">
        <v>39</v>
      </c>
      <c r="B4" s="15">
        <v>4</v>
      </c>
      <c r="C4" s="15">
        <v>5</v>
      </c>
      <c r="D4" s="15">
        <v>5</v>
      </c>
      <c r="E4" s="15">
        <v>7</v>
      </c>
      <c r="F4" s="17">
        <v>100</v>
      </c>
    </row>
    <row r="5" spans="1:6" x14ac:dyDescent="0.25">
      <c r="A5" s="15" t="s">
        <v>40</v>
      </c>
      <c r="B5" s="15">
        <v>8</v>
      </c>
      <c r="C5" s="15">
        <v>7</v>
      </c>
      <c r="D5" s="15">
        <v>5</v>
      </c>
      <c r="E5" s="15">
        <v>4</v>
      </c>
      <c r="F5" s="17">
        <v>120</v>
      </c>
    </row>
    <row r="6" spans="1:6" x14ac:dyDescent="0.25">
      <c r="A6" s="15" t="s">
        <v>41</v>
      </c>
      <c r="B6" s="15">
        <v>9</v>
      </c>
      <c r="C6" s="15">
        <v>6</v>
      </c>
      <c r="D6" s="15">
        <v>4</v>
      </c>
      <c r="E6" s="15">
        <v>5</v>
      </c>
      <c r="F6" s="17">
        <v>150</v>
      </c>
    </row>
    <row r="7" spans="1:6" x14ac:dyDescent="0.25">
      <c r="A7" s="15" t="s">
        <v>42</v>
      </c>
      <c r="B7" s="15">
        <v>3</v>
      </c>
      <c r="C7" s="15">
        <v>2</v>
      </c>
      <c r="D7" s="15">
        <v>9</v>
      </c>
      <c r="E7" s="15">
        <v>3</v>
      </c>
      <c r="F7" s="17">
        <v>130</v>
      </c>
    </row>
    <row r="8" spans="1:6" x14ac:dyDescent="0.25">
      <c r="A8" s="15"/>
      <c r="B8" s="15">
        <v>140</v>
      </c>
      <c r="C8" s="15">
        <v>130</v>
      </c>
      <c r="D8" s="15">
        <v>90</v>
      </c>
      <c r="E8" s="15">
        <v>140</v>
      </c>
      <c r="F8" s="15"/>
    </row>
    <row r="11" spans="1:6" x14ac:dyDescent="0.25">
      <c r="B11" s="15">
        <v>100</v>
      </c>
      <c r="C11" s="15">
        <v>0</v>
      </c>
      <c r="D11" s="15">
        <v>0</v>
      </c>
      <c r="E11" s="15">
        <v>0</v>
      </c>
      <c r="F11" s="15">
        <f>SUM(B11:E11)</f>
        <v>100</v>
      </c>
    </row>
    <row r="12" spans="1:6" x14ac:dyDescent="0.25">
      <c r="B12" s="15">
        <v>0</v>
      </c>
      <c r="C12" s="15">
        <v>0</v>
      </c>
      <c r="D12" s="15">
        <v>0</v>
      </c>
      <c r="E12" s="15">
        <v>120</v>
      </c>
      <c r="F12" s="15">
        <f>SUM(B12:E12)</f>
        <v>120</v>
      </c>
    </row>
    <row r="13" spans="1:6" x14ac:dyDescent="0.25">
      <c r="B13" s="15">
        <v>0</v>
      </c>
      <c r="C13" s="15">
        <v>40</v>
      </c>
      <c r="D13" s="15">
        <v>90</v>
      </c>
      <c r="E13" s="15">
        <v>20</v>
      </c>
      <c r="F13" s="15">
        <f>SUM(B13:E13)</f>
        <v>150</v>
      </c>
    </row>
    <row r="14" spans="1:6" x14ac:dyDescent="0.25">
      <c r="B14" s="15">
        <v>40</v>
      </c>
      <c r="C14" s="15">
        <v>90</v>
      </c>
      <c r="D14" s="15">
        <v>0</v>
      </c>
      <c r="E14" s="15">
        <v>0</v>
      </c>
      <c r="F14" s="15">
        <f>SUM(B14:E14)</f>
        <v>130</v>
      </c>
    </row>
    <row r="15" spans="1:6" x14ac:dyDescent="0.25">
      <c r="B15" s="15">
        <f>SUM(B11:B14)</f>
        <v>140</v>
      </c>
      <c r="C15" s="15">
        <f>SUM(C11:C14)</f>
        <v>130</v>
      </c>
      <c r="D15" s="15">
        <f>SUM(D11:D14)</f>
        <v>90</v>
      </c>
      <c r="E15" s="15">
        <f>SUM(E11:E14)</f>
        <v>140</v>
      </c>
      <c r="F15" s="15"/>
    </row>
    <row r="18" spans="1:5" x14ac:dyDescent="0.25">
      <c r="B18" s="18">
        <f t="array" ref="B18">B4:E7*B11:E14</f>
        <v>400</v>
      </c>
      <c r="C18" s="18">
        <f t="array" ref="C18">C4:F7*C11:F14</f>
        <v>0</v>
      </c>
      <c r="D18" s="18">
        <f t="array" ref="D18">D4:G7*D11:G14</f>
        <v>0</v>
      </c>
      <c r="E18" s="18">
        <f t="array" ref="E18">E4:H7*E11:H14</f>
        <v>0</v>
      </c>
    </row>
    <row r="19" spans="1:5" x14ac:dyDescent="0.25">
      <c r="B19" s="18">
        <f t="array" ref="B19">B5:E8*B12:E15</f>
        <v>0</v>
      </c>
      <c r="C19" s="18">
        <f t="array" ref="C19">C5:F8*C12:F15</f>
        <v>0</v>
      </c>
      <c r="D19" s="18">
        <f t="array" ref="D19">D5:G8*D12:G15</f>
        <v>0</v>
      </c>
      <c r="E19" s="18">
        <f t="array" ref="E19">E5:H8*E12:H15</f>
        <v>480</v>
      </c>
    </row>
    <row r="20" spans="1:5" x14ac:dyDescent="0.25">
      <c r="B20" s="18">
        <f t="array" ref="B20">B6:E9*B13:E16</f>
        <v>0</v>
      </c>
      <c r="C20" s="18">
        <f t="array" ref="C20">C6:F9*C13:F16</f>
        <v>240</v>
      </c>
      <c r="D20" s="18">
        <f t="array" ref="D20">D6:G9*D13:G16</f>
        <v>360</v>
      </c>
      <c r="E20" s="18">
        <f t="array" ref="E20">E6:H9*E13:H16</f>
        <v>100</v>
      </c>
    </row>
    <row r="21" spans="1:5" x14ac:dyDescent="0.25">
      <c r="B21" s="18">
        <f t="array" ref="B21">B7:E10*B14:E17</f>
        <v>120</v>
      </c>
      <c r="C21" s="18">
        <f t="array" ref="C21">C7:F10*C14:F17</f>
        <v>180</v>
      </c>
      <c r="D21" s="18">
        <f t="array" ref="D21">D7:G10*D14:G17</f>
        <v>0</v>
      </c>
      <c r="E21" s="18">
        <f t="array" ref="E21">E7:H10*E14:H17</f>
        <v>0</v>
      </c>
    </row>
    <row r="23" spans="1:5" x14ac:dyDescent="0.25">
      <c r="A23" s="18" t="s">
        <v>45</v>
      </c>
      <c r="B23" s="18">
        <f>SUM(B18:E21)</f>
        <v>1880</v>
      </c>
    </row>
  </sheetData>
  <mergeCells count="2">
    <mergeCell ref="A2:A3"/>
    <mergeCell ref="B2:E2"/>
  </mergeCells>
  <conditionalFormatting sqref="B11:E14">
    <cfRule type="cellIs" dxfId="0" priority="4" operator="greaterThan">
      <formula>0</formula>
    </cfRule>
    <cfRule type="cellIs" dxfId="1" priority="3" operator="equal">
      <formula>0</formula>
    </cfRule>
  </conditionalFormatting>
  <conditionalFormatting sqref="E13">
    <cfRule type="cellIs" priority="1" operator="greaterThanOrEqual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F8F78-9D80-4D65-B8CE-C5D735EB91C0}">
  <dimension ref="A2:H23"/>
  <sheetViews>
    <sheetView topLeftCell="A3" workbookViewId="0">
      <selection activeCell="D23" sqref="D23"/>
    </sheetView>
  </sheetViews>
  <sheetFormatPr defaultRowHeight="15" x14ac:dyDescent="0.25"/>
  <cols>
    <col min="1" max="1" width="17.5703125" customWidth="1"/>
  </cols>
  <sheetData>
    <row r="2" spans="1:8" x14ac:dyDescent="0.25">
      <c r="A2" s="11" t="s">
        <v>46</v>
      </c>
      <c r="B2" s="19" t="s">
        <v>47</v>
      </c>
      <c r="C2" s="19"/>
      <c r="D2" s="19"/>
      <c r="E2" s="19"/>
      <c r="F2" s="19"/>
      <c r="G2" s="19"/>
      <c r="H2" s="20"/>
    </row>
    <row r="3" spans="1:8" x14ac:dyDescent="0.25">
      <c r="A3" s="16"/>
      <c r="B3" s="15">
        <v>1</v>
      </c>
      <c r="C3" s="15">
        <v>2</v>
      </c>
      <c r="D3" s="15">
        <v>3</v>
      </c>
      <c r="E3" s="15">
        <v>4</v>
      </c>
      <c r="F3" s="15">
        <v>5</v>
      </c>
      <c r="G3" s="17">
        <v>6</v>
      </c>
      <c r="H3" s="15"/>
    </row>
    <row r="4" spans="1:8" x14ac:dyDescent="0.25">
      <c r="A4" s="15" t="s">
        <v>39</v>
      </c>
      <c r="B4" s="15">
        <v>2</v>
      </c>
      <c r="C4" s="15">
        <v>3</v>
      </c>
      <c r="D4" s="15">
        <v>6</v>
      </c>
      <c r="E4" s="15">
        <v>8</v>
      </c>
      <c r="F4" s="15">
        <v>2</v>
      </c>
      <c r="G4" s="15">
        <v>10</v>
      </c>
      <c r="H4" s="17">
        <v>130</v>
      </c>
    </row>
    <row r="5" spans="1:8" x14ac:dyDescent="0.25">
      <c r="A5" s="15" t="s">
        <v>40</v>
      </c>
      <c r="B5" s="15">
        <v>8</v>
      </c>
      <c r="C5" s="15">
        <v>1</v>
      </c>
      <c r="D5" s="15">
        <v>2</v>
      </c>
      <c r="E5" s="15">
        <v>3</v>
      </c>
      <c r="F5" s="15">
        <v>9</v>
      </c>
      <c r="G5" s="15">
        <v>5</v>
      </c>
      <c r="H5" s="17">
        <v>90</v>
      </c>
    </row>
    <row r="6" spans="1:8" x14ac:dyDescent="0.25">
      <c r="A6" s="15" t="s">
        <v>41</v>
      </c>
      <c r="B6" s="15">
        <v>7</v>
      </c>
      <c r="C6" s="15">
        <v>6</v>
      </c>
      <c r="D6" s="15">
        <v>4</v>
      </c>
      <c r="E6" s="15">
        <v>1</v>
      </c>
      <c r="F6" s="15">
        <v>5</v>
      </c>
      <c r="G6" s="15">
        <v>9</v>
      </c>
      <c r="H6" s="17">
        <v>100</v>
      </c>
    </row>
    <row r="7" spans="1:8" x14ac:dyDescent="0.25">
      <c r="A7" s="15" t="s">
        <v>42</v>
      </c>
      <c r="B7" s="15">
        <v>2</v>
      </c>
      <c r="C7" s="15">
        <v>10</v>
      </c>
      <c r="D7" s="15">
        <v>8</v>
      </c>
      <c r="E7" s="15">
        <v>5</v>
      </c>
      <c r="F7" s="15">
        <v>3</v>
      </c>
      <c r="G7" s="15">
        <v>4</v>
      </c>
      <c r="H7" s="17">
        <v>140</v>
      </c>
    </row>
    <row r="8" spans="1:8" x14ac:dyDescent="0.25">
      <c r="A8" s="15"/>
      <c r="B8" s="15">
        <v>110</v>
      </c>
      <c r="C8" s="15">
        <v>50</v>
      </c>
      <c r="D8" s="15">
        <v>30</v>
      </c>
      <c r="E8" s="15">
        <v>80</v>
      </c>
      <c r="F8" s="15">
        <v>100</v>
      </c>
      <c r="G8" s="15">
        <v>90</v>
      </c>
      <c r="H8" s="15"/>
    </row>
    <row r="11" spans="1:8" x14ac:dyDescent="0.25">
      <c r="B11" s="18">
        <v>0</v>
      </c>
      <c r="C11" s="18">
        <v>50</v>
      </c>
      <c r="D11" s="18">
        <v>0</v>
      </c>
      <c r="E11" s="18">
        <v>80</v>
      </c>
      <c r="F11" s="18">
        <v>0</v>
      </c>
      <c r="G11" s="18">
        <v>0</v>
      </c>
      <c r="H11" s="18">
        <f>SUM(B11:G11)</f>
        <v>130</v>
      </c>
    </row>
    <row r="12" spans="1:8" x14ac:dyDescent="0.25"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90</v>
      </c>
      <c r="H12" s="18">
        <f t="shared" ref="H12:H14" si="0">SUM(B12:G12)</f>
        <v>90</v>
      </c>
    </row>
    <row r="13" spans="1:8" x14ac:dyDescent="0.25">
      <c r="B13" s="18">
        <v>0</v>
      </c>
      <c r="C13" s="18">
        <v>0</v>
      </c>
      <c r="D13" s="18">
        <v>0</v>
      </c>
      <c r="E13" s="18">
        <v>0</v>
      </c>
      <c r="F13" s="18">
        <v>100</v>
      </c>
      <c r="G13" s="18">
        <v>0</v>
      </c>
      <c r="H13" s="18">
        <f t="shared" si="0"/>
        <v>100</v>
      </c>
    </row>
    <row r="14" spans="1:8" x14ac:dyDescent="0.25">
      <c r="B14" s="18">
        <v>110</v>
      </c>
      <c r="C14" s="18">
        <v>0</v>
      </c>
      <c r="D14" s="18">
        <v>30</v>
      </c>
      <c r="E14" s="18">
        <v>0</v>
      </c>
      <c r="F14" s="18">
        <v>0</v>
      </c>
      <c r="G14" s="18">
        <v>0</v>
      </c>
      <c r="H14" s="18">
        <f t="shared" si="0"/>
        <v>140</v>
      </c>
    </row>
    <row r="15" spans="1:8" x14ac:dyDescent="0.25">
      <c r="B15" s="18">
        <f>SUM(B11:B14)</f>
        <v>110</v>
      </c>
      <c r="C15" s="18">
        <f>SUM(C11:C14)</f>
        <v>50</v>
      </c>
      <c r="D15" s="18">
        <f t="shared" ref="D15:G15" si="1">SUM(D11:D14)</f>
        <v>30</v>
      </c>
      <c r="E15" s="18">
        <f t="shared" si="1"/>
        <v>80</v>
      </c>
      <c r="F15" s="18">
        <f t="shared" si="1"/>
        <v>100</v>
      </c>
      <c r="G15" s="18">
        <f t="shared" si="1"/>
        <v>90</v>
      </c>
      <c r="H15" s="18"/>
    </row>
    <row r="18" spans="1:7" x14ac:dyDescent="0.25">
      <c r="B18" s="18">
        <f t="array" ref="B18:G21">B4:G7*B11:G14</f>
        <v>0</v>
      </c>
      <c r="C18" s="18">
        <v>150</v>
      </c>
      <c r="D18" s="18">
        <v>0</v>
      </c>
      <c r="E18" s="18">
        <v>640</v>
      </c>
      <c r="F18" s="18">
        <v>0</v>
      </c>
      <c r="G18" s="18">
        <v>0</v>
      </c>
    </row>
    <row r="19" spans="1:7" x14ac:dyDescent="0.25"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450</v>
      </c>
    </row>
    <row r="20" spans="1:7" x14ac:dyDescent="0.25">
      <c r="B20" s="18">
        <v>0</v>
      </c>
      <c r="C20" s="18">
        <v>0</v>
      </c>
      <c r="D20" s="18">
        <v>0</v>
      </c>
      <c r="E20" s="18">
        <v>0</v>
      </c>
      <c r="F20" s="18">
        <v>500</v>
      </c>
      <c r="G20" s="18">
        <v>0</v>
      </c>
    </row>
    <row r="21" spans="1:7" x14ac:dyDescent="0.25">
      <c r="B21" s="18">
        <v>220</v>
      </c>
      <c r="C21" s="18">
        <v>0</v>
      </c>
      <c r="D21" s="18">
        <v>240</v>
      </c>
      <c r="E21" s="18">
        <v>0</v>
      </c>
      <c r="F21" s="18">
        <v>0</v>
      </c>
      <c r="G21" s="18">
        <v>0</v>
      </c>
    </row>
    <row r="23" spans="1:7" x14ac:dyDescent="0.25">
      <c r="A23" s="18" t="s">
        <v>45</v>
      </c>
      <c r="B23" s="18">
        <f>SUM(B18:G21)</f>
        <v>2200</v>
      </c>
    </row>
  </sheetData>
  <mergeCells count="2">
    <mergeCell ref="A2:A3"/>
    <mergeCell ref="B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5056D-C11D-4745-A65A-ABC79CC8E162}">
  <dimension ref="A1:H23"/>
  <sheetViews>
    <sheetView topLeftCell="A4" workbookViewId="0">
      <selection activeCell="E26" sqref="E26"/>
    </sheetView>
  </sheetViews>
  <sheetFormatPr defaultRowHeight="15" x14ac:dyDescent="0.25"/>
  <cols>
    <col min="1" max="1" width="32" customWidth="1"/>
  </cols>
  <sheetData>
    <row r="1" spans="1:8" ht="17.25" customHeight="1" x14ac:dyDescent="0.25"/>
    <row r="2" spans="1:8" x14ac:dyDescent="0.25">
      <c r="A2" s="11" t="s">
        <v>48</v>
      </c>
      <c r="B2" s="12" t="s">
        <v>49</v>
      </c>
      <c r="C2" s="13"/>
      <c r="D2" s="13"/>
      <c r="E2" s="13"/>
      <c r="F2" s="13"/>
      <c r="G2" s="13"/>
      <c r="H2" s="20"/>
    </row>
    <row r="3" spans="1:8" ht="30" customHeight="1" x14ac:dyDescent="0.25">
      <c r="A3" s="16"/>
      <c r="B3" s="15">
        <v>1</v>
      </c>
      <c r="C3" s="15">
        <v>2</v>
      </c>
      <c r="D3" s="15">
        <v>3</v>
      </c>
      <c r="E3" s="15">
        <v>4</v>
      </c>
      <c r="F3" s="15">
        <v>5</v>
      </c>
      <c r="G3" s="17">
        <v>6</v>
      </c>
      <c r="H3" s="15"/>
    </row>
    <row r="4" spans="1:8" x14ac:dyDescent="0.25">
      <c r="A4" s="15">
        <v>1</v>
      </c>
      <c r="B4" s="15">
        <v>1</v>
      </c>
      <c r="C4" s="15">
        <v>5</v>
      </c>
      <c r="D4" s="15">
        <v>2</v>
      </c>
      <c r="E4" s="15">
        <v>2</v>
      </c>
      <c r="F4" s="15">
        <v>1</v>
      </c>
      <c r="G4" s="15">
        <v>6</v>
      </c>
      <c r="H4" s="17">
        <v>100</v>
      </c>
    </row>
    <row r="5" spans="1:8" x14ac:dyDescent="0.25">
      <c r="A5" s="15">
        <v>2</v>
      </c>
      <c r="B5" s="15">
        <v>3</v>
      </c>
      <c r="C5" s="15">
        <v>6</v>
      </c>
      <c r="D5" s="15">
        <v>2</v>
      </c>
      <c r="E5" s="15">
        <v>4</v>
      </c>
      <c r="F5" s="15">
        <v>3</v>
      </c>
      <c r="G5" s="15">
        <v>3</v>
      </c>
      <c r="H5" s="17">
        <v>15</v>
      </c>
    </row>
    <row r="6" spans="1:8" x14ac:dyDescent="0.25">
      <c r="A6" s="15">
        <v>3</v>
      </c>
      <c r="B6" s="15">
        <v>8</v>
      </c>
      <c r="C6" s="15">
        <v>10</v>
      </c>
      <c r="D6" s="15">
        <v>4</v>
      </c>
      <c r="E6" s="15">
        <v>5</v>
      </c>
      <c r="F6" s="15">
        <v>6</v>
      </c>
      <c r="G6" s="15">
        <v>8</v>
      </c>
      <c r="H6" s="17">
        <v>90</v>
      </c>
    </row>
    <row r="7" spans="1:8" x14ac:dyDescent="0.25">
      <c r="A7" s="15">
        <v>4</v>
      </c>
      <c r="B7" s="15">
        <v>7</v>
      </c>
      <c r="C7" s="15">
        <v>3</v>
      </c>
      <c r="D7" s="15">
        <v>7</v>
      </c>
      <c r="E7" s="15">
        <v>9</v>
      </c>
      <c r="F7" s="15">
        <v>1</v>
      </c>
      <c r="G7" s="15">
        <v>2</v>
      </c>
      <c r="H7" s="17">
        <v>55</v>
      </c>
    </row>
    <row r="8" spans="1:8" x14ac:dyDescent="0.25">
      <c r="A8" s="15"/>
      <c r="B8" s="15">
        <v>30</v>
      </c>
      <c r="C8" s="15">
        <v>40</v>
      </c>
      <c r="D8" s="15">
        <v>55</v>
      </c>
      <c r="E8" s="15">
        <v>80</v>
      </c>
      <c r="F8" s="15">
        <v>45</v>
      </c>
      <c r="G8" s="15">
        <v>10</v>
      </c>
      <c r="H8" s="15"/>
    </row>
    <row r="11" spans="1:8" x14ac:dyDescent="0.25">
      <c r="B11" s="18">
        <v>0</v>
      </c>
      <c r="C11" s="18">
        <v>0</v>
      </c>
      <c r="D11" s="18">
        <v>55</v>
      </c>
      <c r="E11" s="18">
        <v>0</v>
      </c>
      <c r="F11" s="18">
        <v>45</v>
      </c>
      <c r="G11" s="18">
        <v>0</v>
      </c>
      <c r="H11" s="18">
        <f>SUM(B11:G11)</f>
        <v>100</v>
      </c>
    </row>
    <row r="12" spans="1:8" x14ac:dyDescent="0.25">
      <c r="B12" s="18">
        <v>15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f t="shared" ref="H12:H14" si="0">SUM(B12:G12)</f>
        <v>15</v>
      </c>
    </row>
    <row r="13" spans="1:8" x14ac:dyDescent="0.25">
      <c r="B13" s="18">
        <v>0</v>
      </c>
      <c r="C13" s="18">
        <v>0</v>
      </c>
      <c r="D13" s="18">
        <v>0</v>
      </c>
      <c r="E13" s="18">
        <v>80</v>
      </c>
      <c r="F13" s="18">
        <v>0</v>
      </c>
      <c r="G13" s="18">
        <v>10</v>
      </c>
      <c r="H13" s="18">
        <f t="shared" si="0"/>
        <v>90</v>
      </c>
    </row>
    <row r="14" spans="1:8" x14ac:dyDescent="0.25">
      <c r="B14" s="18">
        <v>15</v>
      </c>
      <c r="C14" s="18">
        <v>40</v>
      </c>
      <c r="D14" s="18">
        <v>0</v>
      </c>
      <c r="E14" s="18">
        <v>0</v>
      </c>
      <c r="F14" s="18">
        <v>0</v>
      </c>
      <c r="G14" s="18">
        <v>0</v>
      </c>
      <c r="H14" s="18">
        <f t="shared" si="0"/>
        <v>55</v>
      </c>
    </row>
    <row r="15" spans="1:8" x14ac:dyDescent="0.25">
      <c r="B15" s="18">
        <f>SUM(B11:B14)</f>
        <v>30</v>
      </c>
      <c r="C15" s="18">
        <f t="shared" ref="C15:G15" si="1">SUM(C11:C14)</f>
        <v>40</v>
      </c>
      <c r="D15" s="18">
        <f t="shared" si="1"/>
        <v>55</v>
      </c>
      <c r="E15" s="18">
        <f t="shared" si="1"/>
        <v>80</v>
      </c>
      <c r="F15" s="18">
        <f t="shared" si="1"/>
        <v>45</v>
      </c>
      <c r="G15" s="18">
        <f t="shared" si="1"/>
        <v>10</v>
      </c>
      <c r="H15" s="18"/>
    </row>
    <row r="18" spans="1:7" x14ac:dyDescent="0.25">
      <c r="B18" s="18">
        <f t="array" ref="B18:G21">B4:G7*B11:G14</f>
        <v>0</v>
      </c>
      <c r="C18" s="18">
        <v>0</v>
      </c>
      <c r="D18" s="18">
        <v>110</v>
      </c>
      <c r="E18" s="18">
        <v>0</v>
      </c>
      <c r="F18" s="18">
        <v>45</v>
      </c>
      <c r="G18" s="18">
        <v>0</v>
      </c>
    </row>
    <row r="19" spans="1:7" x14ac:dyDescent="0.25">
      <c r="B19" s="18">
        <v>45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</row>
    <row r="20" spans="1:7" x14ac:dyDescent="0.25">
      <c r="B20" s="18">
        <v>0</v>
      </c>
      <c r="C20" s="18">
        <v>0</v>
      </c>
      <c r="D20" s="18">
        <v>0</v>
      </c>
      <c r="E20" s="18">
        <v>400</v>
      </c>
      <c r="F20" s="18">
        <v>0</v>
      </c>
      <c r="G20" s="18">
        <v>80</v>
      </c>
    </row>
    <row r="21" spans="1:7" x14ac:dyDescent="0.25">
      <c r="B21" s="18">
        <v>105</v>
      </c>
      <c r="C21" s="18">
        <v>120</v>
      </c>
      <c r="D21" s="18">
        <v>0</v>
      </c>
      <c r="E21" s="18">
        <v>0</v>
      </c>
      <c r="F21" s="18">
        <v>0</v>
      </c>
      <c r="G21" s="18">
        <v>0</v>
      </c>
    </row>
    <row r="23" spans="1:7" x14ac:dyDescent="0.25">
      <c r="A23" s="18" t="s">
        <v>50</v>
      </c>
      <c r="B23" s="18">
        <f>SUM(B18:G21)</f>
        <v>905</v>
      </c>
    </row>
  </sheetData>
  <mergeCells count="2">
    <mergeCell ref="A2:A3"/>
    <mergeCell ref="B2: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13521-047C-4200-944D-C686B6D81B76}">
  <dimension ref="A1:F24"/>
  <sheetViews>
    <sheetView tabSelected="1" topLeftCell="A3" workbookViewId="0">
      <selection activeCell="D25" sqref="D25"/>
    </sheetView>
  </sheetViews>
  <sheetFormatPr defaultRowHeight="15" x14ac:dyDescent="0.25"/>
  <cols>
    <col min="1" max="1" width="13.85546875" customWidth="1"/>
  </cols>
  <sheetData>
    <row r="1" spans="1:6" x14ac:dyDescent="0.25">
      <c r="A1" s="11" t="s">
        <v>51</v>
      </c>
      <c r="B1" s="12" t="s">
        <v>52</v>
      </c>
      <c r="C1" s="13"/>
      <c r="D1" s="13"/>
      <c r="E1" s="14"/>
      <c r="F1" s="15"/>
    </row>
    <row r="2" spans="1:6" x14ac:dyDescent="0.25">
      <c r="A2" s="16"/>
      <c r="B2" s="15">
        <v>1</v>
      </c>
      <c r="C2" s="15">
        <v>2</v>
      </c>
      <c r="D2" s="15">
        <v>3</v>
      </c>
      <c r="E2" s="15">
        <v>4</v>
      </c>
      <c r="F2" s="15"/>
    </row>
    <row r="3" spans="1:6" x14ac:dyDescent="0.25">
      <c r="A3" s="15">
        <v>1</v>
      </c>
      <c r="B3" s="15">
        <v>7</v>
      </c>
      <c r="C3" s="15">
        <v>3</v>
      </c>
      <c r="D3" s="15">
        <v>3</v>
      </c>
      <c r="E3" s="15">
        <v>8</v>
      </c>
      <c r="F3" s="17">
        <v>10</v>
      </c>
    </row>
    <row r="4" spans="1:6" x14ac:dyDescent="0.25">
      <c r="A4" s="15">
        <v>2</v>
      </c>
      <c r="B4" s="15">
        <v>7</v>
      </c>
      <c r="C4" s="15">
        <v>6</v>
      </c>
      <c r="D4" s="15">
        <v>2</v>
      </c>
      <c r="E4" s="15">
        <v>7</v>
      </c>
      <c r="F4" s="17">
        <v>20</v>
      </c>
    </row>
    <row r="5" spans="1:6" x14ac:dyDescent="0.25">
      <c r="A5" s="15">
        <v>3</v>
      </c>
      <c r="B5" s="15">
        <v>4</v>
      </c>
      <c r="C5" s="15">
        <v>7</v>
      </c>
      <c r="D5" s="15">
        <v>7</v>
      </c>
      <c r="E5" s="15">
        <v>3</v>
      </c>
      <c r="F5" s="17">
        <v>35</v>
      </c>
    </row>
    <row r="6" spans="1:6" x14ac:dyDescent="0.25">
      <c r="A6" s="15">
        <v>4</v>
      </c>
      <c r="B6" s="15">
        <v>5</v>
      </c>
      <c r="C6" s="15">
        <v>2</v>
      </c>
      <c r="D6" s="15">
        <v>4</v>
      </c>
      <c r="E6" s="15">
        <v>5</v>
      </c>
      <c r="F6" s="17">
        <v>45</v>
      </c>
    </row>
    <row r="7" spans="1:6" x14ac:dyDescent="0.25">
      <c r="A7" s="15"/>
      <c r="B7" s="15">
        <v>25</v>
      </c>
      <c r="C7" s="15">
        <v>30</v>
      </c>
      <c r="D7" s="15">
        <v>40</v>
      </c>
      <c r="E7" s="15">
        <v>15</v>
      </c>
      <c r="F7" s="15"/>
    </row>
    <row r="11" spans="1:6" x14ac:dyDescent="0.25">
      <c r="B11" s="18">
        <v>0</v>
      </c>
      <c r="C11" s="18">
        <v>0</v>
      </c>
      <c r="D11" s="18">
        <v>0</v>
      </c>
      <c r="E11" s="18">
        <v>10</v>
      </c>
      <c r="F11" s="18">
        <f>SUM(B11:E11)</f>
        <v>10</v>
      </c>
    </row>
    <row r="12" spans="1:6" x14ac:dyDescent="0.25">
      <c r="B12" s="18">
        <v>20</v>
      </c>
      <c r="C12" s="18">
        <v>0</v>
      </c>
      <c r="D12" s="18">
        <v>0</v>
      </c>
      <c r="E12" s="18">
        <v>0</v>
      </c>
      <c r="F12" s="18">
        <f t="shared" ref="F12:F14" si="0">SUM(B12:E12)</f>
        <v>20</v>
      </c>
    </row>
    <row r="13" spans="1:6" x14ac:dyDescent="0.25">
      <c r="B13" s="18">
        <v>5</v>
      </c>
      <c r="C13" s="18">
        <v>30</v>
      </c>
      <c r="D13" s="18">
        <v>0</v>
      </c>
      <c r="E13" s="18">
        <v>0</v>
      </c>
      <c r="F13" s="18">
        <f t="shared" si="0"/>
        <v>35</v>
      </c>
    </row>
    <row r="14" spans="1:6" x14ac:dyDescent="0.25">
      <c r="B14" s="18">
        <v>0</v>
      </c>
      <c r="C14" s="18">
        <v>0</v>
      </c>
      <c r="D14" s="18">
        <v>40</v>
      </c>
      <c r="E14" s="18">
        <v>5</v>
      </c>
      <c r="F14" s="18">
        <f t="shared" si="0"/>
        <v>45</v>
      </c>
    </row>
    <row r="15" spans="1:6" x14ac:dyDescent="0.25">
      <c r="B15" s="18">
        <f>SUM(B11:B14)</f>
        <v>25</v>
      </c>
      <c r="C15" s="18">
        <f t="shared" ref="C15:E15" si="1">SUM(C11:C14)</f>
        <v>30</v>
      </c>
      <c r="D15" s="18">
        <f t="shared" si="1"/>
        <v>40</v>
      </c>
      <c r="E15" s="18">
        <f t="shared" si="1"/>
        <v>15</v>
      </c>
      <c r="F15" s="18"/>
    </row>
    <row r="18" spans="1:5" x14ac:dyDescent="0.25">
      <c r="B18" s="18">
        <f t="array" ref="B18">B3:E6*B11:E14</f>
        <v>0</v>
      </c>
      <c r="C18" s="18">
        <f t="array" ref="C18">C3:F6*C11:F14</f>
        <v>0</v>
      </c>
      <c r="D18" s="18">
        <f t="array" ref="D18">D3:G6*D11:G14</f>
        <v>0</v>
      </c>
      <c r="E18" s="18">
        <f t="array" ref="E18">E3:H6*E11:H14</f>
        <v>80</v>
      </c>
    </row>
    <row r="19" spans="1:5" x14ac:dyDescent="0.25">
      <c r="B19" s="18">
        <f t="array" ref="B19">B4:E7*B12:E15</f>
        <v>140</v>
      </c>
      <c r="C19" s="18">
        <f t="array" ref="C19">C4:F7*C12:F15</f>
        <v>0</v>
      </c>
      <c r="D19" s="18">
        <f t="array" ref="D19">D4:G7*D12:G15</f>
        <v>0</v>
      </c>
      <c r="E19" s="18">
        <f t="array" ref="E19">E4:H7*E12:H15</f>
        <v>0</v>
      </c>
    </row>
    <row r="20" spans="1:5" x14ac:dyDescent="0.25">
      <c r="B20" s="18">
        <f t="array" ref="B20">B5:E8*B13:E16</f>
        <v>20</v>
      </c>
      <c r="C20" s="18">
        <f t="array" ref="C20">C5:F8*C13:F16</f>
        <v>210</v>
      </c>
      <c r="D20" s="18">
        <f t="array" ref="D20">D5:G8*D13:G16</f>
        <v>0</v>
      </c>
      <c r="E20" s="18">
        <f t="array" ref="E20">E5:H8*E13:H16</f>
        <v>0</v>
      </c>
    </row>
    <row r="21" spans="1:5" x14ac:dyDescent="0.25">
      <c r="B21" s="18">
        <f t="array" ref="B21">B6:E9*B14:E17</f>
        <v>0</v>
      </c>
      <c r="C21" s="18">
        <f t="array" ref="C21">C6:F9*C14:F17</f>
        <v>0</v>
      </c>
      <c r="D21" s="18">
        <f t="array" ref="D21">D6:G9*D14:G17</f>
        <v>160</v>
      </c>
      <c r="E21" s="18">
        <f t="array" ref="E21">E6:H9*E14:H17</f>
        <v>25</v>
      </c>
    </row>
    <row r="23" spans="1:5" x14ac:dyDescent="0.25">
      <c r="A23" s="18" t="s">
        <v>53</v>
      </c>
      <c r="B23" s="18">
        <f>SUM(B18:E21)</f>
        <v>635</v>
      </c>
    </row>
    <row r="24" spans="1:5" x14ac:dyDescent="0.25">
      <c r="A24" s="18" t="s">
        <v>54</v>
      </c>
      <c r="B24" s="18">
        <v>12700</v>
      </c>
    </row>
  </sheetData>
  <mergeCells count="2">
    <mergeCell ref="A1:A2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Лист2</vt:lpstr>
      <vt:lpstr>Лист3</vt:lpstr>
      <vt:lpstr>Лист4</vt:lpstr>
      <vt:lpstr>Лист7</vt:lpstr>
      <vt:lpstr>Лист8</vt:lpstr>
      <vt:lpstr>Лист9</vt:lpstr>
      <vt:lpstr>Лист5</vt:lpstr>
      <vt:lpstr>Лист6</vt:lpstr>
      <vt:lpstr>Лист10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2018-09-25T10:45:13Z</dcterms:created>
  <dcterms:modified xsi:type="dcterms:W3CDTF">2018-10-07T20:41:05Z</dcterms:modified>
</cp:coreProperties>
</file>