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kjd15\Box\Ecosystem services mapping\Summer 2022\Final Products\"/>
    </mc:Choice>
  </mc:AlternateContent>
  <xr:revisionPtr revIDLastSave="0" documentId="13_ncr:1_{9047D25B-BAEF-4C7A-A8DD-3A0677104818}" xr6:coauthVersionLast="36" xr6:coauthVersionMax="36" xr10:uidLastSave="{00000000-0000-0000-0000-000000000000}"/>
  <bookViews>
    <workbookView xWindow="0" yWindow="0" windowWidth="20256" windowHeight="7356" xr2:uid="{00000000-000D-0000-FFFF-FFFF00000000}"/>
  </bookViews>
  <sheets>
    <sheet name="Alabama" sheetId="13" r:id="rId1"/>
    <sheet name="Arkansas" sheetId="14" r:id="rId2"/>
    <sheet name="Florida" sheetId="8" r:id="rId3"/>
    <sheet name="Georgia" sheetId="9" r:id="rId4"/>
    <sheet name="Louisiana" sheetId="5" r:id="rId5"/>
    <sheet name="Mississippi" sheetId="10" r:id="rId6"/>
    <sheet name="Missouri" sheetId="7" r:id="rId7"/>
    <sheet name="North Carolina" sheetId="12" r:id="rId8"/>
    <sheet name="South Carolina" sheetId="11" r:id="rId9"/>
    <sheet name="Tennessee" sheetId="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8" i="1" l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D48" i="13"/>
  <c r="U34" i="1" l="1"/>
  <c r="U35" i="1"/>
  <c r="U36" i="1"/>
  <c r="U37" i="1"/>
  <c r="U38" i="1"/>
  <c r="U33" i="1"/>
  <c r="U34" i="11"/>
  <c r="U35" i="11"/>
  <c r="U36" i="11"/>
  <c r="U37" i="11"/>
  <c r="U38" i="11"/>
  <c r="U33" i="11"/>
  <c r="U34" i="12"/>
  <c r="U35" i="12"/>
  <c r="U36" i="12"/>
  <c r="U37" i="12"/>
  <c r="U38" i="12"/>
  <c r="U33" i="12"/>
  <c r="U34" i="10"/>
  <c r="U35" i="10"/>
  <c r="U36" i="10"/>
  <c r="U37" i="10"/>
  <c r="U38" i="10"/>
  <c r="U33" i="10"/>
  <c r="U34" i="9"/>
  <c r="U35" i="9"/>
  <c r="U36" i="9"/>
  <c r="U37" i="9"/>
  <c r="U38" i="9"/>
  <c r="U33" i="9"/>
  <c r="U34" i="8"/>
  <c r="U35" i="8"/>
  <c r="U36" i="8"/>
  <c r="U37" i="8"/>
  <c r="U38" i="8"/>
  <c r="U33" i="8"/>
  <c r="U34" i="13"/>
  <c r="U35" i="13"/>
  <c r="U36" i="13"/>
  <c r="U37" i="13"/>
  <c r="U38" i="13"/>
  <c r="U33" i="13"/>
  <c r="U34" i="7"/>
  <c r="U35" i="7"/>
  <c r="U36" i="7"/>
  <c r="U37" i="7"/>
  <c r="U38" i="7"/>
  <c r="U33" i="7"/>
  <c r="U34" i="5"/>
  <c r="U35" i="5"/>
  <c r="U36" i="5"/>
  <c r="U37" i="5"/>
  <c r="U38" i="5"/>
  <c r="U33" i="5"/>
  <c r="U34" i="14"/>
  <c r="U35" i="14"/>
  <c r="U36" i="14"/>
  <c r="U37" i="14"/>
  <c r="U38" i="14"/>
  <c r="U33" i="14"/>
  <c r="AQ5" i="14"/>
  <c r="AQ6" i="14"/>
  <c r="AQ4" i="14"/>
  <c r="AQ4" i="1"/>
  <c r="AQ5" i="1"/>
  <c r="AQ6" i="1"/>
  <c r="AQ4" i="11"/>
  <c r="AQ5" i="11"/>
  <c r="AQ6" i="11"/>
  <c r="AQ4" i="12"/>
  <c r="AQ5" i="12"/>
  <c r="AQ6" i="12"/>
  <c r="AQ4" i="10"/>
  <c r="AQ5" i="10"/>
  <c r="AQ6" i="10"/>
  <c r="AQ4" i="9"/>
  <c r="AQ5" i="9"/>
  <c r="AQ6" i="9"/>
  <c r="AQ4" i="8"/>
  <c r="AQ5" i="8"/>
  <c r="AQ6" i="8"/>
  <c r="AQ4" i="13"/>
  <c r="AQ5" i="13"/>
  <c r="AQ6" i="13"/>
  <c r="AQ4" i="7"/>
  <c r="AQ5" i="7"/>
  <c r="AQ6" i="7"/>
  <c r="AQ4" i="5"/>
  <c r="AQ5" i="5"/>
  <c r="AQ6" i="5"/>
  <c r="AQ3" i="14"/>
  <c r="AQ3" i="1"/>
  <c r="AQ3" i="11"/>
  <c r="AQ3" i="12"/>
  <c r="AQ3" i="10"/>
  <c r="AQ3" i="9"/>
  <c r="AQ3" i="8"/>
  <c r="AQ3" i="13"/>
  <c r="AQ3" i="7"/>
  <c r="AQ3" i="5"/>
  <c r="U26" i="1" l="1"/>
  <c r="U26" i="11"/>
  <c r="U26" i="12"/>
  <c r="U26" i="10"/>
  <c r="U26" i="9"/>
  <c r="U26" i="8"/>
  <c r="U26" i="13"/>
  <c r="U26" i="7"/>
  <c r="U26" i="5"/>
  <c r="U26" i="14"/>
  <c r="U25" i="1"/>
  <c r="U25" i="11"/>
  <c r="U25" i="12"/>
  <c r="U25" i="10"/>
  <c r="U25" i="9"/>
  <c r="U25" i="8"/>
  <c r="U25" i="13"/>
  <c r="U25" i="7"/>
  <c r="U25" i="5"/>
  <c r="U24" i="1"/>
  <c r="U24" i="11"/>
  <c r="U24" i="12"/>
  <c r="U24" i="10"/>
  <c r="U24" i="9"/>
  <c r="U24" i="8"/>
  <c r="U24" i="13"/>
  <c r="U24" i="7"/>
  <c r="U24" i="5"/>
  <c r="U25" i="14"/>
  <c r="U24" i="14"/>
  <c r="U23" i="1"/>
  <c r="U23" i="11"/>
  <c r="U23" i="12"/>
  <c r="U23" i="10"/>
  <c r="U23" i="9"/>
  <c r="U23" i="8"/>
  <c r="U23" i="13"/>
  <c r="U23" i="7"/>
  <c r="U23" i="5"/>
  <c r="U23" i="14"/>
  <c r="U22" i="1"/>
  <c r="U22" i="11"/>
  <c r="U22" i="12"/>
  <c r="U22" i="10"/>
  <c r="U22" i="9"/>
  <c r="U22" i="8"/>
  <c r="U22" i="13"/>
  <c r="U22" i="7"/>
  <c r="U22" i="5"/>
  <c r="U22" i="14"/>
  <c r="U21" i="1"/>
  <c r="U21" i="11"/>
  <c r="U21" i="12"/>
  <c r="U21" i="10"/>
  <c r="U21" i="9"/>
  <c r="U21" i="8"/>
  <c r="U21" i="13"/>
  <c r="U21" i="7"/>
  <c r="U21" i="5"/>
  <c r="U21" i="14"/>
  <c r="R20" i="9"/>
  <c r="R17" i="7"/>
  <c r="U10" i="14"/>
  <c r="U11" i="14"/>
  <c r="U12" i="14"/>
  <c r="U13" i="14"/>
  <c r="U14" i="14"/>
  <c r="U9" i="14"/>
  <c r="U8" i="11"/>
  <c r="R20" i="11" s="1"/>
  <c r="U8" i="12"/>
  <c r="R20" i="12" s="1"/>
  <c r="U8" i="10"/>
  <c r="R20" i="10" s="1"/>
  <c r="U8" i="9"/>
  <c r="U8" i="8"/>
  <c r="R20" i="8" s="1"/>
  <c r="U8" i="13"/>
  <c r="R20" i="13" s="1"/>
  <c r="U8" i="7"/>
  <c r="R20" i="7" s="1"/>
  <c r="U8" i="5"/>
  <c r="R20" i="5" s="1"/>
  <c r="U8" i="14"/>
  <c r="R20" i="14" s="1"/>
  <c r="U8" i="1"/>
  <c r="R20" i="1" s="1"/>
  <c r="U7" i="1"/>
  <c r="R19" i="1" s="1"/>
  <c r="U7" i="11"/>
  <c r="R19" i="11" s="1"/>
  <c r="U7" i="12"/>
  <c r="R19" i="12" s="1"/>
  <c r="U7" i="10"/>
  <c r="R19" i="10" s="1"/>
  <c r="U7" i="9"/>
  <c r="R19" i="9" s="1"/>
  <c r="U7" i="8"/>
  <c r="R19" i="8" s="1"/>
  <c r="U7" i="13"/>
  <c r="R19" i="13" s="1"/>
  <c r="U7" i="7"/>
  <c r="R19" i="7" s="1"/>
  <c r="U7" i="5"/>
  <c r="R19" i="5" s="1"/>
  <c r="U7" i="14"/>
  <c r="R19" i="14" s="1"/>
  <c r="U6" i="1"/>
  <c r="R18" i="1" s="1"/>
  <c r="U6" i="11"/>
  <c r="R18" i="11" s="1"/>
  <c r="U6" i="12"/>
  <c r="R18" i="12" s="1"/>
  <c r="U6" i="10"/>
  <c r="R18" i="10" s="1"/>
  <c r="U6" i="9"/>
  <c r="R18" i="9" s="1"/>
  <c r="U6" i="8"/>
  <c r="R18" i="8" s="1"/>
  <c r="U6" i="13"/>
  <c r="R18" i="13" s="1"/>
  <c r="U6" i="7"/>
  <c r="R18" i="7" s="1"/>
  <c r="U6" i="5"/>
  <c r="R18" i="5" s="1"/>
  <c r="U6" i="14"/>
  <c r="R18" i="14" s="1"/>
  <c r="U5" i="1"/>
  <c r="R17" i="1" s="1"/>
  <c r="U5" i="11"/>
  <c r="R17" i="11" s="1"/>
  <c r="U5" i="12"/>
  <c r="R17" i="12" s="1"/>
  <c r="U5" i="10"/>
  <c r="R17" i="10" s="1"/>
  <c r="U5" i="9"/>
  <c r="R17" i="9" s="1"/>
  <c r="U5" i="8"/>
  <c r="R17" i="8" s="1"/>
  <c r="U5" i="13"/>
  <c r="R17" i="13" s="1"/>
  <c r="U5" i="7"/>
  <c r="U5" i="5"/>
  <c r="R17" i="5" s="1"/>
  <c r="U5" i="14"/>
  <c r="R17" i="14" s="1"/>
  <c r="U4" i="10"/>
  <c r="R16" i="10" s="1"/>
  <c r="U4" i="7"/>
  <c r="R16" i="7" s="1"/>
  <c r="U4" i="5"/>
  <c r="R16" i="5" s="1"/>
  <c r="U4" i="14"/>
  <c r="R16" i="14" s="1"/>
  <c r="U3" i="10"/>
  <c r="R15" i="10" s="1"/>
  <c r="U3" i="14"/>
  <c r="R15" i="14" s="1"/>
</calcChain>
</file>

<file path=xl/sharedStrings.xml><?xml version="1.0" encoding="utf-8"?>
<sst xmlns="http://schemas.openxmlformats.org/spreadsheetml/2006/main" count="640" uniqueCount="33">
  <si>
    <t>Ecosystem Types ( Land Cover)</t>
  </si>
  <si>
    <t>Offshore</t>
  </si>
  <si>
    <t>Open Water - non-freshwater</t>
  </si>
  <si>
    <t>Open Water - freshwater</t>
  </si>
  <si>
    <t>Developed - Open</t>
  </si>
  <si>
    <t>Developed - Low</t>
  </si>
  <si>
    <t>Developed - Medium</t>
  </si>
  <si>
    <t>Developed - High</t>
  </si>
  <si>
    <t>Barren</t>
  </si>
  <si>
    <t>Deciduous Forest</t>
  </si>
  <si>
    <t>Evergreen Forest</t>
  </si>
  <si>
    <t xml:space="preserve">Mixed Forest 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</si>
  <si>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</si>
  <si>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</si>
  <si>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</si>
  <si>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</si>
  <si>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</si>
  <si>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</si>
  <si>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TOTAL</t>
  </si>
  <si>
    <t>Wild pollination</t>
  </si>
  <si>
    <t>Area of pollinator habitat in flight range of pollinator-dependent crops (sq km)</t>
  </si>
  <si>
    <t>Area of pollinator-dependent crops in flight range of pollinato habitat (sq km)</t>
  </si>
  <si>
    <t>Ratio of pollinator habitat to pollinator dependent crops</t>
  </si>
  <si>
    <t>Water purification</t>
  </si>
  <si>
    <t>Area of purifying land cover typers between NPS sources and waterways (sq km)</t>
  </si>
  <si>
    <t>% of flowpath between NPS sources and waterways in purifying land cover types</t>
  </si>
  <si>
    <t>Open Water</t>
  </si>
  <si>
    <t>Recreational birding (thousands of birding days)</t>
  </si>
  <si>
    <t>Carbon</t>
  </si>
  <si>
    <t>Carbon storage (millions of metric tonnes of C)</t>
  </si>
  <si>
    <t>Area (sq km)</t>
  </si>
  <si>
    <t>% Change 2001 to 2019</t>
  </si>
  <si>
    <t>Aboveground biomass carbon storage (millions of metric tonnes of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</si>
</sst>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DCC2C2"/>
        <bgColor indexed="64"/>
      </patternFill>
    </fill>
    <fill>
      <patternFill patternType="solid">
        <fgColor rgb="FFD2A79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1BA5A"/>
        <bgColor indexed="64"/>
      </patternFill>
    </fill>
    <fill>
      <patternFill patternType="solid">
        <fgColor rgb="FF42682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0B27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1" fillId="6" borderId="1" xfId="0" applyFont="1" applyFill="1" applyBorder="1" applyAlignment="1">
      <alignment horizontal="center" textRotation="90"/>
    </xf>
    <xf numFmtId="0" fontId="2" fillId="7" borderId="1" xfId="0" applyFont="1" applyFill="1" applyBorder="1" applyAlignment="1">
      <alignment horizontal="center" textRotation="90"/>
    </xf>
    <xf numFmtId="0" fontId="2" fillId="8" borderId="1" xfId="0" applyFont="1" applyFill="1" applyBorder="1" applyAlignment="1">
      <alignment horizontal="center" textRotation="90"/>
    </xf>
    <xf numFmtId="0" fontId="1" fillId="9" borderId="1" xfId="0" applyFont="1" applyFill="1" applyBorder="1" applyAlignment="1">
      <alignment horizontal="center" textRotation="90"/>
    </xf>
    <xf numFmtId="0" fontId="2" fillId="10" borderId="1" xfId="0" applyFont="1" applyFill="1" applyBorder="1" applyAlignment="1">
      <alignment horizontal="center" textRotation="90"/>
    </xf>
    <xf numFmtId="0" fontId="2" fillId="11" borderId="1" xfId="0" applyFont="1" applyFill="1" applyBorder="1" applyAlignment="1">
      <alignment horizontal="center" textRotation="90"/>
    </xf>
    <xf numFmtId="0" fontId="2" fillId="12" borderId="1" xfId="0" applyFont="1" applyFill="1" applyBorder="1" applyAlignment="1">
      <alignment horizontal="center" textRotation="90"/>
    </xf>
    <xf numFmtId="0" fontId="2" fillId="13" borderId="1" xfId="0" applyFont="1" applyFill="1" applyBorder="1" applyAlignment="1">
      <alignment horizontal="center" textRotation="90"/>
    </xf>
    <xf numFmtId="0" fontId="2" fillId="14" borderId="1" xfId="0" applyFont="1" applyFill="1" applyBorder="1" applyAlignment="1">
      <alignment horizontal="center" textRotation="90"/>
    </xf>
    <xf numFmtId="0" fontId="2" fillId="15" borderId="1" xfId="0" applyFont="1" applyFill="1" applyBorder="1" applyAlignment="1">
      <alignment horizontal="center" textRotation="90"/>
    </xf>
    <xf numFmtId="0" fontId="1" fillId="16" borderId="1" xfId="0" applyFont="1" applyFill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17" borderId="1" xfId="0" applyFill="1" applyBorder="1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0" fillId="18" borderId="0" xfId="0" applyFill="1"/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0" fillId="17" borderId="1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8"/>
  <sheetViews>
    <sheetView tabSelected="1" topLeftCell="A15" zoomScale="60" zoomScaleNormal="60" workbookViewId="0">
      <selection activeCell="B39" sqref="B39"/>
    </sheetView>
  </sheetViews>
  <sheetFormatPr defaultRowHeight="14.4" x14ac:dyDescent="0.3"/>
  <cols>
    <col min="2" max="2" width="22.109375" customWidth="1"/>
    <col min="5" max="5" width="8.88671875" customWidth="1"/>
    <col min="15" max="15" width="13.44140625" bestFit="1" customWidth="1"/>
    <col min="21" max="21" width="11.5546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231.55600000000001</v>
      </c>
      <c r="AB3" s="19">
        <v>514.56799999999998</v>
      </c>
      <c r="AC3" s="19">
        <v>308.74099999999999</v>
      </c>
      <c r="AD3" s="19">
        <v>475.97500000000002</v>
      </c>
      <c r="AE3" s="19">
        <v>308.74099999999999</v>
      </c>
      <c r="AF3" s="19">
        <v>128.642</v>
      </c>
      <c r="AG3" s="19">
        <v>0</v>
      </c>
      <c r="AH3" s="19">
        <v>115.77800000000001</v>
      </c>
      <c r="AI3" s="19">
        <v>64.320999999999998</v>
      </c>
      <c r="AJ3" s="19">
        <v>77.185000000000002</v>
      </c>
      <c r="AK3" s="19">
        <v>25.728000000000002</v>
      </c>
      <c r="AL3" s="19">
        <v>154.37</v>
      </c>
      <c r="AM3" s="19">
        <v>64.320999999999998</v>
      </c>
      <c r="AN3" s="19">
        <v>102.914</v>
      </c>
      <c r="AO3" s="19">
        <v>321.60500000000002</v>
      </c>
      <c r="AP3" s="19">
        <v>231.55600000000001</v>
      </c>
      <c r="AQ3" s="19">
        <f>SUM(AA3:AP3)</f>
        <v>3126.0010000000002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0</v>
      </c>
      <c r="AB4" s="19">
        <v>143.75700000000001</v>
      </c>
      <c r="AC4" s="19">
        <v>250.41499999999999</v>
      </c>
      <c r="AD4" s="19">
        <v>728.05799999999999</v>
      </c>
      <c r="AE4" s="19">
        <v>440.54500000000002</v>
      </c>
      <c r="AF4" s="19">
        <v>34.78</v>
      </c>
      <c r="AG4" s="19">
        <v>0</v>
      </c>
      <c r="AH4" s="19">
        <v>486.91800000000001</v>
      </c>
      <c r="AI4" s="19">
        <v>71.878</v>
      </c>
      <c r="AJ4" s="19">
        <v>248.096</v>
      </c>
      <c r="AK4" s="19">
        <v>9.2750000000000004</v>
      </c>
      <c r="AL4" s="19">
        <v>169.262</v>
      </c>
      <c r="AM4" s="19">
        <v>199.404</v>
      </c>
      <c r="AN4" s="19">
        <v>25.504999999999999</v>
      </c>
      <c r="AO4" s="19">
        <v>259.69</v>
      </c>
      <c r="AP4" s="19">
        <v>39.417000000000002</v>
      </c>
      <c r="AQ4" s="19">
        <f t="shared" ref="AQ4:AQ6" si="0">SUM(AA4:AP4)</f>
        <v>3107.0000000000005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2341.4112</v>
      </c>
      <c r="M5" s="19">
        <v>3323.0133000000001</v>
      </c>
      <c r="N5" s="19">
        <v>1738.5237</v>
      </c>
      <c r="O5" s="19">
        <v>946.55700000000002</v>
      </c>
      <c r="P5" s="19">
        <v>631.05029999999999</v>
      </c>
      <c r="Q5" s="19"/>
      <c r="R5" s="19"/>
      <c r="S5" s="19">
        <v>2677.6538999999998</v>
      </c>
      <c r="T5" s="19">
        <v>225.315</v>
      </c>
      <c r="U5" s="19">
        <f>SUM(L5:T5)</f>
        <v>11883.5244</v>
      </c>
      <c r="X5" s="26"/>
      <c r="Y5" s="26"/>
      <c r="Z5" s="18">
        <v>2011</v>
      </c>
      <c r="AA5" s="19">
        <v>0.14899999999999999</v>
      </c>
      <c r="AB5" s="19">
        <v>93.721999999999994</v>
      </c>
      <c r="AC5" s="19">
        <v>186.40100000000001</v>
      </c>
      <c r="AD5" s="19">
        <v>160.77199999999999</v>
      </c>
      <c r="AE5" s="19">
        <v>142.74299999999999</v>
      </c>
      <c r="AF5" s="19">
        <v>12.218</v>
      </c>
      <c r="AG5" s="19">
        <v>84.334999999999994</v>
      </c>
      <c r="AH5" s="19">
        <v>63.027999999999999</v>
      </c>
      <c r="AI5" s="19">
        <v>38.292999999999999</v>
      </c>
      <c r="AJ5" s="19">
        <v>70.031000000000006</v>
      </c>
      <c r="AK5" s="19">
        <v>10.43</v>
      </c>
      <c r="AL5" s="19">
        <v>17.283999999999999</v>
      </c>
      <c r="AM5" s="19">
        <v>65.412000000000006</v>
      </c>
      <c r="AN5" s="19">
        <v>34.567999999999998</v>
      </c>
      <c r="AO5" s="19">
        <v>85.825000000000003</v>
      </c>
      <c r="AP5" s="19">
        <v>53.789000000000001</v>
      </c>
      <c r="AQ5" s="19">
        <f t="shared" si="0"/>
        <v>1119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3293.2224000000001</v>
      </c>
      <c r="M6" s="19">
        <v>3823.2467999999999</v>
      </c>
      <c r="N6" s="19">
        <v>1982.3103000000001</v>
      </c>
      <c r="O6" s="19">
        <v>1012.3038</v>
      </c>
      <c r="P6" s="19">
        <v>519.98490000000004</v>
      </c>
      <c r="Q6" s="19"/>
      <c r="R6" s="19"/>
      <c r="S6" s="19">
        <v>3030.1442999999999</v>
      </c>
      <c r="T6" s="19">
        <v>172.77029999999999</v>
      </c>
      <c r="U6" s="19">
        <f>SUM(L6:T6)</f>
        <v>13833.9828</v>
      </c>
      <c r="X6" s="26"/>
      <c r="Y6" s="26"/>
      <c r="Z6" s="18">
        <v>2016</v>
      </c>
      <c r="AA6" s="19">
        <v>0</v>
      </c>
      <c r="AB6" s="19">
        <v>93.988</v>
      </c>
      <c r="AC6" s="19">
        <v>306.85500000000002</v>
      </c>
      <c r="AD6" s="19">
        <v>181.17</v>
      </c>
      <c r="AE6" s="19">
        <v>176.892</v>
      </c>
      <c r="AF6" s="19">
        <v>21.779</v>
      </c>
      <c r="AG6" s="19">
        <v>39.994</v>
      </c>
      <c r="AH6" s="19">
        <v>53.152000000000001</v>
      </c>
      <c r="AI6" s="19">
        <v>37.401000000000003</v>
      </c>
      <c r="AJ6" s="19">
        <v>34.225000000000001</v>
      </c>
      <c r="AK6" s="19">
        <v>21.001000000000001</v>
      </c>
      <c r="AL6" s="19">
        <v>14.714</v>
      </c>
      <c r="AM6" s="19">
        <v>76.162999999999997</v>
      </c>
      <c r="AN6" s="19">
        <v>28.196000000000002</v>
      </c>
      <c r="AO6" s="19">
        <v>95.284000000000006</v>
      </c>
      <c r="AP6" s="19">
        <v>25.797999999999998</v>
      </c>
      <c r="AQ6" s="19">
        <f t="shared" si="0"/>
        <v>1206.6120000000001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3597.0578999999998</v>
      </c>
      <c r="M7" s="19">
        <v>3720.2786999999998</v>
      </c>
      <c r="N7" s="19">
        <v>1999.3914</v>
      </c>
      <c r="O7" s="19">
        <v>1048.5764999999999</v>
      </c>
      <c r="P7" s="19">
        <v>716.69970000000001</v>
      </c>
      <c r="Q7" s="19"/>
      <c r="R7" s="19"/>
      <c r="S7" s="19">
        <v>3013.7381999999998</v>
      </c>
      <c r="T7" s="19">
        <v>179.3835</v>
      </c>
      <c r="U7" s="19">
        <f>SUM(L7:T7)</f>
        <v>14275.125899999997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2954.2130999999999</v>
      </c>
      <c r="M8" s="19">
        <v>2992.7979</v>
      </c>
      <c r="N8" s="19">
        <v>1521.5355</v>
      </c>
      <c r="O8" s="19">
        <v>765.58590000000004</v>
      </c>
      <c r="P8" s="19">
        <v>438.69240000000002</v>
      </c>
      <c r="Q8" s="19"/>
      <c r="R8" s="19"/>
      <c r="S8" s="19">
        <v>2357.6021999999998</v>
      </c>
      <c r="T8" s="19">
        <v>143.02170000000001</v>
      </c>
      <c r="U8" s="19">
        <f>SUM(L8:T8)</f>
        <v>11173.448699999999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3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1471.5405000000001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2038.9931999999999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2194.2323999999999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1531.0628999999999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8.0755673391252234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6.7847125728521318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6.5057492998462685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7.2978377962133365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2341.6596</v>
      </c>
      <c r="M21" s="20">
        <v>2234.538</v>
      </c>
      <c r="N21" s="20">
        <v>1828.5453</v>
      </c>
      <c r="O21" s="20"/>
      <c r="P21" s="20">
        <v>374.45940000000002</v>
      </c>
      <c r="Q21" s="20"/>
      <c r="R21" s="21"/>
      <c r="S21" s="20">
        <v>1552.4784</v>
      </c>
      <c r="T21" s="20">
        <v>109.33199999999999</v>
      </c>
      <c r="U21" s="20">
        <f t="shared" ref="U21:U26" si="2">SUM(L21:T21)</f>
        <v>8441.0126999999993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2251.5659999999998</v>
      </c>
      <c r="M22" s="20">
        <v>2274.768</v>
      </c>
      <c r="N22" s="20">
        <v>1821.3795</v>
      </c>
      <c r="O22" s="20"/>
      <c r="P22" s="20">
        <v>570.70349999999996</v>
      </c>
      <c r="Q22" s="20"/>
      <c r="R22" s="20"/>
      <c r="S22" s="20">
        <v>1526.7059999999999</v>
      </c>
      <c r="T22" s="20">
        <v>151.28370000000001</v>
      </c>
      <c r="U22" s="20">
        <f t="shared" si="2"/>
        <v>8596.4066999999995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2192.3307</v>
      </c>
      <c r="M23" s="20">
        <v>2385.2114999999999</v>
      </c>
      <c r="N23" s="20">
        <v>1805.4783</v>
      </c>
      <c r="O23" s="20"/>
      <c r="P23" s="20">
        <v>571.66470000000004</v>
      </c>
      <c r="Q23" s="20"/>
      <c r="R23" s="20"/>
      <c r="S23" s="20">
        <v>1545.5979</v>
      </c>
      <c r="T23" s="20">
        <v>145.94130000000001</v>
      </c>
      <c r="U23" s="20">
        <f t="shared" si="2"/>
        <v>8646.224400000001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2220.0551999999998</v>
      </c>
      <c r="M24" s="20">
        <v>2523.8978999999999</v>
      </c>
      <c r="N24" s="20">
        <v>1834.9902</v>
      </c>
      <c r="O24" s="20"/>
      <c r="P24" s="20">
        <v>407.47050000000002</v>
      </c>
      <c r="Q24" s="20"/>
      <c r="R24" s="20"/>
      <c r="S24" s="20">
        <v>1589.9921999999999</v>
      </c>
      <c r="T24" s="20">
        <v>102.5613</v>
      </c>
      <c r="U24" s="20">
        <f t="shared" si="2"/>
        <v>8678.9673000000003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2198.1986999999999</v>
      </c>
      <c r="M25" s="20">
        <v>2502.9513000000002</v>
      </c>
      <c r="N25" s="20">
        <v>1829.0537999999999</v>
      </c>
      <c r="O25" s="20"/>
      <c r="P25" s="20">
        <v>542.09339999999997</v>
      </c>
      <c r="Q25" s="20"/>
      <c r="R25" s="20"/>
      <c r="S25" s="20">
        <v>1602.0450000000001</v>
      </c>
      <c r="T25" s="20">
        <v>106.9911</v>
      </c>
      <c r="U25" s="20">
        <f t="shared" si="2"/>
        <v>8781.3332999999984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2245.8492000000001</v>
      </c>
      <c r="M26" s="20">
        <v>2561.58</v>
      </c>
      <c r="N26" s="20">
        <v>1847.0052000000001</v>
      </c>
      <c r="O26" s="20"/>
      <c r="P26" s="20">
        <v>435.73320000000001</v>
      </c>
      <c r="Q26" s="20"/>
      <c r="R26" s="20"/>
      <c r="S26" s="20">
        <v>1606.5953999999999</v>
      </c>
      <c r="T26" s="20">
        <v>110.9781</v>
      </c>
      <c r="U26" s="20">
        <f t="shared" si="2"/>
        <v>8807.7410999999993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39.949033893393711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39.850544442503463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39.575939299280179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39.664249976369994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39.7776852883174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39.806230967340582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32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411.96559939686301</v>
      </c>
      <c r="M33" s="41"/>
      <c r="N33" s="42"/>
      <c r="O33" s="21"/>
      <c r="P33" s="21"/>
      <c r="Q33" s="21"/>
      <c r="R33" s="21"/>
      <c r="S33" s="21"/>
      <c r="T33" s="21"/>
      <c r="U33" s="21">
        <f>L33</f>
        <v>411.96559939686301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453.33303572217898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453.33303572217898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456.90614413711597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456.90614413711597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459.35627150124901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459.35627150124901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454.70883140364401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454.70883140364401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469.26394848555498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469.26394848555498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A42" s="24"/>
      <c r="B42" s="26" t="s">
        <v>30</v>
      </c>
      <c r="C42" s="18">
        <v>2001</v>
      </c>
      <c r="D42" s="19">
        <v>2753.433</v>
      </c>
      <c r="E42" s="19">
        <v>5836.9418999999998</v>
      </c>
      <c r="F42" s="19">
        <v>2711.6658000000002</v>
      </c>
      <c r="G42" s="19">
        <v>911.72969999999998</v>
      </c>
      <c r="H42" s="19">
        <v>317.90789999999998</v>
      </c>
      <c r="I42" s="19">
        <v>278.16120000000001</v>
      </c>
      <c r="J42" s="19">
        <v>25237.7775</v>
      </c>
      <c r="K42" s="19">
        <v>27721.9719</v>
      </c>
      <c r="L42" s="19">
        <v>15542.350200000001</v>
      </c>
      <c r="M42" s="19">
        <v>6480.5481</v>
      </c>
      <c r="N42" s="19">
        <v>4743.5291999999999</v>
      </c>
      <c r="O42" s="19">
        <v>19772.135999999999</v>
      </c>
      <c r="P42" s="19">
        <v>5585.2578000000003</v>
      </c>
      <c r="Q42" s="19">
        <v>14951.572200000001</v>
      </c>
      <c r="R42" s="19">
        <v>883.28520000000003</v>
      </c>
    </row>
    <row r="43" spans="1:21" x14ac:dyDescent="0.3">
      <c r="A43" s="24"/>
      <c r="B43" s="26"/>
      <c r="C43" s="20">
        <v>2006</v>
      </c>
      <c r="D43" s="21">
        <v>2730.4434000000001</v>
      </c>
      <c r="E43" s="21">
        <v>5985.9539999999997</v>
      </c>
      <c r="F43" s="21">
        <v>2865.2624999999998</v>
      </c>
      <c r="G43" s="21">
        <v>1044.684</v>
      </c>
      <c r="H43" s="21">
        <v>349.9074</v>
      </c>
      <c r="I43" s="21">
        <v>281.78550000000001</v>
      </c>
      <c r="J43" s="21">
        <v>23690.684700000002</v>
      </c>
      <c r="K43" s="21">
        <v>28065.428100000001</v>
      </c>
      <c r="L43" s="21">
        <v>15216.84</v>
      </c>
      <c r="M43" s="21">
        <v>7022.3967000000002</v>
      </c>
      <c r="N43" s="21">
        <v>6742.7415000000001</v>
      </c>
      <c r="O43" s="21">
        <v>18281.130300000001</v>
      </c>
      <c r="P43" s="21">
        <v>5642.3105999999998</v>
      </c>
      <c r="Q43" s="21">
        <v>14612.239799999999</v>
      </c>
      <c r="R43" s="21">
        <v>1196.4591</v>
      </c>
    </row>
    <row r="44" spans="1:21" x14ac:dyDescent="0.3">
      <c r="A44" s="24"/>
      <c r="B44" s="26"/>
      <c r="C44" s="18">
        <v>2011</v>
      </c>
      <c r="D44" s="19">
        <v>2750.4639000000002</v>
      </c>
      <c r="E44" s="19">
        <v>6028.0065000000004</v>
      </c>
      <c r="F44" s="19">
        <v>2948.3712</v>
      </c>
      <c r="G44" s="19">
        <v>1152.7263</v>
      </c>
      <c r="H44" s="19">
        <v>380.12130000000002</v>
      </c>
      <c r="I44" s="19">
        <v>278.7552</v>
      </c>
      <c r="J44" s="19">
        <v>22606.570800000001</v>
      </c>
      <c r="K44" s="19">
        <v>29643.181199999999</v>
      </c>
      <c r="L44" s="19">
        <v>14749.3485</v>
      </c>
      <c r="M44" s="19">
        <v>7809.5474999999997</v>
      </c>
      <c r="N44" s="19">
        <v>6302.2842000000001</v>
      </c>
      <c r="O44" s="19">
        <v>17587.862099999998</v>
      </c>
      <c r="P44" s="19">
        <v>5686.0191000000004</v>
      </c>
      <c r="Q44" s="19">
        <v>14538.036599999999</v>
      </c>
      <c r="R44" s="19">
        <v>1266.9731999999999</v>
      </c>
    </row>
    <row r="45" spans="1:21" x14ac:dyDescent="0.3">
      <c r="A45" s="24"/>
      <c r="B45" s="26"/>
      <c r="C45" s="20">
        <v>2013</v>
      </c>
      <c r="D45" s="21">
        <v>2788.2521999999999</v>
      </c>
      <c r="E45" s="21">
        <v>5994.2133000000003</v>
      </c>
      <c r="F45" s="21">
        <v>2958.7212</v>
      </c>
      <c r="G45" s="21">
        <v>1197.6228000000001</v>
      </c>
      <c r="H45" s="21">
        <v>393.1524</v>
      </c>
      <c r="I45" s="21">
        <v>264.46859999999998</v>
      </c>
      <c r="J45" s="21">
        <v>22743.769499999999</v>
      </c>
      <c r="K45" s="21">
        <v>31481.439299999998</v>
      </c>
      <c r="L45" s="21">
        <v>14882.444100000001</v>
      </c>
      <c r="M45" s="21">
        <v>7845.3720000000003</v>
      </c>
      <c r="N45" s="21">
        <v>4246.0173000000004</v>
      </c>
      <c r="O45" s="21">
        <v>17448.221699999998</v>
      </c>
      <c r="P45" s="21">
        <v>5695.38</v>
      </c>
      <c r="Q45" s="21">
        <v>14963.9004</v>
      </c>
      <c r="R45" s="21">
        <v>825.29280000000006</v>
      </c>
    </row>
    <row r="46" spans="1:21" x14ac:dyDescent="0.3">
      <c r="B46" s="26"/>
      <c r="C46" s="25">
        <v>2016</v>
      </c>
      <c r="D46" s="19">
        <v>2711.6729999999998</v>
      </c>
      <c r="E46" s="19">
        <v>5996.6342999999997</v>
      </c>
      <c r="F46" s="19">
        <v>2986.3620000000001</v>
      </c>
      <c r="G46" s="19">
        <v>1259.442</v>
      </c>
      <c r="H46" s="19">
        <v>408.04379999999998</v>
      </c>
      <c r="I46" s="19">
        <v>260.04419999999999</v>
      </c>
      <c r="J46" s="19">
        <v>22113.3789</v>
      </c>
      <c r="K46" s="19">
        <v>31045.707900000001</v>
      </c>
      <c r="L46" s="19">
        <v>14623.327799999999</v>
      </c>
      <c r="M46" s="19">
        <v>7612.8471</v>
      </c>
      <c r="N46" s="19">
        <v>5891.3406000000004</v>
      </c>
      <c r="O46" s="19">
        <v>17147.651399999999</v>
      </c>
      <c r="P46" s="19">
        <v>5826.8591999999999</v>
      </c>
      <c r="Q46" s="19">
        <v>14969.784600000001</v>
      </c>
      <c r="R46" s="19">
        <v>875.17079999999999</v>
      </c>
    </row>
    <row r="47" spans="1:21" x14ac:dyDescent="0.3">
      <c r="B47" s="26"/>
      <c r="C47" s="20">
        <v>2019</v>
      </c>
      <c r="D47" s="21">
        <v>2703.2912999999999</v>
      </c>
      <c r="E47" s="21">
        <v>5955.9210000000003</v>
      </c>
      <c r="F47" s="21">
        <v>3001.4612999999999</v>
      </c>
      <c r="G47" s="21">
        <v>1325.8746000000001</v>
      </c>
      <c r="H47" s="21">
        <v>427.33620000000002</v>
      </c>
      <c r="I47" s="21">
        <v>350.56079999999997</v>
      </c>
      <c r="J47" s="21">
        <v>22692.718799999999</v>
      </c>
      <c r="K47" s="21">
        <v>31765.132799999999</v>
      </c>
      <c r="L47" s="21">
        <v>14770.828799999999</v>
      </c>
      <c r="M47" s="21">
        <v>7339.3541999999998</v>
      </c>
      <c r="N47" s="21">
        <v>4554.9773999999998</v>
      </c>
      <c r="O47" s="21">
        <v>17143.704000000002</v>
      </c>
      <c r="P47" s="21">
        <v>5824.1484</v>
      </c>
      <c r="Q47" s="21">
        <v>15012.3069</v>
      </c>
      <c r="R47" s="21">
        <v>860.65110000000004</v>
      </c>
    </row>
    <row r="48" spans="1:21" x14ac:dyDescent="0.3">
      <c r="B48" s="27" t="s">
        <v>31</v>
      </c>
      <c r="C48" s="27"/>
      <c r="D48" s="19">
        <f>((D47-D42)/D42)*100</f>
        <v>-1.8210611988742826</v>
      </c>
      <c r="E48" s="19">
        <f t="shared" ref="E48:R48" si="4">((E47-E42)/E42)*100</f>
        <v>2.0383807486588221</v>
      </c>
      <c r="F48" s="19">
        <f t="shared" si="4"/>
        <v>10.686991737698639</v>
      </c>
      <c r="G48" s="19">
        <f t="shared" si="4"/>
        <v>45.424087862883063</v>
      </c>
      <c r="H48" s="19">
        <f t="shared" si="4"/>
        <v>34.421384306586923</v>
      </c>
      <c r="I48" s="19">
        <f t="shared" si="4"/>
        <v>26.02792912886483</v>
      </c>
      <c r="J48" s="19">
        <f t="shared" si="4"/>
        <v>-10.084321806862754</v>
      </c>
      <c r="K48" s="19">
        <f t="shared" si="4"/>
        <v>14.584680031365297</v>
      </c>
      <c r="L48" s="19">
        <f t="shared" si="4"/>
        <v>-4.9639944414584187</v>
      </c>
      <c r="M48" s="19">
        <f t="shared" si="4"/>
        <v>13.252059652176641</v>
      </c>
      <c r="N48" s="19">
        <f t="shared" si="4"/>
        <v>-3.9749265167377952</v>
      </c>
      <c r="O48" s="19">
        <f t="shared" si="4"/>
        <v>-13.293616835328248</v>
      </c>
      <c r="P48" s="19">
        <f t="shared" si="4"/>
        <v>4.2771633567209681</v>
      </c>
      <c r="Q48" s="19">
        <f t="shared" si="4"/>
        <v>0.40620945535078284</v>
      </c>
      <c r="R48" s="19">
        <f t="shared" si="4"/>
        <v>-2.562490574958121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8"/>
  <sheetViews>
    <sheetView zoomScale="60" zoomScaleNormal="60" workbookViewId="0">
      <selection activeCell="X34" sqref="X34"/>
    </sheetView>
  </sheetViews>
  <sheetFormatPr defaultRowHeight="14.4" x14ac:dyDescent="0.3"/>
  <cols>
    <col min="2" max="2" width="22.109375" customWidth="1"/>
    <col min="5" max="5" width="9.109375" customWidth="1"/>
    <col min="21" max="21" width="11.1093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0</v>
      </c>
      <c r="AB3" s="19">
        <v>656.89499999999998</v>
      </c>
      <c r="AC3" s="19">
        <v>62.139000000000003</v>
      </c>
      <c r="AD3" s="19">
        <v>217.48500000000001</v>
      </c>
      <c r="AE3" s="19">
        <v>213.047</v>
      </c>
      <c r="AF3" s="19">
        <v>13.315</v>
      </c>
      <c r="AG3" s="19">
        <v>26.631</v>
      </c>
      <c r="AH3" s="19">
        <v>1193.95</v>
      </c>
      <c r="AI3" s="19">
        <v>0</v>
      </c>
      <c r="AJ3" s="19">
        <v>550.37099999999998</v>
      </c>
      <c r="AK3" s="19">
        <v>0</v>
      </c>
      <c r="AL3" s="19">
        <v>0</v>
      </c>
      <c r="AM3" s="19">
        <v>945.39599999999996</v>
      </c>
      <c r="AN3" s="19">
        <v>395.024</v>
      </c>
      <c r="AO3" s="19">
        <v>270.74700000000001</v>
      </c>
      <c r="AP3" s="19">
        <v>0</v>
      </c>
      <c r="AQ3" s="19">
        <f>SUM(AA3:AP3)</f>
        <v>4545.0000000000009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0</v>
      </c>
      <c r="AB4" s="19">
        <v>1615.943</v>
      </c>
      <c r="AC4" s="19">
        <v>983.83900000000006</v>
      </c>
      <c r="AD4" s="19">
        <v>2059.4360000000001</v>
      </c>
      <c r="AE4" s="19">
        <v>647.39700000000005</v>
      </c>
      <c r="AF4" s="19">
        <v>137.636</v>
      </c>
      <c r="AG4" s="19">
        <v>50.975999999999999</v>
      </c>
      <c r="AH4" s="19">
        <v>3838.5030000000002</v>
      </c>
      <c r="AI4" s="19">
        <v>107.05</v>
      </c>
      <c r="AJ4" s="19">
        <v>876.78899999999999</v>
      </c>
      <c r="AK4" s="19">
        <v>168.221</v>
      </c>
      <c r="AL4" s="19">
        <v>285.46600000000001</v>
      </c>
      <c r="AM4" s="19">
        <v>2482.538</v>
      </c>
      <c r="AN4" s="19">
        <v>560.73699999999997</v>
      </c>
      <c r="AO4" s="19">
        <v>479.17599999999999</v>
      </c>
      <c r="AP4" s="19">
        <v>15.292999999999999</v>
      </c>
      <c r="AQ4" s="19">
        <f t="shared" ref="AQ4:AQ6" si="0">SUM(AA4:AP4)</f>
        <v>14309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7835.3603999999996</v>
      </c>
      <c r="M5" s="19">
        <v>716.70150000000001</v>
      </c>
      <c r="N5" s="19">
        <v>1893.8412000000001</v>
      </c>
      <c r="O5" s="19">
        <v>384.4665</v>
      </c>
      <c r="P5" s="19">
        <v>326.05919999999998</v>
      </c>
      <c r="Q5" s="19"/>
      <c r="R5" s="19"/>
      <c r="S5" s="19">
        <v>2717.0055000000002</v>
      </c>
      <c r="T5" s="19">
        <v>175.94640000000001</v>
      </c>
      <c r="U5" s="19">
        <f>SUM(L5:T5)</f>
        <v>14049.380700000002</v>
      </c>
      <c r="X5" s="26"/>
      <c r="Y5" s="26"/>
      <c r="Z5" s="18">
        <v>2011</v>
      </c>
      <c r="AA5" s="19">
        <v>0</v>
      </c>
      <c r="AB5" s="19">
        <v>469.702</v>
      </c>
      <c r="AC5" s="19">
        <v>758.202</v>
      </c>
      <c r="AD5" s="19">
        <v>564.40899999999999</v>
      </c>
      <c r="AE5" s="19">
        <v>449.447</v>
      </c>
      <c r="AF5" s="19">
        <v>85.947999999999993</v>
      </c>
      <c r="AG5" s="19">
        <v>42.7</v>
      </c>
      <c r="AH5" s="19">
        <v>1129.365</v>
      </c>
      <c r="AI5" s="19">
        <v>62.954999999999998</v>
      </c>
      <c r="AJ5" s="19">
        <v>209.12100000000001</v>
      </c>
      <c r="AK5" s="19">
        <v>5.4740000000000002</v>
      </c>
      <c r="AL5" s="19">
        <v>189.41399999999999</v>
      </c>
      <c r="AM5" s="19">
        <v>1026.4469999999999</v>
      </c>
      <c r="AN5" s="19">
        <v>97.444000000000003</v>
      </c>
      <c r="AO5" s="19">
        <v>64.05</v>
      </c>
      <c r="AP5" s="19">
        <v>38.320999999999998</v>
      </c>
      <c r="AQ5" s="19">
        <f t="shared" si="0"/>
        <v>5192.9990000000007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8800.6581000000006</v>
      </c>
      <c r="M6" s="19">
        <v>841.36770000000001</v>
      </c>
      <c r="N6" s="19">
        <v>2117.2257</v>
      </c>
      <c r="O6" s="19">
        <v>346.81950000000001</v>
      </c>
      <c r="P6" s="19">
        <v>258.35129999999998</v>
      </c>
      <c r="Q6" s="19"/>
      <c r="R6" s="19"/>
      <c r="S6" s="19">
        <v>2806.4205000000002</v>
      </c>
      <c r="T6" s="19">
        <v>132.56190000000001</v>
      </c>
      <c r="U6" s="19">
        <f>SUM(L6:T6)</f>
        <v>15303.404700000003</v>
      </c>
      <c r="X6" s="26"/>
      <c r="Y6" s="26"/>
      <c r="Z6" s="18">
        <v>2016</v>
      </c>
      <c r="AA6" s="19">
        <v>0</v>
      </c>
      <c r="AB6" s="19">
        <v>428.37599999999998</v>
      </c>
      <c r="AC6" s="19">
        <v>799.38499999999999</v>
      </c>
      <c r="AD6" s="19">
        <v>797.16300000000001</v>
      </c>
      <c r="AE6" s="19">
        <v>431.43200000000002</v>
      </c>
      <c r="AF6" s="19">
        <v>206.27099999999999</v>
      </c>
      <c r="AG6" s="19">
        <v>69.311999999999998</v>
      </c>
      <c r="AH6" s="19">
        <v>956.90099999999995</v>
      </c>
      <c r="AI6" s="19">
        <v>49.171999999999997</v>
      </c>
      <c r="AJ6" s="19">
        <v>182.37899999999999</v>
      </c>
      <c r="AK6" s="19">
        <v>78.340999999999994</v>
      </c>
      <c r="AL6" s="19">
        <v>46.255000000000003</v>
      </c>
      <c r="AM6" s="19">
        <v>1281.933</v>
      </c>
      <c r="AN6" s="19">
        <v>127.374</v>
      </c>
      <c r="AO6" s="19">
        <v>87.509</v>
      </c>
      <c r="AP6" s="19">
        <v>57.783999999999999</v>
      </c>
      <c r="AQ6" s="19">
        <f t="shared" si="0"/>
        <v>5599.5869999999995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10841.395500000001</v>
      </c>
      <c r="M7" s="19">
        <v>1072.9782</v>
      </c>
      <c r="N7" s="19">
        <v>2529.1305000000002</v>
      </c>
      <c r="O7" s="19">
        <v>389.3922</v>
      </c>
      <c r="P7" s="19">
        <v>360.8793</v>
      </c>
      <c r="Q7" s="19"/>
      <c r="R7" s="19"/>
      <c r="S7" s="19">
        <v>2909.6954999999998</v>
      </c>
      <c r="T7" s="19">
        <v>150.2199</v>
      </c>
      <c r="U7" s="19">
        <f>SUM(L7:T7)</f>
        <v>18253.6911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10459.0908</v>
      </c>
      <c r="M8" s="19">
        <v>1013.6718</v>
      </c>
      <c r="N8" s="19">
        <v>2442.8186999999998</v>
      </c>
      <c r="O8" s="19">
        <v>363.4092</v>
      </c>
      <c r="P8" s="19">
        <v>296.81189999999998</v>
      </c>
      <c r="Q8" s="19"/>
      <c r="R8" s="19"/>
      <c r="S8" s="19">
        <v>2724.4917</v>
      </c>
      <c r="T8" s="19">
        <v>142.39709999999999</v>
      </c>
      <c r="U8" s="19">
        <f>SUM(L8:T8)</f>
        <v>17442.691199999997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4783.4405999999999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5693.5214999999998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6820.5708000000004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5440.7016000000003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2.9370868951524143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2.6878628103889661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2.6762703057052057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3.2059635838142633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3538.7028</v>
      </c>
      <c r="M21" s="20">
        <v>219.06360000000001</v>
      </c>
      <c r="N21" s="20">
        <v>785.04480000000001</v>
      </c>
      <c r="O21" s="20"/>
      <c r="P21" s="20">
        <v>110.7603</v>
      </c>
      <c r="Q21" s="20"/>
      <c r="R21" s="20"/>
      <c r="S21" s="20">
        <v>608.46299999999997</v>
      </c>
      <c r="T21" s="20">
        <v>54.258299999999998</v>
      </c>
      <c r="U21" s="20">
        <f t="shared" ref="U21:U26" si="2">SUM(L21:T21)</f>
        <v>5316.2928000000002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3511.0664999999999</v>
      </c>
      <c r="M22" s="20">
        <v>221.78880000000001</v>
      </c>
      <c r="N22" s="20">
        <v>789.99210000000005</v>
      </c>
      <c r="O22" s="20"/>
      <c r="P22" s="20">
        <v>194.91749999999999</v>
      </c>
      <c r="Q22" s="20"/>
      <c r="R22" s="20"/>
      <c r="S22" s="20">
        <v>597.71519999999998</v>
      </c>
      <c r="T22" s="20">
        <v>65.501999999999995</v>
      </c>
      <c r="U22" s="20">
        <f t="shared" si="2"/>
        <v>5380.9820999999993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3531.5576999999998</v>
      </c>
      <c r="M23" s="20">
        <v>246.92939999999999</v>
      </c>
      <c r="N23" s="20">
        <v>804.50279999999998</v>
      </c>
      <c r="O23" s="20"/>
      <c r="P23" s="20">
        <v>194.98410000000001</v>
      </c>
      <c r="Q23" s="20"/>
      <c r="R23" s="20"/>
      <c r="S23" s="20">
        <v>604.57320000000004</v>
      </c>
      <c r="T23" s="20">
        <v>61.432200000000002</v>
      </c>
      <c r="U23" s="20">
        <f t="shared" si="2"/>
        <v>5443.9793999999993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3580.3143</v>
      </c>
      <c r="M24" s="20">
        <v>259.43220000000002</v>
      </c>
      <c r="N24" s="20">
        <v>820.00620000000004</v>
      </c>
      <c r="O24" s="20"/>
      <c r="P24" s="20">
        <v>149.7996</v>
      </c>
      <c r="Q24" s="20"/>
      <c r="R24" s="20"/>
      <c r="S24" s="20">
        <v>614.50559999999996</v>
      </c>
      <c r="T24" s="20">
        <v>52.708500000000001</v>
      </c>
      <c r="U24" s="20">
        <f t="shared" si="2"/>
        <v>5476.7663999999995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3617.7921000000001</v>
      </c>
      <c r="M25" s="20">
        <v>261.387</v>
      </c>
      <c r="N25" s="20">
        <v>833.66639999999995</v>
      </c>
      <c r="O25" s="20"/>
      <c r="P25" s="20">
        <v>174.5658</v>
      </c>
      <c r="Q25" s="20"/>
      <c r="R25" s="20"/>
      <c r="S25" s="20">
        <v>617.60339999999997</v>
      </c>
      <c r="T25" s="20">
        <v>56.083500000000001</v>
      </c>
      <c r="U25" s="20">
        <f t="shared" si="2"/>
        <v>5561.0982000000004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3631.6880999999998</v>
      </c>
      <c r="M26" s="20">
        <v>262.18529999999998</v>
      </c>
      <c r="N26" s="20">
        <v>832.66560000000004</v>
      </c>
      <c r="O26" s="20"/>
      <c r="P26" s="20">
        <v>153.7407</v>
      </c>
      <c r="Q26" s="20"/>
      <c r="R26" s="20"/>
      <c r="S26" s="20">
        <v>617.96429999999998</v>
      </c>
      <c r="T26" s="20">
        <v>58.305599999999998</v>
      </c>
      <c r="U26" s="20">
        <f t="shared" si="2"/>
        <v>5556.5495999999994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24.560859184674005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24.325400843909321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24.261611828954933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24.344529912191131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24.45346546361435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24.354515655728797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320.81839455415701</v>
      </c>
      <c r="M33" s="41"/>
      <c r="N33" s="42"/>
      <c r="O33" s="21"/>
      <c r="P33" s="21"/>
      <c r="Q33" s="21"/>
      <c r="R33" s="21"/>
      <c r="S33" s="21"/>
      <c r="T33" s="21"/>
      <c r="U33" s="21">
        <f>L33</f>
        <v>320.81839455415701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341.31318871700699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341.31318871700699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357.61219461940101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357.61219461940101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363.263379211619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363.263379211619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368.37765124037998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368.37765124037998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379.68644865577699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379.68644865577699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2435.6979000000001</v>
      </c>
      <c r="E42" s="19">
        <v>6026.4260999999997</v>
      </c>
      <c r="F42" s="19">
        <v>3037.6359000000002</v>
      </c>
      <c r="G42" s="19">
        <v>1158.2577000000001</v>
      </c>
      <c r="H42" s="19">
        <v>482.75189999999998</v>
      </c>
      <c r="I42" s="19">
        <v>162.27449999999999</v>
      </c>
      <c r="J42" s="19">
        <v>42415.460099999997</v>
      </c>
      <c r="K42" s="19">
        <v>3648.8096999999998</v>
      </c>
      <c r="L42" s="19">
        <v>9338.3747999999996</v>
      </c>
      <c r="M42" s="19">
        <v>963.55349999999999</v>
      </c>
      <c r="N42" s="19">
        <v>1404.9783</v>
      </c>
      <c r="O42" s="19">
        <v>23497.3053</v>
      </c>
      <c r="P42" s="19">
        <v>10893.049199999999</v>
      </c>
      <c r="Q42" s="19">
        <v>3449.7260999999999</v>
      </c>
      <c r="R42" s="19">
        <v>200.304</v>
      </c>
    </row>
    <row r="43" spans="1:21" x14ac:dyDescent="0.3">
      <c r="B43" s="26"/>
      <c r="C43" s="20">
        <v>2006</v>
      </c>
      <c r="D43" s="21">
        <v>2453.1984000000002</v>
      </c>
      <c r="E43" s="21">
        <v>6196.7187000000004</v>
      </c>
      <c r="F43" s="21">
        <v>3205.9187999999999</v>
      </c>
      <c r="G43" s="21">
        <v>1337.0841</v>
      </c>
      <c r="H43" s="21">
        <v>531.09270000000004</v>
      </c>
      <c r="I43" s="21">
        <v>151.34219999999999</v>
      </c>
      <c r="J43" s="21">
        <v>41207.094899999996</v>
      </c>
      <c r="K43" s="21">
        <v>3641.2361999999998</v>
      </c>
      <c r="L43" s="21">
        <v>9264.0663000000004</v>
      </c>
      <c r="M43" s="21">
        <v>1416.3444</v>
      </c>
      <c r="N43" s="21">
        <v>2392.1963999999998</v>
      </c>
      <c r="O43" s="21">
        <v>22745.544300000001</v>
      </c>
      <c r="P43" s="21">
        <v>10930.257</v>
      </c>
      <c r="Q43" s="21">
        <v>3388.9185000000002</v>
      </c>
      <c r="R43" s="21">
        <v>253.59209999999999</v>
      </c>
    </row>
    <row r="44" spans="1:21" x14ac:dyDescent="0.3">
      <c r="B44" s="26"/>
      <c r="C44" s="18">
        <v>2011</v>
      </c>
      <c r="D44" s="19">
        <v>2466.7523999999999</v>
      </c>
      <c r="E44" s="19">
        <v>6230.1068999999998</v>
      </c>
      <c r="F44" s="19">
        <v>3280.3649999999998</v>
      </c>
      <c r="G44" s="19">
        <v>1469.1824999999999</v>
      </c>
      <c r="H44" s="19">
        <v>571.72410000000002</v>
      </c>
      <c r="I44" s="19">
        <v>143.16300000000001</v>
      </c>
      <c r="J44" s="19">
        <v>40820.688900000001</v>
      </c>
      <c r="K44" s="19">
        <v>4079.4785999999999</v>
      </c>
      <c r="L44" s="19">
        <v>9320.0669999999991</v>
      </c>
      <c r="M44" s="19">
        <v>1806.6159</v>
      </c>
      <c r="N44" s="19">
        <v>2084.8481999999999</v>
      </c>
      <c r="O44" s="19">
        <v>22177.144799999998</v>
      </c>
      <c r="P44" s="19">
        <v>11019.798000000001</v>
      </c>
      <c r="Q44" s="19">
        <v>3391.6437000000001</v>
      </c>
      <c r="R44" s="19">
        <v>253.02600000000001</v>
      </c>
    </row>
    <row r="45" spans="1:21" x14ac:dyDescent="0.3">
      <c r="B45" s="26"/>
      <c r="C45" s="20">
        <v>2013</v>
      </c>
      <c r="D45" s="21">
        <v>2452.4567999999999</v>
      </c>
      <c r="E45" s="21">
        <v>6189.2604000000001</v>
      </c>
      <c r="F45" s="21">
        <v>3290.0517</v>
      </c>
      <c r="G45" s="21">
        <v>1523.3336999999999</v>
      </c>
      <c r="H45" s="21">
        <v>589.52970000000005</v>
      </c>
      <c r="I45" s="21">
        <v>146.06819999999999</v>
      </c>
      <c r="J45" s="21">
        <v>41299.301700000004</v>
      </c>
      <c r="K45" s="21">
        <v>4306.5360000000001</v>
      </c>
      <c r="L45" s="21">
        <v>9458.2836000000007</v>
      </c>
      <c r="M45" s="21">
        <v>1795.1247000000001</v>
      </c>
      <c r="N45" s="21">
        <v>1373.9553000000001</v>
      </c>
      <c r="O45" s="21">
        <v>21987.635399999999</v>
      </c>
      <c r="P45" s="21">
        <v>11060.6211</v>
      </c>
      <c r="Q45" s="21">
        <v>3447.3825000000002</v>
      </c>
      <c r="R45" s="21">
        <v>195.0642</v>
      </c>
    </row>
    <row r="46" spans="1:21" x14ac:dyDescent="0.3">
      <c r="B46" s="26"/>
      <c r="C46" s="25">
        <v>2016</v>
      </c>
      <c r="D46" s="19">
        <v>2440.0241999999998</v>
      </c>
      <c r="E46" s="19">
        <v>6190.4592000000002</v>
      </c>
      <c r="F46" s="19">
        <v>3316.3595999999998</v>
      </c>
      <c r="G46" s="19">
        <v>1591.2018</v>
      </c>
      <c r="H46" s="19">
        <v>610.0308</v>
      </c>
      <c r="I46" s="19">
        <v>149.91749999999999</v>
      </c>
      <c r="J46" s="19">
        <v>41293.125</v>
      </c>
      <c r="K46" s="19">
        <v>4308.5510999999997</v>
      </c>
      <c r="L46" s="19">
        <v>9511.9236000000001</v>
      </c>
      <c r="M46" s="19">
        <v>1532.8925999999999</v>
      </c>
      <c r="N46" s="19">
        <v>1617.1397999999999</v>
      </c>
      <c r="O46" s="19">
        <v>21625.3917</v>
      </c>
      <c r="P46" s="19">
        <v>11272.612499999999</v>
      </c>
      <c r="Q46" s="19">
        <v>3445.1738999999998</v>
      </c>
      <c r="R46" s="19">
        <v>209.80170000000001</v>
      </c>
    </row>
    <row r="47" spans="1:21" x14ac:dyDescent="0.3">
      <c r="B47" s="26"/>
      <c r="C47" s="20">
        <v>2019</v>
      </c>
      <c r="D47" s="21">
        <v>2444.7591000000002</v>
      </c>
      <c r="E47" s="21">
        <v>6138.4679999999998</v>
      </c>
      <c r="F47" s="21">
        <v>3332.2761</v>
      </c>
      <c r="G47" s="21">
        <v>1696.0977</v>
      </c>
      <c r="H47" s="21">
        <v>640.8288</v>
      </c>
      <c r="I47" s="21">
        <v>172.64250000000001</v>
      </c>
      <c r="J47" s="21">
        <v>41503.771800000002</v>
      </c>
      <c r="K47" s="21">
        <v>4380.8643000000002</v>
      </c>
      <c r="L47" s="21">
        <v>9488.1419999999998</v>
      </c>
      <c r="M47" s="21">
        <v>1459.0125</v>
      </c>
      <c r="N47" s="21">
        <v>1344.0861</v>
      </c>
      <c r="O47" s="21">
        <v>21571.4961</v>
      </c>
      <c r="P47" s="21">
        <v>11278.4013</v>
      </c>
      <c r="Q47" s="21">
        <v>3451.3542000000002</v>
      </c>
      <c r="R47" s="21">
        <v>212.40450000000001</v>
      </c>
    </row>
    <row r="48" spans="1:21" x14ac:dyDescent="0.3">
      <c r="B48" s="27" t="s">
        <v>31</v>
      </c>
      <c r="C48" s="27"/>
      <c r="D48" s="19">
        <f>((D47-D42)/D42)*100</f>
        <v>0.37201657890332368</v>
      </c>
      <c r="E48" s="19">
        <f t="shared" ref="E48:R48" si="4">((E47-E42)/E42)*100</f>
        <v>1.8591765358244445</v>
      </c>
      <c r="F48" s="19">
        <f t="shared" si="4"/>
        <v>9.6996549191428709</v>
      </c>
      <c r="G48" s="19">
        <f t="shared" si="4"/>
        <v>46.435262204602644</v>
      </c>
      <c r="H48" s="19">
        <f t="shared" si="4"/>
        <v>32.744956570859699</v>
      </c>
      <c r="I48" s="19">
        <f t="shared" si="4"/>
        <v>6.3891738997809426</v>
      </c>
      <c r="J48" s="19">
        <f t="shared" si="4"/>
        <v>-2.1494245208010709</v>
      </c>
      <c r="K48" s="19">
        <f t="shared" si="4"/>
        <v>20.062833093213943</v>
      </c>
      <c r="L48" s="19">
        <f t="shared" si="4"/>
        <v>1.6037822769760777</v>
      </c>
      <c r="M48" s="19">
        <f t="shared" si="4"/>
        <v>51.419978236807829</v>
      </c>
      <c r="N48" s="19">
        <f t="shared" si="4"/>
        <v>-4.3340313512315456</v>
      </c>
      <c r="O48" s="19">
        <f t="shared" si="4"/>
        <v>-8.1958725709709341</v>
      </c>
      <c r="P48" s="19">
        <f t="shared" si="4"/>
        <v>3.5375962499095301</v>
      </c>
      <c r="Q48" s="19">
        <f t="shared" si="4"/>
        <v>4.7195051224511966E-2</v>
      </c>
      <c r="R48" s="19">
        <f t="shared" si="4"/>
        <v>6.0410675772825355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9.5546875" customWidth="1"/>
    <col min="6" max="6" width="10" customWidth="1"/>
    <col min="18" max="18" width="9.109375" customWidth="1"/>
    <col min="21" max="21" width="10.1093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19"/>
      <c r="E3" s="19"/>
      <c r="F3" s="19"/>
      <c r="G3" s="19"/>
      <c r="H3" s="19"/>
      <c r="I3" s="19"/>
      <c r="J3" s="19"/>
      <c r="K3" s="19"/>
      <c r="L3" s="19">
        <v>1712.9772</v>
      </c>
      <c r="M3" s="19">
        <v>948.26520000000005</v>
      </c>
      <c r="N3" s="19">
        <v>798.63660000000004</v>
      </c>
      <c r="O3" s="19">
        <v>140.93369999999999</v>
      </c>
      <c r="P3" s="19">
        <v>88.171199999999999</v>
      </c>
      <c r="Q3" s="19"/>
      <c r="R3" s="19"/>
      <c r="S3" s="19">
        <v>5284.5155999999997</v>
      </c>
      <c r="T3" s="19">
        <v>133.58609999999999</v>
      </c>
      <c r="U3" s="19">
        <f t="shared" ref="U3:U8" si="0">SUM(L3:T3)</f>
        <v>9107.0856000000003</v>
      </c>
      <c r="X3" s="26" t="s">
        <v>27</v>
      </c>
      <c r="Y3" s="26"/>
      <c r="Z3" s="18">
        <v>2001</v>
      </c>
      <c r="AA3" s="19">
        <v>0</v>
      </c>
      <c r="AB3" s="19">
        <v>22.687000000000001</v>
      </c>
      <c r="AC3" s="19">
        <v>68.061000000000007</v>
      </c>
      <c r="AD3" s="19">
        <v>34.03</v>
      </c>
      <c r="AE3" s="19">
        <v>68.061000000000007</v>
      </c>
      <c r="AF3" s="19">
        <v>113.434</v>
      </c>
      <c r="AG3" s="19">
        <v>22.687000000000001</v>
      </c>
      <c r="AH3" s="19">
        <v>294.92899999999997</v>
      </c>
      <c r="AI3" s="19">
        <v>113.434</v>
      </c>
      <c r="AJ3" s="19">
        <v>45.374000000000002</v>
      </c>
      <c r="AK3" s="19">
        <v>0</v>
      </c>
      <c r="AL3" s="19">
        <v>0</v>
      </c>
      <c r="AM3" s="19">
        <v>11.343</v>
      </c>
      <c r="AN3" s="19">
        <v>0</v>
      </c>
      <c r="AO3" s="19">
        <v>56.716999999999999</v>
      </c>
      <c r="AP3" s="19">
        <v>272.24200000000002</v>
      </c>
      <c r="AQ3" s="19">
        <f>SUM(AA3:AP3)</f>
        <v>1122.999</v>
      </c>
    </row>
    <row r="4" spans="1:43" x14ac:dyDescent="0.3">
      <c r="A4" s="38"/>
      <c r="B4" s="26"/>
      <c r="C4" s="18">
        <v>2006</v>
      </c>
      <c r="D4" s="19"/>
      <c r="E4" s="19"/>
      <c r="F4" s="19"/>
      <c r="G4" s="19"/>
      <c r="H4" s="19"/>
      <c r="I4" s="19"/>
      <c r="J4" s="19"/>
      <c r="K4" s="19"/>
      <c r="L4" s="19">
        <v>786.375</v>
      </c>
      <c r="M4" s="19">
        <v>442.45890000000003</v>
      </c>
      <c r="N4" s="19">
        <v>440.70389999999998</v>
      </c>
      <c r="O4" s="19">
        <v>73.313999999999993</v>
      </c>
      <c r="P4" s="19">
        <v>60.720300000000002</v>
      </c>
      <c r="Q4" s="19"/>
      <c r="R4" s="19"/>
      <c r="S4" s="19">
        <v>5370.0272999999997</v>
      </c>
      <c r="T4" s="19">
        <v>219.2841</v>
      </c>
      <c r="U4" s="19">
        <f t="shared" si="0"/>
        <v>7392.8834999999999</v>
      </c>
      <c r="X4" s="26"/>
      <c r="Y4" s="26"/>
      <c r="Z4" s="18">
        <v>2006</v>
      </c>
      <c r="AA4">
        <v>0</v>
      </c>
      <c r="AB4">
        <v>115.563</v>
      </c>
      <c r="AC4">
        <v>254.239</v>
      </c>
      <c r="AD4">
        <v>274.78399999999999</v>
      </c>
      <c r="AE4">
        <v>179.76499999999999</v>
      </c>
      <c r="AF4">
        <v>100.155</v>
      </c>
      <c r="AG4">
        <v>5.1360000000000001</v>
      </c>
      <c r="AH4">
        <v>310.73700000000002</v>
      </c>
      <c r="AI4">
        <v>107.85899999999999</v>
      </c>
      <c r="AJ4">
        <v>110.42700000000001</v>
      </c>
      <c r="AK4">
        <v>2.5680000000000001</v>
      </c>
      <c r="AL4">
        <v>79.61</v>
      </c>
      <c r="AM4">
        <v>285.05599999999998</v>
      </c>
      <c r="AN4">
        <v>84.745999999999995</v>
      </c>
      <c r="AO4">
        <v>251.67099999999999</v>
      </c>
      <c r="AP4">
        <v>25.681000000000001</v>
      </c>
      <c r="AQ4" s="19">
        <f>SUM(AA4:AP4)</f>
        <v>2187.9969999999998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937.55520000000001</v>
      </c>
      <c r="M5" s="19">
        <v>551.3913</v>
      </c>
      <c r="N5" s="19">
        <v>495.12150000000003</v>
      </c>
      <c r="O5" s="19">
        <v>74.291399999999996</v>
      </c>
      <c r="P5" s="19">
        <v>89.120699999999999</v>
      </c>
      <c r="Q5" s="19"/>
      <c r="R5" s="19"/>
      <c r="S5">
        <v>5357.5415999999996</v>
      </c>
      <c r="T5">
        <v>344.3913</v>
      </c>
      <c r="U5" s="19">
        <f t="shared" si="0"/>
        <v>7849.4129999999996</v>
      </c>
      <c r="X5" s="26"/>
      <c r="Y5" s="26"/>
      <c r="Z5" s="18">
        <v>2011</v>
      </c>
      <c r="AA5" s="19">
        <v>0</v>
      </c>
      <c r="AB5" s="19">
        <v>144.25700000000001</v>
      </c>
      <c r="AC5" s="19">
        <v>86.430999999999997</v>
      </c>
      <c r="AD5" s="19">
        <v>201.77500000000001</v>
      </c>
      <c r="AE5" s="19">
        <v>30.605</v>
      </c>
      <c r="AF5" s="19">
        <v>23.838000000000001</v>
      </c>
      <c r="AG5" s="19">
        <v>2.3069999999999999</v>
      </c>
      <c r="AH5" s="19">
        <v>114.88200000000001</v>
      </c>
      <c r="AI5" s="19">
        <v>26.145</v>
      </c>
      <c r="AJ5" s="19">
        <v>248.52699999999999</v>
      </c>
      <c r="AK5" s="19">
        <v>6.3049999999999997</v>
      </c>
      <c r="AL5" s="19">
        <v>5.9980000000000002</v>
      </c>
      <c r="AM5" s="19">
        <v>121.188</v>
      </c>
      <c r="AN5" s="19">
        <v>18.609000000000002</v>
      </c>
      <c r="AO5" s="19">
        <v>36.140999999999998</v>
      </c>
      <c r="AP5" s="19">
        <v>17.994</v>
      </c>
      <c r="AQ5" s="19">
        <f>SUM(AA5:AP5)</f>
        <v>1085.002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887.21640000000002</v>
      </c>
      <c r="M6" s="19">
        <v>535.89689999999996</v>
      </c>
      <c r="N6" s="19">
        <v>478.14210000000003</v>
      </c>
      <c r="O6" s="19">
        <v>86.607900000000001</v>
      </c>
      <c r="P6" s="19">
        <v>71.036100000000005</v>
      </c>
      <c r="Q6" s="19"/>
      <c r="R6" s="19"/>
      <c r="S6" s="19">
        <v>5453.1252000000004</v>
      </c>
      <c r="T6" s="19">
        <v>200.60820000000001</v>
      </c>
      <c r="U6" s="19">
        <f t="shared" si="0"/>
        <v>7712.6328000000003</v>
      </c>
      <c r="X6" s="26"/>
      <c r="Y6" s="26"/>
      <c r="Z6" s="18">
        <v>2016</v>
      </c>
      <c r="AA6" s="19">
        <v>0</v>
      </c>
      <c r="AB6" s="19">
        <v>165.798</v>
      </c>
      <c r="AC6" s="19">
        <v>166.929</v>
      </c>
      <c r="AD6" s="19">
        <v>192.185</v>
      </c>
      <c r="AE6" s="19">
        <v>87.14</v>
      </c>
      <c r="AF6" s="19">
        <v>33.738</v>
      </c>
      <c r="AG6" s="19">
        <v>1.948</v>
      </c>
      <c r="AH6" s="19">
        <v>111.517</v>
      </c>
      <c r="AI6" s="19">
        <v>61.820999999999998</v>
      </c>
      <c r="AJ6" s="19">
        <v>70.302999999999997</v>
      </c>
      <c r="AK6" s="19">
        <v>5.5919999999999996</v>
      </c>
      <c r="AL6" s="19">
        <v>9.4870000000000001</v>
      </c>
      <c r="AM6" s="19">
        <v>85.004000000000005</v>
      </c>
      <c r="AN6" s="19">
        <v>94.239000000000004</v>
      </c>
      <c r="AO6" s="19">
        <v>50.889000000000003</v>
      </c>
      <c r="AP6" s="19">
        <v>33.360999999999997</v>
      </c>
      <c r="AQ6" s="19">
        <f>SUM(AA6:AP6)</f>
        <v>1169.9509999999998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960.01199999999994</v>
      </c>
      <c r="M7" s="19">
        <v>546.85530000000006</v>
      </c>
      <c r="N7" s="19">
        <v>511.26029999999997</v>
      </c>
      <c r="O7" s="19">
        <v>81.848699999999994</v>
      </c>
      <c r="P7" s="19">
        <v>94.387500000000003</v>
      </c>
      <c r="Q7" s="19"/>
      <c r="R7" s="19"/>
      <c r="S7" s="19">
        <v>5482.0169999999998</v>
      </c>
      <c r="T7" s="19">
        <v>203.26230000000001</v>
      </c>
      <c r="U7" s="19">
        <f t="shared" si="0"/>
        <v>7879.6430999999993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778.17690000000005</v>
      </c>
      <c r="M8" s="19">
        <v>419.26229999999998</v>
      </c>
      <c r="N8" s="19">
        <v>432.51209999999998</v>
      </c>
      <c r="O8" s="19">
        <v>76.980599999999995</v>
      </c>
      <c r="P8" s="19">
        <v>84.825000000000003</v>
      </c>
      <c r="Q8" s="19"/>
      <c r="R8" s="19"/>
      <c r="S8" s="19">
        <v>4838.9534999999996</v>
      </c>
      <c r="T8" s="19">
        <v>203.56020000000001</v>
      </c>
      <c r="U8" s="19">
        <f t="shared" si="0"/>
        <v>6834.2705999999998</v>
      </c>
    </row>
    <row r="9" spans="1:43" x14ac:dyDescent="0.3">
      <c r="A9" s="38"/>
      <c r="B9" s="39" t="s">
        <v>21</v>
      </c>
      <c r="C9" s="20">
        <v>2001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v>8213.0066999999999</v>
      </c>
      <c r="S9" s="21"/>
      <c r="T9" s="21"/>
      <c r="U9" s="21">
        <f>R9</f>
        <v>8213.0066999999999</v>
      </c>
    </row>
    <row r="10" spans="1:43" x14ac:dyDescent="0.3">
      <c r="A10" s="38"/>
      <c r="B10" s="39"/>
      <c r="C10" s="20">
        <v>2006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>
        <v>11703.8151</v>
      </c>
      <c r="S10" s="21"/>
      <c r="T10" s="21"/>
      <c r="U10" s="21">
        <f t="shared" ref="U10:U14" si="1">R10</f>
        <v>11703.8151</v>
      </c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13354.8786</v>
      </c>
      <c r="S11" s="21"/>
      <c r="T11" s="21"/>
      <c r="U11" s="21">
        <f t="shared" si="1"/>
        <v>13354.8786</v>
      </c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13516.5861</v>
      </c>
      <c r="S12" s="21"/>
      <c r="T12" s="21"/>
      <c r="U12" s="21">
        <f t="shared" si="1"/>
        <v>13516.5861</v>
      </c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13031.4087</v>
      </c>
      <c r="S13" s="21"/>
      <c r="T13" s="21"/>
      <c r="U13" s="21">
        <f t="shared" si="1"/>
        <v>13031.4087</v>
      </c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10321.1991</v>
      </c>
      <c r="S14" s="21"/>
      <c r="T14" s="21"/>
      <c r="U14" s="21">
        <f t="shared" si="1"/>
        <v>10321.1991</v>
      </c>
    </row>
    <row r="15" spans="1:43" x14ac:dyDescent="0.3">
      <c r="A15" s="38"/>
      <c r="B15" s="26" t="s">
        <v>22</v>
      </c>
      <c r="C15" s="18">
        <v>2001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>
        <f>U3/R9</f>
        <v>1.1088613381990788</v>
      </c>
      <c r="S15" s="19"/>
      <c r="T15" s="19"/>
      <c r="U15" s="19"/>
    </row>
    <row r="16" spans="1:43" x14ac:dyDescent="0.3">
      <c r="A16" s="38"/>
      <c r="B16" s="26"/>
      <c r="C16" s="18">
        <v>2006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f t="shared" ref="R16:R20" si="2">U4/R10</f>
        <v>0.63166441342703716</v>
      </c>
      <c r="S16" s="19"/>
      <c r="T16" s="19"/>
      <c r="U16" s="19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 t="shared" si="2"/>
        <v>0.58775622265858707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si="2"/>
        <v>0.57060508792231202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2"/>
        <v>0.60466548792994268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2"/>
        <v>0.66215858581780485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2795.5790999999999</v>
      </c>
      <c r="M21" s="20">
        <v>1930.0077000000001</v>
      </c>
      <c r="N21" s="20">
        <v>945.23490000000004</v>
      </c>
      <c r="O21" s="20"/>
      <c r="P21" s="20">
        <v>174.78809999999999</v>
      </c>
      <c r="Q21" s="20"/>
      <c r="R21" s="20"/>
      <c r="S21" s="20">
        <v>2013.3324</v>
      </c>
      <c r="T21" s="20">
        <v>100.7811</v>
      </c>
      <c r="U21" s="20">
        <f t="shared" ref="U21:U26" si="3">SUM(L21:T21)</f>
        <v>7959.7233000000006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2752.9731000000002</v>
      </c>
      <c r="M22" s="20">
        <v>1869.2720999999999</v>
      </c>
      <c r="N22" s="20">
        <v>938.92949999999996</v>
      </c>
      <c r="O22" s="20"/>
      <c r="P22" s="20">
        <v>320.07510000000002</v>
      </c>
      <c r="Q22" s="20"/>
      <c r="R22" s="20"/>
      <c r="S22" s="20">
        <v>2000.7773999999999</v>
      </c>
      <c r="T22" s="20">
        <v>118.3329</v>
      </c>
      <c r="U22" s="20">
        <f t="shared" si="3"/>
        <v>8000.3601000000008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2742.3485999999998</v>
      </c>
      <c r="M23" s="20">
        <v>1904.6511</v>
      </c>
      <c r="N23" s="20">
        <v>937.04849999999999</v>
      </c>
      <c r="O23" s="20"/>
      <c r="P23" s="20">
        <v>399.9015</v>
      </c>
      <c r="Q23" s="20"/>
      <c r="R23" s="20"/>
      <c r="S23" s="20">
        <v>1968.7374</v>
      </c>
      <c r="T23" s="20">
        <v>152.21610000000001</v>
      </c>
      <c r="U23" s="20">
        <f t="shared" si="3"/>
        <v>8104.9031999999997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2761.5239999999999</v>
      </c>
      <c r="M24" s="20">
        <v>1955.9123999999999</v>
      </c>
      <c r="N24" s="20">
        <v>943.40520000000004</v>
      </c>
      <c r="O24" s="20"/>
      <c r="P24" s="20">
        <v>281.06369999999998</v>
      </c>
      <c r="Q24" s="20"/>
      <c r="R24" s="20"/>
      <c r="S24" s="20">
        <v>2015.3996999999999</v>
      </c>
      <c r="T24" s="20">
        <v>112.61790000000001</v>
      </c>
      <c r="U24" s="20">
        <f t="shared" si="3"/>
        <v>8069.9228999999996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2743.5536999999999</v>
      </c>
      <c r="M25" s="20">
        <v>1936.1547</v>
      </c>
      <c r="N25" s="20">
        <v>942.58079999999995</v>
      </c>
      <c r="O25" s="20"/>
      <c r="P25" s="20">
        <v>378.13139999999999</v>
      </c>
      <c r="Q25" s="20"/>
      <c r="R25" s="20"/>
      <c r="S25" s="20">
        <v>2009.4641999999999</v>
      </c>
      <c r="T25" s="20">
        <v>117.98099999999999</v>
      </c>
      <c r="U25" s="20">
        <f t="shared" si="3"/>
        <v>8127.8657999999996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2765.1482999999998</v>
      </c>
      <c r="M26" s="20">
        <v>1979.1288</v>
      </c>
      <c r="N26" s="20">
        <v>947.10599999999999</v>
      </c>
      <c r="O26" s="20"/>
      <c r="P26" s="20">
        <v>305.4006</v>
      </c>
      <c r="Q26" s="20"/>
      <c r="R26" s="20"/>
      <c r="S26" s="20">
        <v>2012.1984</v>
      </c>
      <c r="T26" s="20">
        <v>125.10899999999999</v>
      </c>
      <c r="U26" s="20">
        <f t="shared" si="3"/>
        <v>8134.0910999999996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23.87336353988665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23.789657875484284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23.934715616434975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23.809052934535853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23.935454202134345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23.900862928434915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332.38494567529801</v>
      </c>
      <c r="M33" s="41"/>
      <c r="N33" s="42"/>
      <c r="O33" s="21"/>
      <c r="P33" s="21"/>
      <c r="Q33" s="21"/>
      <c r="R33" s="21"/>
      <c r="S33" s="21"/>
      <c r="T33" s="21"/>
      <c r="U33" s="21">
        <f>L33</f>
        <v>332.38494567529801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365.26487357793502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4">L34</f>
        <v>365.26487357793502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384.184457744432</v>
      </c>
      <c r="M35" s="41"/>
      <c r="N35" s="42"/>
      <c r="O35" s="21"/>
      <c r="P35" s="21"/>
      <c r="Q35" s="21"/>
      <c r="R35" s="21"/>
      <c r="S35" s="21"/>
      <c r="T35" s="21"/>
      <c r="U35" s="21">
        <f t="shared" si="4"/>
        <v>384.184457744432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385.81381828055299</v>
      </c>
      <c r="M36" s="41"/>
      <c r="N36" s="42"/>
      <c r="O36" s="21"/>
      <c r="P36" s="21"/>
      <c r="Q36" s="21"/>
      <c r="R36" s="21"/>
      <c r="S36" s="21"/>
      <c r="T36" s="21"/>
      <c r="U36" s="21">
        <f t="shared" si="4"/>
        <v>385.81381828055299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392.13775350279599</v>
      </c>
      <c r="M37" s="41"/>
      <c r="N37" s="42"/>
      <c r="O37" s="21"/>
      <c r="P37" s="21"/>
      <c r="Q37" s="21"/>
      <c r="R37" s="21"/>
      <c r="S37" s="21"/>
      <c r="T37" s="21"/>
      <c r="U37" s="21">
        <f t="shared" si="4"/>
        <v>392.13775350279599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405.696405828656</v>
      </c>
      <c r="M38" s="41"/>
      <c r="N38" s="42"/>
      <c r="O38" s="21"/>
      <c r="P38" s="21"/>
      <c r="Q38" s="21"/>
      <c r="R38" s="21"/>
      <c r="S38" s="21"/>
      <c r="T38" s="21"/>
      <c r="U38" s="21">
        <f t="shared" si="4"/>
        <v>405.696405828656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3158.3636999999999</v>
      </c>
      <c r="E42" s="19">
        <v>4483.5596999999998</v>
      </c>
      <c r="F42" s="19">
        <v>2513.4308999999998</v>
      </c>
      <c r="G42" s="19">
        <v>719.67600000000004</v>
      </c>
      <c r="H42" s="19">
        <v>248.93549999999999</v>
      </c>
      <c r="I42" s="19">
        <v>293.77980000000002</v>
      </c>
      <c r="J42" s="19">
        <v>28018.115099999999</v>
      </c>
      <c r="K42" s="19">
        <v>22293.958500000001</v>
      </c>
      <c r="L42" s="19">
        <v>9759.9195</v>
      </c>
      <c r="M42" s="19">
        <v>2374.8678</v>
      </c>
      <c r="N42" s="19">
        <v>2015.9684999999999</v>
      </c>
      <c r="O42" s="19">
        <v>19311.185700000002</v>
      </c>
      <c r="P42" s="19">
        <v>27978.669900000001</v>
      </c>
      <c r="Q42" s="19">
        <v>14122.540800000001</v>
      </c>
      <c r="R42" s="19">
        <v>489.60989999999998</v>
      </c>
    </row>
    <row r="43" spans="1:21" x14ac:dyDescent="0.3">
      <c r="B43" s="26"/>
      <c r="C43" s="20">
        <v>2006</v>
      </c>
      <c r="D43" s="21">
        <v>3184.7274000000002</v>
      </c>
      <c r="E43" s="21">
        <v>4512.3425999999999</v>
      </c>
      <c r="F43" s="21">
        <v>2598.7284</v>
      </c>
      <c r="G43" s="21">
        <v>839.63520000000005</v>
      </c>
      <c r="H43" s="21">
        <v>280.36259999999999</v>
      </c>
      <c r="I43" s="21">
        <v>286.5231</v>
      </c>
      <c r="J43" s="21">
        <v>27118.364399999999</v>
      </c>
      <c r="K43" s="21">
        <v>21569.643</v>
      </c>
      <c r="L43" s="21">
        <v>9565.4943000000003</v>
      </c>
      <c r="M43" s="21">
        <v>3242.7638999999999</v>
      </c>
      <c r="N43" s="21">
        <v>3326.9517000000001</v>
      </c>
      <c r="O43" s="21">
        <v>18724.068899999998</v>
      </c>
      <c r="P43" s="21">
        <v>27954.619200000001</v>
      </c>
      <c r="Q43" s="21">
        <v>14041.145699999999</v>
      </c>
      <c r="R43" s="21">
        <v>537.21090000000004</v>
      </c>
    </row>
    <row r="44" spans="1:21" x14ac:dyDescent="0.3">
      <c r="B44" s="26"/>
      <c r="C44" s="18">
        <v>2011</v>
      </c>
      <c r="D44" s="19">
        <v>3162.5648999999999</v>
      </c>
      <c r="E44" s="19">
        <v>4503.6782999999996</v>
      </c>
      <c r="F44" s="19">
        <v>2652.1803</v>
      </c>
      <c r="G44" s="19">
        <v>946.93499999999995</v>
      </c>
      <c r="H44" s="19">
        <v>317.48129999999998</v>
      </c>
      <c r="I44" s="19">
        <v>298.03680000000003</v>
      </c>
      <c r="J44" s="19">
        <v>26604.9666</v>
      </c>
      <c r="K44" s="19">
        <v>21954.264299999999</v>
      </c>
      <c r="L44" s="19">
        <v>9401.9112000000005</v>
      </c>
      <c r="M44" s="19">
        <v>2859.1244999999999</v>
      </c>
      <c r="N44" s="19">
        <v>4134.24</v>
      </c>
      <c r="O44" s="19">
        <v>18385.401600000001</v>
      </c>
      <c r="P44" s="19">
        <v>27995.268599999999</v>
      </c>
      <c r="Q44" s="19">
        <v>13693.686299999999</v>
      </c>
      <c r="R44" s="19">
        <v>872.84159999999997</v>
      </c>
    </row>
    <row r="45" spans="1:21" x14ac:dyDescent="0.3">
      <c r="B45" s="26"/>
      <c r="C45" s="20">
        <v>2013</v>
      </c>
      <c r="D45" s="21">
        <v>3142.4409000000001</v>
      </c>
      <c r="E45" s="21">
        <v>4460.7609000000002</v>
      </c>
      <c r="F45" s="21">
        <v>2660.1777000000002</v>
      </c>
      <c r="G45" s="21">
        <v>993.24810000000002</v>
      </c>
      <c r="H45" s="21">
        <v>331.19819999999999</v>
      </c>
      <c r="I45" s="21">
        <v>291.7629</v>
      </c>
      <c r="J45" s="21">
        <v>26708.895</v>
      </c>
      <c r="K45" s="21">
        <v>22406.247899999998</v>
      </c>
      <c r="L45" s="21">
        <v>9457.2126000000007</v>
      </c>
      <c r="M45" s="21">
        <v>3565.0070999999998</v>
      </c>
      <c r="N45" s="21">
        <v>2869.4232000000002</v>
      </c>
      <c r="O45" s="21">
        <v>18296.469000000001</v>
      </c>
      <c r="P45" s="21">
        <v>28017.629099999998</v>
      </c>
      <c r="Q45" s="21">
        <v>14034.417299999999</v>
      </c>
      <c r="R45" s="21">
        <v>547.69140000000004</v>
      </c>
    </row>
    <row r="46" spans="1:21" x14ac:dyDescent="0.3">
      <c r="B46" s="26"/>
      <c r="C46" s="25">
        <v>2016</v>
      </c>
      <c r="D46" s="19">
        <v>3215.8413</v>
      </c>
      <c r="E46" s="19">
        <v>4436.2979999999998</v>
      </c>
      <c r="F46" s="19">
        <v>2678.4153000000001</v>
      </c>
      <c r="G46" s="19">
        <v>1049.4467999999999</v>
      </c>
      <c r="H46" s="19">
        <v>347.2398</v>
      </c>
      <c r="I46" s="19">
        <v>268.26389999999998</v>
      </c>
      <c r="J46" s="19">
        <v>26379.942299999999</v>
      </c>
      <c r="K46" s="19">
        <v>22054.336200000002</v>
      </c>
      <c r="L46" s="19">
        <v>9407.3138999999992</v>
      </c>
      <c r="M46" s="19">
        <v>3310.4942999999998</v>
      </c>
      <c r="N46" s="19">
        <v>3863.0223000000001</v>
      </c>
      <c r="O46" s="19">
        <v>18180.368999999999</v>
      </c>
      <c r="P46" s="19">
        <v>28016.499599999999</v>
      </c>
      <c r="Q46" s="19">
        <v>13965.619500000001</v>
      </c>
      <c r="R46" s="19">
        <v>609.47910000000002</v>
      </c>
    </row>
    <row r="47" spans="1:21" x14ac:dyDescent="0.3">
      <c r="B47" s="26"/>
      <c r="C47" s="20">
        <v>2019</v>
      </c>
      <c r="D47" s="21">
        <v>3206.8791000000001</v>
      </c>
      <c r="E47" s="21">
        <v>4351.3064999999997</v>
      </c>
      <c r="F47" s="21">
        <v>2686.5378000000001</v>
      </c>
      <c r="G47" s="21">
        <v>1168.6464000000001</v>
      </c>
      <c r="H47" s="21">
        <v>378.60750000000002</v>
      </c>
      <c r="I47" s="21">
        <v>293.67360000000002</v>
      </c>
      <c r="J47" s="21">
        <v>26353.481400000001</v>
      </c>
      <c r="K47" s="21">
        <v>22422.618900000001</v>
      </c>
      <c r="L47" s="21">
        <v>9398.5830000000005</v>
      </c>
      <c r="M47" s="21">
        <v>3572.9531999999999</v>
      </c>
      <c r="N47" s="21">
        <v>3171.51</v>
      </c>
      <c r="O47" s="21">
        <v>18169.149600000001</v>
      </c>
      <c r="P47" s="21">
        <v>28003.277699999999</v>
      </c>
      <c r="Q47" s="21">
        <v>13963.078799999999</v>
      </c>
      <c r="R47" s="21">
        <v>642.27779999999996</v>
      </c>
    </row>
    <row r="48" spans="1:21" x14ac:dyDescent="0.3">
      <c r="B48" s="27" t="s">
        <v>31</v>
      </c>
      <c r="C48" s="27"/>
      <c r="D48" s="19">
        <f>((D47-D42)/D42)*100</f>
        <v>1.5360928825264877</v>
      </c>
      <c r="E48" s="19">
        <f t="shared" ref="E48:R48" si="5">((E47-E42)/E42)*100</f>
        <v>-2.9497365675759846</v>
      </c>
      <c r="F48" s="19">
        <f t="shared" si="5"/>
        <v>6.8872750788573596</v>
      </c>
      <c r="G48" s="19">
        <f t="shared" si="5"/>
        <v>62.385073282977345</v>
      </c>
      <c r="H48" s="19">
        <f t="shared" si="5"/>
        <v>52.09060178238942</v>
      </c>
      <c r="I48" s="19">
        <f t="shared" si="5"/>
        <v>-3.6149524235499234E-2</v>
      </c>
      <c r="J48" s="19">
        <f t="shared" si="5"/>
        <v>-5.9412765421896587</v>
      </c>
      <c r="K48" s="19">
        <f t="shared" si="5"/>
        <v>0.57710881627415189</v>
      </c>
      <c r="L48" s="19">
        <f t="shared" si="5"/>
        <v>-3.7022487736707195</v>
      </c>
      <c r="M48" s="19">
        <f t="shared" si="5"/>
        <v>50.448509175963395</v>
      </c>
      <c r="N48" s="19">
        <f t="shared" si="5"/>
        <v>57.319422401689323</v>
      </c>
      <c r="O48" s="19">
        <f t="shared" si="5"/>
        <v>-5.9138579978545858</v>
      </c>
      <c r="P48" s="19">
        <f t="shared" si="5"/>
        <v>8.7952000891929283E-2</v>
      </c>
      <c r="Q48" s="19">
        <f t="shared" si="5"/>
        <v>-1.1291310979962002</v>
      </c>
      <c r="R48" s="19">
        <f t="shared" si="5"/>
        <v>31.181538608594305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9.88671875" customWidth="1"/>
    <col min="21" max="21" width="11.88671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0</v>
      </c>
      <c r="AB3" s="19">
        <v>1760.2860000000001</v>
      </c>
      <c r="AC3" s="19">
        <v>2788.5709999999999</v>
      </c>
      <c r="AD3" s="19">
        <v>3799.4290000000001</v>
      </c>
      <c r="AE3" s="19">
        <v>1821.2860000000001</v>
      </c>
      <c r="AF3" s="19">
        <v>705.85699999999997</v>
      </c>
      <c r="AG3" s="19">
        <v>705.85699999999997</v>
      </c>
      <c r="AH3" s="19">
        <v>0</v>
      </c>
      <c r="AI3" s="19">
        <v>697.14300000000003</v>
      </c>
      <c r="AJ3" s="19">
        <v>0</v>
      </c>
      <c r="AK3" s="19">
        <v>209.143</v>
      </c>
      <c r="AL3" s="19">
        <v>52.286000000000001</v>
      </c>
      <c r="AM3" s="19">
        <v>522.85699999999997</v>
      </c>
      <c r="AN3" s="19">
        <v>78.429000000000002</v>
      </c>
      <c r="AO3" s="19">
        <v>4548.857</v>
      </c>
      <c r="AP3" s="19">
        <v>2013</v>
      </c>
      <c r="AQ3" s="19">
        <f>SUM(AA3:AP3)</f>
        <v>19703.001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122.321</v>
      </c>
      <c r="AB4" s="19">
        <v>637.81500000000005</v>
      </c>
      <c r="AC4" s="19">
        <v>2545.4340000000002</v>
      </c>
      <c r="AD4" s="19">
        <v>1801.317</v>
      </c>
      <c r="AE4" s="19">
        <v>1540.6569999999999</v>
      </c>
      <c r="AF4" s="19">
        <v>834.40099999999995</v>
      </c>
      <c r="AG4" s="19">
        <v>398.99799999999999</v>
      </c>
      <c r="AH4" s="19">
        <v>0</v>
      </c>
      <c r="AI4" s="19">
        <v>615.97199999999998</v>
      </c>
      <c r="AJ4" s="19">
        <v>75.721999999999994</v>
      </c>
      <c r="AK4" s="19">
        <v>196.58699999999999</v>
      </c>
      <c r="AL4" s="19">
        <v>1379.019</v>
      </c>
      <c r="AM4" s="19">
        <v>436.85899999999998</v>
      </c>
      <c r="AN4" s="19">
        <v>69.897000000000006</v>
      </c>
      <c r="AO4" s="19">
        <v>2241.0880000000002</v>
      </c>
      <c r="AP4" s="19">
        <v>1365.913</v>
      </c>
      <c r="AQ4" s="19">
        <f t="shared" ref="AQ4:AQ6" si="0">SUM(AA4:AP4)</f>
        <v>14262.000000000002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91.338300000000004</v>
      </c>
      <c r="M5" s="19">
        <v>4222.0953</v>
      </c>
      <c r="N5" s="19">
        <v>295.29809999999998</v>
      </c>
      <c r="O5" s="19">
        <v>1310.9067</v>
      </c>
      <c r="P5" s="19">
        <v>959.6934</v>
      </c>
      <c r="Q5" s="19"/>
      <c r="R5" s="19"/>
      <c r="S5" s="19">
        <v>6419.6792999999998</v>
      </c>
      <c r="T5" s="19">
        <v>1310.9409000000001</v>
      </c>
      <c r="U5" s="19">
        <f>SUM(L5:T5)</f>
        <v>14609.951999999999</v>
      </c>
      <c r="X5" s="26"/>
      <c r="Y5" s="26"/>
      <c r="Z5" s="18">
        <v>2011</v>
      </c>
      <c r="AA5" s="19">
        <v>248.18199999999999</v>
      </c>
      <c r="AB5" s="19">
        <v>865.83399999999995</v>
      </c>
      <c r="AC5" s="19">
        <v>2382.2020000000002</v>
      </c>
      <c r="AD5" s="19">
        <v>2048.7759999999998</v>
      </c>
      <c r="AE5" s="19">
        <v>1593.087</v>
      </c>
      <c r="AF5" s="19">
        <v>796.42200000000003</v>
      </c>
      <c r="AG5" s="19">
        <v>411.363</v>
      </c>
      <c r="AH5" s="19">
        <v>1.218</v>
      </c>
      <c r="AI5" s="19">
        <v>696.80799999999999</v>
      </c>
      <c r="AJ5" s="19">
        <v>83.783000000000001</v>
      </c>
      <c r="AK5" s="19">
        <v>149.29900000000001</v>
      </c>
      <c r="AL5" s="19">
        <v>535.81899999999996</v>
      </c>
      <c r="AM5" s="19">
        <v>563.09699999999998</v>
      </c>
      <c r="AN5" s="19">
        <v>147.59399999999999</v>
      </c>
      <c r="AO5" s="19">
        <v>1971.57</v>
      </c>
      <c r="AP5" s="19">
        <v>1484.9490000000001</v>
      </c>
      <c r="AQ5" s="19">
        <f t="shared" si="0"/>
        <v>13980.002999999999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75.919499999999999</v>
      </c>
      <c r="M6" s="19">
        <v>3962.5299</v>
      </c>
      <c r="N6" s="19">
        <v>272.91239999999999</v>
      </c>
      <c r="O6" s="19">
        <v>1205.6220000000001</v>
      </c>
      <c r="P6" s="19">
        <v>769.01760000000002</v>
      </c>
      <c r="Q6" s="19"/>
      <c r="R6" s="19"/>
      <c r="S6" s="19">
        <v>5493.8933999999999</v>
      </c>
      <c r="T6" s="19">
        <v>966.76289999999995</v>
      </c>
      <c r="U6" s="19">
        <f>SUM(L6:T6)</f>
        <v>12746.6577</v>
      </c>
      <c r="X6" s="26"/>
      <c r="Y6" s="26"/>
      <c r="Z6" s="18">
        <v>2016</v>
      </c>
      <c r="AA6" s="19">
        <v>139.65600000000001</v>
      </c>
      <c r="AB6" s="19">
        <v>926.88499999999999</v>
      </c>
      <c r="AC6" s="19">
        <v>2275.7840000000001</v>
      </c>
      <c r="AD6" s="19">
        <v>3055.931</v>
      </c>
      <c r="AE6" s="19">
        <v>1887.693</v>
      </c>
      <c r="AF6" s="19">
        <v>779.29700000000003</v>
      </c>
      <c r="AG6" s="19">
        <v>481.077</v>
      </c>
      <c r="AH6" s="19">
        <v>7.0110000000000001</v>
      </c>
      <c r="AI6" s="19">
        <v>640.98699999999997</v>
      </c>
      <c r="AJ6" s="19">
        <v>21.245999999999999</v>
      </c>
      <c r="AK6" s="19">
        <v>152.12</v>
      </c>
      <c r="AL6" s="19">
        <v>224.49799999999999</v>
      </c>
      <c r="AM6" s="19">
        <v>463.51299999999998</v>
      </c>
      <c r="AN6" s="19">
        <v>395.81</v>
      </c>
      <c r="AO6" s="19">
        <v>2116.3690000000001</v>
      </c>
      <c r="AP6" s="19">
        <v>1506.684</v>
      </c>
      <c r="AQ6" s="19">
        <f t="shared" si="0"/>
        <v>15074.560999999998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52.704000000000001</v>
      </c>
      <c r="M7" s="19">
        <v>3783.0473999999999</v>
      </c>
      <c r="N7" s="19">
        <v>244.22399999999999</v>
      </c>
      <c r="O7" s="19">
        <v>1282.374</v>
      </c>
      <c r="P7" s="19">
        <v>978.37559999999996</v>
      </c>
      <c r="Q7" s="19"/>
      <c r="R7" s="19"/>
      <c r="S7" s="19">
        <v>5483.1122999999998</v>
      </c>
      <c r="T7" s="19">
        <v>880.28639999999996</v>
      </c>
      <c r="U7" s="19">
        <f>SUM(L7:T7)</f>
        <v>12704.1237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44.2926</v>
      </c>
      <c r="M8" s="19">
        <v>3924.0612000000001</v>
      </c>
      <c r="N8" s="19">
        <v>216.83789999999999</v>
      </c>
      <c r="O8" s="19">
        <v>1102.6989000000001</v>
      </c>
      <c r="P8" s="19">
        <v>884.89530000000002</v>
      </c>
      <c r="Q8" s="19"/>
      <c r="R8" s="19"/>
      <c r="S8" s="19">
        <v>4410.9827999999998</v>
      </c>
      <c r="T8" s="19">
        <v>672.62400000000002</v>
      </c>
      <c r="U8" s="19">
        <f>SUM(L8:T8)</f>
        <v>11256.3927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5000.7978000000003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4421.4885000000004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3941.4852000000001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3396.9258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2.9215242415920111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2.8828883530964737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3.2231818858535863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3.3136999047786091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53.0685</v>
      </c>
      <c r="M21" s="20">
        <v>4140.7749000000003</v>
      </c>
      <c r="N21" s="20">
        <v>185.0292</v>
      </c>
      <c r="O21" s="20"/>
      <c r="P21" s="20">
        <v>588.76379999999995</v>
      </c>
      <c r="Q21" s="20"/>
      <c r="R21" s="20"/>
      <c r="S21" s="20">
        <v>5660.4402</v>
      </c>
      <c r="T21" s="20">
        <v>1354.5477000000001</v>
      </c>
      <c r="U21" s="20">
        <f t="shared" ref="U21:U26" si="2">SUM(L21:T21)</f>
        <v>11982.624299999999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51.444899999999997</v>
      </c>
      <c r="M22" s="20">
        <v>3957.2127</v>
      </c>
      <c r="N22" s="20">
        <v>175.58099999999999</v>
      </c>
      <c r="O22" s="20"/>
      <c r="P22" s="20">
        <v>686.00429999999994</v>
      </c>
      <c r="Q22" s="20"/>
      <c r="R22" s="20"/>
      <c r="S22" s="20">
        <v>5570.5329000000002</v>
      </c>
      <c r="T22" s="20">
        <v>1458.2465999999999</v>
      </c>
      <c r="U22" s="20">
        <f t="shared" si="2"/>
        <v>11899.0224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60.026400000000002</v>
      </c>
      <c r="M23" s="20">
        <v>3975.1857</v>
      </c>
      <c r="N23" s="20">
        <v>173.2347</v>
      </c>
      <c r="O23" s="20"/>
      <c r="P23" s="20">
        <v>693.1404</v>
      </c>
      <c r="Q23" s="20"/>
      <c r="R23" s="20"/>
      <c r="S23" s="20">
        <v>5744.0609999999997</v>
      </c>
      <c r="T23" s="20">
        <v>1354.1076</v>
      </c>
      <c r="U23" s="20">
        <f t="shared" si="2"/>
        <v>11999.755799999999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58.968899999999998</v>
      </c>
      <c r="M24" s="20">
        <v>4083.5583000000001</v>
      </c>
      <c r="N24" s="20">
        <v>172.0926</v>
      </c>
      <c r="O24" s="20"/>
      <c r="P24" s="20">
        <v>572.09849999999994</v>
      </c>
      <c r="Q24" s="20"/>
      <c r="R24" s="20"/>
      <c r="S24" s="20">
        <v>5845.0509000000002</v>
      </c>
      <c r="T24" s="20">
        <v>1259.1558</v>
      </c>
      <c r="U24" s="20">
        <f t="shared" si="2"/>
        <v>11990.925000000001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39.375</v>
      </c>
      <c r="M25" s="20">
        <v>4000.5261</v>
      </c>
      <c r="N25" s="20">
        <v>166.5891</v>
      </c>
      <c r="O25" s="20"/>
      <c r="P25" s="20">
        <v>698.15520000000004</v>
      </c>
      <c r="Q25" s="20"/>
      <c r="R25" s="20"/>
      <c r="S25" s="20">
        <v>5881.1085000000003</v>
      </c>
      <c r="T25" s="20">
        <v>1246.8770999999999</v>
      </c>
      <c r="U25" s="20">
        <f t="shared" si="2"/>
        <v>12032.630999999999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36.252000000000002</v>
      </c>
      <c r="M26" s="20">
        <v>4135.6152000000002</v>
      </c>
      <c r="N26" s="20">
        <v>166.61699999999999</v>
      </c>
      <c r="O26" s="20"/>
      <c r="P26" s="20">
        <v>646.31880000000001</v>
      </c>
      <c r="Q26" s="20"/>
      <c r="R26" s="20"/>
      <c r="S26" s="20">
        <v>5938.3827000000001</v>
      </c>
      <c r="T26" s="20">
        <v>1329.7139999999999</v>
      </c>
      <c r="U26" s="20">
        <f t="shared" si="2"/>
        <v>12252.899700000002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33.361191901711123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32.595590683669023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32.473013950033092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32.358323271386233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32.219547888283664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32.550636472031506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250.55271759861</v>
      </c>
      <c r="M33" s="41"/>
      <c r="N33" s="42"/>
      <c r="O33" s="21"/>
      <c r="P33" s="21"/>
      <c r="Q33" s="21"/>
      <c r="R33" s="21"/>
      <c r="S33" s="21"/>
      <c r="T33" s="21"/>
      <c r="U33" s="21">
        <f>L33</f>
        <v>250.55271759861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281.47316855383701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281.47316855383701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287.46505256735003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287.46505256735003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294.356694802449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294.356694802449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299.41613555584399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299.41613555584399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308.87701188085401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308.87701188085401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5913.2061000000003</v>
      </c>
      <c r="E42" s="19">
        <v>9606.5334000000003</v>
      </c>
      <c r="F42" s="19">
        <v>6797.1725999999999</v>
      </c>
      <c r="G42" s="19">
        <v>3399.2595000000001</v>
      </c>
      <c r="H42" s="19">
        <v>1073.1726000000001</v>
      </c>
      <c r="I42" s="19">
        <v>673.0326</v>
      </c>
      <c r="J42" s="19">
        <v>417.44159999999999</v>
      </c>
      <c r="K42" s="19">
        <v>26905.367699999999</v>
      </c>
      <c r="L42" s="19">
        <v>1122.5762999999999</v>
      </c>
      <c r="M42" s="19">
        <v>5555.97</v>
      </c>
      <c r="N42" s="19">
        <v>3976.7417999999998</v>
      </c>
      <c r="O42" s="19">
        <v>18035.5491</v>
      </c>
      <c r="P42" s="19">
        <v>9214.1010000000006</v>
      </c>
      <c r="Q42" s="19">
        <v>37891.277999999998</v>
      </c>
      <c r="R42" s="19">
        <v>15683.7114</v>
      </c>
    </row>
    <row r="43" spans="1:21" x14ac:dyDescent="0.3">
      <c r="B43" s="26"/>
      <c r="C43" s="20">
        <v>2006</v>
      </c>
      <c r="D43" s="21">
        <v>6048.4778999999999</v>
      </c>
      <c r="E43" s="21">
        <v>9658.8657000000003</v>
      </c>
      <c r="F43" s="21">
        <v>7040.1230999999998</v>
      </c>
      <c r="G43" s="21">
        <v>3795.7347</v>
      </c>
      <c r="H43" s="21">
        <v>1192.6656</v>
      </c>
      <c r="I43" s="21">
        <v>640.17809999999997</v>
      </c>
      <c r="J43" s="21">
        <v>411.68340000000001</v>
      </c>
      <c r="K43" s="21">
        <v>25348.646700000001</v>
      </c>
      <c r="L43" s="21">
        <v>1073.6415</v>
      </c>
      <c r="M43" s="21">
        <v>6804.9467999999997</v>
      </c>
      <c r="N43" s="21">
        <v>4569.1424999999999</v>
      </c>
      <c r="O43" s="21">
        <v>17074.9431</v>
      </c>
      <c r="P43" s="21">
        <v>9219.2291999999998</v>
      </c>
      <c r="Q43" s="21">
        <v>36931.515299999999</v>
      </c>
      <c r="R43" s="21">
        <v>16455.320100000001</v>
      </c>
    </row>
    <row r="44" spans="1:21" x14ac:dyDescent="0.3">
      <c r="B44" s="26"/>
      <c r="C44" s="18">
        <v>2011</v>
      </c>
      <c r="D44" s="19">
        <v>6081.4674000000005</v>
      </c>
      <c r="E44" s="19">
        <v>9693.6587999999992</v>
      </c>
      <c r="F44" s="19">
        <v>7208.1980999999996</v>
      </c>
      <c r="G44" s="19">
        <v>4129.9335000000001</v>
      </c>
      <c r="H44" s="19">
        <v>1304.4771000000001</v>
      </c>
      <c r="I44" s="19">
        <v>644.85360000000003</v>
      </c>
      <c r="J44" s="19">
        <v>491.53680000000003</v>
      </c>
      <c r="K44" s="19">
        <v>25333.234199999999</v>
      </c>
      <c r="L44" s="19">
        <v>1093.9644000000001</v>
      </c>
      <c r="M44" s="19">
        <v>6416.1782999999996</v>
      </c>
      <c r="N44" s="19">
        <v>4596.6806999999999</v>
      </c>
      <c r="O44" s="19">
        <v>16867.4427</v>
      </c>
      <c r="P44" s="19">
        <v>9185.0156999999999</v>
      </c>
      <c r="Q44" s="19">
        <v>37751.565600000002</v>
      </c>
      <c r="R44" s="19">
        <v>15466.906800000001</v>
      </c>
    </row>
    <row r="45" spans="1:21" x14ac:dyDescent="0.3">
      <c r="B45" s="26"/>
      <c r="C45" s="20">
        <v>2013</v>
      </c>
      <c r="D45" s="21">
        <v>6126.0029999999997</v>
      </c>
      <c r="E45" s="21">
        <v>9601.7003999999997</v>
      </c>
      <c r="F45" s="21">
        <v>7221.2525999999998</v>
      </c>
      <c r="G45" s="21">
        <v>4273.1054999999997</v>
      </c>
      <c r="H45" s="21">
        <v>1354.5198</v>
      </c>
      <c r="I45" s="21">
        <v>637.97850000000005</v>
      </c>
      <c r="J45" s="21">
        <v>472.2903</v>
      </c>
      <c r="K45" s="21">
        <v>26031.767400000001</v>
      </c>
      <c r="L45" s="21">
        <v>1077.5079000000001</v>
      </c>
      <c r="M45" s="21">
        <v>6469.0227000000004</v>
      </c>
      <c r="N45" s="21">
        <v>3663.1448999999998</v>
      </c>
      <c r="O45" s="21">
        <v>16958.640599999999</v>
      </c>
      <c r="P45" s="21">
        <v>9167.6906999999992</v>
      </c>
      <c r="Q45" s="21">
        <v>38296.061999999998</v>
      </c>
      <c r="R45" s="21">
        <v>14914.4274</v>
      </c>
    </row>
    <row r="46" spans="1:21" x14ac:dyDescent="0.3">
      <c r="B46" s="26"/>
      <c r="C46" s="25">
        <v>2016</v>
      </c>
      <c r="D46" s="19">
        <v>6069.8051999999998</v>
      </c>
      <c r="E46" s="19">
        <v>9636.4223999999995</v>
      </c>
      <c r="F46" s="19">
        <v>7275.9978000000001</v>
      </c>
      <c r="G46" s="19">
        <v>4437.8352000000004</v>
      </c>
      <c r="H46" s="19">
        <v>1404.7605000000001</v>
      </c>
      <c r="I46" s="19">
        <v>626.54849999999999</v>
      </c>
      <c r="J46" s="19">
        <v>300.95999999999998</v>
      </c>
      <c r="K46" s="19">
        <v>25268.773499999999</v>
      </c>
      <c r="L46" s="19">
        <v>1025.6211000000001</v>
      </c>
      <c r="M46" s="19">
        <v>6329.2184999999999</v>
      </c>
      <c r="N46" s="19">
        <v>4766.2452000000003</v>
      </c>
      <c r="O46" s="19">
        <v>16668.089100000001</v>
      </c>
      <c r="P46" s="19">
        <v>9249.0074999999997</v>
      </c>
      <c r="Q46" s="19">
        <v>38330.967600000004</v>
      </c>
      <c r="R46" s="19">
        <v>14874.8616</v>
      </c>
    </row>
    <row r="47" spans="1:21" x14ac:dyDescent="0.3">
      <c r="B47" s="26"/>
      <c r="C47" s="20">
        <v>2019</v>
      </c>
      <c r="D47" s="21">
        <v>5795.4978000000001</v>
      </c>
      <c r="E47" s="21">
        <v>9522.0944999999992</v>
      </c>
      <c r="F47" s="21">
        <v>7320.4839000000002</v>
      </c>
      <c r="G47" s="21">
        <v>4715.9766</v>
      </c>
      <c r="H47" s="21">
        <v>1492.7535</v>
      </c>
      <c r="I47" s="21">
        <v>621.6309</v>
      </c>
      <c r="J47" s="21">
        <v>272.19420000000002</v>
      </c>
      <c r="K47" s="21">
        <v>25970.799599999998</v>
      </c>
      <c r="L47" s="21">
        <v>1062.3312000000001</v>
      </c>
      <c r="M47" s="21">
        <v>5936.7627000000002</v>
      </c>
      <c r="N47" s="21">
        <v>4274.3591999999999</v>
      </c>
      <c r="O47" s="21">
        <v>16501.082399999999</v>
      </c>
      <c r="P47" s="21">
        <v>9238.9878000000008</v>
      </c>
      <c r="Q47" s="21">
        <v>38459.140200000002</v>
      </c>
      <c r="R47" s="21">
        <v>15081.019200000001</v>
      </c>
    </row>
    <row r="48" spans="1:21" x14ac:dyDescent="0.3">
      <c r="B48" s="27" t="s">
        <v>31</v>
      </c>
      <c r="C48" s="27"/>
      <c r="D48" s="19">
        <f>((D47-D42)/D42)*100</f>
        <v>-1.9906003276293758</v>
      </c>
      <c r="E48" s="19">
        <f t="shared" ref="E48:R48" si="4">((E47-E42)/E42)*100</f>
        <v>-0.87897367847595276</v>
      </c>
      <c r="F48" s="19">
        <f t="shared" si="4"/>
        <v>7.6989555922119788</v>
      </c>
      <c r="G48" s="19">
        <f t="shared" si="4"/>
        <v>38.735409873826924</v>
      </c>
      <c r="H48" s="19">
        <f t="shared" si="4"/>
        <v>39.097243071617733</v>
      </c>
      <c r="I48" s="19">
        <f t="shared" si="4"/>
        <v>-7.6373269288887355</v>
      </c>
      <c r="J48" s="19">
        <f t="shared" si="4"/>
        <v>-34.794663493049086</v>
      </c>
      <c r="K48" s="19">
        <f t="shared" si="4"/>
        <v>-3.4735377357433421</v>
      </c>
      <c r="L48" s="19">
        <f t="shared" si="4"/>
        <v>-5.3666819796569616</v>
      </c>
      <c r="M48" s="19">
        <f t="shared" si="4"/>
        <v>6.8537573097046955</v>
      </c>
      <c r="N48" s="19">
        <f t="shared" si="4"/>
        <v>7.4839508061599602</v>
      </c>
      <c r="O48" s="19">
        <f t="shared" si="4"/>
        <v>-8.508012101500146</v>
      </c>
      <c r="P48" s="19">
        <f t="shared" si="4"/>
        <v>0.27009471678246438</v>
      </c>
      <c r="Q48" s="19">
        <f t="shared" si="4"/>
        <v>1.498662040377744</v>
      </c>
      <c r="R48" s="19">
        <f t="shared" si="4"/>
        <v>-3.84279068027227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8"/>
  <sheetViews>
    <sheetView zoomScale="60" zoomScaleNormal="60" workbookViewId="0">
      <selection activeCell="AH31" sqref="AH31"/>
    </sheetView>
  </sheetViews>
  <sheetFormatPr defaultRowHeight="14.4" x14ac:dyDescent="0.3"/>
  <cols>
    <col min="2" max="2" width="22.109375" customWidth="1"/>
    <col min="5" max="5" width="9.6640625" customWidth="1"/>
    <col min="21" max="21" width="11.88671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0</v>
      </c>
      <c r="AB3" s="19">
        <v>98.659000000000006</v>
      </c>
      <c r="AC3" s="19">
        <v>500.88400000000001</v>
      </c>
      <c r="AD3" s="19">
        <v>311.15499999999997</v>
      </c>
      <c r="AE3" s="19">
        <v>53.124000000000002</v>
      </c>
      <c r="AF3" s="19">
        <v>11.384</v>
      </c>
      <c r="AG3" s="19">
        <v>87.275000000000006</v>
      </c>
      <c r="AH3" s="19">
        <v>1013.151</v>
      </c>
      <c r="AI3" s="19">
        <v>189.72900000000001</v>
      </c>
      <c r="AJ3" s="19">
        <v>136.60499999999999</v>
      </c>
      <c r="AK3" s="19">
        <v>0</v>
      </c>
      <c r="AL3" s="19">
        <v>147.988</v>
      </c>
      <c r="AM3" s="19">
        <v>170.756</v>
      </c>
      <c r="AN3" s="19">
        <v>15.178000000000001</v>
      </c>
      <c r="AO3" s="19">
        <v>87.275000000000006</v>
      </c>
      <c r="AP3" s="19">
        <v>113.837</v>
      </c>
      <c r="AQ3" s="19">
        <f>SUM(AA3:AP3)</f>
        <v>2936.9999999999995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28.242999999999999</v>
      </c>
      <c r="AB4" s="19">
        <v>88.765000000000001</v>
      </c>
      <c r="AC4" s="19">
        <v>573.94399999999996</v>
      </c>
      <c r="AD4" s="19">
        <v>429.70100000000002</v>
      </c>
      <c r="AE4" s="19">
        <v>231.99799999999999</v>
      </c>
      <c r="AF4" s="19">
        <v>74.643000000000001</v>
      </c>
      <c r="AG4" s="19">
        <v>120.03400000000001</v>
      </c>
      <c r="AH4" s="19">
        <v>680.86500000000001</v>
      </c>
      <c r="AI4" s="19">
        <v>685.90800000000002</v>
      </c>
      <c r="AJ4" s="19">
        <v>40.347999999999999</v>
      </c>
      <c r="AK4" s="19">
        <v>20.173999999999999</v>
      </c>
      <c r="AL4" s="19">
        <v>48.417000000000002</v>
      </c>
      <c r="AM4" s="19">
        <v>178.53800000000001</v>
      </c>
      <c r="AN4" s="19">
        <v>18.155999999999999</v>
      </c>
      <c r="AO4" s="19">
        <v>237.042</v>
      </c>
      <c r="AP4" s="19">
        <v>142.22499999999999</v>
      </c>
      <c r="AQ4" s="19">
        <f t="shared" ref="AQ4:AQ6" si="0">SUM(AA4:AP4)</f>
        <v>3599.0009999999997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1044.1179</v>
      </c>
      <c r="M5" s="19">
        <v>6811.1486999999997</v>
      </c>
      <c r="N5" s="19">
        <v>1289.6649</v>
      </c>
      <c r="O5" s="19">
        <v>740.6046</v>
      </c>
      <c r="P5" s="19">
        <v>1128.6981000000001</v>
      </c>
      <c r="Q5" s="19"/>
      <c r="R5" s="19"/>
      <c r="S5" s="19">
        <v>6153.8562000000002</v>
      </c>
      <c r="T5" s="19">
        <v>339.1848</v>
      </c>
      <c r="U5" s="19">
        <f>SUM(L5:T5)</f>
        <v>17507.2752</v>
      </c>
      <c r="X5" s="26"/>
      <c r="Y5" s="26"/>
      <c r="Z5" s="18">
        <v>2011</v>
      </c>
      <c r="AA5" s="19">
        <v>80.22</v>
      </c>
      <c r="AB5" s="19">
        <v>1021.47</v>
      </c>
      <c r="AC5" s="19">
        <v>2795.6729999999998</v>
      </c>
      <c r="AD5" s="19">
        <v>1667.9110000000001</v>
      </c>
      <c r="AE5" s="19">
        <v>871.05700000000002</v>
      </c>
      <c r="AF5" s="19">
        <v>292.80399999999997</v>
      </c>
      <c r="AG5" s="19">
        <v>556.86199999999997</v>
      </c>
      <c r="AH5" s="19">
        <v>2926.03</v>
      </c>
      <c r="AI5" s="19">
        <v>1571.6469999999999</v>
      </c>
      <c r="AJ5" s="19">
        <v>574.24300000000005</v>
      </c>
      <c r="AK5" s="19">
        <v>142.39099999999999</v>
      </c>
      <c r="AL5" s="19">
        <v>343.61</v>
      </c>
      <c r="AM5" s="19">
        <v>2537.6309999999999</v>
      </c>
      <c r="AN5" s="19">
        <v>399.76400000000001</v>
      </c>
      <c r="AO5" s="19">
        <v>865.70899999999995</v>
      </c>
      <c r="AP5" s="19">
        <v>1449.979</v>
      </c>
      <c r="AQ5" s="19">
        <f t="shared" si="0"/>
        <v>18097.000999999997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1351.9124999999999</v>
      </c>
      <c r="M6" s="19">
        <v>8191.3590000000004</v>
      </c>
      <c r="N6" s="19">
        <v>1558.665</v>
      </c>
      <c r="O6" s="19">
        <v>1053.4671000000001</v>
      </c>
      <c r="P6" s="19">
        <v>1126.5822000000001</v>
      </c>
      <c r="Q6" s="19"/>
      <c r="R6" s="19"/>
      <c r="S6" s="19">
        <v>7215.8643000000002</v>
      </c>
      <c r="T6" s="19">
        <v>282.21120000000002</v>
      </c>
      <c r="U6" s="19">
        <f>SUM(L6:T6)</f>
        <v>20780.061300000001</v>
      </c>
      <c r="X6" s="26"/>
      <c r="Y6" s="26"/>
      <c r="Z6" s="18">
        <v>2016</v>
      </c>
      <c r="AA6" s="19">
        <v>2.6890000000000001</v>
      </c>
      <c r="AB6" s="19">
        <v>1021.651</v>
      </c>
      <c r="AC6" s="19">
        <v>4249.6509999999998</v>
      </c>
      <c r="AD6" s="19">
        <v>2628.2550000000001</v>
      </c>
      <c r="AE6" s="19">
        <v>1135.952</v>
      </c>
      <c r="AF6" s="19">
        <v>635.71600000000001</v>
      </c>
      <c r="AG6" s="19">
        <v>433.33600000000001</v>
      </c>
      <c r="AH6" s="19">
        <v>2665.9070000000002</v>
      </c>
      <c r="AI6" s="19">
        <v>1667.789</v>
      </c>
      <c r="AJ6" s="19">
        <v>469.30700000000002</v>
      </c>
      <c r="AK6" s="19">
        <v>233.64500000000001</v>
      </c>
      <c r="AL6" s="19">
        <v>432.66399999999999</v>
      </c>
      <c r="AM6" s="19">
        <v>1429.7729999999999</v>
      </c>
      <c r="AN6" s="19">
        <v>419.88900000000001</v>
      </c>
      <c r="AO6" s="19">
        <v>1025.3489999999999</v>
      </c>
      <c r="AP6" s="19">
        <v>1062.329</v>
      </c>
      <c r="AQ6" s="19">
        <f t="shared" si="0"/>
        <v>19513.902000000002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1381.4666999999999</v>
      </c>
      <c r="M7" s="19">
        <v>9202.0157999999992</v>
      </c>
      <c r="N7" s="19">
        <v>1677.4766999999999</v>
      </c>
      <c r="O7" s="19">
        <v>1234.0242000000001</v>
      </c>
      <c r="P7" s="19">
        <v>1953.4949999999999</v>
      </c>
      <c r="Q7" s="19"/>
      <c r="R7" s="19"/>
      <c r="S7" s="19">
        <v>8425.1556</v>
      </c>
      <c r="T7" s="19">
        <v>456.86970000000002</v>
      </c>
      <c r="U7" s="19">
        <f>SUM(L7:T7)</f>
        <v>24330.503699999997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1172.124</v>
      </c>
      <c r="M8" s="19">
        <v>8196.8156999999992</v>
      </c>
      <c r="N8" s="19">
        <v>1375.8642</v>
      </c>
      <c r="O8" s="19">
        <v>1349.9955</v>
      </c>
      <c r="P8" s="19">
        <v>1558.1754000000001</v>
      </c>
      <c r="Q8" s="19"/>
      <c r="R8" s="19"/>
      <c r="S8" s="19">
        <v>7726.3667999999998</v>
      </c>
      <c r="T8" s="19">
        <v>462.99239999999998</v>
      </c>
      <c r="U8" s="19">
        <f>SUM(L8:T8)</f>
        <v>21842.333999999999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1825.0137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2070.4068000000002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2970.8829000000001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2604.8744999999999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9.5929554939779358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10.036704525893171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8.189654227031296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8.385177097783405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2887.6041</v>
      </c>
      <c r="M21" s="20">
        <v>5219.9315999999999</v>
      </c>
      <c r="N21" s="20">
        <v>1747.4912999999999</v>
      </c>
      <c r="O21" s="20"/>
      <c r="P21" s="20">
        <v>960.2559</v>
      </c>
      <c r="Q21" s="20"/>
      <c r="R21" s="20"/>
      <c r="S21" s="20">
        <v>5153.8779000000004</v>
      </c>
      <c r="T21" s="20">
        <v>323.02980000000002</v>
      </c>
      <c r="U21" s="20">
        <f t="shared" ref="U21:U26" si="2">SUM(L21:T21)</f>
        <v>16292.190600000002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2835.2772</v>
      </c>
      <c r="M22" s="20">
        <v>5264.6355000000003</v>
      </c>
      <c r="N22" s="20">
        <v>1763.8551</v>
      </c>
      <c r="O22" s="20"/>
      <c r="P22" s="20">
        <v>985.91579999999999</v>
      </c>
      <c r="Q22" s="20"/>
      <c r="R22" s="20"/>
      <c r="S22" s="20">
        <v>5152.7583000000004</v>
      </c>
      <c r="T22" s="20">
        <v>349.91550000000001</v>
      </c>
      <c r="U22" s="20">
        <f t="shared" si="2"/>
        <v>16352.357400000001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2809.6587</v>
      </c>
      <c r="M23" s="20">
        <v>5262.0137999999997</v>
      </c>
      <c r="N23" s="20">
        <v>1763.4014999999999</v>
      </c>
      <c r="O23" s="20"/>
      <c r="P23" s="20">
        <v>1040.1335999999999</v>
      </c>
      <c r="Q23" s="20"/>
      <c r="R23" s="20"/>
      <c r="S23" s="20">
        <v>5099.5763999999999</v>
      </c>
      <c r="T23" s="20">
        <v>394.46910000000003</v>
      </c>
      <c r="U23" s="20">
        <f t="shared" si="2"/>
        <v>16369.2531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2823.3413999999998</v>
      </c>
      <c r="M24" s="20">
        <v>5362.1594999999998</v>
      </c>
      <c r="N24" s="20">
        <v>1776.8313000000001</v>
      </c>
      <c r="O24" s="20"/>
      <c r="P24" s="20">
        <v>857.78909999999996</v>
      </c>
      <c r="Q24" s="20"/>
      <c r="R24" s="20"/>
      <c r="S24" s="20">
        <v>5178.7880999999998</v>
      </c>
      <c r="T24" s="20">
        <v>302.18849999999998</v>
      </c>
      <c r="U24" s="20">
        <f t="shared" si="2"/>
        <v>16301.097899999999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2790.1862999999998</v>
      </c>
      <c r="M25" s="20">
        <v>5195.9628000000002</v>
      </c>
      <c r="N25" s="20">
        <v>1774.6226999999999</v>
      </c>
      <c r="O25" s="20"/>
      <c r="P25" s="20">
        <v>1131.8282999999999</v>
      </c>
      <c r="Q25" s="20"/>
      <c r="R25" s="20"/>
      <c r="S25" s="20">
        <v>5135.7708000000002</v>
      </c>
      <c r="T25" s="20">
        <v>364.03469999999999</v>
      </c>
      <c r="U25" s="20">
        <f t="shared" si="2"/>
        <v>16392.405599999998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2812.2786000000001</v>
      </c>
      <c r="M26" s="20">
        <v>5161.9058999999997</v>
      </c>
      <c r="N26" s="20">
        <v>1762.1306999999999</v>
      </c>
      <c r="O26" s="20"/>
      <c r="P26" s="20">
        <v>1032.1731</v>
      </c>
      <c r="Q26" s="20"/>
      <c r="R26" s="20"/>
      <c r="S26" s="20">
        <v>5131.9620000000004</v>
      </c>
      <c r="T26" s="20">
        <v>387.22590000000002</v>
      </c>
      <c r="U26" s="20">
        <f t="shared" si="2"/>
        <v>16287.6762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40.810044864723885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40.108185541444151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39.963370837433366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39.767116761076707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39.822377061164225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39.434799093523921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467.80841210713902</v>
      </c>
      <c r="M33" s="41"/>
      <c r="N33" s="42"/>
      <c r="O33" s="21"/>
      <c r="P33" s="21"/>
      <c r="Q33" s="21"/>
      <c r="R33" s="21"/>
      <c r="S33" s="21"/>
      <c r="T33" s="21"/>
      <c r="U33" s="21">
        <f>L33</f>
        <v>467.80841210713902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504.44366454201702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504.44366454201702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499.13660918253498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499.13660918253498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501.52652534456797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501.52652534456797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493.842229933135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493.842229933135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504.18769542411098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504.18769542411098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2428.6518000000001</v>
      </c>
      <c r="E42" s="19">
        <v>7926.8724000000002</v>
      </c>
      <c r="F42" s="19">
        <v>4424.3244000000004</v>
      </c>
      <c r="G42" s="19">
        <v>1423.2456</v>
      </c>
      <c r="H42" s="19">
        <v>665.16750000000002</v>
      </c>
      <c r="I42" s="19">
        <v>380.30309999999997</v>
      </c>
      <c r="J42" s="19">
        <v>20834.150399999999</v>
      </c>
      <c r="K42" s="19">
        <v>36633.349800000004</v>
      </c>
      <c r="L42" s="19">
        <v>10046.651400000001</v>
      </c>
      <c r="M42" s="19">
        <v>3835.0655999999999</v>
      </c>
      <c r="N42" s="19">
        <v>6743.0402999999997</v>
      </c>
      <c r="O42" s="19">
        <v>11467.287899999999</v>
      </c>
      <c r="P42" s="19">
        <v>18138.763800000001</v>
      </c>
      <c r="Q42" s="19">
        <v>24594.960599999999</v>
      </c>
      <c r="R42" s="19">
        <v>2493.2393999999999</v>
      </c>
    </row>
    <row r="43" spans="1:21" x14ac:dyDescent="0.3">
      <c r="B43" s="26"/>
      <c r="C43" s="20">
        <v>2006</v>
      </c>
      <c r="D43" s="21">
        <v>2452.2948000000001</v>
      </c>
      <c r="E43" s="21">
        <v>8358.2171999999991</v>
      </c>
      <c r="F43" s="21">
        <v>4806.4616999999998</v>
      </c>
      <c r="G43" s="21">
        <v>1702.1304</v>
      </c>
      <c r="H43" s="21">
        <v>743.79960000000005</v>
      </c>
      <c r="I43" s="21">
        <v>321.63569999999999</v>
      </c>
      <c r="J43" s="21">
        <v>19813.9869</v>
      </c>
      <c r="K43" s="21">
        <v>36459.932399999998</v>
      </c>
      <c r="L43" s="21">
        <v>10002.8475</v>
      </c>
      <c r="M43" s="21">
        <v>4850.2817999999997</v>
      </c>
      <c r="N43" s="21">
        <v>6558.9201000000003</v>
      </c>
      <c r="O43" s="21">
        <v>10786.1661</v>
      </c>
      <c r="P43" s="21">
        <v>18112.716899999999</v>
      </c>
      <c r="Q43" s="21">
        <v>24476.979599999999</v>
      </c>
      <c r="R43" s="21">
        <v>2588.7033000000001</v>
      </c>
    </row>
    <row r="44" spans="1:21" x14ac:dyDescent="0.3">
      <c r="B44" s="26"/>
      <c r="C44" s="18">
        <v>2011</v>
      </c>
      <c r="D44" s="19">
        <v>2430.5210999999999</v>
      </c>
      <c r="E44" s="19">
        <v>8443.4390999999996</v>
      </c>
      <c r="F44" s="19">
        <v>4942.8432000000003</v>
      </c>
      <c r="G44" s="19">
        <v>1887.3108</v>
      </c>
      <c r="H44" s="19">
        <v>812.33280000000002</v>
      </c>
      <c r="I44" s="19">
        <v>321.7509</v>
      </c>
      <c r="J44" s="19">
        <v>19311.480899999999</v>
      </c>
      <c r="K44" s="19">
        <v>36473.286599999999</v>
      </c>
      <c r="L44" s="19">
        <v>9931.9544999999998</v>
      </c>
      <c r="M44" s="19">
        <v>5079.3389999999999</v>
      </c>
      <c r="N44" s="19">
        <v>6954.5987999999998</v>
      </c>
      <c r="O44" s="19">
        <v>10456.733700000001</v>
      </c>
      <c r="P44" s="19">
        <v>17920.966499999999</v>
      </c>
      <c r="Q44" s="19">
        <v>24171.651000000002</v>
      </c>
      <c r="R44" s="19">
        <v>2896.8651</v>
      </c>
    </row>
    <row r="45" spans="1:21" x14ac:dyDescent="0.3">
      <c r="B45" s="26"/>
      <c r="C45" s="20">
        <v>2013</v>
      </c>
      <c r="D45" s="21">
        <v>2533.5072</v>
      </c>
      <c r="E45" s="21">
        <v>8389.8197999999993</v>
      </c>
      <c r="F45" s="21">
        <v>4949.5482000000002</v>
      </c>
      <c r="G45" s="21">
        <v>1961.9648999999999</v>
      </c>
      <c r="H45" s="21">
        <v>835.6653</v>
      </c>
      <c r="I45" s="21">
        <v>304.02629999999999</v>
      </c>
      <c r="J45" s="21">
        <v>19316.791799999999</v>
      </c>
      <c r="K45" s="21">
        <v>37338.984900000003</v>
      </c>
      <c r="L45" s="21">
        <v>10007.6607</v>
      </c>
      <c r="M45" s="21">
        <v>5734.3914000000004</v>
      </c>
      <c r="N45" s="21">
        <v>5270.8257000000003</v>
      </c>
      <c r="O45" s="21">
        <v>10494.1188</v>
      </c>
      <c r="P45" s="21">
        <v>17884.057499999999</v>
      </c>
      <c r="Q45" s="21">
        <v>24654.291300000001</v>
      </c>
      <c r="R45" s="21">
        <v>2359.4202</v>
      </c>
    </row>
    <row r="46" spans="1:21" x14ac:dyDescent="0.3">
      <c r="B46" s="26"/>
      <c r="C46" s="25">
        <v>2016</v>
      </c>
      <c r="D46" s="19">
        <v>2474.5302000000001</v>
      </c>
      <c r="E46" s="19">
        <v>8398.8629999999994</v>
      </c>
      <c r="F46" s="19">
        <v>4990.8050999999996</v>
      </c>
      <c r="G46" s="19">
        <v>2059.7615999999998</v>
      </c>
      <c r="H46" s="19">
        <v>866.39670000000001</v>
      </c>
      <c r="I46" s="19">
        <v>302.94810000000001</v>
      </c>
      <c r="J46" s="19">
        <v>18798.895799999998</v>
      </c>
      <c r="K46" s="19">
        <v>35714.198700000001</v>
      </c>
      <c r="L46" s="19">
        <v>9921.2391000000007</v>
      </c>
      <c r="M46" s="19">
        <v>5419.3914000000004</v>
      </c>
      <c r="N46" s="19">
        <v>7751.0492999999997</v>
      </c>
      <c r="O46" s="19">
        <v>10354.5846</v>
      </c>
      <c r="P46" s="19">
        <v>17928.924299999999</v>
      </c>
      <c r="Q46" s="19">
        <v>24344.4411</v>
      </c>
      <c r="R46" s="19">
        <v>2709.0450000000001</v>
      </c>
    </row>
    <row r="47" spans="1:21" x14ac:dyDescent="0.3">
      <c r="B47" s="26"/>
      <c r="C47" s="20">
        <v>2019</v>
      </c>
      <c r="D47" s="21">
        <v>2434.8888000000002</v>
      </c>
      <c r="E47" s="21">
        <v>8350.1288999999997</v>
      </c>
      <c r="F47" s="21">
        <v>5034.4254000000001</v>
      </c>
      <c r="G47" s="21">
        <v>2192.9508000000001</v>
      </c>
      <c r="H47" s="21">
        <v>914.05709999999999</v>
      </c>
      <c r="I47" s="21">
        <v>369.63</v>
      </c>
      <c r="J47" s="21">
        <v>19021.554899999999</v>
      </c>
      <c r="K47" s="21">
        <v>35234.612099999998</v>
      </c>
      <c r="L47" s="21">
        <v>9802.8135000000002</v>
      </c>
      <c r="M47" s="21">
        <v>6362.1611999999996</v>
      </c>
      <c r="N47" s="21">
        <v>6975.3914999999997</v>
      </c>
      <c r="O47" s="21">
        <v>10294.5321</v>
      </c>
      <c r="P47" s="21">
        <v>17944.0893</v>
      </c>
      <c r="Q47" s="21">
        <v>24334.289100000002</v>
      </c>
      <c r="R47" s="21">
        <v>2769.5493000000001</v>
      </c>
    </row>
    <row r="48" spans="1:21" x14ac:dyDescent="0.3">
      <c r="B48" s="27" t="s">
        <v>31</v>
      </c>
      <c r="C48" s="27"/>
      <c r="D48" s="19">
        <f>((D47-D42)/D42)*100</f>
        <v>0.25680914818666389</v>
      </c>
      <c r="E48" s="19">
        <f t="shared" ref="E48:R48" si="4">((E47-E42)/E42)*100</f>
        <v>5.3395144849310237</v>
      </c>
      <c r="F48" s="19">
        <f t="shared" si="4"/>
        <v>13.789698603474909</v>
      </c>
      <c r="G48" s="19">
        <f t="shared" si="4"/>
        <v>54.080982228225416</v>
      </c>
      <c r="H48" s="19">
        <f t="shared" si="4"/>
        <v>37.417582789297427</v>
      </c>
      <c r="I48" s="19">
        <f t="shared" si="4"/>
        <v>-2.8064719956266404</v>
      </c>
      <c r="J48" s="19">
        <f t="shared" si="4"/>
        <v>-8.7001171883639632</v>
      </c>
      <c r="K48" s="19">
        <f t="shared" si="4"/>
        <v>-3.8182085657916134</v>
      </c>
      <c r="L48" s="19">
        <f t="shared" si="4"/>
        <v>-2.4270564419105893</v>
      </c>
      <c r="M48" s="19">
        <f t="shared" si="4"/>
        <v>65.894455625478727</v>
      </c>
      <c r="N48" s="19">
        <f t="shared" si="4"/>
        <v>3.4457928421397699</v>
      </c>
      <c r="O48" s="19">
        <f t="shared" si="4"/>
        <v>-10.226967441883088</v>
      </c>
      <c r="P48" s="19">
        <f t="shared" si="4"/>
        <v>-1.0732511991804039</v>
      </c>
      <c r="Q48" s="19">
        <f t="shared" si="4"/>
        <v>-1.0598573595600587</v>
      </c>
      <c r="R48" s="19">
        <f t="shared" si="4"/>
        <v>11.082365375743709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10" customWidth="1"/>
    <col min="21" max="21" width="11.5546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49" t="s">
        <v>0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43" t="s">
        <v>27</v>
      </c>
      <c r="Y3" s="44"/>
      <c r="Z3" s="18">
        <v>2001</v>
      </c>
      <c r="AA3" s="19">
        <v>0</v>
      </c>
      <c r="AB3" s="19">
        <v>354.74200000000002</v>
      </c>
      <c r="AC3" s="19">
        <v>487.77</v>
      </c>
      <c r="AD3" s="19">
        <v>266.05599999999998</v>
      </c>
      <c r="AE3" s="19">
        <v>150.76499999999999</v>
      </c>
      <c r="AF3" s="19">
        <v>8.8689999999999998</v>
      </c>
      <c r="AG3" s="19">
        <v>0</v>
      </c>
      <c r="AH3" s="19">
        <v>0</v>
      </c>
      <c r="AI3" s="19">
        <v>26.606000000000002</v>
      </c>
      <c r="AJ3" s="19">
        <v>0</v>
      </c>
      <c r="AK3" s="19">
        <v>0</v>
      </c>
      <c r="AL3" s="19">
        <v>0</v>
      </c>
      <c r="AM3" s="19">
        <v>97.554000000000002</v>
      </c>
      <c r="AN3" s="19">
        <v>186.239</v>
      </c>
      <c r="AO3" s="19">
        <v>115.291</v>
      </c>
      <c r="AP3" s="19">
        <v>195.108</v>
      </c>
      <c r="AQ3" s="19">
        <f>SUM(AA3:AP3)</f>
        <v>1889</v>
      </c>
    </row>
    <row r="4" spans="1:43" ht="15" customHeight="1" x14ac:dyDescent="0.3">
      <c r="A4" s="38"/>
      <c r="B4" s="26"/>
      <c r="C4" s="18">
        <v>2006</v>
      </c>
      <c r="D4" s="19"/>
      <c r="E4" s="19"/>
      <c r="F4" s="19"/>
      <c r="G4" s="19"/>
      <c r="H4" s="19"/>
      <c r="I4" s="19"/>
      <c r="J4" s="19"/>
      <c r="K4" s="19"/>
      <c r="L4" s="19">
        <v>61.117199999999997</v>
      </c>
      <c r="M4" s="19">
        <v>192.43889999999999</v>
      </c>
      <c r="N4" s="19">
        <v>124.51139999999999</v>
      </c>
      <c r="O4" s="19">
        <v>76.764600000000002</v>
      </c>
      <c r="P4" s="19">
        <v>59.087699999999998</v>
      </c>
      <c r="Q4" s="19"/>
      <c r="R4" s="19"/>
      <c r="S4" s="19">
        <v>4194.2385000000004</v>
      </c>
      <c r="T4" s="19">
        <v>374.6628</v>
      </c>
      <c r="U4" s="19">
        <f>SUM(L4:T4)</f>
        <v>5082.8211000000001</v>
      </c>
      <c r="X4" s="45"/>
      <c r="Y4" s="46"/>
      <c r="Z4" s="18">
        <v>2006</v>
      </c>
      <c r="AA4" s="19">
        <v>26.518999999999998</v>
      </c>
      <c r="AB4" s="19">
        <v>278.44799999999998</v>
      </c>
      <c r="AC4" s="19">
        <v>384.524</v>
      </c>
      <c r="AD4" s="19">
        <v>652.36400000000003</v>
      </c>
      <c r="AE4" s="19">
        <v>424.30200000000002</v>
      </c>
      <c r="AF4" s="19">
        <v>39.777999999999999</v>
      </c>
      <c r="AG4" s="19">
        <v>5.3040000000000003</v>
      </c>
      <c r="AH4" s="19">
        <v>10.608000000000001</v>
      </c>
      <c r="AI4" s="19">
        <v>29.170999999999999</v>
      </c>
      <c r="AJ4" s="19">
        <v>5.3040000000000003</v>
      </c>
      <c r="AK4" s="19">
        <v>5.3040000000000003</v>
      </c>
      <c r="AL4" s="19">
        <v>42.43</v>
      </c>
      <c r="AM4" s="19">
        <v>286.404</v>
      </c>
      <c r="AN4" s="19">
        <v>37.125999999999998</v>
      </c>
      <c r="AO4" s="19">
        <v>307.61900000000003</v>
      </c>
      <c r="AP4" s="19">
        <v>275.79599999999999</v>
      </c>
      <c r="AQ4" s="19">
        <f t="shared" ref="AQ4:AQ6" si="0">SUM(AA4:AP4)</f>
        <v>2811.0010000000007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89.993700000000004</v>
      </c>
      <c r="M5" s="19">
        <v>386.16390000000001</v>
      </c>
      <c r="N5" s="19">
        <v>207.58410000000001</v>
      </c>
      <c r="O5" s="19">
        <v>148.554</v>
      </c>
      <c r="P5" s="19">
        <v>98.562600000000003</v>
      </c>
      <c r="Q5" s="19"/>
      <c r="R5" s="19"/>
      <c r="S5" s="19">
        <v>5087.4498000000003</v>
      </c>
      <c r="T5" s="19">
        <v>517.61969999999997</v>
      </c>
      <c r="U5" s="19">
        <f>SUM(L5:T5)</f>
        <v>6535.9278000000004</v>
      </c>
      <c r="X5" s="45"/>
      <c r="Y5" s="46"/>
      <c r="Z5" s="18">
        <v>2011</v>
      </c>
      <c r="AA5" s="19">
        <v>90.084999999999994</v>
      </c>
      <c r="AB5" s="19">
        <v>291.69</v>
      </c>
      <c r="AC5" s="19">
        <v>660.14</v>
      </c>
      <c r="AD5" s="19">
        <v>758.91499999999996</v>
      </c>
      <c r="AE5" s="19">
        <v>530.66099999999994</v>
      </c>
      <c r="AF5" s="19">
        <v>66.622</v>
      </c>
      <c r="AG5" s="19">
        <v>17.38</v>
      </c>
      <c r="AH5" s="19">
        <v>10.138</v>
      </c>
      <c r="AI5" s="19">
        <v>284.738</v>
      </c>
      <c r="AJ5" s="19">
        <v>17.669</v>
      </c>
      <c r="AK5" s="19">
        <v>21.434999999999999</v>
      </c>
      <c r="AL5" s="19">
        <v>28.677</v>
      </c>
      <c r="AM5" s="19">
        <v>339.19400000000002</v>
      </c>
      <c r="AN5" s="19">
        <v>166.55600000000001</v>
      </c>
      <c r="AO5" s="19">
        <v>412.18900000000002</v>
      </c>
      <c r="AP5" s="19">
        <v>632.91200000000003</v>
      </c>
      <c r="AQ5" s="19">
        <f t="shared" si="0"/>
        <v>4329.0009999999993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94.305599999999998</v>
      </c>
      <c r="M6" s="19">
        <v>451.95929999999998</v>
      </c>
      <c r="N6" s="19">
        <v>222.63120000000001</v>
      </c>
      <c r="O6" s="19">
        <v>132.51329999999999</v>
      </c>
      <c r="P6" s="19">
        <v>88.388999999999996</v>
      </c>
      <c r="Q6" s="19"/>
      <c r="R6" s="19"/>
      <c r="S6" s="19">
        <v>5392.5245999999997</v>
      </c>
      <c r="T6" s="19">
        <v>428.51429999999999</v>
      </c>
      <c r="U6" s="19">
        <f>SUM(L6:T6)</f>
        <v>6810.8372999999992</v>
      </c>
      <c r="X6" s="47"/>
      <c r="Y6" s="48"/>
      <c r="Z6" s="18">
        <v>2016</v>
      </c>
      <c r="AA6" s="19">
        <v>69.040999999999997</v>
      </c>
      <c r="AB6" s="19">
        <v>303.71100000000001</v>
      </c>
      <c r="AC6" s="19">
        <v>659.37599999999998</v>
      </c>
      <c r="AD6" s="19">
        <v>1124.183</v>
      </c>
      <c r="AE6" s="19">
        <v>543.08799999999997</v>
      </c>
      <c r="AF6" s="19">
        <v>128.14400000000001</v>
      </c>
      <c r="AG6" s="19">
        <v>55.442</v>
      </c>
      <c r="AH6" s="19">
        <v>9.7629999999999999</v>
      </c>
      <c r="AI6" s="19">
        <v>189.68799999999999</v>
      </c>
      <c r="AJ6" s="19">
        <v>30.335999999999999</v>
      </c>
      <c r="AK6" s="19">
        <v>21.968</v>
      </c>
      <c r="AL6" s="19">
        <v>20.224</v>
      </c>
      <c r="AM6" s="19">
        <v>218.804</v>
      </c>
      <c r="AN6" s="19">
        <v>341.71800000000002</v>
      </c>
      <c r="AO6" s="19">
        <v>299.52600000000001</v>
      </c>
      <c r="AP6" s="19">
        <v>652.92600000000004</v>
      </c>
      <c r="AQ6" s="19">
        <f t="shared" si="0"/>
        <v>4667.9379999999992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108.52290000000001</v>
      </c>
      <c r="M7" s="19">
        <v>501.17939999999999</v>
      </c>
      <c r="N7" s="19">
        <v>231.52770000000001</v>
      </c>
      <c r="O7" s="19">
        <v>150.86609999999999</v>
      </c>
      <c r="P7" s="19">
        <v>106.9884</v>
      </c>
      <c r="Q7" s="19"/>
      <c r="R7" s="19"/>
      <c r="S7" s="19">
        <v>5946.1325999999999</v>
      </c>
      <c r="T7" s="19">
        <v>385.72109999999998</v>
      </c>
      <c r="U7" s="19">
        <f>SUM(L7:T7)</f>
        <v>7430.9381999999996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99.345600000000005</v>
      </c>
      <c r="M8" s="19">
        <v>398.11860000000001</v>
      </c>
      <c r="N8" s="19">
        <v>173.57040000000001</v>
      </c>
      <c r="O8" s="19">
        <v>119.1708</v>
      </c>
      <c r="P8" s="19">
        <v>88.534800000000004</v>
      </c>
      <c r="Q8" s="19"/>
      <c r="R8" s="19"/>
      <c r="S8" s="19">
        <v>4671.8235000000004</v>
      </c>
      <c r="T8" s="19">
        <v>317.85390000000001</v>
      </c>
      <c r="U8" s="19">
        <f>SUM(L8:T8)</f>
        <v>5868.4176000000007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>
        <v>2910.6936000000001</v>
      </c>
      <c r="S10" s="21"/>
      <c r="T10" s="21"/>
      <c r="U10" s="21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4141.6352999999999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4685.4197999999997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5539.4919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3787.56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f>U4/R10</f>
        <v>1.7462576961037741</v>
      </c>
      <c r="S16" s="19"/>
      <c r="T16" s="19"/>
      <c r="U16" s="19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 t="shared" ref="R17:R20" si="1">U5/R11</f>
        <v>1.5781031709865909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si="1"/>
        <v>1.453623707314337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1.3414476154392427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1.549392643284859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162.1782</v>
      </c>
      <c r="M21" s="20">
        <v>2153.3193000000001</v>
      </c>
      <c r="N21" s="20">
        <v>309.91500000000002</v>
      </c>
      <c r="O21" s="20"/>
      <c r="P21" s="20">
        <v>338.54759999999999</v>
      </c>
      <c r="Q21" s="20"/>
      <c r="R21" s="20"/>
      <c r="S21" s="20">
        <v>2778.7572</v>
      </c>
      <c r="T21" s="20">
        <v>588.49199999999996</v>
      </c>
      <c r="U21" s="20">
        <f t="shared" ref="U21:U26" si="2">SUM(L21:T21)</f>
        <v>6331.2093000000004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157.48650000000001</v>
      </c>
      <c r="M22" s="20">
        <v>2109.9465</v>
      </c>
      <c r="N22" s="20">
        <v>294.64019999999999</v>
      </c>
      <c r="O22" s="20"/>
      <c r="P22" s="20">
        <v>386.48070000000001</v>
      </c>
      <c r="Q22" s="20"/>
      <c r="R22" s="20"/>
      <c r="S22" s="20">
        <v>2777.7096000000001</v>
      </c>
      <c r="T22" s="20">
        <v>634.90139999999997</v>
      </c>
      <c r="U22" s="20">
        <f t="shared" si="2"/>
        <v>6361.1648999999998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155.9196</v>
      </c>
      <c r="M23" s="20">
        <v>2173.8420000000001</v>
      </c>
      <c r="N23" s="20">
        <v>285.5367</v>
      </c>
      <c r="O23" s="20"/>
      <c r="P23" s="20">
        <v>423.82530000000003</v>
      </c>
      <c r="Q23" s="20"/>
      <c r="R23" s="20"/>
      <c r="S23" s="20">
        <v>2827.1961000000001</v>
      </c>
      <c r="T23" s="20">
        <v>638.67240000000004</v>
      </c>
      <c r="U23" s="20">
        <f t="shared" si="2"/>
        <v>6504.9921000000004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147.25980000000001</v>
      </c>
      <c r="M24" s="20">
        <v>2282.8887</v>
      </c>
      <c r="N24" s="20">
        <v>285.10469999999998</v>
      </c>
      <c r="O24" s="20"/>
      <c r="P24" s="20">
        <v>336.46679999999998</v>
      </c>
      <c r="Q24" s="20"/>
      <c r="R24" s="20"/>
      <c r="S24" s="20">
        <v>2889.0189</v>
      </c>
      <c r="T24" s="20">
        <v>580.74120000000005</v>
      </c>
      <c r="U24" s="20">
        <f t="shared" si="2"/>
        <v>6521.4801000000007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135.53729999999999</v>
      </c>
      <c r="M25" s="20">
        <v>2305.2968999999998</v>
      </c>
      <c r="N25" s="20">
        <v>282.22649999999999</v>
      </c>
      <c r="O25" s="20"/>
      <c r="P25" s="20">
        <v>376.07040000000001</v>
      </c>
      <c r="Q25" s="20"/>
      <c r="R25" s="20"/>
      <c r="S25" s="20">
        <v>2916.3834000000002</v>
      </c>
      <c r="T25" s="20">
        <v>559.4076</v>
      </c>
      <c r="U25" s="20">
        <f t="shared" si="2"/>
        <v>6574.9220999999998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137.35890000000001</v>
      </c>
      <c r="M26" s="20">
        <v>2342.6055000000001</v>
      </c>
      <c r="N26" s="20">
        <v>285.23880000000003</v>
      </c>
      <c r="O26" s="20"/>
      <c r="P26" s="20">
        <v>337.608</v>
      </c>
      <c r="Q26" s="20"/>
      <c r="R26" s="20"/>
      <c r="S26" s="20">
        <v>2927.3130000000001</v>
      </c>
      <c r="T26" s="20">
        <v>587.01869999999997</v>
      </c>
      <c r="U26" s="20">
        <f t="shared" si="2"/>
        <v>6617.1428999999998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25.182209797235068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25.061208474592977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25.412474555509206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25.43386656397773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25.526220436646796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25.664383183174333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256.697333207464</v>
      </c>
      <c r="M33" s="41"/>
      <c r="N33" s="42"/>
      <c r="O33" s="21"/>
      <c r="P33" s="21"/>
      <c r="Q33" s="21"/>
      <c r="R33" s="21"/>
      <c r="S33" s="21"/>
      <c r="T33" s="21"/>
      <c r="U33" s="21">
        <f>L33</f>
        <v>256.697333207464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279.80402790375899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279.80402790375899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277.82645395640498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277.82645395640498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281.14071088648899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281.14071088648899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281.03894960328603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281.03894960328603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286.392476137514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286.392476137514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7421.8356000000003</v>
      </c>
      <c r="E42" s="19">
        <v>3374.4032999999999</v>
      </c>
      <c r="F42" s="19">
        <v>3505.0167000000001</v>
      </c>
      <c r="G42" s="19">
        <v>1061.8596</v>
      </c>
      <c r="H42" s="19">
        <v>403.77600000000001</v>
      </c>
      <c r="I42" s="19">
        <v>245.73330000000001</v>
      </c>
      <c r="J42" s="19">
        <v>1555.8615</v>
      </c>
      <c r="K42" s="19">
        <v>22421.236499999999</v>
      </c>
      <c r="L42" s="19">
        <v>2826.5436</v>
      </c>
      <c r="M42" s="19">
        <v>4089.7997999999998</v>
      </c>
      <c r="N42" s="19">
        <v>3368.3859000000002</v>
      </c>
      <c r="O42" s="19">
        <v>8869.8672000000006</v>
      </c>
      <c r="P42" s="19">
        <v>18908.524799999999</v>
      </c>
      <c r="Q42" s="19">
        <v>25669.728899999998</v>
      </c>
      <c r="R42" s="19">
        <v>13694.9058</v>
      </c>
    </row>
    <row r="43" spans="1:21" x14ac:dyDescent="0.3">
      <c r="B43" s="26"/>
      <c r="C43" s="20">
        <v>2006</v>
      </c>
      <c r="D43" s="21">
        <v>7436.2851000000001</v>
      </c>
      <c r="E43" s="21">
        <v>3402.4814999999999</v>
      </c>
      <c r="F43" s="21">
        <v>3567.1608000000001</v>
      </c>
      <c r="G43" s="21">
        <v>1200.8043</v>
      </c>
      <c r="H43" s="21">
        <v>448.99650000000003</v>
      </c>
      <c r="I43" s="21">
        <v>210.1842</v>
      </c>
      <c r="J43" s="21">
        <v>1476.2682</v>
      </c>
      <c r="K43" s="21">
        <v>21718.6695</v>
      </c>
      <c r="L43" s="21">
        <v>2588.1957000000002</v>
      </c>
      <c r="M43" s="21">
        <v>5258.3013000000001</v>
      </c>
      <c r="N43" s="21">
        <v>3575.2392</v>
      </c>
      <c r="O43" s="21">
        <v>8276.5737000000008</v>
      </c>
      <c r="P43" s="21">
        <v>18882.2925</v>
      </c>
      <c r="Q43" s="21">
        <v>25819.520400000001</v>
      </c>
      <c r="R43" s="21">
        <v>13556.5056</v>
      </c>
    </row>
    <row r="44" spans="1:21" x14ac:dyDescent="0.3">
      <c r="B44" s="26"/>
      <c r="C44" s="18">
        <v>2011</v>
      </c>
      <c r="D44" s="19">
        <v>7263.1125000000002</v>
      </c>
      <c r="E44" s="19">
        <v>3359.6631000000002</v>
      </c>
      <c r="F44" s="19">
        <v>3592.1187</v>
      </c>
      <c r="G44" s="19">
        <v>1349.7489</v>
      </c>
      <c r="H44" s="19">
        <v>518.10569999999996</v>
      </c>
      <c r="I44" s="19">
        <v>257.91390000000001</v>
      </c>
      <c r="J44" s="19">
        <v>1411.0227</v>
      </c>
      <c r="K44" s="19">
        <v>22330.251</v>
      </c>
      <c r="L44" s="19">
        <v>2405.0205000000001</v>
      </c>
      <c r="M44" s="19">
        <v>4963.9148999999998</v>
      </c>
      <c r="N44" s="19">
        <v>3699.1260000000002</v>
      </c>
      <c r="O44" s="19">
        <v>7938.7092000000002</v>
      </c>
      <c r="P44" s="19">
        <v>18888.822899999999</v>
      </c>
      <c r="Q44" s="19">
        <v>25988.922900000001</v>
      </c>
      <c r="R44" s="19">
        <v>13451.025600000001</v>
      </c>
    </row>
    <row r="45" spans="1:21" x14ac:dyDescent="0.3">
      <c r="B45" s="26"/>
      <c r="C45" s="20">
        <v>2013</v>
      </c>
      <c r="D45" s="21">
        <v>7267.9256999999998</v>
      </c>
      <c r="E45" s="21">
        <v>3318.5070000000001</v>
      </c>
      <c r="F45" s="21">
        <v>3595.4315999999999</v>
      </c>
      <c r="G45" s="21">
        <v>1420.5024000000001</v>
      </c>
      <c r="H45" s="21">
        <v>545.45939999999996</v>
      </c>
      <c r="I45" s="21">
        <v>248.8554</v>
      </c>
      <c r="J45" s="21">
        <v>1312.1442</v>
      </c>
      <c r="K45" s="21">
        <v>23404.5</v>
      </c>
      <c r="L45" s="21">
        <v>2372.6655000000001</v>
      </c>
      <c r="M45" s="21">
        <v>4744.4129999999996</v>
      </c>
      <c r="N45" s="21">
        <v>2922.1415999999999</v>
      </c>
      <c r="O45" s="21">
        <v>7891.6193999999996</v>
      </c>
      <c r="P45" s="21">
        <v>18881.8524</v>
      </c>
      <c r="Q45" s="21">
        <v>26428.742099999999</v>
      </c>
      <c r="R45" s="21">
        <v>13062.718800000001</v>
      </c>
    </row>
    <row r="46" spans="1:21" x14ac:dyDescent="0.3">
      <c r="B46" s="26"/>
      <c r="C46" s="25">
        <v>2016</v>
      </c>
      <c r="D46" s="19">
        <v>7248.1211999999996</v>
      </c>
      <c r="E46" s="19">
        <v>3321.6426000000001</v>
      </c>
      <c r="F46" s="19">
        <v>3609.7127999999998</v>
      </c>
      <c r="G46" s="19">
        <v>1493.1783</v>
      </c>
      <c r="H46" s="19">
        <v>575.5086</v>
      </c>
      <c r="I46" s="19">
        <v>271.94490000000002</v>
      </c>
      <c r="J46" s="19">
        <v>1146.4227000000001</v>
      </c>
      <c r="K46" s="19">
        <v>23363.871299999999</v>
      </c>
      <c r="L46" s="19">
        <v>2285.9270999999999</v>
      </c>
      <c r="M46" s="19">
        <v>4689.6831000000002</v>
      </c>
      <c r="N46" s="19">
        <v>3315.42</v>
      </c>
      <c r="O46" s="19">
        <v>7730.8487999999998</v>
      </c>
      <c r="P46" s="19">
        <v>18896.027399999999</v>
      </c>
      <c r="Q46" s="19">
        <v>26520.307199999999</v>
      </c>
      <c r="R46" s="19">
        <v>12948.862499999999</v>
      </c>
    </row>
    <row r="47" spans="1:21" x14ac:dyDescent="0.3">
      <c r="B47" s="26"/>
      <c r="C47" s="20">
        <v>2019</v>
      </c>
      <c r="D47" s="21">
        <v>7092.027</v>
      </c>
      <c r="E47" s="21">
        <v>3279.9933000000001</v>
      </c>
      <c r="F47" s="21">
        <v>3610.5210000000002</v>
      </c>
      <c r="G47" s="21">
        <v>1575.6786</v>
      </c>
      <c r="H47" s="21">
        <v>602.18280000000004</v>
      </c>
      <c r="I47" s="21">
        <v>254.11410000000001</v>
      </c>
      <c r="J47" s="21">
        <v>1166.3433</v>
      </c>
      <c r="K47" s="21">
        <v>23653.0818</v>
      </c>
      <c r="L47" s="21">
        <v>2300.346</v>
      </c>
      <c r="M47" s="21">
        <v>4661.7326999999996</v>
      </c>
      <c r="N47" s="21">
        <v>2960.2872000000002</v>
      </c>
      <c r="O47" s="21">
        <v>7695.5120999999999</v>
      </c>
      <c r="P47" s="21">
        <v>18852.280200000001</v>
      </c>
      <c r="Q47" s="21">
        <v>26582.046300000002</v>
      </c>
      <c r="R47" s="21">
        <v>13131.3321</v>
      </c>
    </row>
    <row r="48" spans="1:21" x14ac:dyDescent="0.3">
      <c r="B48" s="27" t="s">
        <v>31</v>
      </c>
      <c r="C48" s="27"/>
      <c r="D48" s="19">
        <f>((D47-D42)/D42)*100</f>
        <v>-4.4437605166032013</v>
      </c>
      <c r="E48" s="19">
        <f t="shared" ref="E48:R48" si="4">((E47-E42)/E42)*100</f>
        <v>-2.7978279893218412</v>
      </c>
      <c r="F48" s="19">
        <f t="shared" si="4"/>
        <v>3.0100940745874349</v>
      </c>
      <c r="G48" s="19">
        <f t="shared" si="4"/>
        <v>48.388600526849309</v>
      </c>
      <c r="H48" s="19">
        <f t="shared" si="4"/>
        <v>49.137838801711844</v>
      </c>
      <c r="I48" s="19">
        <f t="shared" si="4"/>
        <v>3.4105267784219691</v>
      </c>
      <c r="J48" s="19">
        <f t="shared" si="4"/>
        <v>-25.035531761663876</v>
      </c>
      <c r="K48" s="19">
        <f t="shared" si="4"/>
        <v>5.4941006487309521</v>
      </c>
      <c r="L48" s="19">
        <f t="shared" si="4"/>
        <v>-18.616291643263523</v>
      </c>
      <c r="M48" s="19">
        <f t="shared" si="4"/>
        <v>13.98437400285461</v>
      </c>
      <c r="N48" s="19">
        <f t="shared" si="4"/>
        <v>-12.115556593441386</v>
      </c>
      <c r="O48" s="19">
        <f t="shared" si="4"/>
        <v>-13.239827311056027</v>
      </c>
      <c r="P48" s="19">
        <f t="shared" si="4"/>
        <v>-0.29745630923041749</v>
      </c>
      <c r="Q48" s="19">
        <f t="shared" si="4"/>
        <v>3.5540593496490089</v>
      </c>
      <c r="R48" s="19">
        <f t="shared" si="4"/>
        <v>-4.1152068384435383</v>
      </c>
    </row>
  </sheetData>
  <mergeCells count="20">
    <mergeCell ref="X3:Y6"/>
    <mergeCell ref="AA1:AP1"/>
    <mergeCell ref="A33:A38"/>
    <mergeCell ref="B33:B38"/>
    <mergeCell ref="L33:N33"/>
    <mergeCell ref="L34:N34"/>
    <mergeCell ref="L35:N35"/>
    <mergeCell ref="L36:N36"/>
    <mergeCell ref="L37:N37"/>
    <mergeCell ref="L38:N38"/>
    <mergeCell ref="A21:A32"/>
    <mergeCell ref="B21:B26"/>
    <mergeCell ref="B27:B32"/>
    <mergeCell ref="D1:T1"/>
    <mergeCell ref="A3:A20"/>
    <mergeCell ref="B3:B8"/>
    <mergeCell ref="B42:B47"/>
    <mergeCell ref="B48:C48"/>
    <mergeCell ref="B9:B14"/>
    <mergeCell ref="B15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9.33203125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19"/>
      <c r="E3" s="19"/>
      <c r="F3" s="19"/>
      <c r="G3" s="19"/>
      <c r="H3" s="19"/>
      <c r="I3" s="19"/>
      <c r="J3" s="19"/>
      <c r="K3" s="19"/>
      <c r="L3" s="19">
        <v>1035.5120999999999</v>
      </c>
      <c r="M3" s="19">
        <v>719.52480000000003</v>
      </c>
      <c r="N3" s="19">
        <v>637.66980000000001</v>
      </c>
      <c r="O3" s="19">
        <v>252.9504</v>
      </c>
      <c r="P3" s="19">
        <v>60.487200000000001</v>
      </c>
      <c r="Q3" s="19"/>
      <c r="R3" s="19"/>
      <c r="S3" s="19">
        <v>3217.2714000000001</v>
      </c>
      <c r="T3" s="19">
        <v>287.27910000000003</v>
      </c>
      <c r="U3" s="19">
        <f t="shared" ref="U3:U8" si="0">SUM(L3:T3)</f>
        <v>6210.6948000000002</v>
      </c>
      <c r="X3" s="26" t="s">
        <v>27</v>
      </c>
      <c r="Y3" s="26"/>
      <c r="Z3" s="18">
        <v>2001</v>
      </c>
      <c r="AA3" s="19">
        <v>0</v>
      </c>
      <c r="AB3" s="19">
        <v>29</v>
      </c>
      <c r="AC3" s="19">
        <v>328.66699999999997</v>
      </c>
      <c r="AD3" s="19">
        <v>87</v>
      </c>
      <c r="AE3" s="19">
        <v>19.332999999999998</v>
      </c>
      <c r="AF3" s="19">
        <v>0</v>
      </c>
      <c r="AG3" s="19">
        <v>67.667000000000002</v>
      </c>
      <c r="AH3" s="19">
        <v>0</v>
      </c>
      <c r="AI3" s="19">
        <v>106.333</v>
      </c>
      <c r="AJ3" s="19">
        <v>0</v>
      </c>
      <c r="AK3" s="19">
        <v>0</v>
      </c>
      <c r="AL3" s="19">
        <v>1943</v>
      </c>
      <c r="AM3" s="19">
        <v>19.332999999999998</v>
      </c>
      <c r="AN3" s="19">
        <v>87</v>
      </c>
      <c r="AO3" s="19">
        <v>9.6669999999999998</v>
      </c>
      <c r="AP3" s="19">
        <v>290</v>
      </c>
      <c r="AQ3" s="19">
        <f>SUM(AA3:AP3)</f>
        <v>2987</v>
      </c>
    </row>
    <row r="4" spans="1:43" x14ac:dyDescent="0.3">
      <c r="A4" s="38"/>
      <c r="B4" s="26"/>
      <c r="C4" s="18">
        <v>2006</v>
      </c>
      <c r="D4" s="19"/>
      <c r="E4" s="19"/>
      <c r="F4" s="19"/>
      <c r="G4" s="19"/>
      <c r="H4" s="19"/>
      <c r="I4" s="19"/>
      <c r="J4" s="19"/>
      <c r="K4" s="19"/>
      <c r="L4" s="19">
        <v>1782.3411000000001</v>
      </c>
      <c r="M4" s="19">
        <v>1235.7548999999999</v>
      </c>
      <c r="N4" s="19">
        <v>997.56539999999995</v>
      </c>
      <c r="O4" s="19">
        <v>375.91019999999997</v>
      </c>
      <c r="P4" s="19">
        <v>219.80699999999999</v>
      </c>
      <c r="Q4" s="19"/>
      <c r="R4" s="19"/>
      <c r="S4" s="19">
        <v>4543.9695000000002</v>
      </c>
      <c r="T4" s="19">
        <v>457.43220000000002</v>
      </c>
      <c r="U4" s="19">
        <f t="shared" si="0"/>
        <v>9612.7802999999985</v>
      </c>
      <c r="X4" s="26"/>
      <c r="Y4" s="26"/>
      <c r="Z4" s="18">
        <v>2006</v>
      </c>
      <c r="AA4" s="19">
        <v>0</v>
      </c>
      <c r="AB4" s="19">
        <v>12.999000000000001</v>
      </c>
      <c r="AC4" s="19">
        <v>107.241</v>
      </c>
      <c r="AD4" s="19">
        <v>132.15600000000001</v>
      </c>
      <c r="AE4" s="19">
        <v>44.412999999999997</v>
      </c>
      <c r="AF4" s="19">
        <v>5.4160000000000004</v>
      </c>
      <c r="AG4" s="19">
        <v>23.831</v>
      </c>
      <c r="AH4" s="19">
        <v>7.5830000000000002</v>
      </c>
      <c r="AI4" s="19">
        <v>41.162999999999997</v>
      </c>
      <c r="AJ4" s="19">
        <v>10.832000000000001</v>
      </c>
      <c r="AK4" s="19">
        <v>28.164000000000001</v>
      </c>
      <c r="AL4" s="19">
        <v>353.13799999999998</v>
      </c>
      <c r="AM4" s="19">
        <v>41.162999999999997</v>
      </c>
      <c r="AN4" s="19">
        <v>5.4160000000000004</v>
      </c>
      <c r="AO4" s="19">
        <v>129.99</v>
      </c>
      <c r="AP4" s="19">
        <v>97.492000000000004</v>
      </c>
      <c r="AQ4" s="19">
        <f t="shared" ref="AQ4:AQ6" si="1">SUM(AA4:AP4)</f>
        <v>1040.9970000000001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2461.9832999999999</v>
      </c>
      <c r="M5" s="19">
        <v>2524.0644000000002</v>
      </c>
      <c r="N5" s="19">
        <v>1845.7317</v>
      </c>
      <c r="O5" s="19">
        <v>640.41570000000002</v>
      </c>
      <c r="P5" s="19">
        <v>414.43470000000002</v>
      </c>
      <c r="Q5" s="19"/>
      <c r="R5" s="19"/>
      <c r="S5" s="19">
        <v>5660.3906999999999</v>
      </c>
      <c r="T5" s="19">
        <v>580.67729999999995</v>
      </c>
      <c r="U5" s="19">
        <f t="shared" si="0"/>
        <v>14127.6978</v>
      </c>
      <c r="X5" s="26"/>
      <c r="Y5" s="26"/>
      <c r="Z5" s="18">
        <v>2011</v>
      </c>
      <c r="AA5" s="19">
        <v>0</v>
      </c>
      <c r="AB5" s="19">
        <v>133.46</v>
      </c>
      <c r="AC5" s="19">
        <v>133.46</v>
      </c>
      <c r="AD5" s="19">
        <v>143.13999999999999</v>
      </c>
      <c r="AE5" s="19">
        <v>116.518</v>
      </c>
      <c r="AF5" s="19">
        <v>31.809000000000001</v>
      </c>
      <c r="AG5" s="19">
        <v>107.874</v>
      </c>
      <c r="AH5" s="19">
        <v>33.537999999999997</v>
      </c>
      <c r="AI5" s="19">
        <v>79.177000000000007</v>
      </c>
      <c r="AJ5" s="19">
        <v>8.99</v>
      </c>
      <c r="AK5" s="19">
        <v>9.3350000000000009</v>
      </c>
      <c r="AL5" s="19">
        <v>230.61500000000001</v>
      </c>
      <c r="AM5" s="19">
        <v>68.457999999999998</v>
      </c>
      <c r="AN5" s="19">
        <v>39.761000000000003</v>
      </c>
      <c r="AO5" s="19">
        <v>101.65</v>
      </c>
      <c r="AP5" s="19">
        <v>145.215</v>
      </c>
      <c r="AQ5" s="19">
        <f t="shared" si="1"/>
        <v>1383.0000000000002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2730.4749000000002</v>
      </c>
      <c r="M6" s="19">
        <v>2993.1912000000002</v>
      </c>
      <c r="N6" s="19">
        <v>2149.7840999999999</v>
      </c>
      <c r="O6" s="19">
        <v>595.11149999999998</v>
      </c>
      <c r="P6" s="19">
        <v>369.33390000000003</v>
      </c>
      <c r="Q6" s="19"/>
      <c r="R6" s="19"/>
      <c r="S6" s="19">
        <v>6097.7933999999996</v>
      </c>
      <c r="T6" s="19">
        <v>462.07709999999997</v>
      </c>
      <c r="U6" s="19">
        <f t="shared" si="0"/>
        <v>15397.766099999999</v>
      </c>
      <c r="X6" s="26"/>
      <c r="Y6" s="26"/>
      <c r="Z6" s="18">
        <v>2016</v>
      </c>
      <c r="AA6" s="19">
        <v>0</v>
      </c>
      <c r="AB6" s="19">
        <v>119.15</v>
      </c>
      <c r="AC6" s="19">
        <v>462.39499999999998</v>
      </c>
      <c r="AD6" s="19">
        <v>128.584</v>
      </c>
      <c r="AE6" s="19">
        <v>108.01900000000001</v>
      </c>
      <c r="AF6" s="19">
        <v>21.094999999999999</v>
      </c>
      <c r="AG6" s="19">
        <v>90.634</v>
      </c>
      <c r="AH6" s="19">
        <v>19.928999999999998</v>
      </c>
      <c r="AI6" s="19">
        <v>52.472999999999999</v>
      </c>
      <c r="AJ6" s="19">
        <v>6.5720000000000001</v>
      </c>
      <c r="AK6" s="19">
        <v>7.7380000000000004</v>
      </c>
      <c r="AL6" s="19">
        <v>107.70099999999999</v>
      </c>
      <c r="AM6" s="19">
        <v>127.63</v>
      </c>
      <c r="AN6" s="19">
        <v>52.366999999999997</v>
      </c>
      <c r="AO6" s="19">
        <v>86.924000000000007</v>
      </c>
      <c r="AP6" s="19">
        <v>100.069</v>
      </c>
      <c r="AQ6" s="19">
        <f t="shared" si="1"/>
        <v>1491.28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3058.8083999999999</v>
      </c>
      <c r="M7" s="19">
        <v>3350.5758000000001</v>
      </c>
      <c r="N7" s="19">
        <v>2355.6842999999999</v>
      </c>
      <c r="O7" s="19">
        <v>703.02689999999996</v>
      </c>
      <c r="P7" s="19">
        <v>530.14229999999998</v>
      </c>
      <c r="Q7" s="19"/>
      <c r="R7" s="19"/>
      <c r="S7" s="19">
        <v>6672.1724999999997</v>
      </c>
      <c r="T7" s="19">
        <v>506.71620000000001</v>
      </c>
      <c r="U7" s="19">
        <f t="shared" si="0"/>
        <v>17177.126400000001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2383.3593000000001</v>
      </c>
      <c r="M8" s="19">
        <v>2654.4528</v>
      </c>
      <c r="N8" s="19">
        <v>1733.0589</v>
      </c>
      <c r="O8" s="19">
        <v>546.10289999999998</v>
      </c>
      <c r="P8" s="19">
        <v>281.95650000000001</v>
      </c>
      <c r="Q8" s="19"/>
      <c r="R8" s="19"/>
      <c r="S8" s="19">
        <v>4523.8284000000003</v>
      </c>
      <c r="T8" s="19">
        <v>351.00900000000001</v>
      </c>
      <c r="U8" s="19">
        <f t="shared" si="0"/>
        <v>12473.7678</v>
      </c>
    </row>
    <row r="9" spans="1:43" x14ac:dyDescent="0.3">
      <c r="A9" s="38"/>
      <c r="B9" s="39" t="s">
        <v>21</v>
      </c>
      <c r="C9" s="20">
        <v>2001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v>1756.5804000000001</v>
      </c>
      <c r="S9" s="21"/>
      <c r="T9" s="21"/>
      <c r="U9" s="21"/>
    </row>
    <row r="10" spans="1:43" x14ac:dyDescent="0.3">
      <c r="A10" s="38"/>
      <c r="B10" s="39"/>
      <c r="C10" s="20">
        <v>2006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>
        <v>6143.4935999999998</v>
      </c>
      <c r="S10" s="21"/>
      <c r="T10" s="21"/>
      <c r="U10" s="21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7160.9363999999996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7981.9830000000002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9072.9477000000006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6829.1540999999997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>
        <f>U3/R9</f>
        <v>3.5356735165666202</v>
      </c>
      <c r="S15" s="19"/>
      <c r="T15" s="19"/>
      <c r="U15" s="19"/>
    </row>
    <row r="16" spans="1:43" x14ac:dyDescent="0.3">
      <c r="A16" s="38"/>
      <c r="B16" s="26"/>
      <c r="C16" s="18">
        <v>2006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f t="shared" ref="R16:R20" si="2">U4/R10</f>
        <v>1.5647090932104168</v>
      </c>
      <c r="S16" s="19"/>
      <c r="T16" s="19"/>
      <c r="U16" s="19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 t="shared" si="2"/>
        <v>1.9728841328628475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si="2"/>
        <v>1.9290652585955141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2"/>
        <v>1.8932244478825773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2"/>
        <v>1.8265465411008956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893.19330000000002</v>
      </c>
      <c r="M21" s="20">
        <v>1397.0735999999999</v>
      </c>
      <c r="N21" s="20">
        <v>1229.8373999999999</v>
      </c>
      <c r="O21" s="20"/>
      <c r="P21" s="20">
        <v>153.97290000000001</v>
      </c>
      <c r="Q21" s="20"/>
      <c r="R21" s="20"/>
      <c r="S21" s="20">
        <v>1855.2942</v>
      </c>
      <c r="T21" s="20">
        <v>178.01910000000001</v>
      </c>
      <c r="U21" s="20">
        <f t="shared" ref="U21:U26" si="3">SUM(L21:T21)</f>
        <v>5707.3905000000004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855.81899999999996</v>
      </c>
      <c r="M22" s="20">
        <v>1447.11</v>
      </c>
      <c r="N22" s="20">
        <v>1243.2996000000001</v>
      </c>
      <c r="O22" s="20"/>
      <c r="P22" s="20">
        <v>300.57749999999999</v>
      </c>
      <c r="Q22" s="20"/>
      <c r="R22" s="20"/>
      <c r="S22" s="20">
        <v>1821.1419000000001</v>
      </c>
      <c r="T22" s="20">
        <v>237.57749999999999</v>
      </c>
      <c r="U22" s="20">
        <f t="shared" si="3"/>
        <v>5905.5255000000006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827.05859999999996</v>
      </c>
      <c r="M23" s="20">
        <v>1535.787</v>
      </c>
      <c r="N23" s="20">
        <v>1228.7177999999999</v>
      </c>
      <c r="O23" s="20"/>
      <c r="P23" s="20">
        <v>311.74650000000003</v>
      </c>
      <c r="Q23" s="20"/>
      <c r="R23" s="20"/>
      <c r="S23" s="20">
        <v>1838.3246999999999</v>
      </c>
      <c r="T23" s="20">
        <v>227.89169999999999</v>
      </c>
      <c r="U23" s="20">
        <f t="shared" si="3"/>
        <v>5969.5263000000004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840.27329999999995</v>
      </c>
      <c r="M24" s="20">
        <v>1621.8405</v>
      </c>
      <c r="N24" s="20">
        <v>1244.7819</v>
      </c>
      <c r="O24" s="20"/>
      <c r="P24" s="20">
        <v>249.9111</v>
      </c>
      <c r="Q24" s="20"/>
      <c r="R24" s="20"/>
      <c r="S24" s="20">
        <v>1890.4743000000001</v>
      </c>
      <c r="T24" s="20">
        <v>179.16120000000001</v>
      </c>
      <c r="U24" s="20">
        <f t="shared" si="3"/>
        <v>6026.4423000000006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822.39660000000003</v>
      </c>
      <c r="M25" s="20">
        <v>1618.0497</v>
      </c>
      <c r="N25" s="20">
        <v>1239.1559999999999</v>
      </c>
      <c r="O25" s="20"/>
      <c r="P25" s="20">
        <v>326.04840000000002</v>
      </c>
      <c r="Q25" s="20"/>
      <c r="R25" s="20"/>
      <c r="S25" s="20">
        <v>1891.8135</v>
      </c>
      <c r="T25" s="20">
        <v>181.78380000000001</v>
      </c>
      <c r="U25" s="20">
        <f t="shared" si="3"/>
        <v>6079.2480000000005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843.88409999999999</v>
      </c>
      <c r="M26" s="20">
        <v>1674.1764000000001</v>
      </c>
      <c r="N26" s="20">
        <v>1264.2291</v>
      </c>
      <c r="O26" s="20"/>
      <c r="P26" s="20">
        <v>211.53149999999999</v>
      </c>
      <c r="Q26" s="20"/>
      <c r="R26" s="20"/>
      <c r="S26" s="20">
        <v>1903.7736</v>
      </c>
      <c r="T26" s="20">
        <v>182.0745</v>
      </c>
      <c r="U26" s="20">
        <f t="shared" si="3"/>
        <v>6079.6691999999994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26.828674354748838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27.430459174288917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27.495728669411346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27.682179064986396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27.779170335238778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27.74735078707452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342.355594764231</v>
      </c>
      <c r="M33" s="41"/>
      <c r="N33" s="42"/>
      <c r="O33" s="21"/>
      <c r="P33" s="21"/>
      <c r="Q33" s="21"/>
      <c r="R33" s="21"/>
      <c r="S33" s="21"/>
      <c r="T33" s="21"/>
      <c r="U33" s="21">
        <f>L33</f>
        <v>342.355594764231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372.49801315718901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4">L34</f>
        <v>372.49801315718901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378.878338297597</v>
      </c>
      <c r="M35" s="41"/>
      <c r="N35" s="42"/>
      <c r="O35" s="21"/>
      <c r="P35" s="21"/>
      <c r="Q35" s="21"/>
      <c r="R35" s="21"/>
      <c r="S35" s="21"/>
      <c r="T35" s="21"/>
      <c r="U35" s="21">
        <f t="shared" si="4"/>
        <v>378.878338297597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383.66859165023101</v>
      </c>
      <c r="M36" s="41"/>
      <c r="N36" s="42"/>
      <c r="O36" s="21"/>
      <c r="P36" s="21"/>
      <c r="Q36" s="21"/>
      <c r="R36" s="21"/>
      <c r="S36" s="21"/>
      <c r="T36" s="21"/>
      <c r="U36" s="21">
        <f t="shared" si="4"/>
        <v>383.66859165023101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380.806701547648</v>
      </c>
      <c r="M37" s="41"/>
      <c r="N37" s="42"/>
      <c r="O37" s="21"/>
      <c r="P37" s="21"/>
      <c r="Q37" s="21"/>
      <c r="R37" s="21"/>
      <c r="S37" s="21"/>
      <c r="T37" s="21"/>
      <c r="U37" s="21">
        <f t="shared" si="4"/>
        <v>380.806701547648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389.779775321052</v>
      </c>
      <c r="M38" s="41"/>
      <c r="N38" s="42"/>
      <c r="O38" s="21"/>
      <c r="P38" s="21"/>
      <c r="Q38" s="21"/>
      <c r="R38" s="21"/>
      <c r="S38" s="21"/>
      <c r="T38" s="21"/>
      <c r="U38" s="21">
        <f t="shared" si="4"/>
        <v>389.779775321052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2720.9762999999998</v>
      </c>
      <c r="E42" s="19">
        <v>4540.5414000000001</v>
      </c>
      <c r="F42" s="19">
        <v>2094.5790000000002</v>
      </c>
      <c r="G42" s="19">
        <v>635.88959999999997</v>
      </c>
      <c r="H42" s="19">
        <v>194.82749999999999</v>
      </c>
      <c r="I42" s="19">
        <v>210.25710000000001</v>
      </c>
      <c r="J42" s="19">
        <v>12649.518</v>
      </c>
      <c r="K42" s="19">
        <v>21225.706200000001</v>
      </c>
      <c r="L42" s="19">
        <v>15385.8213</v>
      </c>
      <c r="M42" s="19">
        <v>5903.4897000000001</v>
      </c>
      <c r="N42" s="19">
        <v>2082.7503000000002</v>
      </c>
      <c r="O42" s="19">
        <v>17861.2317</v>
      </c>
      <c r="P42" s="19">
        <v>16270.6032</v>
      </c>
      <c r="Q42" s="19">
        <v>20093.053500000002</v>
      </c>
      <c r="R42" s="19">
        <v>1565.5824</v>
      </c>
    </row>
    <row r="43" spans="1:21" x14ac:dyDescent="0.3">
      <c r="B43" s="26"/>
      <c r="C43" s="20">
        <v>2006</v>
      </c>
      <c r="D43" s="21">
        <v>2686.2156</v>
      </c>
      <c r="E43" s="21">
        <v>4589.8829999999998</v>
      </c>
      <c r="F43" s="21">
        <v>2189.2806</v>
      </c>
      <c r="G43" s="21">
        <v>749.81970000000001</v>
      </c>
      <c r="H43" s="21">
        <v>224.334</v>
      </c>
      <c r="I43" s="21">
        <v>218.55420000000001</v>
      </c>
      <c r="J43" s="21">
        <v>12009.4326</v>
      </c>
      <c r="K43" s="21">
        <v>21955.6728</v>
      </c>
      <c r="L43" s="21">
        <v>15418.9017</v>
      </c>
      <c r="M43" s="21">
        <v>5524.1270999999997</v>
      </c>
      <c r="N43" s="21">
        <v>3948.4593</v>
      </c>
      <c r="O43" s="21">
        <v>15984.725399999999</v>
      </c>
      <c r="P43" s="21">
        <v>16285.1931</v>
      </c>
      <c r="Q43" s="21">
        <v>19645.529399999999</v>
      </c>
      <c r="R43" s="21">
        <v>2004.6986999999999</v>
      </c>
    </row>
    <row r="44" spans="1:21" x14ac:dyDescent="0.3">
      <c r="B44" s="26"/>
      <c r="C44" s="18">
        <v>2011</v>
      </c>
      <c r="D44" s="19">
        <v>2655.8685</v>
      </c>
      <c r="E44" s="19">
        <v>4566.4479000000001</v>
      </c>
      <c r="F44" s="19">
        <v>2245.3479000000002</v>
      </c>
      <c r="G44" s="19">
        <v>846.51300000000003</v>
      </c>
      <c r="H44" s="19">
        <v>246.834</v>
      </c>
      <c r="I44" s="19">
        <v>215.6985</v>
      </c>
      <c r="J44" s="19">
        <v>11455.623</v>
      </c>
      <c r="K44" s="19">
        <v>23458.7376</v>
      </c>
      <c r="L44" s="19">
        <v>15076.454400000001</v>
      </c>
      <c r="M44" s="19">
        <v>5636.5604999999996</v>
      </c>
      <c r="N44" s="19">
        <v>3930.7482</v>
      </c>
      <c r="O44" s="19">
        <v>15076.5147</v>
      </c>
      <c r="P44" s="19">
        <v>16404.380099999998</v>
      </c>
      <c r="Q44" s="19">
        <v>19709.323199999999</v>
      </c>
      <c r="R44" s="19">
        <v>1909.7756999999999</v>
      </c>
    </row>
    <row r="45" spans="1:21" x14ac:dyDescent="0.3">
      <c r="B45" s="26"/>
      <c r="C45" s="20">
        <v>2013</v>
      </c>
      <c r="D45" s="21">
        <v>2618.8649999999998</v>
      </c>
      <c r="E45" s="21">
        <v>4535.8514999999998</v>
      </c>
      <c r="F45" s="21">
        <v>2258.4915000000001</v>
      </c>
      <c r="G45" s="21">
        <v>884.39670000000001</v>
      </c>
      <c r="H45" s="21">
        <v>257.39640000000003</v>
      </c>
      <c r="I45" s="21">
        <v>208.13669999999999</v>
      </c>
      <c r="J45" s="21">
        <v>11532.879000000001</v>
      </c>
      <c r="K45" s="21">
        <v>24614.7336</v>
      </c>
      <c r="L45" s="21">
        <v>15140.137500000001</v>
      </c>
      <c r="M45" s="21">
        <v>5311.2447000000002</v>
      </c>
      <c r="N45" s="21">
        <v>3073.7511</v>
      </c>
      <c r="O45" s="21">
        <v>14899.2336</v>
      </c>
      <c r="P45" s="21">
        <v>16467.6888</v>
      </c>
      <c r="Q45" s="21">
        <v>20148.809399999998</v>
      </c>
      <c r="R45" s="21">
        <v>1483.2117000000001</v>
      </c>
    </row>
    <row r="46" spans="1:21" x14ac:dyDescent="0.3">
      <c r="B46" s="26"/>
      <c r="C46" s="25">
        <v>2016</v>
      </c>
      <c r="D46" s="19">
        <v>2603.7053999999998</v>
      </c>
      <c r="E46" s="19">
        <v>4542.4907999999996</v>
      </c>
      <c r="F46" s="19">
        <v>2280.402</v>
      </c>
      <c r="G46" s="19">
        <v>931.04909999999995</v>
      </c>
      <c r="H46" s="19">
        <v>268.07220000000001</v>
      </c>
      <c r="I46" s="19">
        <v>233.76779999999999</v>
      </c>
      <c r="J46" s="19">
        <v>11123.1405</v>
      </c>
      <c r="K46" s="19">
        <v>24301.145700000001</v>
      </c>
      <c r="L46" s="19">
        <v>14833.859399999999</v>
      </c>
      <c r="M46" s="19">
        <v>5332.8275999999996</v>
      </c>
      <c r="N46" s="19">
        <v>4201.1864999999998</v>
      </c>
      <c r="O46" s="19">
        <v>14614.852500000001</v>
      </c>
      <c r="P46" s="19">
        <v>16529.764500000001</v>
      </c>
      <c r="Q46" s="19">
        <v>20071.483199999999</v>
      </c>
      <c r="R46" s="19">
        <v>1567.08</v>
      </c>
    </row>
    <row r="47" spans="1:21" x14ac:dyDescent="0.3">
      <c r="B47" s="26"/>
      <c r="C47" s="20">
        <v>2019</v>
      </c>
      <c r="D47" s="21">
        <v>2657.5722000000001</v>
      </c>
      <c r="E47" s="21">
        <v>4477.2506999999996</v>
      </c>
      <c r="F47" s="21">
        <v>2292.0668999999998</v>
      </c>
      <c r="G47" s="21">
        <v>1009.3923</v>
      </c>
      <c r="H47" s="21">
        <v>289.96019999999999</v>
      </c>
      <c r="I47" s="21">
        <v>245.0556</v>
      </c>
      <c r="J47" s="21">
        <v>11461.4334</v>
      </c>
      <c r="K47" s="21">
        <v>25068.776399999999</v>
      </c>
      <c r="L47" s="21">
        <v>15087.1077</v>
      </c>
      <c r="M47" s="21">
        <v>5454.2781000000004</v>
      </c>
      <c r="N47" s="21">
        <v>2606.9535000000001</v>
      </c>
      <c r="O47" s="21">
        <v>14612.183999999999</v>
      </c>
      <c r="P47" s="21">
        <v>16509.553199999998</v>
      </c>
      <c r="Q47" s="21">
        <v>20186.878499999999</v>
      </c>
      <c r="R47" s="21">
        <v>1476.3644999999999</v>
      </c>
    </row>
    <row r="48" spans="1:21" x14ac:dyDescent="0.3">
      <c r="B48" s="27" t="s">
        <v>31</v>
      </c>
      <c r="C48" s="27"/>
      <c r="D48" s="19">
        <f>((D47-D42)/D42)*100</f>
        <v>-2.3301967018235237</v>
      </c>
      <c r="E48" s="19">
        <f t="shared" ref="E48:R48" si="5">((E47-E42)/E42)*100</f>
        <v>-1.3939020575828351</v>
      </c>
      <c r="F48" s="19">
        <f t="shared" si="5"/>
        <v>9.4285247775328411</v>
      </c>
      <c r="G48" s="19">
        <f t="shared" si="5"/>
        <v>58.737035485405023</v>
      </c>
      <c r="H48" s="19">
        <f t="shared" si="5"/>
        <v>48.829195057165961</v>
      </c>
      <c r="I48" s="19">
        <f t="shared" si="5"/>
        <v>16.550451804005661</v>
      </c>
      <c r="J48" s="19">
        <f t="shared" si="5"/>
        <v>-9.3923309963272921</v>
      </c>
      <c r="K48" s="19">
        <f t="shared" si="5"/>
        <v>18.105735393623785</v>
      </c>
      <c r="L48" s="19">
        <f t="shared" si="5"/>
        <v>-1.941486217573573</v>
      </c>
      <c r="M48" s="19">
        <f t="shared" si="5"/>
        <v>-7.6092552511779541</v>
      </c>
      <c r="N48" s="19">
        <f t="shared" si="5"/>
        <v>25.168797238920089</v>
      </c>
      <c r="O48" s="19">
        <f t="shared" si="5"/>
        <v>-18.190501946178777</v>
      </c>
      <c r="P48" s="19">
        <f t="shared" si="5"/>
        <v>1.4685995169496784</v>
      </c>
      <c r="Q48" s="19">
        <f t="shared" si="5"/>
        <v>0.46695242213930838</v>
      </c>
      <c r="R48" s="19">
        <f t="shared" si="5"/>
        <v>-5.6987035623292712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9.33203125" customWidth="1"/>
    <col min="21" max="21" width="11.1093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0</v>
      </c>
      <c r="AB3" s="19">
        <v>3773.5479999999998</v>
      </c>
      <c r="AC3" s="19">
        <v>1329.318</v>
      </c>
      <c r="AD3" s="19">
        <v>643.21799999999996</v>
      </c>
      <c r="AE3" s="19">
        <v>300.16899999999998</v>
      </c>
      <c r="AF3" s="19">
        <v>171.52500000000001</v>
      </c>
      <c r="AG3" s="19">
        <v>0</v>
      </c>
      <c r="AH3" s="19">
        <v>2508.5520000000001</v>
      </c>
      <c r="AI3" s="19">
        <v>0</v>
      </c>
      <c r="AJ3" s="19">
        <v>64.322000000000003</v>
      </c>
      <c r="AK3" s="19">
        <v>0</v>
      </c>
      <c r="AL3" s="19">
        <v>0</v>
      </c>
      <c r="AM3" s="19">
        <v>1436.521</v>
      </c>
      <c r="AN3" s="19">
        <v>0</v>
      </c>
      <c r="AO3" s="19">
        <v>235.84700000000001</v>
      </c>
      <c r="AP3" s="19">
        <v>728.98099999999999</v>
      </c>
      <c r="AQ3" s="19">
        <f>SUM(AA3:AP3)</f>
        <v>11192.001</v>
      </c>
    </row>
    <row r="4" spans="1:43" x14ac:dyDescent="0.3">
      <c r="A4" s="38"/>
      <c r="B4" s="26"/>
      <c r="C4" s="18">
        <v>2006</v>
      </c>
      <c r="D4" s="19"/>
      <c r="E4" s="19"/>
      <c r="F4" s="19"/>
      <c r="G4" s="19"/>
      <c r="H4" s="19"/>
      <c r="I4" s="19"/>
      <c r="J4" s="19"/>
      <c r="K4" s="19"/>
      <c r="L4" s="19">
        <v>15016.9941</v>
      </c>
      <c r="M4" s="19">
        <v>116.8083</v>
      </c>
      <c r="N4" s="19">
        <v>1083.7358999999999</v>
      </c>
      <c r="O4" s="19">
        <v>80.718299999999999</v>
      </c>
      <c r="P4" s="19">
        <v>332.4744</v>
      </c>
      <c r="Q4" s="19"/>
      <c r="R4" s="19"/>
      <c r="S4" s="19">
        <v>2783.7314999999999</v>
      </c>
      <c r="T4" s="19">
        <v>516.26700000000005</v>
      </c>
      <c r="U4" s="19">
        <f>SUM(L4:T4)</f>
        <v>19930.729500000001</v>
      </c>
      <c r="X4" s="26"/>
      <c r="Y4" s="26"/>
      <c r="Z4" s="18">
        <v>2006</v>
      </c>
      <c r="AA4" s="19">
        <v>0</v>
      </c>
      <c r="AB4" s="19">
        <v>1404.6420000000001</v>
      </c>
      <c r="AC4" s="19">
        <v>887.84</v>
      </c>
      <c r="AD4" s="19">
        <v>2349.9050000000002</v>
      </c>
      <c r="AE4" s="19">
        <v>945.26300000000003</v>
      </c>
      <c r="AF4" s="19">
        <v>781.82899999999995</v>
      </c>
      <c r="AG4" s="19">
        <v>4.4169999999999998</v>
      </c>
      <c r="AH4" s="19">
        <v>1400.2249999999999</v>
      </c>
      <c r="AI4" s="19">
        <v>0</v>
      </c>
      <c r="AJ4" s="19">
        <v>273.86099999999999</v>
      </c>
      <c r="AK4" s="19">
        <v>26.503</v>
      </c>
      <c r="AL4" s="19">
        <v>22.085999999999999</v>
      </c>
      <c r="AM4" s="19">
        <v>971.76499999999999</v>
      </c>
      <c r="AN4" s="19">
        <v>251.77600000000001</v>
      </c>
      <c r="AO4" s="19">
        <v>194.35300000000001</v>
      </c>
      <c r="AP4" s="19">
        <v>344.53500000000003</v>
      </c>
      <c r="AQ4" s="19">
        <f t="shared" ref="AQ4:AQ6" si="0">SUM(AA4:AP4)</f>
        <v>9859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17010.390599999999</v>
      </c>
      <c r="M5" s="19">
        <v>159.77070000000001</v>
      </c>
      <c r="N5" s="19">
        <v>1302.7022999999999</v>
      </c>
      <c r="O5" s="19">
        <v>168.6465</v>
      </c>
      <c r="P5" s="19">
        <v>388.2294</v>
      </c>
      <c r="Q5" s="19"/>
      <c r="R5" s="19"/>
      <c r="S5" s="19">
        <v>2900.5965000000001</v>
      </c>
      <c r="T5" s="19">
        <v>532.31129999999996</v>
      </c>
      <c r="U5" s="19">
        <f>SUM(L5:T5)</f>
        <v>22462.647300000001</v>
      </c>
      <c r="X5" s="26"/>
      <c r="Y5" s="26"/>
      <c r="Z5" s="18">
        <v>2011</v>
      </c>
      <c r="AA5" s="19">
        <v>0</v>
      </c>
      <c r="AB5" s="19">
        <v>721.67899999999997</v>
      </c>
      <c r="AC5" s="19">
        <v>869.64599999999996</v>
      </c>
      <c r="AD5" s="19">
        <v>1122.915</v>
      </c>
      <c r="AE5" s="19">
        <v>430.28399999999999</v>
      </c>
      <c r="AF5" s="19">
        <v>181.55500000000001</v>
      </c>
      <c r="AG5" s="19">
        <v>40.396000000000001</v>
      </c>
      <c r="AH5" s="19">
        <v>906.41099999999994</v>
      </c>
      <c r="AI5" s="19">
        <v>0</v>
      </c>
      <c r="AJ5" s="19">
        <v>182.46199999999999</v>
      </c>
      <c r="AK5" s="19">
        <v>3.177</v>
      </c>
      <c r="AL5" s="19">
        <v>14.07</v>
      </c>
      <c r="AM5" s="19">
        <v>875.09299999999996</v>
      </c>
      <c r="AN5" s="19">
        <v>216.05</v>
      </c>
      <c r="AO5" s="19">
        <v>208.78800000000001</v>
      </c>
      <c r="AP5" s="19">
        <v>49.473999999999997</v>
      </c>
      <c r="AQ5" s="19">
        <f t="shared" si="0"/>
        <v>5822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17956.250100000001</v>
      </c>
      <c r="M6" s="19">
        <v>170.99369999999999</v>
      </c>
      <c r="N6" s="19">
        <v>1397.385</v>
      </c>
      <c r="O6" s="19">
        <v>152.262</v>
      </c>
      <c r="P6" s="19">
        <v>378.22140000000002</v>
      </c>
      <c r="Q6" s="19"/>
      <c r="R6" s="19"/>
      <c r="S6" s="19">
        <v>2937.8933999999999</v>
      </c>
      <c r="T6" s="19">
        <v>516.14909999999998</v>
      </c>
      <c r="U6" s="19">
        <f>SUM(L6:T6)</f>
        <v>23509.154699999996</v>
      </c>
      <c r="X6" s="26"/>
      <c r="Y6" s="26"/>
      <c r="Z6" s="18">
        <v>2016</v>
      </c>
      <c r="AA6" s="19">
        <v>0</v>
      </c>
      <c r="AB6" s="19">
        <v>977.91</v>
      </c>
      <c r="AC6" s="19">
        <v>500.738</v>
      </c>
      <c r="AD6" s="19">
        <v>1180.74</v>
      </c>
      <c r="AE6" s="19">
        <v>839.601</v>
      </c>
      <c r="AF6" s="19">
        <v>226.23400000000001</v>
      </c>
      <c r="AG6" s="19">
        <v>61.109000000000002</v>
      </c>
      <c r="AH6" s="19">
        <v>912.9</v>
      </c>
      <c r="AI6" s="19">
        <v>57.695999999999998</v>
      </c>
      <c r="AJ6" s="19">
        <v>72.647999999999996</v>
      </c>
      <c r="AK6" s="19">
        <v>0.48799999999999999</v>
      </c>
      <c r="AL6" s="19">
        <v>36.243000000000002</v>
      </c>
      <c r="AM6" s="19">
        <v>1131.82</v>
      </c>
      <c r="AN6" s="19">
        <v>97.84</v>
      </c>
      <c r="AO6" s="19">
        <v>98.977000000000004</v>
      </c>
      <c r="AP6" s="19">
        <v>82.887</v>
      </c>
      <c r="AQ6" s="19">
        <f t="shared" si="0"/>
        <v>6277.8310000000001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19533.047399999999</v>
      </c>
      <c r="M7" s="19">
        <v>208.62719999999999</v>
      </c>
      <c r="N7" s="19">
        <v>1599.5393999999999</v>
      </c>
      <c r="O7" s="19">
        <v>132.83369999999999</v>
      </c>
      <c r="P7" s="19">
        <v>400.67009999999999</v>
      </c>
      <c r="Q7" s="19"/>
      <c r="R7" s="19"/>
      <c r="S7" s="19">
        <v>2947.0365000000002</v>
      </c>
      <c r="T7" s="19">
        <v>547.68150000000003</v>
      </c>
      <c r="U7" s="19">
        <f>SUM(L7:T7)</f>
        <v>25369.435799999999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18522.8001</v>
      </c>
      <c r="M8" s="19">
        <v>192.42</v>
      </c>
      <c r="N8" s="19">
        <v>1508.8059000000001</v>
      </c>
      <c r="O8" s="19">
        <v>189.1386</v>
      </c>
      <c r="P8" s="19">
        <v>349.58339999999998</v>
      </c>
      <c r="Q8" s="19"/>
      <c r="R8" s="19"/>
      <c r="S8" s="19">
        <v>2547.1260000000002</v>
      </c>
      <c r="T8" s="19">
        <v>415.65600000000001</v>
      </c>
      <c r="U8" s="19">
        <f>SUM(L8:T8)</f>
        <v>23725.529999999995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>
        <v>17679.6594</v>
      </c>
      <c r="S10" s="21"/>
      <c r="T10" s="21"/>
      <c r="U10" s="21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17957.7045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19648.019700000001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20435.629499999999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18472.428899999999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f>U4/R10</f>
        <v>1.1273254223438265</v>
      </c>
      <c r="S16" s="19"/>
      <c r="T16" s="19"/>
      <c r="U16" s="19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 t="shared" ref="R17:R20" si="1">U5/R11</f>
        <v>1.2508640678434151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si="1"/>
        <v>1.1965152243816202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1.2414315790957162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1.2843752236610313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6185.5973999999997</v>
      </c>
      <c r="M21" s="20">
        <v>149.7636</v>
      </c>
      <c r="N21" s="20">
        <v>563.29020000000003</v>
      </c>
      <c r="O21" s="20"/>
      <c r="P21" s="20">
        <v>85.482900000000001</v>
      </c>
      <c r="Q21" s="20"/>
      <c r="R21" s="20"/>
      <c r="S21" s="20">
        <v>688.51170000000002</v>
      </c>
      <c r="T21" s="20">
        <v>186.2208</v>
      </c>
      <c r="U21" s="20">
        <f t="shared" ref="U21:U26" si="2">SUM(L21:T21)</f>
        <v>7858.8666000000003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6260.6574000000001</v>
      </c>
      <c r="M22" s="20">
        <v>149.904</v>
      </c>
      <c r="N22" s="20">
        <v>572.86530000000005</v>
      </c>
      <c r="O22" s="20"/>
      <c r="P22" s="20">
        <v>156.50640000000001</v>
      </c>
      <c r="Q22" s="20"/>
      <c r="R22" s="20"/>
      <c r="S22" s="20">
        <v>694.49850000000004</v>
      </c>
      <c r="T22" s="20">
        <v>185.99850000000001</v>
      </c>
      <c r="U22" s="20">
        <f t="shared" si="2"/>
        <v>8020.4301000000005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6374.6405999999997</v>
      </c>
      <c r="M23" s="20">
        <v>149.77619999999999</v>
      </c>
      <c r="N23" s="20">
        <v>582.9633</v>
      </c>
      <c r="O23" s="20"/>
      <c r="P23" s="20">
        <v>167.3811</v>
      </c>
      <c r="Q23" s="20"/>
      <c r="R23" s="20"/>
      <c r="S23" s="20">
        <v>694.89449999999999</v>
      </c>
      <c r="T23" s="20">
        <v>170.2287</v>
      </c>
      <c r="U23" s="20">
        <f t="shared" si="2"/>
        <v>8139.8843999999999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6467.8077000000003</v>
      </c>
      <c r="M24" s="20">
        <v>150.04169999999999</v>
      </c>
      <c r="N24" s="20">
        <v>589.87080000000003</v>
      </c>
      <c r="O24" s="20"/>
      <c r="P24" s="20">
        <v>149.26859999999999</v>
      </c>
      <c r="Q24" s="20"/>
      <c r="R24" s="20"/>
      <c r="S24" s="20">
        <v>705.01049999999998</v>
      </c>
      <c r="T24" s="20">
        <v>173.38140000000001</v>
      </c>
      <c r="U24" s="20">
        <f t="shared" si="2"/>
        <v>8235.3806999999997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6563.4237000000003</v>
      </c>
      <c r="M25" s="20">
        <v>149.8914</v>
      </c>
      <c r="N25" s="20">
        <v>599.94539999999995</v>
      </c>
      <c r="O25" s="20"/>
      <c r="P25" s="20">
        <v>160.65180000000001</v>
      </c>
      <c r="Q25" s="20"/>
      <c r="R25" s="20"/>
      <c r="S25" s="20">
        <v>704.37419999999997</v>
      </c>
      <c r="T25" s="20">
        <v>182.60640000000001</v>
      </c>
      <c r="U25" s="20">
        <f t="shared" si="2"/>
        <v>8360.8929000000007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6586.0838999999996</v>
      </c>
      <c r="M26" s="20">
        <v>151.60319999999999</v>
      </c>
      <c r="N26" s="20">
        <v>599.14710000000002</v>
      </c>
      <c r="O26" s="20"/>
      <c r="P26" s="20">
        <v>143.1396</v>
      </c>
      <c r="Q26" s="20"/>
      <c r="R26" s="20"/>
      <c r="S26" s="20">
        <v>698.91570000000002</v>
      </c>
      <c r="T26" s="20">
        <v>182.52090000000001</v>
      </c>
      <c r="U26" s="20">
        <f t="shared" si="2"/>
        <v>8361.4103999999988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17.467846991278872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17.419322504486338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17.229406002310345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17.204453006037411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17.216444765657464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17.186461307229102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273.668572722813</v>
      </c>
      <c r="M33" s="41"/>
      <c r="N33" s="42"/>
      <c r="O33" s="21"/>
      <c r="P33" s="21"/>
      <c r="Q33" s="21"/>
      <c r="R33" s="21"/>
      <c r="S33" s="21"/>
      <c r="T33" s="21"/>
      <c r="U33" s="21">
        <f>L33</f>
        <v>273.668572722813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305.458437132916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305.458437132916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339.57924648239202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339.57924648239202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347.61992498642297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347.61992498642297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362.474416060961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362.474416060961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382.75044703134199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382.75044703134199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2584.1061</v>
      </c>
      <c r="E42" s="19">
        <v>6160.0194000000001</v>
      </c>
      <c r="F42" s="19">
        <v>4027.1381999999999</v>
      </c>
      <c r="G42" s="19">
        <v>1409.4099000000001</v>
      </c>
      <c r="H42" s="19">
        <v>487.13400000000001</v>
      </c>
      <c r="I42" s="19">
        <v>267.72210000000001</v>
      </c>
      <c r="J42" s="19">
        <v>60380.168400000002</v>
      </c>
      <c r="K42" s="19">
        <v>1916.9838</v>
      </c>
      <c r="L42" s="19">
        <v>4789.6172999999999</v>
      </c>
      <c r="M42" s="19">
        <v>299.13389999999998</v>
      </c>
      <c r="N42" s="19">
        <v>650.15459999999996</v>
      </c>
      <c r="O42" s="19">
        <v>58094.810100000002</v>
      </c>
      <c r="P42" s="19">
        <v>35389.685700000002</v>
      </c>
      <c r="Q42" s="19">
        <v>3336.4494</v>
      </c>
      <c r="R42" s="19">
        <v>747.31859999999995</v>
      </c>
    </row>
    <row r="43" spans="1:21" x14ac:dyDescent="0.3">
      <c r="B43" s="26"/>
      <c r="C43" s="20">
        <v>2006</v>
      </c>
      <c r="D43" s="21">
        <v>2573.0423999999998</v>
      </c>
      <c r="E43" s="21">
        <v>6213.0492000000004</v>
      </c>
      <c r="F43" s="21">
        <v>4134.3534</v>
      </c>
      <c r="G43" s="21">
        <v>1544.6385</v>
      </c>
      <c r="H43" s="21">
        <v>524.6721</v>
      </c>
      <c r="I43" s="21">
        <v>268.09649999999999</v>
      </c>
      <c r="J43" s="21">
        <v>59703.3459</v>
      </c>
      <c r="K43" s="21">
        <v>1888.0353</v>
      </c>
      <c r="L43" s="21">
        <v>4772.9763000000003</v>
      </c>
      <c r="M43" s="21">
        <v>479.32650000000001</v>
      </c>
      <c r="N43" s="21">
        <v>1329.3792000000001</v>
      </c>
      <c r="O43" s="21">
        <v>56647.707300000002</v>
      </c>
      <c r="P43" s="21">
        <v>36365.499000000003</v>
      </c>
      <c r="Q43" s="21">
        <v>3340.8557999999998</v>
      </c>
      <c r="R43" s="21">
        <v>754.8741</v>
      </c>
    </row>
    <row r="44" spans="1:21" x14ac:dyDescent="0.3">
      <c r="B44" s="26"/>
      <c r="C44" s="18">
        <v>2011</v>
      </c>
      <c r="D44" s="19">
        <v>2681.9054999999998</v>
      </c>
      <c r="E44" s="19">
        <v>6206.7015000000001</v>
      </c>
      <c r="F44" s="19">
        <v>4195.1682000000001</v>
      </c>
      <c r="G44" s="19">
        <v>1671.2639999999999</v>
      </c>
      <c r="H44" s="19">
        <v>562.88879999999995</v>
      </c>
      <c r="I44" s="19">
        <v>275.0949</v>
      </c>
      <c r="J44" s="19">
        <v>59602.3488</v>
      </c>
      <c r="K44" s="19">
        <v>1877.8311000000001</v>
      </c>
      <c r="L44" s="19">
        <v>4796.1710999999996</v>
      </c>
      <c r="M44" s="19">
        <v>728.52840000000003</v>
      </c>
      <c r="N44" s="19">
        <v>1400.9229</v>
      </c>
      <c r="O44" s="19">
        <v>54783.245699999999</v>
      </c>
      <c r="P44" s="19">
        <v>37708.6878</v>
      </c>
      <c r="Q44" s="19">
        <v>3321.5508</v>
      </c>
      <c r="R44" s="19">
        <v>727.54200000000003</v>
      </c>
    </row>
    <row r="45" spans="1:21" x14ac:dyDescent="0.3">
      <c r="B45" s="26"/>
      <c r="C45" s="20">
        <v>2013</v>
      </c>
      <c r="D45" s="21">
        <v>2682.2853</v>
      </c>
      <c r="E45" s="21">
        <v>6166.0187999999998</v>
      </c>
      <c r="F45" s="21">
        <v>4198.8284999999996</v>
      </c>
      <c r="G45" s="21">
        <v>1720.2176999999999</v>
      </c>
      <c r="H45" s="21">
        <v>578.78369999999995</v>
      </c>
      <c r="I45" s="21">
        <v>283.61700000000002</v>
      </c>
      <c r="J45" s="21">
        <v>59811.509700000002</v>
      </c>
      <c r="K45" s="21">
        <v>1875.2706000000001</v>
      </c>
      <c r="L45" s="21">
        <v>4831.9425000000001</v>
      </c>
      <c r="M45" s="21">
        <v>795.66120000000001</v>
      </c>
      <c r="N45" s="21">
        <v>1173.6107999999999</v>
      </c>
      <c r="O45" s="21">
        <v>53859.880799999999</v>
      </c>
      <c r="P45" s="21">
        <v>38515.563900000001</v>
      </c>
      <c r="Q45" s="21">
        <v>3341.4713999999999</v>
      </c>
      <c r="R45" s="21">
        <v>705.18960000000004</v>
      </c>
    </row>
    <row r="46" spans="1:21" x14ac:dyDescent="0.3">
      <c r="B46" s="26"/>
      <c r="C46" s="25">
        <v>2016</v>
      </c>
      <c r="D46" s="19">
        <v>2690.5032000000001</v>
      </c>
      <c r="E46" s="19">
        <v>6135.9984000000004</v>
      </c>
      <c r="F46" s="19">
        <v>4214.7080999999998</v>
      </c>
      <c r="G46" s="19">
        <v>1782.0719999999999</v>
      </c>
      <c r="H46" s="19">
        <v>596.07539999999995</v>
      </c>
      <c r="I46" s="19">
        <v>280.7937</v>
      </c>
      <c r="J46" s="19">
        <v>59855.211000000003</v>
      </c>
      <c r="K46" s="19">
        <v>1864.2429</v>
      </c>
      <c r="L46" s="19">
        <v>4869.8199000000004</v>
      </c>
      <c r="M46" s="19">
        <v>668.56410000000005</v>
      </c>
      <c r="N46" s="19">
        <v>1264.4082000000001</v>
      </c>
      <c r="O46" s="19">
        <v>52864.775999999998</v>
      </c>
      <c r="P46" s="19">
        <v>39384.311399999999</v>
      </c>
      <c r="Q46" s="19">
        <v>3331.9989</v>
      </c>
      <c r="R46" s="19">
        <v>736.36829999999998</v>
      </c>
    </row>
    <row r="47" spans="1:21" x14ac:dyDescent="0.3">
      <c r="B47" s="26"/>
      <c r="C47" s="20">
        <v>2019</v>
      </c>
      <c r="D47" s="21">
        <v>2752.8642</v>
      </c>
      <c r="E47" s="21">
        <v>6094.9413000000004</v>
      </c>
      <c r="F47" s="21">
        <v>4229.6958000000004</v>
      </c>
      <c r="G47" s="21">
        <v>1882.7648999999999</v>
      </c>
      <c r="H47" s="21">
        <v>621.05039999999997</v>
      </c>
      <c r="I47" s="21">
        <v>289.01339999999999</v>
      </c>
      <c r="J47" s="21">
        <v>59723.281799999997</v>
      </c>
      <c r="K47" s="21">
        <v>1853.4762000000001</v>
      </c>
      <c r="L47" s="21">
        <v>4840.9767000000002</v>
      </c>
      <c r="M47" s="21">
        <v>1039.2345</v>
      </c>
      <c r="N47" s="21">
        <v>991.28340000000003</v>
      </c>
      <c r="O47" s="21">
        <v>52826.670899999997</v>
      </c>
      <c r="P47" s="21">
        <v>39351.140099999997</v>
      </c>
      <c r="Q47" s="21">
        <v>3300.0542999999998</v>
      </c>
      <c r="R47" s="21">
        <v>743.40359999999998</v>
      </c>
    </row>
    <row r="48" spans="1:21" x14ac:dyDescent="0.3">
      <c r="B48" s="27" t="s">
        <v>31</v>
      </c>
      <c r="C48" s="27"/>
      <c r="D48" s="19">
        <f>((D47-D42)/D42)*100</f>
        <v>6.5306180733058907</v>
      </c>
      <c r="E48" s="19">
        <f t="shared" ref="E48:R48" si="4">((E47-E42)/E42)*100</f>
        <v>-1.0564593351767646</v>
      </c>
      <c r="F48" s="19">
        <f t="shared" si="4"/>
        <v>5.0298149688530813</v>
      </c>
      <c r="G48" s="19">
        <f t="shared" si="4"/>
        <v>33.585332414650964</v>
      </c>
      <c r="H48" s="19">
        <f t="shared" si="4"/>
        <v>27.490669918338678</v>
      </c>
      <c r="I48" s="19">
        <f t="shared" si="4"/>
        <v>7.952761464219793</v>
      </c>
      <c r="J48" s="19">
        <f t="shared" si="4"/>
        <v>-1.0879178005075012</v>
      </c>
      <c r="K48" s="19">
        <f t="shared" si="4"/>
        <v>-3.312891846034375</v>
      </c>
      <c r="L48" s="19">
        <f t="shared" si="4"/>
        <v>1.0723069669887879</v>
      </c>
      <c r="M48" s="19">
        <f t="shared" si="4"/>
        <v>247.4144856199849</v>
      </c>
      <c r="N48" s="19">
        <f t="shared" si="4"/>
        <v>52.46887432619873</v>
      </c>
      <c r="O48" s="19">
        <f t="shared" si="4"/>
        <v>-9.0681752654528527</v>
      </c>
      <c r="P48" s="19">
        <f t="shared" si="4"/>
        <v>11.193810630536328</v>
      </c>
      <c r="Q48" s="19">
        <f t="shared" si="4"/>
        <v>-1.0908332672451195</v>
      </c>
      <c r="R48" s="19">
        <f t="shared" si="4"/>
        <v>-0.52387295057288341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48"/>
  <sheetViews>
    <sheetView zoomScale="60" zoomScaleNormal="60" workbookViewId="0">
      <selection activeCell="U26" sqref="U26"/>
    </sheetView>
  </sheetViews>
  <sheetFormatPr defaultRowHeight="14.4" x14ac:dyDescent="0.3"/>
  <cols>
    <col min="2" max="2" width="22.109375" customWidth="1"/>
    <col min="5" max="5" width="9.33203125" customWidth="1"/>
    <col min="21" max="21" width="11.88671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39.444000000000003</v>
      </c>
      <c r="AB3" s="19">
        <v>741.54</v>
      </c>
      <c r="AC3" s="19">
        <v>441.76900000000001</v>
      </c>
      <c r="AD3" s="19">
        <v>544.322</v>
      </c>
      <c r="AE3" s="19">
        <v>765.20600000000002</v>
      </c>
      <c r="AF3" s="19">
        <v>165.66300000000001</v>
      </c>
      <c r="AG3" s="19">
        <v>70.998999999999995</v>
      </c>
      <c r="AH3" s="19">
        <v>646.87599999999998</v>
      </c>
      <c r="AI3" s="19">
        <v>236.66200000000001</v>
      </c>
      <c r="AJ3" s="19">
        <v>615.32100000000003</v>
      </c>
      <c r="AK3" s="19">
        <v>23.666</v>
      </c>
      <c r="AL3" s="19">
        <v>23.666</v>
      </c>
      <c r="AM3" s="19">
        <v>386.548</v>
      </c>
      <c r="AN3" s="19">
        <v>7.8890000000000002</v>
      </c>
      <c r="AO3" s="19">
        <v>339.21499999999997</v>
      </c>
      <c r="AP3" s="19">
        <v>339.21499999999997</v>
      </c>
      <c r="AQ3" s="19">
        <f>SUM(AA3:AP3)</f>
        <v>5388.0010000000002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123.886</v>
      </c>
      <c r="AB4" s="19">
        <v>293.69499999999999</v>
      </c>
      <c r="AC4" s="19">
        <v>611.95399999999995</v>
      </c>
      <c r="AD4" s="19">
        <v>541.46699999999998</v>
      </c>
      <c r="AE4" s="19">
        <v>312.91899999999998</v>
      </c>
      <c r="AF4" s="19">
        <v>106.798</v>
      </c>
      <c r="AG4" s="19">
        <v>184.761</v>
      </c>
      <c r="AH4" s="19">
        <v>419.71699999999998</v>
      </c>
      <c r="AI4" s="19">
        <v>217.869</v>
      </c>
      <c r="AJ4" s="19">
        <v>165.53700000000001</v>
      </c>
      <c r="AK4" s="19">
        <v>28.835999999999999</v>
      </c>
      <c r="AL4" s="19">
        <v>36.311</v>
      </c>
      <c r="AM4" s="19">
        <v>119.614</v>
      </c>
      <c r="AN4" s="19">
        <v>124.95399999999999</v>
      </c>
      <c r="AO4" s="19">
        <v>371.65800000000002</v>
      </c>
      <c r="AP4" s="19">
        <v>126.02200000000001</v>
      </c>
      <c r="AQ4" s="19">
        <f t="shared" ref="AQ4:AQ6" si="0">SUM(AA4:AP4)</f>
        <v>3785.998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5735.4669000000004</v>
      </c>
      <c r="M5" s="19">
        <v>8848.2168000000001</v>
      </c>
      <c r="N5" s="19">
        <v>3929.6763000000001</v>
      </c>
      <c r="O5" s="19">
        <v>1628.8488</v>
      </c>
      <c r="P5" s="19">
        <v>1442.0097000000001</v>
      </c>
      <c r="Q5" s="19"/>
      <c r="R5" s="19"/>
      <c r="S5" s="19">
        <v>10417.2435</v>
      </c>
      <c r="T5" s="19">
        <v>510.12360000000001</v>
      </c>
      <c r="U5" s="19">
        <f>SUM(L5:T5)</f>
        <v>32511.585599999999</v>
      </c>
      <c r="X5" s="26"/>
      <c r="Y5" s="26"/>
      <c r="Z5" s="18">
        <v>2011</v>
      </c>
      <c r="AA5" s="19">
        <v>406.358</v>
      </c>
      <c r="AB5" s="19">
        <v>921.37300000000005</v>
      </c>
      <c r="AC5" s="19">
        <v>1175.2</v>
      </c>
      <c r="AD5" s="19">
        <v>724.08299999999997</v>
      </c>
      <c r="AE5" s="19">
        <v>487.041</v>
      </c>
      <c r="AF5" s="19">
        <v>164.899</v>
      </c>
      <c r="AG5" s="19">
        <v>378.67899999999997</v>
      </c>
      <c r="AH5" s="19">
        <v>540.63300000000004</v>
      </c>
      <c r="AI5" s="19">
        <v>367.48899999999998</v>
      </c>
      <c r="AJ5" s="19">
        <v>273.26100000000002</v>
      </c>
      <c r="AK5" s="19">
        <v>86.278000000000006</v>
      </c>
      <c r="AL5" s="19">
        <v>120.435</v>
      </c>
      <c r="AM5" s="19">
        <v>512.36500000000001</v>
      </c>
      <c r="AN5" s="19">
        <v>105.712</v>
      </c>
      <c r="AO5" s="19">
        <v>532.09400000000005</v>
      </c>
      <c r="AP5" s="19">
        <v>287.101</v>
      </c>
      <c r="AQ5" s="19">
        <f t="shared" si="0"/>
        <v>7083.0010000000002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6191.5275000000001</v>
      </c>
      <c r="M6" s="19">
        <v>9784.3320000000003</v>
      </c>
      <c r="N6" s="19">
        <v>4297.9103999999998</v>
      </c>
      <c r="O6" s="19">
        <v>1908.5300999999999</v>
      </c>
      <c r="P6" s="19">
        <v>1178.6651999999999</v>
      </c>
      <c r="Q6" s="19"/>
      <c r="R6" s="19"/>
      <c r="S6" s="19">
        <v>11181.5514</v>
      </c>
      <c r="T6" s="19">
        <v>487.76220000000001</v>
      </c>
      <c r="U6" s="19">
        <f>SUM(L6:T6)</f>
        <v>35030.2788</v>
      </c>
      <c r="X6" s="26"/>
      <c r="Y6" s="26"/>
      <c r="Z6" s="18">
        <v>2016</v>
      </c>
      <c r="AA6" s="19">
        <v>186.554</v>
      </c>
      <c r="AB6" s="19">
        <v>1026.316</v>
      </c>
      <c r="AC6" s="19">
        <v>1431.1110000000001</v>
      </c>
      <c r="AD6" s="19">
        <v>872.52</v>
      </c>
      <c r="AE6" s="19">
        <v>571.89099999999996</v>
      </c>
      <c r="AF6" s="19">
        <v>137.90700000000001</v>
      </c>
      <c r="AG6" s="19">
        <v>224.40100000000001</v>
      </c>
      <c r="AH6" s="19">
        <v>632.67700000000002</v>
      </c>
      <c r="AI6" s="19">
        <v>357.13099999999997</v>
      </c>
      <c r="AJ6" s="19">
        <v>328.83499999999998</v>
      </c>
      <c r="AK6" s="19">
        <v>63.731999999999999</v>
      </c>
      <c r="AL6" s="19">
        <v>123.358</v>
      </c>
      <c r="AM6" s="19">
        <v>650.70799999999997</v>
      </c>
      <c r="AN6" s="19">
        <v>193.42699999999999</v>
      </c>
      <c r="AO6" s="19">
        <v>526.19000000000005</v>
      </c>
      <c r="AP6" s="19">
        <v>310.80500000000001</v>
      </c>
      <c r="AQ6" s="19">
        <f t="shared" si="0"/>
        <v>7637.5630000000001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6559.2846</v>
      </c>
      <c r="M7" s="19">
        <v>10376.0874</v>
      </c>
      <c r="N7" s="19">
        <v>4611.8222999999998</v>
      </c>
      <c r="O7" s="19">
        <v>1860.6465000000001</v>
      </c>
      <c r="P7" s="19">
        <v>1770.2603999999999</v>
      </c>
      <c r="Q7" s="19"/>
      <c r="R7" s="19"/>
      <c r="S7" s="19">
        <v>11300.877899999999</v>
      </c>
      <c r="T7" s="19">
        <v>585.57420000000002</v>
      </c>
      <c r="U7" s="19">
        <f>SUM(L7:T7)</f>
        <v>37064.5533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6379.1657999999998</v>
      </c>
      <c r="M8" s="19">
        <v>10049.040000000001</v>
      </c>
      <c r="N8" s="19">
        <v>4421.4813000000004</v>
      </c>
      <c r="O8" s="19">
        <v>1858.6791000000001</v>
      </c>
      <c r="P8" s="19">
        <v>1574.2358999999999</v>
      </c>
      <c r="Q8" s="19"/>
      <c r="R8" s="19"/>
      <c r="S8" s="19">
        <v>10987.210800000001</v>
      </c>
      <c r="T8" s="19">
        <v>723.66840000000002</v>
      </c>
      <c r="U8" s="19">
        <f>SUM(L8:T8)</f>
        <v>35993.481300000007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5293.7208000000001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6471.2178000000004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7656.1785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6606.1332000000002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6.1415376496622187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5.4132436710753264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4.8411297228767589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5.4484946352580366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3300.4097999999999</v>
      </c>
      <c r="M21" s="20">
        <v>2343.4578000000001</v>
      </c>
      <c r="N21" s="20">
        <v>1847.6010000000001</v>
      </c>
      <c r="O21" s="20"/>
      <c r="P21" s="20">
        <v>423.65249999999997</v>
      </c>
      <c r="Q21" s="20"/>
      <c r="R21" s="20"/>
      <c r="S21" s="20">
        <v>2977.4591999999998</v>
      </c>
      <c r="T21" s="20">
        <v>163.7766</v>
      </c>
      <c r="U21" s="20">
        <f t="shared" ref="U21:U26" si="2">SUM(L21:T21)</f>
        <v>11056.356899999999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3265.0686000000001</v>
      </c>
      <c r="M22" s="20">
        <v>2325.9546</v>
      </c>
      <c r="N22" s="20">
        <v>1893.5361</v>
      </c>
      <c r="O22" s="20"/>
      <c r="P22" s="20">
        <v>573.9597</v>
      </c>
      <c r="Q22" s="20"/>
      <c r="R22" s="20"/>
      <c r="S22" s="20">
        <v>2959.7912999999999</v>
      </c>
      <c r="T22" s="20">
        <v>194.21190000000001</v>
      </c>
      <c r="U22" s="20">
        <f t="shared" si="2"/>
        <v>11212.522200000001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3236.8887</v>
      </c>
      <c r="M23" s="20">
        <v>2417.3090999999999</v>
      </c>
      <c r="N23" s="20">
        <v>1929.2958000000001</v>
      </c>
      <c r="O23" s="20"/>
      <c r="P23" s="20">
        <v>511.5222</v>
      </c>
      <c r="Q23" s="20"/>
      <c r="R23" s="20"/>
      <c r="S23" s="20">
        <v>2981.2824000000001</v>
      </c>
      <c r="T23" s="20">
        <v>171.1071</v>
      </c>
      <c r="U23" s="20">
        <f t="shared" si="2"/>
        <v>11247.4053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3247.2386999999999</v>
      </c>
      <c r="M24" s="20">
        <v>2468.9951999999998</v>
      </c>
      <c r="N24" s="20">
        <v>1950.1217999999999</v>
      </c>
      <c r="O24" s="20"/>
      <c r="P24" s="20">
        <v>428.54579999999999</v>
      </c>
      <c r="Q24" s="20"/>
      <c r="R24" s="20"/>
      <c r="S24" s="20">
        <v>3010.0194000000001</v>
      </c>
      <c r="T24" s="20">
        <v>149.05439999999999</v>
      </c>
      <c r="U24" s="20">
        <f t="shared" si="2"/>
        <v>11253.975299999998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3211.7921999999999</v>
      </c>
      <c r="M25" s="20">
        <v>2445.0057000000002</v>
      </c>
      <c r="N25" s="20">
        <v>1961.3951999999999</v>
      </c>
      <c r="O25" s="20"/>
      <c r="P25" s="20">
        <v>530.74890000000005</v>
      </c>
      <c r="Q25" s="20"/>
      <c r="R25" s="20"/>
      <c r="S25" s="20">
        <v>2988.0612000000001</v>
      </c>
      <c r="T25" s="20">
        <v>162.8262</v>
      </c>
      <c r="U25" s="20">
        <f t="shared" si="2"/>
        <v>11299.829399999999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3246.8679000000002</v>
      </c>
      <c r="M26" s="20">
        <v>2452.1804999999999</v>
      </c>
      <c r="N26" s="20">
        <v>1963.5363</v>
      </c>
      <c r="O26" s="20"/>
      <c r="P26" s="20">
        <v>493.9776</v>
      </c>
      <c r="Q26" s="20"/>
      <c r="R26" s="20"/>
      <c r="S26" s="20">
        <v>2991.5073000000002</v>
      </c>
      <c r="T26" s="20">
        <v>201.45869999999999</v>
      </c>
      <c r="U26" s="20">
        <f t="shared" si="2"/>
        <v>11349.528299999998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35.307661174733425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35.104976304399251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34.919556400325646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34.858330728012753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34.807046504018949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34.75964548355541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399.21956250023197</v>
      </c>
      <c r="M33" s="41"/>
      <c r="N33" s="42"/>
      <c r="O33" s="21"/>
      <c r="P33" s="21"/>
      <c r="Q33" s="21"/>
      <c r="R33" s="21"/>
      <c r="S33" s="21"/>
      <c r="T33" s="21"/>
      <c r="U33" s="21">
        <f>L33</f>
        <v>399.21956250023197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435.33129168005303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435.33129168005303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448.096097099009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448.096097099009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454.28770632784699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454.28770632784699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459.21089800183398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459.21089800183398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469.01317684701399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469.01317684701399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1978.2791999999999</v>
      </c>
      <c r="E42" s="19">
        <v>8905.4712</v>
      </c>
      <c r="F42" s="19">
        <v>4066.7615999999998</v>
      </c>
      <c r="G42" s="19">
        <v>1323.4203</v>
      </c>
      <c r="H42" s="19">
        <v>490.19130000000001</v>
      </c>
      <c r="I42" s="19">
        <v>284.68439999999998</v>
      </c>
      <c r="J42" s="19">
        <v>25810.525799999999</v>
      </c>
      <c r="K42" s="19">
        <v>17444.136600000002</v>
      </c>
      <c r="L42" s="19">
        <v>13078.8783</v>
      </c>
      <c r="M42" s="19">
        <v>3183.8877000000002</v>
      </c>
      <c r="N42" s="19">
        <v>2741.4207000000001</v>
      </c>
      <c r="O42" s="19">
        <v>10820.1474</v>
      </c>
      <c r="P42" s="19">
        <v>17479.269</v>
      </c>
      <c r="Q42" s="19">
        <v>18515.598300000001</v>
      </c>
      <c r="R42" s="19">
        <v>1610.3493000000001</v>
      </c>
    </row>
    <row r="43" spans="1:21" x14ac:dyDescent="0.3">
      <c r="B43" s="26"/>
      <c r="C43" s="20">
        <v>2006</v>
      </c>
      <c r="D43" s="21">
        <v>2028.9528</v>
      </c>
      <c r="E43" s="21">
        <v>9212.3891999999996</v>
      </c>
      <c r="F43" s="21">
        <v>4334.9606999999996</v>
      </c>
      <c r="G43" s="21">
        <v>1532.7387000000001</v>
      </c>
      <c r="H43" s="21">
        <v>542.02319999999997</v>
      </c>
      <c r="I43" s="21">
        <v>279.64260000000002</v>
      </c>
      <c r="J43" s="21">
        <v>24801.409800000001</v>
      </c>
      <c r="K43" s="21">
        <v>16741.363499999999</v>
      </c>
      <c r="L43" s="21">
        <v>13190.0337</v>
      </c>
      <c r="M43" s="21">
        <v>3156.5898000000002</v>
      </c>
      <c r="N43" s="21">
        <v>4100.4377999999997</v>
      </c>
      <c r="O43" s="21">
        <v>10263.168</v>
      </c>
      <c r="P43" s="21">
        <v>17466.967799999999</v>
      </c>
      <c r="Q43" s="21">
        <v>18279.6561</v>
      </c>
      <c r="R43" s="21">
        <v>1802.6874</v>
      </c>
    </row>
    <row r="44" spans="1:21" x14ac:dyDescent="0.3">
      <c r="B44" s="26"/>
      <c r="C44" s="18">
        <v>2011</v>
      </c>
      <c r="D44" s="19">
        <v>2065.3119000000002</v>
      </c>
      <c r="E44" s="19">
        <v>9294.4179000000004</v>
      </c>
      <c r="F44" s="19">
        <v>4462.1423999999997</v>
      </c>
      <c r="G44" s="19">
        <v>1697.9526000000001</v>
      </c>
      <c r="H44" s="19">
        <v>589.15170000000001</v>
      </c>
      <c r="I44" s="19">
        <v>276.62759999999997</v>
      </c>
      <c r="J44" s="19">
        <v>24329.461500000001</v>
      </c>
      <c r="K44" s="19">
        <v>17472.0681</v>
      </c>
      <c r="L44" s="19">
        <v>13319.934300000001</v>
      </c>
      <c r="M44" s="19">
        <v>3407.2820999999999</v>
      </c>
      <c r="N44" s="19">
        <v>3404.0268000000001</v>
      </c>
      <c r="O44" s="19">
        <v>9933.1208999999999</v>
      </c>
      <c r="P44" s="19">
        <v>17419.2111</v>
      </c>
      <c r="Q44" s="19">
        <v>18320.475600000002</v>
      </c>
      <c r="R44" s="19">
        <v>1741.8366000000001</v>
      </c>
    </row>
    <row r="45" spans="1:21" x14ac:dyDescent="0.3">
      <c r="B45" s="26"/>
      <c r="C45" s="20">
        <v>2013</v>
      </c>
      <c r="D45" s="21">
        <v>2050.7426999999998</v>
      </c>
      <c r="E45" s="21">
        <v>9241.2414000000008</v>
      </c>
      <c r="F45" s="21">
        <v>4490.4303</v>
      </c>
      <c r="G45" s="21">
        <v>1777.8518999999999</v>
      </c>
      <c r="H45" s="21">
        <v>615.49469999999997</v>
      </c>
      <c r="I45" s="21">
        <v>272.2122</v>
      </c>
      <c r="J45" s="21">
        <v>24340.7664</v>
      </c>
      <c r="K45" s="21">
        <v>17947.169999999998</v>
      </c>
      <c r="L45" s="21">
        <v>13435.9704</v>
      </c>
      <c r="M45" s="21">
        <v>3690.6912000000002</v>
      </c>
      <c r="N45" s="21">
        <v>2513.3993999999998</v>
      </c>
      <c r="O45" s="21">
        <v>9847.0233000000007</v>
      </c>
      <c r="P45" s="21">
        <v>17432.7408</v>
      </c>
      <c r="Q45" s="21">
        <v>18514.900799999999</v>
      </c>
      <c r="R45" s="21">
        <v>1562.3856000000001</v>
      </c>
    </row>
    <row r="46" spans="1:21" x14ac:dyDescent="0.3">
      <c r="B46" s="26"/>
      <c r="C46" s="25">
        <v>2016</v>
      </c>
      <c r="D46" s="19">
        <v>2108.3733000000002</v>
      </c>
      <c r="E46" s="19">
        <v>9291.5072999999993</v>
      </c>
      <c r="F46" s="19">
        <v>4553.7389999999996</v>
      </c>
      <c r="G46" s="19">
        <v>1878.3792000000001</v>
      </c>
      <c r="H46" s="19">
        <v>644.47649999999999</v>
      </c>
      <c r="I46" s="19">
        <v>271.87110000000001</v>
      </c>
      <c r="J46" s="19">
        <v>23827.679100000001</v>
      </c>
      <c r="K46" s="19">
        <v>17875.076400000002</v>
      </c>
      <c r="L46" s="19">
        <v>13420.8765</v>
      </c>
      <c r="M46" s="19">
        <v>3401.7615000000001</v>
      </c>
      <c r="N46" s="19">
        <v>3262.1300999999999</v>
      </c>
      <c r="O46" s="19">
        <v>9711.2628000000004</v>
      </c>
      <c r="P46" s="19">
        <v>17452.142100000001</v>
      </c>
      <c r="Q46" s="19">
        <v>18327.9195</v>
      </c>
      <c r="R46" s="19">
        <v>1705.8267000000001</v>
      </c>
    </row>
    <row r="47" spans="1:21" x14ac:dyDescent="0.3">
      <c r="B47" s="26"/>
      <c r="C47" s="20">
        <v>2019</v>
      </c>
      <c r="D47" s="21">
        <v>2034.9747</v>
      </c>
      <c r="E47" s="21">
        <v>9273.7142999999996</v>
      </c>
      <c r="F47" s="21">
        <v>4594.3946999999998</v>
      </c>
      <c r="G47" s="21">
        <v>1999.4930999999999</v>
      </c>
      <c r="H47" s="21">
        <v>676.09709999999995</v>
      </c>
      <c r="I47" s="21">
        <v>283.13279999999997</v>
      </c>
      <c r="J47" s="21">
        <v>23941.6803</v>
      </c>
      <c r="K47" s="21">
        <v>17769.4398</v>
      </c>
      <c r="L47" s="21">
        <v>13334.798699999999</v>
      </c>
      <c r="M47" s="21">
        <v>3526.9344000000001</v>
      </c>
      <c r="N47" s="21">
        <v>3001.3667999999998</v>
      </c>
      <c r="O47" s="21">
        <v>9694.2330000000002</v>
      </c>
      <c r="P47" s="21">
        <v>17489.628000000001</v>
      </c>
      <c r="Q47" s="21">
        <v>18232.558199999999</v>
      </c>
      <c r="R47" s="21">
        <v>1880.5752</v>
      </c>
    </row>
    <row r="48" spans="1:21" x14ac:dyDescent="0.3">
      <c r="B48" s="27" t="s">
        <v>31</v>
      </c>
      <c r="C48" s="27"/>
      <c r="D48" s="19">
        <f>((D47-D42)/D42)*100</f>
        <v>2.8658998183876192</v>
      </c>
      <c r="E48" s="19">
        <f t="shared" ref="E48:R48" si="4">((E47-E42)/E42)*100</f>
        <v>4.1350209520637122</v>
      </c>
      <c r="F48" s="19">
        <f t="shared" si="4"/>
        <v>12.974281551197889</v>
      </c>
      <c r="G48" s="19">
        <f t="shared" si="4"/>
        <v>51.08526746945018</v>
      </c>
      <c r="H48" s="19">
        <f t="shared" si="4"/>
        <v>37.925152894390401</v>
      </c>
      <c r="I48" s="19">
        <f t="shared" si="4"/>
        <v>-0.54502459565750982</v>
      </c>
      <c r="J48" s="19">
        <f t="shared" si="4"/>
        <v>-7.2406331993438098</v>
      </c>
      <c r="K48" s="19">
        <f t="shared" si="4"/>
        <v>1.8648283228875795</v>
      </c>
      <c r="L48" s="19">
        <f t="shared" si="4"/>
        <v>1.9567457860663713</v>
      </c>
      <c r="M48" s="19">
        <f t="shared" si="4"/>
        <v>10.774459790149001</v>
      </c>
      <c r="N48" s="19">
        <f t="shared" si="4"/>
        <v>9.4821674032008172</v>
      </c>
      <c r="O48" s="19">
        <f t="shared" si="4"/>
        <v>-10.405721459949795</v>
      </c>
      <c r="P48" s="19">
        <f t="shared" si="4"/>
        <v>5.9264492124930269E-2</v>
      </c>
      <c r="Q48" s="19">
        <f t="shared" si="4"/>
        <v>-1.5286575967680287</v>
      </c>
      <c r="R48" s="19">
        <f t="shared" si="4"/>
        <v>16.780576735742976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8"/>
  <sheetViews>
    <sheetView zoomScale="60" zoomScaleNormal="60" workbookViewId="0">
      <selection activeCell="B33" sqref="B33:U38"/>
    </sheetView>
  </sheetViews>
  <sheetFormatPr defaultRowHeight="14.4" x14ac:dyDescent="0.3"/>
  <cols>
    <col min="2" max="2" width="22.109375" customWidth="1"/>
    <col min="5" max="5" width="9.109375" customWidth="1"/>
    <col min="21" max="21" width="11.5546875" bestFit="1" customWidth="1"/>
  </cols>
  <sheetData>
    <row r="1" spans="1:43" x14ac:dyDescent="0.3">
      <c r="D1" s="3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AA1" s="37" t="s">
        <v>0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3" ht="108.6" x14ac:dyDescent="0.3"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7</v>
      </c>
      <c r="K2" s="7" t="s">
        <v>8</v>
      </c>
      <c r="L2" s="8" t="s">
        <v>9</v>
      </c>
      <c r="M2" s="9" t="s">
        <v>10</v>
      </c>
      <c r="N2" s="10" t="s">
        <v>11</v>
      </c>
      <c r="O2" s="11" t="s">
        <v>12</v>
      </c>
      <c r="P2" s="12" t="s">
        <v>13</v>
      </c>
      <c r="Q2" s="13" t="s">
        <v>14</v>
      </c>
      <c r="R2" s="14" t="s">
        <v>15</v>
      </c>
      <c r="S2" s="15" t="s">
        <v>16</v>
      </c>
      <c r="T2" s="16" t="s">
        <v>17</v>
      </c>
      <c r="U2" s="17" t="s">
        <v>18</v>
      </c>
      <c r="AA2" s="1" t="s">
        <v>1</v>
      </c>
      <c r="AB2" s="2" t="s">
        <v>26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9</v>
      </c>
      <c r="AI2" s="9" t="s">
        <v>10</v>
      </c>
      <c r="AJ2" s="10" t="s">
        <v>11</v>
      </c>
      <c r="AK2" s="11" t="s">
        <v>12</v>
      </c>
      <c r="AL2" s="12" t="s">
        <v>13</v>
      </c>
      <c r="AM2" s="13" t="s">
        <v>14</v>
      </c>
      <c r="AN2" s="14" t="s">
        <v>15</v>
      </c>
      <c r="AO2" s="15" t="s">
        <v>16</v>
      </c>
      <c r="AP2" s="16" t="s">
        <v>17</v>
      </c>
      <c r="AQ2" s="17" t="s">
        <v>18</v>
      </c>
    </row>
    <row r="3" spans="1:43" x14ac:dyDescent="0.3">
      <c r="A3" s="38" t="s">
        <v>19</v>
      </c>
      <c r="B3" s="26" t="s">
        <v>20</v>
      </c>
      <c r="C3" s="18">
        <v>2001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X3" s="26" t="s">
        <v>27</v>
      </c>
      <c r="Y3" s="26"/>
      <c r="Z3" s="18">
        <v>2001</v>
      </c>
      <c r="AA3" s="19">
        <v>0</v>
      </c>
      <c r="AB3" s="19">
        <v>63.381999999999998</v>
      </c>
      <c r="AC3" s="19">
        <v>1095.5999999999999</v>
      </c>
      <c r="AD3" s="19">
        <v>307.85500000000002</v>
      </c>
      <c r="AE3" s="19">
        <v>117.709</v>
      </c>
      <c r="AF3" s="19">
        <v>0</v>
      </c>
      <c r="AG3" s="19">
        <v>18.109000000000002</v>
      </c>
      <c r="AH3" s="19">
        <v>18.109000000000002</v>
      </c>
      <c r="AI3" s="19">
        <v>760.58199999999999</v>
      </c>
      <c r="AJ3" s="19">
        <v>0</v>
      </c>
      <c r="AK3" s="19">
        <v>0</v>
      </c>
      <c r="AL3" s="19">
        <v>18.109000000000002</v>
      </c>
      <c r="AM3" s="19">
        <v>36.218000000000004</v>
      </c>
      <c r="AN3" s="19">
        <v>72.436000000000007</v>
      </c>
      <c r="AO3" s="19">
        <v>479.89100000000002</v>
      </c>
      <c r="AP3" s="19">
        <v>996</v>
      </c>
      <c r="AQ3" s="19">
        <f>SUM(AA3:AP3)</f>
        <v>3984</v>
      </c>
    </row>
    <row r="4" spans="1:43" x14ac:dyDescent="0.3">
      <c r="A4" s="38"/>
      <c r="B4" s="26"/>
      <c r="C4" s="18">
        <v>2006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X4" s="26"/>
      <c r="Y4" s="26"/>
      <c r="Z4" s="18">
        <v>2006</v>
      </c>
      <c r="AA4" s="19">
        <v>0</v>
      </c>
      <c r="AB4" s="19">
        <v>442.06099999999998</v>
      </c>
      <c r="AC4" s="19">
        <v>678.16099999999994</v>
      </c>
      <c r="AD4" s="19">
        <v>293.87</v>
      </c>
      <c r="AE4" s="19">
        <v>253.68199999999999</v>
      </c>
      <c r="AF4" s="19">
        <v>221.03</v>
      </c>
      <c r="AG4" s="19">
        <v>120.562</v>
      </c>
      <c r="AH4" s="19">
        <v>42.698999999999998</v>
      </c>
      <c r="AI4" s="19">
        <v>838.91</v>
      </c>
      <c r="AJ4" s="19">
        <v>25.117000000000001</v>
      </c>
      <c r="AK4" s="19">
        <v>65.304000000000002</v>
      </c>
      <c r="AL4" s="19">
        <v>40.186999999999998</v>
      </c>
      <c r="AM4" s="19">
        <v>143.167</v>
      </c>
      <c r="AN4" s="19">
        <v>47.722000000000001</v>
      </c>
      <c r="AO4" s="19">
        <v>818.81700000000001</v>
      </c>
      <c r="AP4" s="19">
        <v>366.709</v>
      </c>
      <c r="AQ4" s="19">
        <f t="shared" ref="AQ4:AQ6" si="0">SUM(AA4:AP4)</f>
        <v>4397.9980000000005</v>
      </c>
    </row>
    <row r="5" spans="1:43" x14ac:dyDescent="0.3">
      <c r="A5" s="38"/>
      <c r="B5" s="26"/>
      <c r="C5" s="18">
        <v>2011</v>
      </c>
      <c r="D5" s="19"/>
      <c r="E5" s="19"/>
      <c r="F5" s="19"/>
      <c r="G5" s="19"/>
      <c r="H5" s="19"/>
      <c r="I5" s="19"/>
      <c r="J5" s="19"/>
      <c r="K5" s="19"/>
      <c r="L5" s="19">
        <v>625.06349999999998</v>
      </c>
      <c r="M5" s="19">
        <v>4422.5532000000003</v>
      </c>
      <c r="N5" s="19">
        <v>388.61279999999999</v>
      </c>
      <c r="O5" s="19">
        <v>650.69640000000004</v>
      </c>
      <c r="P5" s="19">
        <v>549.4194</v>
      </c>
      <c r="Q5" s="19"/>
      <c r="R5" s="19"/>
      <c r="S5" s="19">
        <v>6408.3275999999996</v>
      </c>
      <c r="T5" s="19">
        <v>237.88980000000001</v>
      </c>
      <c r="U5" s="19">
        <f>SUM(L5:T5)</f>
        <v>13282.5627</v>
      </c>
      <c r="X5" s="26"/>
      <c r="Y5" s="26"/>
      <c r="Z5" s="18">
        <v>2011</v>
      </c>
      <c r="AA5" s="19">
        <v>3.605</v>
      </c>
      <c r="AB5" s="19">
        <v>197.65600000000001</v>
      </c>
      <c r="AC5" s="19">
        <v>461.59800000000001</v>
      </c>
      <c r="AD5" s="19">
        <v>424.35</v>
      </c>
      <c r="AE5" s="19">
        <v>272.15300000000002</v>
      </c>
      <c r="AF5" s="19">
        <v>34.844999999999999</v>
      </c>
      <c r="AG5" s="19">
        <v>50.866</v>
      </c>
      <c r="AH5" s="19">
        <v>55.472000000000001</v>
      </c>
      <c r="AI5" s="19">
        <v>294.78199999999998</v>
      </c>
      <c r="AJ5" s="19">
        <v>26.835000000000001</v>
      </c>
      <c r="AK5" s="19">
        <v>18.023</v>
      </c>
      <c r="AL5" s="19">
        <v>51.466999999999999</v>
      </c>
      <c r="AM5" s="19">
        <v>143.386</v>
      </c>
      <c r="AN5" s="19">
        <v>35.246000000000002</v>
      </c>
      <c r="AO5" s="19">
        <v>362.26900000000001</v>
      </c>
      <c r="AP5" s="19">
        <v>191.44800000000001</v>
      </c>
      <c r="AQ5" s="19">
        <f t="shared" si="0"/>
        <v>2624.0009999999997</v>
      </c>
    </row>
    <row r="6" spans="1:43" x14ac:dyDescent="0.3">
      <c r="A6" s="38"/>
      <c r="B6" s="26"/>
      <c r="C6" s="18">
        <v>2013</v>
      </c>
      <c r="D6" s="19"/>
      <c r="E6" s="19"/>
      <c r="F6" s="19"/>
      <c r="G6" s="19"/>
      <c r="H6" s="19"/>
      <c r="I6" s="19"/>
      <c r="J6" s="19"/>
      <c r="K6" s="19"/>
      <c r="L6" s="19">
        <v>587.31209999999999</v>
      </c>
      <c r="M6" s="19">
        <v>4300.6985999999997</v>
      </c>
      <c r="N6" s="19">
        <v>397.03230000000002</v>
      </c>
      <c r="O6" s="19">
        <v>671.82479999999998</v>
      </c>
      <c r="P6" s="19">
        <v>516.21119999999996</v>
      </c>
      <c r="Q6" s="19"/>
      <c r="R6" s="19"/>
      <c r="S6" s="19">
        <v>6193.8630000000003</v>
      </c>
      <c r="T6" s="19">
        <v>217.0008</v>
      </c>
      <c r="U6" s="19">
        <f>SUM(L6:T6)</f>
        <v>12883.942799999999</v>
      </c>
      <c r="X6" s="26"/>
      <c r="Y6" s="26"/>
      <c r="Z6" s="18">
        <v>2016</v>
      </c>
      <c r="AA6" s="19">
        <v>6.3E-2</v>
      </c>
      <c r="AB6" s="19">
        <v>186.631</v>
      </c>
      <c r="AC6" s="19">
        <v>383.44499999999999</v>
      </c>
      <c r="AD6" s="19">
        <v>716.35</v>
      </c>
      <c r="AE6" s="19">
        <v>246.72499999999999</v>
      </c>
      <c r="AF6" s="19">
        <v>63.488</v>
      </c>
      <c r="AG6" s="19">
        <v>59.527999999999999</v>
      </c>
      <c r="AH6" s="19">
        <v>46.012999999999998</v>
      </c>
      <c r="AI6" s="19">
        <v>313.35599999999999</v>
      </c>
      <c r="AJ6" s="19">
        <v>18.795000000000002</v>
      </c>
      <c r="AK6" s="19">
        <v>17.224</v>
      </c>
      <c r="AL6" s="19">
        <v>48.024999999999999</v>
      </c>
      <c r="AM6" s="19">
        <v>150.80099999999999</v>
      </c>
      <c r="AN6" s="19">
        <v>19.989000000000001</v>
      </c>
      <c r="AO6" s="19">
        <v>230.255</v>
      </c>
      <c r="AP6" s="19">
        <v>328.75700000000001</v>
      </c>
      <c r="AQ6" s="19">
        <f t="shared" si="0"/>
        <v>2829.4450000000002</v>
      </c>
    </row>
    <row r="7" spans="1:43" x14ac:dyDescent="0.3">
      <c r="A7" s="38"/>
      <c r="B7" s="26"/>
      <c r="C7" s="18">
        <v>2016</v>
      </c>
      <c r="D7" s="19"/>
      <c r="E7" s="19"/>
      <c r="F7" s="19"/>
      <c r="G7" s="19"/>
      <c r="H7" s="19"/>
      <c r="I7" s="19"/>
      <c r="J7" s="19"/>
      <c r="K7" s="19"/>
      <c r="L7" s="19">
        <v>658.41300000000001</v>
      </c>
      <c r="M7" s="19">
        <v>4512.8186999999998</v>
      </c>
      <c r="N7" s="19">
        <v>436.94009999999997</v>
      </c>
      <c r="O7" s="19">
        <v>832.80780000000004</v>
      </c>
      <c r="P7" s="19">
        <v>893.33910000000003</v>
      </c>
      <c r="Q7" s="19"/>
      <c r="R7" s="19"/>
      <c r="S7" s="19">
        <v>6667.8507</v>
      </c>
      <c r="T7" s="19">
        <v>292.3614</v>
      </c>
      <c r="U7" s="19">
        <f>SUM(L7:T7)</f>
        <v>14294.5308</v>
      </c>
    </row>
    <row r="8" spans="1:43" x14ac:dyDescent="0.3">
      <c r="A8" s="38"/>
      <c r="B8" s="26"/>
      <c r="C8" s="18">
        <v>2019</v>
      </c>
      <c r="D8" s="19"/>
      <c r="E8" s="19"/>
      <c r="F8" s="19"/>
      <c r="G8" s="19"/>
      <c r="H8" s="19"/>
      <c r="I8" s="19"/>
      <c r="J8" s="19"/>
      <c r="K8" s="19"/>
      <c r="L8" s="19">
        <v>622.76400000000001</v>
      </c>
      <c r="M8" s="19">
        <v>3768.0021000000002</v>
      </c>
      <c r="N8" s="19">
        <v>381.15359999999998</v>
      </c>
      <c r="O8" s="19">
        <v>767.83500000000004</v>
      </c>
      <c r="P8" s="19">
        <v>768.20579999999995</v>
      </c>
      <c r="Q8" s="19"/>
      <c r="R8" s="19"/>
      <c r="S8" s="19">
        <v>5933.1302999999998</v>
      </c>
      <c r="T8" s="19">
        <v>385.92809999999997</v>
      </c>
      <c r="U8" s="19">
        <f>SUM(L8:T8)</f>
        <v>12627.018899999997</v>
      </c>
    </row>
    <row r="9" spans="1:43" x14ac:dyDescent="0.3">
      <c r="A9" s="38"/>
      <c r="B9" s="39" t="s">
        <v>21</v>
      </c>
      <c r="C9" s="20">
        <v>2001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3" x14ac:dyDescent="0.3">
      <c r="A10" s="38"/>
      <c r="B10" s="39"/>
      <c r="C10" s="20">
        <v>2006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3" x14ac:dyDescent="0.3">
      <c r="A11" s="38"/>
      <c r="B11" s="39"/>
      <c r="C11" s="20">
        <v>2011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1579.5387000000001</v>
      </c>
      <c r="S11" s="21"/>
      <c r="T11" s="21"/>
      <c r="U11" s="21"/>
    </row>
    <row r="12" spans="1:43" x14ac:dyDescent="0.3">
      <c r="A12" s="38"/>
      <c r="B12" s="39"/>
      <c r="C12" s="20">
        <v>2013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>
        <v>1565.6831999999999</v>
      </c>
      <c r="S12" s="21"/>
      <c r="T12" s="21"/>
      <c r="U12" s="21"/>
    </row>
    <row r="13" spans="1:43" x14ac:dyDescent="0.3">
      <c r="A13" s="38"/>
      <c r="B13" s="39"/>
      <c r="C13" s="20">
        <v>2016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1975.1660999999999</v>
      </c>
      <c r="S13" s="21"/>
      <c r="T13" s="21"/>
      <c r="U13" s="21"/>
    </row>
    <row r="14" spans="1:43" x14ac:dyDescent="0.3">
      <c r="A14" s="38"/>
      <c r="B14" s="39"/>
      <c r="C14" s="20">
        <v>2019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1564.9029</v>
      </c>
      <c r="S14" s="21"/>
      <c r="T14" s="21"/>
      <c r="U14" s="21"/>
    </row>
    <row r="15" spans="1:43" x14ac:dyDescent="0.3">
      <c r="A15" s="38"/>
      <c r="B15" s="26" t="s">
        <v>22</v>
      </c>
      <c r="C15" s="18">
        <v>2001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43" x14ac:dyDescent="0.3">
      <c r="A16" s="38"/>
      <c r="B16" s="26"/>
      <c r="C16" s="18">
        <v>2006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38"/>
      <c r="B17" s="26"/>
      <c r="C17" s="18">
        <v>2011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f>U5/R11</f>
        <v>8.4091404028277363</v>
      </c>
      <c r="S17" s="19"/>
      <c r="T17" s="19"/>
      <c r="U17" s="19"/>
    </row>
    <row r="18" spans="1:21" x14ac:dyDescent="0.3">
      <c r="A18" s="38"/>
      <c r="B18" s="26"/>
      <c r="C18" s="18">
        <v>2013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>
        <f t="shared" ref="R18:R20" si="1">U6/R12</f>
        <v>8.2289589618129639</v>
      </c>
      <c r="S18" s="19"/>
      <c r="T18" s="19"/>
      <c r="U18" s="19"/>
    </row>
    <row r="19" spans="1:21" x14ac:dyDescent="0.3">
      <c r="A19" s="38"/>
      <c r="B19" s="26"/>
      <c r="C19" s="18">
        <v>2016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>
        <f t="shared" si="1"/>
        <v>7.2371284622594532</v>
      </c>
      <c r="S19" s="19"/>
      <c r="T19" s="19"/>
      <c r="U19" s="19"/>
    </row>
    <row r="20" spans="1:21" x14ac:dyDescent="0.3">
      <c r="A20" s="38"/>
      <c r="B20" s="26"/>
      <c r="C20" s="18">
        <v>2019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f t="shared" si="1"/>
        <v>8.0688833153801411</v>
      </c>
      <c r="S20" s="19"/>
      <c r="T20" s="19"/>
      <c r="U20" s="19"/>
    </row>
    <row r="21" spans="1:21" x14ac:dyDescent="0.3">
      <c r="A21" s="28" t="s">
        <v>23</v>
      </c>
      <c r="B21" s="31" t="s">
        <v>24</v>
      </c>
      <c r="C21" s="20">
        <v>2001</v>
      </c>
      <c r="D21" s="20"/>
      <c r="E21" s="20"/>
      <c r="F21" s="20"/>
      <c r="G21" s="20"/>
      <c r="H21" s="20"/>
      <c r="I21" s="20"/>
      <c r="J21" s="20"/>
      <c r="K21" s="20"/>
      <c r="L21" s="20">
        <v>1087.1135999999999</v>
      </c>
      <c r="M21" s="20">
        <v>2525.4153000000001</v>
      </c>
      <c r="N21" s="20">
        <v>695.80169999999998</v>
      </c>
      <c r="O21" s="20"/>
      <c r="P21" s="20">
        <v>440.97570000000002</v>
      </c>
      <c r="Q21" s="20"/>
      <c r="R21" s="20"/>
      <c r="S21" s="20">
        <v>3236.0454</v>
      </c>
      <c r="T21" s="20">
        <v>179.37989999999999</v>
      </c>
      <c r="U21" s="20">
        <f t="shared" ref="U21:U26" si="2">SUM(L21:T21)</f>
        <v>8164.7316000000001</v>
      </c>
    </row>
    <row r="22" spans="1:21" x14ac:dyDescent="0.3">
      <c r="A22" s="29"/>
      <c r="B22" s="32"/>
      <c r="C22" s="20">
        <v>2006</v>
      </c>
      <c r="D22" s="20"/>
      <c r="E22" s="20"/>
      <c r="F22" s="20"/>
      <c r="G22" s="20"/>
      <c r="H22" s="20"/>
      <c r="I22" s="20"/>
      <c r="J22" s="20"/>
      <c r="K22" s="20"/>
      <c r="L22" s="20">
        <v>1046.9943000000001</v>
      </c>
      <c r="M22" s="20">
        <v>2532.654</v>
      </c>
      <c r="N22" s="20">
        <v>712.10429999999997</v>
      </c>
      <c r="O22" s="20"/>
      <c r="P22" s="20">
        <v>477.49860000000001</v>
      </c>
      <c r="Q22" s="20"/>
      <c r="R22" s="20"/>
      <c r="S22" s="20">
        <v>3221.5563000000002</v>
      </c>
      <c r="T22" s="20">
        <v>204.41970000000001</v>
      </c>
      <c r="U22" s="20">
        <f t="shared" si="2"/>
        <v>8195.2271999999994</v>
      </c>
    </row>
    <row r="23" spans="1:21" x14ac:dyDescent="0.3">
      <c r="A23" s="29"/>
      <c r="B23" s="32"/>
      <c r="C23" s="20">
        <v>2011</v>
      </c>
      <c r="D23" s="20"/>
      <c r="E23" s="20"/>
      <c r="F23" s="20"/>
      <c r="G23" s="20"/>
      <c r="H23" s="20"/>
      <c r="I23" s="20"/>
      <c r="J23" s="20"/>
      <c r="K23" s="20"/>
      <c r="L23" s="20">
        <v>1038.4884</v>
      </c>
      <c r="M23" s="20">
        <v>2599.6554000000001</v>
      </c>
      <c r="N23" s="20">
        <v>725.49630000000002</v>
      </c>
      <c r="O23" s="20"/>
      <c r="P23" s="20">
        <v>460.95389999999998</v>
      </c>
      <c r="Q23" s="20"/>
      <c r="R23" s="20"/>
      <c r="S23" s="20">
        <v>3211.9578000000001</v>
      </c>
      <c r="T23" s="20">
        <v>205.39709999999999</v>
      </c>
      <c r="U23" s="20">
        <f t="shared" si="2"/>
        <v>8241.9488999999994</v>
      </c>
    </row>
    <row r="24" spans="1:21" x14ac:dyDescent="0.3">
      <c r="A24" s="29"/>
      <c r="B24" s="32"/>
      <c r="C24" s="20">
        <v>2013</v>
      </c>
      <c r="D24" s="20"/>
      <c r="E24" s="20"/>
      <c r="F24" s="20"/>
      <c r="G24" s="20"/>
      <c r="H24" s="20"/>
      <c r="I24" s="20"/>
      <c r="J24" s="20"/>
      <c r="K24" s="20"/>
      <c r="L24" s="20">
        <v>1025.28</v>
      </c>
      <c r="M24" s="20">
        <v>2647.0925999999999</v>
      </c>
      <c r="N24" s="20">
        <v>736.13610000000006</v>
      </c>
      <c r="O24" s="20"/>
      <c r="P24" s="20">
        <v>407.2842</v>
      </c>
      <c r="Q24" s="20"/>
      <c r="R24" s="20"/>
      <c r="S24" s="20">
        <v>3225.5792999999999</v>
      </c>
      <c r="T24" s="20">
        <v>200.7792</v>
      </c>
      <c r="U24" s="20">
        <f t="shared" si="2"/>
        <v>8242.1514000000006</v>
      </c>
    </row>
    <row r="25" spans="1:21" x14ac:dyDescent="0.3">
      <c r="A25" s="29"/>
      <c r="B25" s="32"/>
      <c r="C25" s="20">
        <v>2016</v>
      </c>
      <c r="D25" s="20"/>
      <c r="E25" s="20"/>
      <c r="F25" s="20"/>
      <c r="G25" s="20"/>
      <c r="H25" s="20"/>
      <c r="I25" s="20"/>
      <c r="J25" s="20"/>
      <c r="K25" s="20"/>
      <c r="L25" s="20">
        <v>1007.4483</v>
      </c>
      <c r="M25" s="20">
        <v>2565.1053000000002</v>
      </c>
      <c r="N25" s="20">
        <v>743.35590000000002</v>
      </c>
      <c r="O25" s="20"/>
      <c r="P25" s="20">
        <v>530.95860000000005</v>
      </c>
      <c r="Q25" s="20"/>
      <c r="R25" s="20"/>
      <c r="S25" s="20">
        <v>3196.9187999999999</v>
      </c>
      <c r="T25" s="20">
        <v>224.28360000000001</v>
      </c>
      <c r="U25" s="20">
        <f t="shared" si="2"/>
        <v>8268.0704999999998</v>
      </c>
    </row>
    <row r="26" spans="1:21" x14ac:dyDescent="0.3">
      <c r="A26" s="29"/>
      <c r="B26" s="33"/>
      <c r="C26" s="20">
        <v>2019</v>
      </c>
      <c r="D26" s="20"/>
      <c r="E26" s="20"/>
      <c r="F26" s="20"/>
      <c r="G26" s="20"/>
      <c r="H26" s="20"/>
      <c r="I26" s="20"/>
      <c r="J26" s="20"/>
      <c r="K26" s="20"/>
      <c r="L26" s="20">
        <v>1017.4617</v>
      </c>
      <c r="M26" s="20">
        <v>2556.2565</v>
      </c>
      <c r="N26" s="20">
        <v>738.98820000000001</v>
      </c>
      <c r="O26" s="20"/>
      <c r="P26" s="20">
        <v>500.42340000000002</v>
      </c>
      <c r="Q26" s="20"/>
      <c r="R26" s="20"/>
      <c r="S26" s="20">
        <v>3174.3063000000002</v>
      </c>
      <c r="T26" s="20">
        <v>283.2552</v>
      </c>
      <c r="U26" s="20">
        <f t="shared" si="2"/>
        <v>8270.6913000000004</v>
      </c>
    </row>
    <row r="27" spans="1:21" x14ac:dyDescent="0.3">
      <c r="A27" s="29"/>
      <c r="B27" s="34" t="s">
        <v>25</v>
      </c>
      <c r="C27" s="18">
        <v>2001</v>
      </c>
      <c r="D27" s="18"/>
      <c r="E27" s="18"/>
      <c r="F27" s="18">
        <v>43.325517291047426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9"/>
      <c r="B28" s="35"/>
      <c r="C28" s="18">
        <v>2006</v>
      </c>
      <c r="D28" s="18"/>
      <c r="E28" s="18"/>
      <c r="F28" s="18">
        <v>42.697059336284454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9"/>
      <c r="B29" s="35"/>
      <c r="C29" s="18">
        <v>2011</v>
      </c>
      <c r="D29" s="18"/>
      <c r="E29" s="18"/>
      <c r="F29" s="18">
        <v>42.75004907442483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9"/>
      <c r="B30" s="35"/>
      <c r="C30" s="18">
        <v>2013</v>
      </c>
      <c r="D30" s="18"/>
      <c r="E30" s="18"/>
      <c r="F30" s="18">
        <v>42.5927184253568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9"/>
      <c r="B31" s="35"/>
      <c r="C31" s="18">
        <v>2016</v>
      </c>
      <c r="D31" s="18"/>
      <c r="E31" s="18"/>
      <c r="F31" s="18">
        <v>42.467017115186806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30"/>
      <c r="B32" s="36"/>
      <c r="C32" s="18">
        <v>2019</v>
      </c>
      <c r="D32" s="18"/>
      <c r="E32" s="18"/>
      <c r="F32" s="18">
        <v>42.247656454795575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38" t="s">
        <v>28</v>
      </c>
      <c r="B33" s="39" t="s">
        <v>29</v>
      </c>
      <c r="C33" s="21">
        <v>2001</v>
      </c>
      <c r="D33" s="21"/>
      <c r="E33" s="21"/>
      <c r="F33" s="21"/>
      <c r="G33" s="21"/>
      <c r="H33" s="21"/>
      <c r="I33" s="21"/>
      <c r="J33" s="21"/>
      <c r="K33" s="21"/>
      <c r="L33" s="40">
        <v>259.19812448978598</v>
      </c>
      <c r="M33" s="41"/>
      <c r="N33" s="42"/>
      <c r="O33" s="21"/>
      <c r="P33" s="21"/>
      <c r="Q33" s="21"/>
      <c r="R33" s="21"/>
      <c r="S33" s="21"/>
      <c r="T33" s="21"/>
      <c r="U33" s="21">
        <f>L33</f>
        <v>259.19812448978598</v>
      </c>
    </row>
    <row r="34" spans="1:21" x14ac:dyDescent="0.3">
      <c r="A34" s="38"/>
      <c r="B34" s="39"/>
      <c r="C34" s="21">
        <v>2006</v>
      </c>
      <c r="D34" s="21"/>
      <c r="E34" s="21"/>
      <c r="F34" s="21"/>
      <c r="G34" s="21"/>
      <c r="H34" s="21"/>
      <c r="I34" s="21"/>
      <c r="J34" s="21"/>
      <c r="K34" s="21"/>
      <c r="L34" s="40">
        <v>281.70505457515799</v>
      </c>
      <c r="M34" s="41"/>
      <c r="N34" s="42"/>
      <c r="O34" s="21"/>
      <c r="P34" s="21"/>
      <c r="Q34" s="21"/>
      <c r="R34" s="21"/>
      <c r="S34" s="21"/>
      <c r="T34" s="21"/>
      <c r="U34" s="21">
        <f t="shared" ref="U34:U38" si="3">L34</f>
        <v>281.70505457515799</v>
      </c>
    </row>
    <row r="35" spans="1:21" x14ac:dyDescent="0.3">
      <c r="A35" s="38"/>
      <c r="B35" s="39"/>
      <c r="C35" s="21">
        <v>2011</v>
      </c>
      <c r="D35" s="21"/>
      <c r="E35" s="21"/>
      <c r="F35" s="21"/>
      <c r="G35" s="21"/>
      <c r="H35" s="21"/>
      <c r="I35" s="21"/>
      <c r="J35" s="21"/>
      <c r="K35" s="21"/>
      <c r="L35" s="40">
        <v>283.07884756614197</v>
      </c>
      <c r="M35" s="41"/>
      <c r="N35" s="42"/>
      <c r="O35" s="21"/>
      <c r="P35" s="21"/>
      <c r="Q35" s="21"/>
      <c r="R35" s="21"/>
      <c r="S35" s="21"/>
      <c r="T35" s="21"/>
      <c r="U35" s="21">
        <f t="shared" si="3"/>
        <v>283.07884756614197</v>
      </c>
    </row>
    <row r="36" spans="1:21" x14ac:dyDescent="0.3">
      <c r="A36" s="38"/>
      <c r="B36" s="39"/>
      <c r="C36" s="21">
        <v>2013</v>
      </c>
      <c r="D36" s="21"/>
      <c r="E36" s="21"/>
      <c r="F36" s="21"/>
      <c r="G36" s="21"/>
      <c r="H36" s="21"/>
      <c r="I36" s="21"/>
      <c r="J36" s="21"/>
      <c r="K36" s="21"/>
      <c r="L36" s="40">
        <v>283.500187269582</v>
      </c>
      <c r="M36" s="41"/>
      <c r="N36" s="42"/>
      <c r="O36" s="21"/>
      <c r="P36" s="21"/>
      <c r="Q36" s="21"/>
      <c r="R36" s="21"/>
      <c r="S36" s="21"/>
      <c r="T36" s="21"/>
      <c r="U36" s="21">
        <f t="shared" si="3"/>
        <v>283.500187269582</v>
      </c>
    </row>
    <row r="37" spans="1:21" x14ac:dyDescent="0.3">
      <c r="A37" s="38"/>
      <c r="B37" s="39"/>
      <c r="C37" s="21">
        <v>2016</v>
      </c>
      <c r="D37" s="21"/>
      <c r="E37" s="21"/>
      <c r="F37" s="21"/>
      <c r="G37" s="21"/>
      <c r="H37" s="21"/>
      <c r="I37" s="21"/>
      <c r="J37" s="21"/>
      <c r="K37" s="21"/>
      <c r="L37" s="40">
        <v>280.960245718507</v>
      </c>
      <c r="M37" s="41"/>
      <c r="N37" s="42"/>
      <c r="O37" s="21"/>
      <c r="P37" s="21"/>
      <c r="Q37" s="21"/>
      <c r="R37" s="21"/>
      <c r="S37" s="21"/>
      <c r="T37" s="21"/>
      <c r="U37" s="21">
        <f t="shared" si="3"/>
        <v>280.960245718507</v>
      </c>
    </row>
    <row r="38" spans="1:21" x14ac:dyDescent="0.3">
      <c r="A38" s="38"/>
      <c r="B38" s="39"/>
      <c r="C38" s="21">
        <v>2019</v>
      </c>
      <c r="D38" s="21"/>
      <c r="E38" s="21"/>
      <c r="F38" s="21"/>
      <c r="G38" s="21"/>
      <c r="H38" s="21"/>
      <c r="I38" s="21"/>
      <c r="J38" s="21"/>
      <c r="K38" s="21"/>
      <c r="L38" s="40">
        <v>285.47650246170502</v>
      </c>
      <c r="M38" s="41"/>
      <c r="N38" s="42"/>
      <c r="O38" s="21"/>
      <c r="P38" s="21"/>
      <c r="Q38" s="21"/>
      <c r="R38" s="21"/>
      <c r="S38" s="21"/>
      <c r="T38" s="21"/>
      <c r="U38" s="21">
        <f t="shared" si="3"/>
        <v>285.47650246170502</v>
      </c>
    </row>
    <row r="41" spans="1:21" ht="108.6" x14ac:dyDescent="0.3">
      <c r="D41" s="2" t="s">
        <v>26</v>
      </c>
      <c r="E41" s="3" t="s">
        <v>4</v>
      </c>
      <c r="F41" s="4" t="s">
        <v>5</v>
      </c>
      <c r="G41" s="5" t="s">
        <v>6</v>
      </c>
      <c r="H41" s="6" t="s">
        <v>7</v>
      </c>
      <c r="I41" s="7" t="s">
        <v>8</v>
      </c>
      <c r="J41" s="8" t="s">
        <v>9</v>
      </c>
      <c r="K41" s="9" t="s">
        <v>10</v>
      </c>
      <c r="L41" s="10" t="s">
        <v>11</v>
      </c>
      <c r="M41" s="11" t="s">
        <v>12</v>
      </c>
      <c r="N41" s="12" t="s">
        <v>13</v>
      </c>
      <c r="O41" s="13" t="s">
        <v>14</v>
      </c>
      <c r="P41" s="14" t="s">
        <v>15</v>
      </c>
      <c r="Q41" s="15" t="s">
        <v>16</v>
      </c>
      <c r="R41" s="16" t="s">
        <v>17</v>
      </c>
    </row>
    <row r="42" spans="1:21" x14ac:dyDescent="0.3">
      <c r="B42" s="26" t="s">
        <v>30</v>
      </c>
      <c r="C42" s="18">
        <v>2001</v>
      </c>
      <c r="D42" s="19">
        <v>2111.3739</v>
      </c>
      <c r="E42" s="19">
        <v>4680.8352000000004</v>
      </c>
      <c r="F42" s="19">
        <v>2477.3040000000001</v>
      </c>
      <c r="G42" s="19">
        <v>767.87549999999999</v>
      </c>
      <c r="H42" s="19">
        <v>303.42329999999998</v>
      </c>
      <c r="I42" s="19">
        <v>181.2105</v>
      </c>
      <c r="J42" s="19">
        <v>7494.3045000000002</v>
      </c>
      <c r="K42" s="19">
        <v>19745.2179</v>
      </c>
      <c r="L42" s="19">
        <v>4467.9032999999999</v>
      </c>
      <c r="M42" s="19">
        <v>2464.8434999999999</v>
      </c>
      <c r="N42" s="19">
        <v>3255.0435000000002</v>
      </c>
      <c r="O42" s="19">
        <v>5866.2341999999999</v>
      </c>
      <c r="P42" s="19">
        <v>7356.2552999999998</v>
      </c>
      <c r="Q42" s="19">
        <v>16501.143599999999</v>
      </c>
      <c r="R42" s="19">
        <v>2121.9857999999999</v>
      </c>
    </row>
    <row r="43" spans="1:21" x14ac:dyDescent="0.3">
      <c r="B43" s="26"/>
      <c r="C43" s="20">
        <v>2006</v>
      </c>
      <c r="D43" s="21">
        <v>2148.3512999999998</v>
      </c>
      <c r="E43" s="21">
        <v>4863.0744000000004</v>
      </c>
      <c r="F43" s="21">
        <v>2650.7006999999999</v>
      </c>
      <c r="G43" s="21">
        <v>902.78909999999996</v>
      </c>
      <c r="H43" s="21">
        <v>336.11399999999998</v>
      </c>
      <c r="I43" s="21">
        <v>161.94059999999999</v>
      </c>
      <c r="J43" s="21">
        <v>7018.4817000000003</v>
      </c>
      <c r="K43" s="21">
        <v>19607.406299999999</v>
      </c>
      <c r="L43" s="21">
        <v>4499.8865999999998</v>
      </c>
      <c r="M43" s="21">
        <v>2870.8569000000002</v>
      </c>
      <c r="N43" s="21">
        <v>3391.0065</v>
      </c>
      <c r="O43" s="21">
        <v>5473.8486000000003</v>
      </c>
      <c r="P43" s="21">
        <v>7292.8998000000001</v>
      </c>
      <c r="Q43" s="21">
        <v>16330.0671</v>
      </c>
      <c r="R43" s="21">
        <v>2247.5304000000001</v>
      </c>
    </row>
    <row r="44" spans="1:21" x14ac:dyDescent="0.3">
      <c r="B44" s="26"/>
      <c r="C44" s="18">
        <v>2011</v>
      </c>
      <c r="D44" s="19">
        <v>2124.8181</v>
      </c>
      <c r="E44" s="19">
        <v>4894.3953000000001</v>
      </c>
      <c r="F44" s="19">
        <v>2720.9313000000002</v>
      </c>
      <c r="G44" s="19">
        <v>993.88530000000003</v>
      </c>
      <c r="H44" s="19">
        <v>358.41149999999999</v>
      </c>
      <c r="I44" s="19">
        <v>164.92679999999999</v>
      </c>
      <c r="J44" s="19">
        <v>6843.2120999999997</v>
      </c>
      <c r="K44" s="19">
        <v>20225.382300000001</v>
      </c>
      <c r="L44" s="19">
        <v>4552.7282999999998</v>
      </c>
      <c r="M44" s="19">
        <v>2666.1608999999999</v>
      </c>
      <c r="N44" s="19">
        <v>3194.0046000000002</v>
      </c>
      <c r="O44" s="19">
        <v>5285.5811999999996</v>
      </c>
      <c r="P44" s="19">
        <v>7208.5725000000002</v>
      </c>
      <c r="Q44" s="19">
        <v>16331.811299999999</v>
      </c>
      <c r="R44" s="19">
        <v>2230.1325000000002</v>
      </c>
    </row>
    <row r="45" spans="1:21" x14ac:dyDescent="0.3">
      <c r="B45" s="26"/>
      <c r="C45" s="20">
        <v>2013</v>
      </c>
      <c r="D45" s="21">
        <v>2146.7637</v>
      </c>
      <c r="E45" s="21">
        <v>4861.2159000000001</v>
      </c>
      <c r="F45" s="21">
        <v>2737.8638999999998</v>
      </c>
      <c r="G45" s="21">
        <v>1045.1286</v>
      </c>
      <c r="H45" s="21">
        <v>373.88159999999999</v>
      </c>
      <c r="I45" s="21">
        <v>152.57069999999999</v>
      </c>
      <c r="J45" s="21">
        <v>6661.8846000000003</v>
      </c>
      <c r="K45" s="21">
        <v>20485.441800000001</v>
      </c>
      <c r="L45" s="21">
        <v>4600.2987000000003</v>
      </c>
      <c r="M45" s="21">
        <v>3037.8933000000002</v>
      </c>
      <c r="N45" s="21">
        <v>2669.8220999999999</v>
      </c>
      <c r="O45" s="21">
        <v>5237.2880999999998</v>
      </c>
      <c r="P45" s="21">
        <v>7231.9769999999999</v>
      </c>
      <c r="Q45" s="21">
        <v>16339.7214</v>
      </c>
      <c r="R45" s="21">
        <v>2213.2026000000001</v>
      </c>
    </row>
    <row r="46" spans="1:21" x14ac:dyDescent="0.3">
      <c r="B46" s="26"/>
      <c r="C46" s="25">
        <v>2016</v>
      </c>
      <c r="D46" s="19">
        <v>2247.9119999999998</v>
      </c>
      <c r="E46" s="19">
        <v>4876.9479000000001</v>
      </c>
      <c r="F46" s="19">
        <v>2776.1183999999998</v>
      </c>
      <c r="G46" s="19">
        <v>1106.6013</v>
      </c>
      <c r="H46" s="19">
        <v>391.50630000000001</v>
      </c>
      <c r="I46" s="19">
        <v>149.03550000000001</v>
      </c>
      <c r="J46" s="19">
        <v>6427.0889999999999</v>
      </c>
      <c r="K46" s="19">
        <v>19717.163100000002</v>
      </c>
      <c r="L46" s="19">
        <v>4589.8856999999998</v>
      </c>
      <c r="M46" s="19">
        <v>2934.4319999999998</v>
      </c>
      <c r="N46" s="19">
        <v>3711.7629000000002</v>
      </c>
      <c r="O46" s="19">
        <v>5152.7115000000003</v>
      </c>
      <c r="P46" s="19">
        <v>7247.4651000000003</v>
      </c>
      <c r="Q46" s="19">
        <v>16141.941000000001</v>
      </c>
      <c r="R46" s="19">
        <v>2324.3823000000002</v>
      </c>
    </row>
    <row r="47" spans="1:21" x14ac:dyDescent="0.3">
      <c r="B47" s="26"/>
      <c r="C47" s="20">
        <v>2019</v>
      </c>
      <c r="D47" s="21">
        <v>2114.7813000000001</v>
      </c>
      <c r="E47" s="21">
        <v>4857.2748000000001</v>
      </c>
      <c r="F47" s="21">
        <v>2801.9600999999998</v>
      </c>
      <c r="G47" s="21">
        <v>1184.4018000000001</v>
      </c>
      <c r="H47" s="21">
        <v>410.99040000000002</v>
      </c>
      <c r="I47" s="21">
        <v>172.4751</v>
      </c>
      <c r="J47" s="21">
        <v>6485.6088</v>
      </c>
      <c r="K47" s="21">
        <v>19366.156800000001</v>
      </c>
      <c r="L47" s="21">
        <v>4522.3388999999997</v>
      </c>
      <c r="M47" s="21">
        <v>3485.5641000000001</v>
      </c>
      <c r="N47" s="21">
        <v>3407.8652999999999</v>
      </c>
      <c r="O47" s="21">
        <v>5138.1198000000004</v>
      </c>
      <c r="P47" s="21">
        <v>7249.1868000000004</v>
      </c>
      <c r="Q47" s="21">
        <v>15959.013300000001</v>
      </c>
      <c r="R47" s="21">
        <v>2639.2166999999999</v>
      </c>
    </row>
    <row r="48" spans="1:21" x14ac:dyDescent="0.3">
      <c r="B48" s="27" t="s">
        <v>31</v>
      </c>
      <c r="C48" s="27"/>
      <c r="D48" s="19">
        <f>((D47-D42)/D42)*100</f>
        <v>0.16138306910017464</v>
      </c>
      <c r="E48" s="19">
        <f t="shared" ref="E48:R48" si="4">((E47-E42)/E42)*100</f>
        <v>3.7694042293990546</v>
      </c>
      <c r="F48" s="19">
        <f t="shared" si="4"/>
        <v>13.105218414857427</v>
      </c>
      <c r="G48" s="19">
        <f t="shared" si="4"/>
        <v>54.243988771617289</v>
      </c>
      <c r="H48" s="19">
        <f t="shared" si="4"/>
        <v>35.451166736371285</v>
      </c>
      <c r="I48" s="19">
        <f t="shared" si="4"/>
        <v>-4.8205815888152168</v>
      </c>
      <c r="J48" s="19">
        <f t="shared" si="4"/>
        <v>-13.459497142129736</v>
      </c>
      <c r="K48" s="19">
        <f t="shared" si="4"/>
        <v>-1.919761543882476</v>
      </c>
      <c r="L48" s="19">
        <f t="shared" si="4"/>
        <v>1.2183701469098445</v>
      </c>
      <c r="M48" s="19">
        <f t="shared" si="4"/>
        <v>41.411172758027035</v>
      </c>
      <c r="N48" s="19">
        <f t="shared" si="4"/>
        <v>4.6949234318988271</v>
      </c>
      <c r="O48" s="19">
        <f t="shared" si="4"/>
        <v>-12.411955867701284</v>
      </c>
      <c r="P48" s="19">
        <f t="shared" si="4"/>
        <v>-1.4554755868790932</v>
      </c>
      <c r="Q48" s="19">
        <f t="shared" si="4"/>
        <v>-3.2854104730050278</v>
      </c>
      <c r="R48" s="19">
        <f t="shared" si="4"/>
        <v>24.374852084307069</v>
      </c>
    </row>
  </sheetData>
  <mergeCells count="20">
    <mergeCell ref="L38:N38"/>
    <mergeCell ref="L33:N33"/>
    <mergeCell ref="L34:N34"/>
    <mergeCell ref="L35:N35"/>
    <mergeCell ref="L36:N36"/>
    <mergeCell ref="L37:N37"/>
    <mergeCell ref="AA1:AP1"/>
    <mergeCell ref="X3:Y6"/>
    <mergeCell ref="D1:T1"/>
    <mergeCell ref="A3:A20"/>
    <mergeCell ref="B3:B8"/>
    <mergeCell ref="B9:B14"/>
    <mergeCell ref="B15:B20"/>
    <mergeCell ref="B42:B47"/>
    <mergeCell ref="B48:C48"/>
    <mergeCell ref="A21:A32"/>
    <mergeCell ref="B21:B26"/>
    <mergeCell ref="B27:B32"/>
    <mergeCell ref="A33:A38"/>
    <mergeCell ref="B33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Alabama</vt:lpstr>
      <vt:lpstr>Arkansas</vt:lpstr>
      <vt:lpstr>Florida</vt:lpstr>
      <vt:lpstr>Georgia</vt:lpstr>
      <vt:lpstr>Louisiana</vt:lpstr>
      <vt:lpstr>Mississippi</vt:lpstr>
      <vt:lpstr>Missouri</vt:lpstr>
      <vt:lpstr>North Carolina</vt:lpstr>
      <vt:lpstr>South Carolina</vt:lpstr>
      <vt:lpstr>Tennessee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Boos</dc:creator>
  <cp:lastModifiedBy>Katie Warnell</cp:lastModifiedBy>
  <cp:lastPrinted>2022-06-13T19:05:47Z</cp:lastPrinted>
  <dcterms:created xsi:type="dcterms:W3CDTF">2022-06-10T16:04:53Z</dcterms:created>
  <dcterms:modified xsi:type="dcterms:W3CDTF">2022-08-08T15:28:49Z</dcterms:modified>
</cp:coreProperties>
</file>