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14" documentId="14_{7FE2433E-3551-A74B-8720-1D259C5F8435}" xr6:coauthVersionLast="47" xr6:coauthVersionMax="47" xr10:uidLastSave="{8CD2EF24-C881-3944-90E4-8192613EDC09}"/>
  <bookViews>
    <workbookView xWindow="28800" yWindow="0" windowWidth="51200" windowHeight="28800" activeTab="3" xr2:uid="{00000000-000D-0000-FFFF-FFFF00000000}"/>
  </bookViews>
  <sheets>
    <sheet name="Zr" sheetId="1" r:id="rId1"/>
    <sheet name="Ti" sheetId="2" r:id="rId2"/>
    <sheet name="Ni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5" l="1" a="1"/>
  <c r="M26" i="5" s="1"/>
  <c r="I26" i="5"/>
  <c r="G26" i="5"/>
  <c r="M20" i="5" a="1"/>
  <c r="M20" i="5" s="1"/>
  <c r="I20" i="5"/>
  <c r="G20" i="5"/>
  <c r="M14" i="5" a="1"/>
  <c r="M14" i="5" s="1"/>
  <c r="I14" i="5"/>
  <c r="G14" i="5"/>
  <c r="G2" i="5"/>
  <c r="I2" i="5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A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E14" i="2"/>
  <c r="E20" i="2" s="1"/>
  <c r="E26" i="2" s="1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8" i="2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E14" i="1"/>
  <c r="E20" i="1" s="1"/>
  <c r="E26" i="1" s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N14" i="2"/>
  <c r="N2" i="2"/>
  <c r="O2" i="2" s="1"/>
  <c r="P2" i="2" s="1"/>
  <c r="Q14" i="1"/>
  <c r="N14" i="1"/>
  <c r="Q8" i="1"/>
  <c r="R8" i="1" s="1"/>
  <c r="N26" i="1"/>
  <c r="O26" i="1" s="1"/>
  <c r="P26" i="1" s="1"/>
  <c r="N26" i="2"/>
  <c r="O26" i="2" s="1"/>
  <c r="P26" i="2" s="1"/>
  <c r="N8" i="2"/>
  <c r="O8" i="2" s="1"/>
  <c r="P8" i="2" s="1"/>
  <c r="N2" i="1"/>
  <c r="O14" i="2"/>
  <c r="P14" i="2" s="1"/>
  <c r="Q2" i="1"/>
  <c r="R2" i="1" s="1"/>
  <c r="Q14" i="2"/>
  <c r="R14" i="2" s="1"/>
  <c r="R21" i="2"/>
  <c r="Q14" i="3"/>
  <c r="R14" i="3" s="1"/>
  <c r="R21" i="3"/>
  <c r="N20" i="2"/>
  <c r="O14" i="1"/>
  <c r="P14" i="1" s="1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O20" i="3"/>
  <c r="P20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<sst xmlns="http://schemas.openxmlformats.org/spreadsheetml/2006/main" count="148" uniqueCount="29">
  <si>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</si>
  <si>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</si>
  <si>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</si>
  <si>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</si>
  <si>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</si>
  <si>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</si>
  <si>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</si>
  <si>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</si>
  <si>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</si>
  <si>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</si>
  <si>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</si>
  <si>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</si>
  <si>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</si>
  <si>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</si>
  <si>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</si>
  <si>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</si>
  <si>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</si>
  <si>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</si>
  <si>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</si>
  <si>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</si>
  <si>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</si>
  <si>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Nickel</t>
  </si>
  <si>
    <t>AVG</t>
  </si>
  <si>
    <t>SS</t>
  </si>
  <si>
    <t>Zirconium</t>
  </si>
  <si>
    <t>Titanium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</si>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</sst>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zoomScale="150" workbookViewId="0">
      <selection activeCell="N2" sqref="N2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24.67</v>
      </c>
      <c r="G2" s="16">
        <f t="array" ref="G2">SQRT(AVERAGE(F2:F5^2))</f>
        <v>24.725126895528767</v>
      </c>
      <c r="H2" s="16">
        <v>24.99</v>
      </c>
      <c r="I2" s="16">
        <f t="array" ref="I2">SQRT(AVERAGE(H2:H5^2))</f>
        <v>24.992516379908604</v>
      </c>
      <c r="J2" s="17">
        <v>2.5000000000000001E-2</v>
      </c>
      <c r="K2" s="18">
        <f t="array" ref="K2">SQRT(AVERAGE(J2:J5^2))</f>
        <v>2.5000000000000001E-2</v>
      </c>
      <c r="L2" s="43">
        <v>0.1</v>
      </c>
      <c r="M2" s="18">
        <f t="array" ref="M2">SQRT(AVERAGE(L2:L5^2))</f>
        <v>9.9750939845196451E-2</v>
      </c>
      <c r="N2" s="19">
        <f>M2/(G2*I2)*1000*100</f>
        <v>16.142414012011891</v>
      </c>
      <c r="O2" s="20">
        <f>SQRT( (STDEV(F2:F5)/G2)^2+(STDEV(H2:H5)/I2)^2+((STDEV(L2:L5)/M2)^2) )*N2</f>
        <v>0.10280408135986722</v>
      </c>
      <c r="P2" s="20">
        <f>100*O2/N2</f>
        <v>0.6368569241463431</v>
      </c>
      <c r="Q2" s="20">
        <f>R3*K2*1000/10</f>
        <v>21.425000000000004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24.77</v>
      </c>
      <c r="G3" s="16"/>
      <c r="H3" s="16">
        <v>25.04</v>
      </c>
      <c r="I3" s="16"/>
      <c r="J3" s="17">
        <v>2.5000000000000001E-2</v>
      </c>
      <c r="K3" s="18"/>
      <c r="L3" s="18">
        <v>0.1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0.12809069458695274</v>
      </c>
      <c r="U3" s="28">
        <f t="array" ref="U3">T3/ SQRT(AVERAGE(N2^2,N8^2,N14^2,N20^2,N26^2,N32^2))</f>
        <v>8.6339735207191411E-3</v>
      </c>
    </row>
    <row r="4" spans="1:31" x14ac:dyDescent="0.2">
      <c r="B4" s="23"/>
      <c r="C4" s="23"/>
      <c r="D4" s="23"/>
      <c r="E4" s="23"/>
      <c r="F4" s="15">
        <v>24.83</v>
      </c>
      <c r="G4" s="16"/>
      <c r="H4" s="16">
        <v>24.97</v>
      </c>
      <c r="I4" s="16"/>
      <c r="J4" s="17">
        <v>2.5000000000000001E-2</v>
      </c>
      <c r="K4" s="18"/>
      <c r="L4" s="18">
        <v>9.9000000000000005E-2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24.63</v>
      </c>
      <c r="G5" s="16"/>
      <c r="H5" s="16">
        <v>24.97</v>
      </c>
      <c r="I5" s="16"/>
      <c r="J5" s="17">
        <v>2.5000000000000001E-2</v>
      </c>
      <c r="K5" s="18"/>
      <c r="L5" s="18">
        <v>0.1</v>
      </c>
      <c r="M5" s="24"/>
      <c r="N5" s="19"/>
      <c r="O5" s="25"/>
      <c r="P5" s="25"/>
      <c r="T5" s="27">
        <f>MAX(N2,N8,N14,N20,N26,N32) - MIN(N2,N8,N14,N20,N26,N32)</f>
        <v>0.25966392784435399</v>
      </c>
      <c r="U5" s="28">
        <f t="array" ref="U5">T5/ SQRT(AVERAGE(N2^2,N8^2,N14^2,N20^2,N26^2,N32^2))</f>
        <v>1.7502688111134968E-2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24.88</v>
      </c>
      <c r="G8" s="16">
        <f t="array" ref="G8">SQRT(AVERAGE(F8:F11^2))</f>
        <v>24.852515466246068</v>
      </c>
      <c r="H8" s="16">
        <v>25.61</v>
      </c>
      <c r="I8" s="16">
        <f t="array" ref="I8">SQRT(AVERAGE(H8:H11^2))</f>
        <v>25.550071428471583</v>
      </c>
      <c r="J8" s="17">
        <v>2.5999999999999999E-2</v>
      </c>
      <c r="K8" s="18">
        <f t="array" ref="K8">SQRT(AVERAGE(J8:J11^2))</f>
        <v>2.5999999999999999E-2</v>
      </c>
      <c r="L8" s="18">
        <v>0.104</v>
      </c>
      <c r="M8" s="18">
        <f t="array" ref="M8">SQRT(AVERAGE(L8:L11^2))</f>
        <v>0.104</v>
      </c>
      <c r="N8" s="19">
        <f>M8/(G8*I8)*1000*100</f>
        <v>16.37837716634834</v>
      </c>
      <c r="O8" s="20">
        <f>SQRT( (STDEV(F8:F11)/G8)^2+(STDEV(H8:H11)/I8)^2+((STDEV(L8:L11)/M8)^2) )*N8</f>
        <v>4.9446745674607079E-2</v>
      </c>
      <c r="P8" s="20">
        <f>100*O8/N8</f>
        <v>0.30190259494208199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24.88</v>
      </c>
      <c r="G9" s="16"/>
      <c r="H9" s="16">
        <v>25.45</v>
      </c>
      <c r="I9" s="16"/>
      <c r="J9" s="17">
        <v>2.5999999999999999E-2</v>
      </c>
      <c r="K9" s="18"/>
      <c r="L9" s="18">
        <v>0.104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24.83</v>
      </c>
      <c r="G10" s="16"/>
      <c r="H10" s="16">
        <v>25.58</v>
      </c>
      <c r="I10" s="16"/>
      <c r="J10" s="17">
        <v>2.5999999999999999E-2</v>
      </c>
      <c r="K10" s="18"/>
      <c r="L10" s="18">
        <v>0.104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24.82</v>
      </c>
      <c r="G11" s="16"/>
      <c r="H11" s="16">
        <v>25.56</v>
      </c>
      <c r="I11" s="16"/>
      <c r="J11" s="17">
        <v>2.5999999999999999E-2</v>
      </c>
      <c r="K11" s="18"/>
      <c r="L11" s="18">
        <v>0.104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25.01</v>
      </c>
      <c r="G14" s="16">
        <f t="array" ref="G14">SQRT(AVERAGE(F14:F17^2))</f>
        <v>25.015004497301216</v>
      </c>
      <c r="H14" s="16">
        <v>24.72</v>
      </c>
      <c r="I14" s="16">
        <f t="array" ref="I14">SQRT(AVERAGE(H14:H17^2))</f>
        <v>24.767551857218347</v>
      </c>
      <c r="J14" s="17">
        <v>2.5999999999999999E-2</v>
      </c>
      <c r="K14" s="18">
        <f t="array" ref="K14">SQRT(AVERAGE(J14:J17^2))</f>
        <v>2.5999999999999999E-2</v>
      </c>
      <c r="L14" s="18">
        <v>0.1</v>
      </c>
      <c r="M14" s="18">
        <f t="array" ref="M14">SQRT(AVERAGE(L14:L17^2))</f>
        <v>0.1</v>
      </c>
      <c r="N14" s="19">
        <f>M14/(G14*I14)*1000*100</f>
        <v>16.140475826907704</v>
      </c>
      <c r="O14" s="20">
        <f>SQRT( (STDEV(F14:F17)/G14)^2+(STDEV(H14:H17)/I14)^2+((STDEV(L14:L17)/M14)^2) )*N14</f>
        <v>3.9742193507286735E-2</v>
      </c>
      <c r="P14" s="20">
        <f>100*O14/N14</f>
        <v>0.24622690144631751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25.01</v>
      </c>
      <c r="G15" s="16"/>
      <c r="H15" s="16">
        <v>24.72</v>
      </c>
      <c r="I15" s="16"/>
      <c r="J15" s="17">
        <v>2.5999999999999999E-2</v>
      </c>
      <c r="K15" s="18"/>
      <c r="L15" s="18">
        <v>0.1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</v>
      </c>
      <c r="G16" s="16"/>
      <c r="H16" s="16">
        <v>24.84</v>
      </c>
      <c r="I16" s="16"/>
      <c r="J16" s="17">
        <v>2.5999999999999999E-2</v>
      </c>
      <c r="K16" s="18"/>
      <c r="L16" s="18">
        <v>0.1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25.04</v>
      </c>
      <c r="G17" s="16"/>
      <c r="H17" s="16">
        <v>24.79</v>
      </c>
      <c r="I17" s="16"/>
      <c r="J17" s="17">
        <v>2.5999999999999999E-2</v>
      </c>
      <c r="K17" s="18"/>
      <c r="L17" s="18">
        <v>0.1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25.52</v>
      </c>
      <c r="G20" s="16">
        <f t="array" ref="G20">SQRT(AVERAGE(F20:F23^2))</f>
        <v>25.502543500600094</v>
      </c>
      <c r="H20" s="16">
        <v>24.73</v>
      </c>
      <c r="I20" s="16">
        <f t="array" ref="I20">SQRT(AVERAGE(H20:H23^2))</f>
        <v>24.75753067250448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0.10225091686630491</v>
      </c>
      <c r="N20" s="19">
        <f>M20/(G20*I20)*1000*100</f>
        <v>16.19482979975502</v>
      </c>
      <c r="O20" s="20">
        <f>SQRT( (STDEV(F20:F23)/G20)^2+(STDEV(H20:H23)/I20)^2+((STDEV(L20:L23)/M20)^2) )*N20</f>
        <v>9.1273105575122818E-2</v>
      </c>
      <c r="P20" s="20">
        <f>100*O20/N20</f>
        <v>0.56359410196767556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25.56</v>
      </c>
      <c r="G21" s="16"/>
      <c r="H21" s="16">
        <v>24.72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25.43</v>
      </c>
      <c r="G22" s="16"/>
      <c r="H22" s="16">
        <v>24.76</v>
      </c>
      <c r="I22" s="16"/>
      <c r="J22" s="17">
        <v>2.5999999999999999E-2</v>
      </c>
      <c r="K22" s="18"/>
      <c r="L22" s="18">
        <v>0.10199999999999999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25.5</v>
      </c>
      <c r="G23" s="16"/>
      <c r="H23" s="16">
        <v>24.82</v>
      </c>
      <c r="I23" s="16"/>
      <c r="J23" s="17">
        <v>2.5999999999999999E-2</v>
      </c>
      <c r="K23" s="18"/>
      <c r="L23" s="18">
        <v>0.10299999999999999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25.17</v>
      </c>
      <c r="G26" s="16">
        <f t="array" ref="G26">SQRT(AVERAGE(F26:F29^2))</f>
        <v>25.182515263571272</v>
      </c>
      <c r="H26" s="16">
        <v>24.73</v>
      </c>
      <c r="I26" s="16">
        <f t="array" ref="I26">SQRT(AVERAGE(H26:H29^2))</f>
        <v>24.69752973477307</v>
      </c>
      <c r="J26" s="17">
        <v>2.5999999999999999E-2</v>
      </c>
      <c r="K26" s="18">
        <f t="array" ref="K26">SQRT(AVERAGE(J26:J29^2))</f>
        <v>2.5999999999999999E-2</v>
      </c>
      <c r="L26" s="18">
        <v>0.10199999999999999</v>
      </c>
      <c r="M26" s="18">
        <f t="array" ref="M26">SQRT(AVERAGE(L26:L29^2))</f>
        <v>0.10199999999999999</v>
      </c>
      <c r="N26" s="19">
        <f>M26/(G26*I26)*1000*100</f>
        <v>16.400139754752058</v>
      </c>
      <c r="O26" s="20">
        <f>SQRT( (STDEV(F26:F29)/G26)^2+(STDEV(H26:H29)/I26)^2+((STDEV(L26:L29)/M26)^2) )*N26</f>
        <v>3.6031315181914374E-2</v>
      </c>
      <c r="P26" s="20">
        <f>100*O26/N26</f>
        <v>0.21970126913994156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24.74</v>
      </c>
      <c r="I27" s="16"/>
      <c r="J27" s="17">
        <v>2.5999999999999999E-2</v>
      </c>
      <c r="K27" s="18"/>
      <c r="L27" s="18">
        <v>0.10199999999999999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25.16</v>
      </c>
      <c r="G28" s="16"/>
      <c r="H28" s="16">
        <v>24.65</v>
      </c>
      <c r="I28" s="16"/>
      <c r="J28" s="17">
        <v>2.5999999999999999E-2</v>
      </c>
      <c r="K28" s="18"/>
      <c r="L28" s="18">
        <v>0.10199999999999999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25.23</v>
      </c>
      <c r="G29" s="16"/>
      <c r="H29" s="16">
        <v>24.67</v>
      </c>
      <c r="I29" s="16"/>
      <c r="J29" s="17">
        <v>2.5999999999999999E-2</v>
      </c>
      <c r="K29" s="18"/>
      <c r="L29" s="18">
        <v>0.10199999999999999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opLeftCell="D1" zoomScale="175" workbookViewId="0">
      <selection activeCell="L30" sqref="L30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>
        <v>41</v>
      </c>
      <c r="D2" s="14"/>
      <c r="E2" s="14">
        <v>1</v>
      </c>
      <c r="F2" s="15">
        <v>24.1</v>
      </c>
      <c r="G2" s="16">
        <f t="array" ref="G2">SQRT(AVERAGE(F2:F5^2))</f>
        <v>24.177614129603445</v>
      </c>
      <c r="H2" s="16">
        <v>25.2</v>
      </c>
      <c r="I2" s="16">
        <f t="array" ref="I2">SQRT(AVERAGE(H2:H5^2))</f>
        <v>25.190036720894234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7.0251334506897453E-2</v>
      </c>
      <c r="N2" s="19">
        <f>M2/(G2*I2)*1000*100</f>
        <v>11.534860216590406</v>
      </c>
      <c r="O2" s="20">
        <f>SQRT( (STDEV(F2:F5)/G2)^2+(STDEV(H2:H5)/I2)^2+((STDEV(L2:L5)/M2)^2) )*N2</f>
        <v>9.4509311198965468E-2</v>
      </c>
      <c r="P2" s="20">
        <f>100*O2/N2</f>
        <v>0.81933642388690786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24.15</v>
      </c>
      <c r="G3" s="16"/>
      <c r="H3" s="16">
        <v>25.18</v>
      </c>
      <c r="I3" s="16"/>
      <c r="J3" s="17">
        <v>2.5999999999999999E-2</v>
      </c>
      <c r="K3" s="18"/>
      <c r="L3" s="18">
        <v>7.0000000000000007E-2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0.24846442390653686</v>
      </c>
      <c r="U3" s="28">
        <f t="array" ref="U3">T3/ SQRT(AVERAGE(N2^2,N8^2,N14^2,N20^2,N26^2,N32^2))</f>
        <v>2.3885963462427356E-2</v>
      </c>
    </row>
    <row r="4" spans="1:31" x14ac:dyDescent="0.2">
      <c r="B4" s="23"/>
      <c r="C4" s="23"/>
      <c r="D4" s="23"/>
      <c r="E4" s="23"/>
      <c r="F4" s="15">
        <v>24.3</v>
      </c>
      <c r="G4" s="16"/>
      <c r="H4" s="16">
        <v>25.13</v>
      </c>
      <c r="I4" s="16"/>
      <c r="J4" s="17">
        <v>2.5999999999999999E-2</v>
      </c>
      <c r="K4" s="18"/>
      <c r="L4" s="18">
        <v>7.0000000000000007E-2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24.16</v>
      </c>
      <c r="G5" s="16"/>
      <c r="H5" s="16">
        <v>25.25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0.64097550551263183</v>
      </c>
      <c r="U5" s="28">
        <f t="array" ref="U5">T5/ SQRT(AVERAGE(N2^2,N8^2,N14^2,N20^2,N26^2,N32^2))</f>
        <v>6.1619757324874826E-2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24.44</v>
      </c>
      <c r="G8" s="16">
        <f t="array" ref="G8">SQRT(AVERAGE(F8:F11^2))</f>
        <v>24.405026121682393</v>
      </c>
      <c r="H8" s="16">
        <v>24.55</v>
      </c>
      <c r="I8" s="16">
        <f t="array" ref="I8">SQRT(AVERAGE(H8:H11^2))</f>
        <v>24.520064233194823</v>
      </c>
      <c r="J8" s="17">
        <v>2.5999999999999999E-2</v>
      </c>
      <c r="K8" s="18">
        <f t="array" ref="K8">SQRT(AVERAGE(J8:J11^2))</f>
        <v>2.5999999999999999E-2</v>
      </c>
      <c r="L8" s="18">
        <v>7.0000000000000007E-2</v>
      </c>
      <c r="M8" s="18">
        <f t="array" ref="M8">SQRT(AVERAGE(L8:L11^2))</f>
        <v>7.0251334506897453E-2</v>
      </c>
      <c r="N8" s="19">
        <f>M8/(G8*I8)*1000*100</f>
        <v>11.739610776049215</v>
      </c>
      <c r="O8" s="20">
        <f>SQRT( (STDEV(F8:F11)/G8)^2+(STDEV(H8:H11)/I8)^2+((STDEV(L8:L11)/M8)^2) )*N8</f>
        <v>9.1309627362943582E-2</v>
      </c>
      <c r="P8" s="20">
        <f>100*O8/N8</f>
        <v>0.77779092599245814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24.44</v>
      </c>
      <c r="G9" s="16"/>
      <c r="H9" s="16">
        <v>24.59</v>
      </c>
      <c r="I9" s="16"/>
      <c r="J9" s="17">
        <v>2.5999999999999999E-2</v>
      </c>
      <c r="K9" s="18"/>
      <c r="L9" s="18">
        <v>7.0000000000000007E-2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24.36</v>
      </c>
      <c r="G10" s="16"/>
      <c r="H10" s="16">
        <v>24.5</v>
      </c>
      <c r="I10" s="16"/>
      <c r="J10" s="17">
        <v>2.5999999999999999E-2</v>
      </c>
      <c r="K10" s="18"/>
      <c r="L10" s="18">
        <v>7.0000000000000007E-2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24.38</v>
      </c>
      <c r="G11" s="16"/>
      <c r="H11" s="16">
        <v>24.44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24.49</v>
      </c>
      <c r="G14" s="16">
        <f t="array" ref="G14">SQRT(AVERAGE(F14:F17^2))</f>
        <v>24.552526855702652</v>
      </c>
      <c r="H14" s="16">
        <v>25.13</v>
      </c>
      <c r="I14" s="16">
        <f t="array" ref="I14">SQRT(AVERAGE(H14:H17^2))</f>
        <v>25.200033730136155</v>
      </c>
      <c r="J14" s="17">
        <v>2.5999999999999999E-2</v>
      </c>
      <c r="K14" s="18">
        <f t="array" ref="K14">SQRT(AVERAGE(J14:J17^2))</f>
        <v>2.5753640519351823E-2</v>
      </c>
      <c r="L14" s="18">
        <v>6.9000000000000006E-2</v>
      </c>
      <c r="M14" s="18">
        <f t="array" ref="M14">SQRT(AVERAGE(L14:L17^2))</f>
        <v>6.9751344073071458E-2</v>
      </c>
      <c r="N14" s="19">
        <f>M14/(G14*I14)*1000*100</f>
        <v>11.273409008046965</v>
      </c>
      <c r="O14" s="20">
        <f>SQRT( (STDEV(F14:F17)/G14)^2+(STDEV(H14:H17)/I14)^2+((STDEV(L14:L17)/M14)^2) )*N14</f>
        <v>8.5760161081274183E-2</v>
      </c>
      <c r="P14" s="20">
        <f>100*O14/N14</f>
        <v>0.76072961621510005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24.58</v>
      </c>
      <c r="G15" s="16"/>
      <c r="H15" s="16">
        <v>25.23</v>
      </c>
      <c r="I15" s="16"/>
      <c r="J15" s="17">
        <v>2.5999999999999999E-2</v>
      </c>
      <c r="K15" s="18"/>
      <c r="L15" s="18">
        <v>7.0000000000000007E-2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24.57</v>
      </c>
      <c r="G16" s="16"/>
      <c r="H16" s="16">
        <v>25.23</v>
      </c>
      <c r="I16" s="16"/>
      <c r="J16" s="17">
        <v>2.5999999999999999E-2</v>
      </c>
      <c r="K16" s="18"/>
      <c r="L16" s="18">
        <v>7.0000000000000007E-2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24.57</v>
      </c>
      <c r="G17" s="16"/>
      <c r="H17" s="16">
        <v>25.21</v>
      </c>
      <c r="I17" s="16"/>
      <c r="J17" s="17">
        <v>2.5000000000000001E-2</v>
      </c>
      <c r="K17" s="18"/>
      <c r="L17" s="18">
        <v>7.0000000000000007E-2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25.18</v>
      </c>
      <c r="G20" s="16">
        <f t="array" ref="G20">SQRT(AVERAGE(F20:F23^2))</f>
        <v>25.185004466944214</v>
      </c>
      <c r="H20" s="16">
        <v>25.25</v>
      </c>
      <c r="I20" s="16">
        <f t="array" ref="I20">SQRT(AVERAGE(H20:H23^2))</f>
        <v>25.222517221720754</v>
      </c>
      <c r="J20" s="17">
        <v>2.5000000000000001E-2</v>
      </c>
      <c r="K20" s="18">
        <f t="array" ref="K20">SQRT(AVERAGE(J20:J23^2))</f>
        <v>2.5753640519351823E-2</v>
      </c>
      <c r="L20" s="18">
        <v>7.0000000000000007E-2</v>
      </c>
      <c r="M20" s="18">
        <f t="array" ref="M20">SQRT(AVERAGE(L20:L23^2))</f>
        <v>7.0501773027350167E-2</v>
      </c>
      <c r="N20" s="19">
        <f>M20/(G20*I20)*1000*100</f>
        <v>11.098635270536583</v>
      </c>
      <c r="O20" s="20">
        <f>SQRT( (STDEV(F20:F23)/G20)^2+(STDEV(H20:H23)/I20)^2+((STDEV(L20:L23)/M20)^2) )*N20</f>
        <v>9.2429768443101773E-2</v>
      </c>
      <c r="P20" s="20">
        <f>100*O20/N20</f>
        <v>0.83280300856875622</v>
      </c>
      <c r="Q20" s="20">
        <f>R21*K20*1000/10</f>
        <v>22.070869925084516</v>
      </c>
      <c r="R20" s="20">
        <f>SQRT( (STDEV(J20:J23)/K20)^2 )*Q20</f>
        <v>0.42849999999999894</v>
      </c>
      <c r="T20" s="34"/>
    </row>
    <row r="21" spans="1:31" x14ac:dyDescent="0.2">
      <c r="B21" s="23"/>
      <c r="C21" s="23"/>
      <c r="D21" s="23"/>
      <c r="E21" s="23"/>
      <c r="F21" s="15">
        <v>25.18</v>
      </c>
      <c r="G21" s="16"/>
      <c r="H21" s="16">
        <v>25.18</v>
      </c>
      <c r="I21" s="16"/>
      <c r="J21" s="17">
        <v>2.5999999999999999E-2</v>
      </c>
      <c r="K21" s="18"/>
      <c r="L21" s="18">
        <v>7.0000000000000007E-2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25.17</v>
      </c>
      <c r="G22" s="16"/>
      <c r="H22" s="16">
        <v>25.21</v>
      </c>
      <c r="I22" s="16"/>
      <c r="J22" s="17">
        <v>2.5999999999999999E-2</v>
      </c>
      <c r="K22" s="18"/>
      <c r="L22" s="18">
        <v>7.0999999999999994E-2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25.21</v>
      </c>
      <c r="G23" s="16"/>
      <c r="H23" s="16">
        <v>25.25</v>
      </c>
      <c r="I23" s="16"/>
      <c r="J23" s="17">
        <v>2.5999999999999999E-2</v>
      </c>
      <c r="K23" s="18"/>
      <c r="L23" s="18">
        <v>7.0999999999999994E-2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25.36</v>
      </c>
      <c r="G26" s="16">
        <f t="array" ref="G26">SQRT(AVERAGE(F26:F29^2))</f>
        <v>25.342523059079969</v>
      </c>
      <c r="H26" s="16">
        <v>24.71</v>
      </c>
      <c r="I26" s="16">
        <f t="array" ref="I26">SQRT(AVERAGE(H26:H29^2))</f>
        <v>24.755041910689627</v>
      </c>
      <c r="J26" s="17">
        <v>2.5999999999999999E-2</v>
      </c>
      <c r="K26" s="18">
        <f t="array" ref="K26">SQRT(AVERAGE(J26:J29^2))</f>
        <v>2.5753640519351823E-2</v>
      </c>
      <c r="L26" s="18">
        <v>7.0999999999999994E-2</v>
      </c>
      <c r="M26" s="18">
        <f t="array" ref="M26">SQRT(AVERAGE(L26:L29^2))</f>
        <v>7.0999999999999994E-2</v>
      </c>
      <c r="N26" s="19">
        <f>M26/(G26*I26)*1000*100</f>
        <v>11.317352224957295</v>
      </c>
      <c r="O26" s="20">
        <f>SQRT( (STDEV(F26:F29)/G26)^2+(STDEV(H26:H29)/I26)^2+((STDEV(L26:L29)/M26)^2) )*N26</f>
        <v>2.9816652060265684E-2</v>
      </c>
      <c r="P26" s="20">
        <f>100*O26/N26</f>
        <v>0.2634596102303266</v>
      </c>
      <c r="Q26" s="20">
        <f>R27*K26*1000/10</f>
        <v>22.070869925084516</v>
      </c>
      <c r="R26" s="20">
        <f>SQRT( (STDEV(J26:J29)/K26)^2 )*Q26</f>
        <v>0.42849999999999894</v>
      </c>
      <c r="T26" s="34"/>
    </row>
    <row r="27" spans="1:31" x14ac:dyDescent="0.2">
      <c r="B27" s="23"/>
      <c r="C27" s="23"/>
      <c r="D27" s="23"/>
      <c r="E27" s="23"/>
      <c r="F27" s="15">
        <v>25.31</v>
      </c>
      <c r="G27" s="16"/>
      <c r="H27" s="16">
        <v>24.73</v>
      </c>
      <c r="I27" s="16"/>
      <c r="J27" s="44">
        <v>2.5999999999999999E-2</v>
      </c>
      <c r="K27" s="18"/>
      <c r="L27" s="18">
        <v>7.0999999999999994E-2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25.31</v>
      </c>
      <c r="G28" s="16"/>
      <c r="H28" s="16">
        <v>24.75</v>
      </c>
      <c r="I28" s="16"/>
      <c r="J28" s="17">
        <v>2.5999999999999999E-2</v>
      </c>
      <c r="K28" s="18"/>
      <c r="L28" s="18">
        <v>7.0999999999999994E-2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25.39</v>
      </c>
      <c r="G29" s="16"/>
      <c r="H29" s="16">
        <v>24.83</v>
      </c>
      <c r="I29" s="16"/>
      <c r="J29" s="17">
        <v>2.5000000000000001E-2</v>
      </c>
      <c r="K29" s="18"/>
      <c r="L29" s="18">
        <v>7.0999999999999994E-2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zoomScale="150" workbookViewId="0">
      <selection activeCell="J32" sqref="J32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21</v>
      </c>
      <c r="B2" s="13" t="s">
        <v>14</v>
      </c>
      <c r="C2" s="14">
        <v>41</v>
      </c>
      <c r="D2" s="14"/>
      <c r="E2" s="14">
        <v>1</v>
      </c>
      <c r="F2" s="15">
        <v>25.29</v>
      </c>
      <c r="G2" s="16">
        <f t="array" ref="G2">SQRT(AVERAGE(F2:F5^2))</f>
        <v>25.282503337288418</v>
      </c>
      <c r="H2" s="16">
        <v>25</v>
      </c>
      <c r="I2" s="16">
        <f t="array" ref="I2">SQRT(AVERAGE(H2:H5^2))</f>
        <v>25.005000499900017</v>
      </c>
      <c r="J2" s="17">
        <v>0.03</v>
      </c>
      <c r="K2" s="18">
        <f t="array" ref="K2">SQRT(AVERAGE(J2:J5^2))</f>
        <v>2.9504236983863862E-2</v>
      </c>
      <c r="L2" s="18">
        <v>0.14699999999999999</v>
      </c>
      <c r="M2" s="18">
        <f t="array" ref="M2">SQRT(AVERAGE(L2:L5^2))</f>
        <v>0.14699999999999999</v>
      </c>
      <c r="N2" s="19">
        <f>M2/(G2*I2)*1000*100</f>
        <v>23.252539668225811</v>
      </c>
      <c r="O2" s="20">
        <f>SQRT( (STDEV(F2:F5)/G2)^2+(STDEV(H2:H5)/I2)^2+((STDEV(L2:L5)/M2)^2) )*N2</f>
        <v>1.4803520195339112E-2</v>
      </c>
      <c r="P2" s="20">
        <f>100*O2/N2</f>
        <v>6.3664100380260241E-2</v>
      </c>
      <c r="Q2" s="20">
        <f>R3*K2*1000/10</f>
        <v>25.28513109517133</v>
      </c>
      <c r="R2" s="20">
        <f>SQRT( (STDEV(J2:J5)/K2)^2 )*Q2</f>
        <v>0.49478918069550804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25.26</v>
      </c>
      <c r="G3" s="16"/>
      <c r="H3" s="16">
        <v>25.01</v>
      </c>
      <c r="I3" s="16"/>
      <c r="J3" s="17">
        <v>2.9000000000000001E-2</v>
      </c>
      <c r="K3" s="18"/>
      <c r="L3" s="18">
        <v>0.14699999999999999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0.19796455689391529</v>
      </c>
      <c r="U3" s="28">
        <f t="array" ref="U3">T3/ SQRT(AVERAGE(N2^2,N8^2,N14^2,N20^2,N26^2,N32^2))</f>
        <v>9.3984624041901672E-3</v>
      </c>
    </row>
    <row r="4" spans="1:31" x14ac:dyDescent="0.2">
      <c r="B4" s="23"/>
      <c r="C4" s="23"/>
      <c r="D4" s="23"/>
      <c r="E4" s="23"/>
      <c r="F4" s="15">
        <v>25.29</v>
      </c>
      <c r="G4" s="16"/>
      <c r="H4" s="16">
        <v>25.01</v>
      </c>
      <c r="I4" s="16"/>
      <c r="J4" s="17">
        <v>0.03</v>
      </c>
      <c r="K4" s="18"/>
      <c r="L4" s="18">
        <v>0.14699999999999999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25.29</v>
      </c>
      <c r="G5" s="16"/>
      <c r="H5" s="16">
        <v>25</v>
      </c>
      <c r="I5" s="16"/>
      <c r="J5" s="17">
        <v>2.9000000000000001E-2</v>
      </c>
      <c r="K5" s="18"/>
      <c r="L5" s="18">
        <v>0.14699999999999999</v>
      </c>
      <c r="M5" s="24"/>
      <c r="N5" s="19"/>
      <c r="O5" s="25"/>
      <c r="P5" s="25"/>
      <c r="T5" s="27">
        <f>MAX(N2,N8,N14,N20,N26,N32) - MIN(N2,N8,N14,N20,N26,N32)</f>
        <v>0.50686504042407066</v>
      </c>
      <c r="U5" s="28">
        <f t="array" ref="U5">T5/ SQRT(AVERAGE(N2^2,N8^2,N14^2,N20^2,N26^2,N32^2))</f>
        <v>2.4063661198588916E-2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22</v>
      </c>
    </row>
    <row r="8" spans="1:31" x14ac:dyDescent="0.2">
      <c r="A8" t="str">
        <f>$A$2</f>
        <v>Nickel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25.02</v>
      </c>
      <c r="G8" s="16">
        <f t="array" ref="G8">SQRT(AVERAGE(F8:F11^2))</f>
        <v>25.03001697961869</v>
      </c>
      <c r="H8" s="16">
        <v>25.27</v>
      </c>
      <c r="I8" s="16">
        <f t="array" ref="I8">SQRT(AVERAGE(H8:H11^2))</f>
        <v>25.247510273292296</v>
      </c>
      <c r="J8" s="17">
        <v>2.9000000000000001E-2</v>
      </c>
      <c r="K8" s="18">
        <f t="array" ref="K8">SQRT(AVERAGE(J8:J11^2))</f>
        <v>2.9504236983863862E-2</v>
      </c>
      <c r="L8" s="18">
        <v>0.14599999999999999</v>
      </c>
      <c r="M8" s="18">
        <f t="array" ref="M8">SQRT(AVERAGE(L8:L11^2))</f>
        <v>0.14599999999999999</v>
      </c>
      <c r="N8" s="19">
        <f>M8/(G8*I8)*1000*100</f>
        <v>23.103254061280758</v>
      </c>
      <c r="O8" s="20">
        <f>SQRT( (STDEV(F8:F11)/G8)^2+(STDEV(H8:H11)/I8)^2+((STDEV(L8:L11)/M8)^2) )*N8</f>
        <v>3.9303121322228012E-2</v>
      </c>
      <c r="P8" s="20">
        <f>100*O8/N8</f>
        <v>0.17011941788796306</v>
      </c>
      <c r="Q8" s="20">
        <f>R9*K8*1000/10</f>
        <v>25.28513109517133</v>
      </c>
      <c r="R8" s="20">
        <f>SQRT( (STDEV(J8:J11)/K8)^2 )*Q8</f>
        <v>0.49478918069550804</v>
      </c>
      <c r="T8" s="38">
        <f>AVERAGE(N2,N8,N14,N20,N26,N32,N38,N44,N50,N56)</f>
        <v>23.073233922166803</v>
      </c>
    </row>
    <row r="9" spans="1:31" x14ac:dyDescent="0.2">
      <c r="B9" s="23"/>
      <c r="C9" s="23"/>
      <c r="D9" s="23"/>
      <c r="E9" s="23"/>
      <c r="F9" s="15">
        <v>25.08</v>
      </c>
      <c r="G9" s="16"/>
      <c r="H9" s="16">
        <v>25.23</v>
      </c>
      <c r="I9" s="16"/>
      <c r="J9" s="17">
        <v>0.03</v>
      </c>
      <c r="K9" s="18"/>
      <c r="L9" s="18">
        <v>0.14599999999999999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0.19796455689391529</v>
      </c>
    </row>
    <row r="10" spans="1:31" x14ac:dyDescent="0.2">
      <c r="B10" s="23"/>
      <c r="C10" s="23"/>
      <c r="D10" s="23"/>
      <c r="E10" s="23"/>
      <c r="F10" s="15">
        <v>25.01</v>
      </c>
      <c r="G10" s="16"/>
      <c r="H10" s="16">
        <v>25.22</v>
      </c>
      <c r="I10" s="16"/>
      <c r="J10" s="17">
        <v>0.03</v>
      </c>
      <c r="K10" s="18"/>
      <c r="L10" s="18">
        <v>0.14599999999999999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25.01</v>
      </c>
      <c r="G11" s="16"/>
      <c r="H11" s="16">
        <v>25.27</v>
      </c>
      <c r="I11" s="16"/>
      <c r="J11" s="17">
        <v>2.9000000000000001E-2</v>
      </c>
      <c r="K11" s="18"/>
      <c r="L11" s="18">
        <v>0.14599999999999999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Nickel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24.93</v>
      </c>
      <c r="G14" s="16">
        <f t="array" ref="G14">SQRT(AVERAGE(F14:F17^2))</f>
        <v>25.03257028353261</v>
      </c>
      <c r="H14" s="16">
        <v>25.1</v>
      </c>
      <c r="I14" s="16">
        <f t="array" ref="I14">SQRT(AVERAGE(H14:H17^2))</f>
        <v>25.11501343818076</v>
      </c>
      <c r="J14" s="17">
        <v>2.8000000000000001E-2</v>
      </c>
      <c r="K14" s="18">
        <f t="array" ref="K14">SQRT(AVERAGE(J14:J17^2))</f>
        <v>2.8761954036539313E-2</v>
      </c>
      <c r="L14" s="18">
        <v>0.14499999999999999</v>
      </c>
      <c r="M14" s="18">
        <f t="array" ref="M14">SQRT(AVERAGE(L14:L17^2))</f>
        <v>0.14499999999999999</v>
      </c>
      <c r="N14" s="19">
        <f>M14/(G14*I14)*1000*100</f>
        <v>23.063708646265905</v>
      </c>
      <c r="O14" s="20">
        <f>SQRT( (STDEV(F14:F17)/G14)^2+(STDEV(H14:H17)/I14)^2+((STDEV(L14:L17)/M14)^2) )*N14</f>
        <v>6.8859700881889141E-2</v>
      </c>
      <c r="P14" s="20">
        <f>100*O14/N14</f>
        <v>0.29856300189188251</v>
      </c>
      <c r="Q14" s="20">
        <f>R15*K14*1000/10</f>
        <v>24.648994609314194</v>
      </c>
      <c r="R14" s="20">
        <f>SQRT( (STDEV(J14:J17)/K14)^2 )*Q14</f>
        <v>0.82051503134718129</v>
      </c>
      <c r="T14" s="34"/>
    </row>
    <row r="15" spans="1:31" x14ac:dyDescent="0.2">
      <c r="B15" s="23"/>
      <c r="C15" s="23"/>
      <c r="D15" s="23"/>
      <c r="E15" s="23"/>
      <c r="F15" s="15">
        <v>25.06</v>
      </c>
      <c r="G15" s="16"/>
      <c r="H15" s="16">
        <v>25.16</v>
      </c>
      <c r="I15" s="16"/>
      <c r="J15" s="17">
        <v>2.8000000000000001E-2</v>
      </c>
      <c r="K15" s="18"/>
      <c r="L15" s="18">
        <v>0.14499999999999999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25.07</v>
      </c>
      <c r="G16" s="16"/>
      <c r="H16" s="16">
        <v>25.1</v>
      </c>
      <c r="I16" s="16"/>
      <c r="J16" s="17">
        <v>2.9000000000000001E-2</v>
      </c>
      <c r="K16" s="18"/>
      <c r="L16" s="43">
        <v>0.14499999999999999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25.07</v>
      </c>
      <c r="G17" s="16"/>
      <c r="H17" s="16">
        <v>25.1</v>
      </c>
      <c r="I17" s="16"/>
      <c r="J17" s="17">
        <v>0.03</v>
      </c>
      <c r="K17" s="18"/>
      <c r="L17" s="18">
        <v>0.14499999999999999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Nickel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25.13</v>
      </c>
      <c r="G20" s="16">
        <f t="array" ref="G20">SQRT(AVERAGE(F20:F23^2))</f>
        <v>25.1525033545371</v>
      </c>
      <c r="H20" s="16">
        <v>25.14</v>
      </c>
      <c r="I20" s="16">
        <f t="array" ref="I20">SQRT(AVERAGE(H20:H23^2))</f>
        <v>25.190080388915</v>
      </c>
      <c r="J20" s="17">
        <v>2.9000000000000001E-2</v>
      </c>
      <c r="K20" s="18">
        <f t="array" ref="K20">SQRT(AVERAGE(J20:J23^2))</f>
        <v>2.9253204952620147E-2</v>
      </c>
      <c r="L20" s="18">
        <v>0.14699999999999999</v>
      </c>
      <c r="M20" s="18">
        <f t="array" ref="M20">SQRT(AVERAGE(L20:L23^2))</f>
        <v>0.14699999999999999</v>
      </c>
      <c r="N20" s="19">
        <f>M20/(G20*I20)*1000*100</f>
        <v>23.200992607259803</v>
      </c>
      <c r="O20" s="20">
        <f>SQRT( (STDEV(F20:F23)/G20)^2+(STDEV(H20:H23)/I20)^2+((STDEV(L20:L23)/M20)^2) )*N20</f>
        <v>6.9081895645443578E-2</v>
      </c>
      <c r="P20" s="20">
        <f>100*O20/N20</f>
        <v>0.2977540522289</v>
      </c>
      <c r="Q20" s="20">
        <f>R21*K20*1000/10</f>
        <v>25.069996644395466</v>
      </c>
      <c r="R20" s="20">
        <f>SQRT( (STDEV(J20:J23)/K20)^2 )*Q20</f>
        <v>0.42849999999999888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25.29</v>
      </c>
      <c r="I21" s="16"/>
      <c r="J21" s="17">
        <v>2.9000000000000001E-2</v>
      </c>
      <c r="K21" s="18"/>
      <c r="L21" s="18">
        <v>0.14699999999999999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25.16</v>
      </c>
      <c r="G22" s="16"/>
      <c r="H22" s="16">
        <v>25.2</v>
      </c>
      <c r="I22" s="16"/>
      <c r="J22" s="17">
        <v>2.9000000000000001E-2</v>
      </c>
      <c r="K22" s="18"/>
      <c r="L22" s="18">
        <v>0.14699999999999999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25.16</v>
      </c>
      <c r="G23" s="16"/>
      <c r="H23" s="16">
        <v>25.13</v>
      </c>
      <c r="I23" s="16"/>
      <c r="J23" s="17">
        <v>0.03</v>
      </c>
      <c r="K23" s="18"/>
      <c r="L23" s="18">
        <v>0.14699999999999999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Nickel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25.03</v>
      </c>
      <c r="G26" s="16">
        <f t="array" ref="G26">SQRT(AVERAGE(F26:F29^2))</f>
        <v>25.027502372390259</v>
      </c>
      <c r="H26" s="16">
        <v>25.12</v>
      </c>
      <c r="I26" s="16">
        <f t="array" ref="I26">SQRT(AVERAGE(H26:H29^2))</f>
        <v>25.120003980891408</v>
      </c>
      <c r="J26" s="17">
        <v>2.8000000000000001E-2</v>
      </c>
      <c r="K26" s="18">
        <f t="array" ref="K26">SQRT(AVERAGE(J26:J29^2))</f>
        <v>2.7753378172755836E-2</v>
      </c>
      <c r="L26" s="18">
        <v>0.14299999999999999</v>
      </c>
      <c r="M26" s="18">
        <f t="array" ref="M26">SQRT(AVERAGE(L26:L29^2))</f>
        <v>0.14299999999999999</v>
      </c>
      <c r="N26" s="19">
        <f>M26/(G26*I26)*1000*100</f>
        <v>22.745674627801741</v>
      </c>
      <c r="O26" s="20">
        <f>SQRT( (STDEV(F26:F29)/G26)^2+(STDEV(H26:H29)/I26)^2+((STDEV(L26:L29)/M26)^2) )*N26</f>
        <v>1.8692692482173246E-2</v>
      </c>
      <c r="P26" s="20">
        <f>100*O26/N26</f>
        <v>8.2181306063902851E-2</v>
      </c>
      <c r="Q26" s="20">
        <f>R27*K26*1000/10</f>
        <v>23.784645094051751</v>
      </c>
      <c r="R26" s="20">
        <f>SQRT( (STDEV(J26:J29)/K26)^2 )*Q26</f>
        <v>0.42850000000000033</v>
      </c>
      <c r="T26" s="34"/>
    </row>
    <row r="27" spans="1:31" x14ac:dyDescent="0.2">
      <c r="B27" s="23"/>
      <c r="C27" s="23"/>
      <c r="D27" s="23"/>
      <c r="E27" s="23"/>
      <c r="F27" s="15">
        <v>25.04</v>
      </c>
      <c r="G27" s="16"/>
      <c r="H27" s="16">
        <v>25.12</v>
      </c>
      <c r="I27" s="16"/>
      <c r="J27" s="17">
        <v>2.7E-2</v>
      </c>
      <c r="K27" s="18"/>
      <c r="L27" s="18">
        <v>0.14299999999999999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25.03</v>
      </c>
      <c r="G28" s="16"/>
      <c r="H28" s="16">
        <v>25.1</v>
      </c>
      <c r="I28" s="16"/>
      <c r="J28" s="17">
        <v>2.8000000000000001E-2</v>
      </c>
      <c r="K28" s="18"/>
      <c r="L28" s="18">
        <v>0.14299999999999999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25.01</v>
      </c>
      <c r="G29" s="16"/>
      <c r="H29" s="16">
        <v>25.14</v>
      </c>
      <c r="I29" s="16"/>
      <c r="J29" s="17">
        <v>2.8000000000000001E-2</v>
      </c>
      <c r="K29" s="18"/>
      <c r="L29" s="18">
        <v>0.14299999999999999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tabSelected="1" workbookViewId="0">
      <selection activeCell="N37" sqref="N3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23</v>
      </c>
      <c r="B2" s="13" t="s">
        <v>14</v>
      </c>
      <c r="C2" s="14"/>
      <c r="D2" s="14"/>
      <c r="E2" s="14">
        <v>1</v>
      </c>
      <c r="F2" s="15">
        <v>66.896000000000001</v>
      </c>
      <c r="G2" s="16">
        <f>SQRT(AVERAGE(F2^2))</f>
        <v>66.896000000000001</v>
      </c>
      <c r="H2" s="16">
        <v>66.662000000000006</v>
      </c>
      <c r="I2" s="16">
        <f>SQRT(AVERAGE(H2^2))</f>
        <v>66.662000000000006</v>
      </c>
      <c r="J2" s="40">
        <v>0.13</v>
      </c>
      <c r="K2" s="18">
        <f t="array" ref="K2">SQRT(AVERAGE(J2:J5^2))</f>
        <v>0.13</v>
      </c>
      <c r="L2" s="18">
        <v>4.4690000000000003</v>
      </c>
      <c r="M2" s="18" cm="1">
        <f t="array" ref="M2">SQRT(AVERAGE(L2:L4^2))</f>
        <v>4.4683334327987065</v>
      </c>
      <c r="N2" s="19">
        <f>M2/(G2*I2)*1000*100</f>
        <v>100.19985286195067</v>
      </c>
      <c r="O2" s="20" t="e">
        <f>SQRT( (STDEV(F2:F5)/G2)^2+(STDEV(H2:H5)/I2)^2+((STDEV(L2:L5)/M2)^2) )*N2</f>
        <v>#DIV/0!</v>
      </c>
      <c r="P2" s="20" t="e">
        <f>100*O2/N2</f>
        <v>#DIV/0!</v>
      </c>
      <c r="Q2" s="20">
        <f>R3*K2*1000/10</f>
        <v>103.60999999999999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/>
      <c r="G3" s="16"/>
      <c r="H3" s="16"/>
      <c r="I3" s="16"/>
      <c r="J3" s="40">
        <v>0.13</v>
      </c>
      <c r="K3" s="18"/>
      <c r="L3" s="18">
        <v>4.4690000000000003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/>
      <c r="G4" s="16"/>
      <c r="H4" s="16"/>
      <c r="I4" s="16"/>
      <c r="J4" s="40">
        <v>0.13</v>
      </c>
      <c r="K4" s="18"/>
      <c r="L4" s="18">
        <v>4.4669999999999996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0.13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t="str">
        <f>$A$2</f>
        <v>SS</v>
      </c>
      <c r="B8" s="13" t="str">
        <f>B2</f>
        <v>0141</v>
      </c>
      <c r="C8" s="14"/>
      <c r="D8" s="14"/>
      <c r="E8" s="14"/>
      <c r="F8" s="15">
        <v>0</v>
      </c>
      <c r="G8" s="16">
        <f t="array" ref="G8">SQRT(AVERAGE(F8:F11^2))</f>
        <v>0</v>
      </c>
      <c r="H8" s="16">
        <v>0</v>
      </c>
      <c r="I8" s="16">
        <f t="array" ref="I8">SQRT(AVERAGE(H8:H11^2))</f>
        <v>0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 t="e">
        <f>M8/(G8*I8)*1000*100</f>
        <v>#DIV/0!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26</v>
      </c>
      <c r="B14" s="14"/>
      <c r="C14" s="14"/>
      <c r="D14" s="14"/>
      <c r="E14" s="14"/>
      <c r="F14" s="15">
        <v>66.896000000000001</v>
      </c>
      <c r="G14" s="16">
        <f>SQRT(AVERAGE(F14^2))</f>
        <v>66.896000000000001</v>
      </c>
      <c r="H14" s="16">
        <v>66.662000000000006</v>
      </c>
      <c r="I14" s="16">
        <f>SQRT(AVERAGE(H14^2))</f>
        <v>66.662000000000006</v>
      </c>
      <c r="J14" s="40"/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>
        <f>M14/(G14*I14)*1000*100</f>
        <v>68.312304803075335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/>
      <c r="G15" s="16"/>
      <c r="H15" s="16"/>
      <c r="I15" s="16"/>
      <c r="J15" s="40"/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/>
      <c r="G16" s="16"/>
      <c r="H16" s="16"/>
      <c r="I16" s="16"/>
      <c r="J16" s="40"/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/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27</v>
      </c>
      <c r="B20" s="14"/>
      <c r="C20" s="14"/>
      <c r="D20" s="14"/>
      <c r="E20" s="14"/>
      <c r="F20" s="15">
        <v>66.896000000000001</v>
      </c>
      <c r="G20" s="16">
        <f>SQRT(AVERAGE(F20^2))</f>
        <v>66.896000000000001</v>
      </c>
      <c r="H20" s="16">
        <v>66.662000000000006</v>
      </c>
      <c r="I20" s="16">
        <f>SQRT(AVERAGE(H20^2))</f>
        <v>66.662000000000006</v>
      </c>
      <c r="J20" s="40"/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>
        <f>M20/(G20*I20)*1000*100</f>
        <v>68.245033954847017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/>
      <c r="G21" s="16"/>
      <c r="H21" s="16"/>
      <c r="I21" s="16"/>
      <c r="J21" s="40"/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/>
      <c r="G22" s="16"/>
      <c r="H22" s="16"/>
      <c r="I22" s="16"/>
      <c r="J22" s="40"/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/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28</v>
      </c>
      <c r="B26" s="14"/>
      <c r="C26" s="14"/>
      <c r="D26" s="14"/>
      <c r="E26" s="14"/>
      <c r="F26" s="15">
        <v>66.896000000000001</v>
      </c>
      <c r="G26" s="16">
        <f>SQRT(AVERAGE(F26^2))</f>
        <v>66.896000000000001</v>
      </c>
      <c r="H26" s="16">
        <v>66.662000000000006</v>
      </c>
      <c r="I26" s="16">
        <f>SQRT(AVERAGE(H26^2))</f>
        <v>66.662000000000006</v>
      </c>
      <c r="J26" s="40"/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>
        <f>M26/(G26*I26)*1000*100</f>
        <v>68.342208954724029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/>
      <c r="G27" s="16"/>
      <c r="H27" s="16"/>
      <c r="I27" s="16"/>
      <c r="J27" s="40"/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/>
      <c r="G28" s="16"/>
      <c r="H28" s="16"/>
      <c r="I28" s="16"/>
      <c r="J28" s="40"/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/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B32" s="14"/>
      <c r="C32" s="14"/>
      <c r="D32" s="14"/>
      <c r="E32" s="14"/>
      <c r="F32" s="15"/>
      <c r="G32" s="16"/>
      <c r="H32" s="16"/>
      <c r="I32" s="16"/>
      <c r="J32" s="40"/>
      <c r="K32" s="18"/>
      <c r="L32" s="18"/>
      <c r="M32" s="18"/>
      <c r="N32" s="19"/>
      <c r="O32" s="20"/>
      <c r="P32" s="20"/>
      <c r="Q32" s="20"/>
      <c r="R32" s="20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40"/>
      <c r="K33" s="18"/>
      <c r="L33" s="18"/>
      <c r="M33" s="24"/>
      <c r="N33" s="19"/>
      <c r="O33" s="25"/>
      <c r="P33" s="25"/>
      <c r="Q33" s="20"/>
      <c r="R33" s="25"/>
      <c r="S33" s="26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40"/>
      <c r="K34" s="18"/>
      <c r="L34" s="18"/>
      <c r="M34" s="24"/>
      <c r="N34" s="19"/>
      <c r="O34" s="25"/>
      <c r="P34" s="25"/>
      <c r="R34" s="3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/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40"/>
      <c r="K38" s="18"/>
      <c r="L38" s="18"/>
      <c r="M38" s="18"/>
      <c r="N38" s="19"/>
      <c r="O38" s="20"/>
      <c r="P38" s="20"/>
      <c r="Q38" s="20"/>
      <c r="R38" s="20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40"/>
      <c r="K39" s="18"/>
      <c r="L39" s="18"/>
      <c r="M39" s="24"/>
      <c r="N39" s="19"/>
      <c r="O39" s="25"/>
      <c r="P39" s="25"/>
      <c r="Q39" s="20"/>
      <c r="R39" s="25"/>
      <c r="S39" s="26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40"/>
      <c r="K40" s="18"/>
      <c r="L40" s="18"/>
      <c r="M40" s="24"/>
      <c r="N40" s="19"/>
      <c r="O40" s="25"/>
      <c r="P40" s="25"/>
      <c r="R40" s="3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/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Ni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2024-01-18T10:49:01Z</dcterms:modified>
</cp:coreProperties>
</file>