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joaov\Downloads\"/>
    </mc:Choice>
  </mc:AlternateContent>
  <xr:revisionPtr revIDLastSave="0" documentId="13_ncr:1_{19AF3244-0F8E-44D1-B2E9-DF64CAB41041}" xr6:coauthVersionLast="47" xr6:coauthVersionMax="47" xr10:uidLastSave="{00000000-0000-0000-0000-000000000000}"/>
  <bookViews>
    <workbookView xWindow="-120" yWindow="-120" windowWidth="21840" windowHeight="13740" xr2:uid="{00000000-000D-0000-FFFF-FFFF00000000}"/>
  </bookViews>
  <sheets>
    <sheet name="Sprints" sheetId="15" r:id="rId1"/>
    <sheet name="ControleSemanal" sheetId="14" r:id="rId2"/>
  </sheets>
  <definedNames>
    <definedName name="Display_Week" localSheetId="1">ControleSemanal!$Q$2</definedName>
    <definedName name="Display_Week" localSheetId="0">Sprints!$Q$2</definedName>
    <definedName name="Display_Week">#REF!</definedName>
    <definedName name="Project_Start" localSheetId="1">ControleSemanal!$Q$1</definedName>
    <definedName name="Project_Start" localSheetId="0">Sprints!$Q$1</definedName>
    <definedName name="Project_Start">#REF!</definedName>
    <definedName name="task_end" localSheetId="1">ControleSemanal!$F1</definedName>
    <definedName name="task_end" localSheetId="0">Sprints!$F1</definedName>
    <definedName name="task_progress" localSheetId="1">ControleSemanal!$D1</definedName>
    <definedName name="task_progress" localSheetId="0">Sprints!$D1</definedName>
    <definedName name="task_start" localSheetId="1">ControleSemanal!$E1</definedName>
    <definedName name="task_start" localSheetId="0">Sprints!$E1</definedName>
    <definedName name="_xlnm.Print_Titles" localSheetId="1">ControleSemanal!$4:$6</definedName>
    <definedName name="_xlnm.Print_Titles" localSheetId="0">Sprints!$4:$6</definedName>
    <definedName name="today" localSheetId="1">TODAY()</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5" l="1"/>
  <c r="F29" i="15"/>
  <c r="F24" i="15"/>
  <c r="F23" i="15"/>
  <c r="F22" i="15"/>
  <c r="F21" i="15"/>
  <c r="F20" i="15"/>
  <c r="F19" i="15"/>
  <c r="F18" i="15"/>
  <c r="F17" i="15"/>
  <c r="F16" i="15"/>
  <c r="F39" i="15"/>
  <c r="F38" i="15"/>
  <c r="F37" i="15"/>
  <c r="F35" i="15"/>
  <c r="F34" i="15"/>
  <c r="F33" i="15"/>
  <c r="F27" i="15"/>
  <c r="F31" i="15"/>
  <c r="F28" i="15"/>
  <c r="F25" i="15"/>
  <c r="F13" i="15" l="1"/>
  <c r="F12" i="15"/>
  <c r="F11" i="15"/>
  <c r="F10" i="15"/>
  <c r="F72" i="14" l="1"/>
  <c r="H72" i="14" s="1"/>
  <c r="H71" i="14"/>
  <c r="H70" i="14"/>
  <c r="H69" i="14"/>
  <c r="H68" i="14"/>
  <c r="H67" i="14"/>
  <c r="H66" i="14"/>
  <c r="H65" i="14"/>
  <c r="H62" i="14"/>
  <c r="H61" i="14"/>
  <c r="H63" i="14"/>
  <c r="F59" i="14"/>
  <c r="H59" i="14" s="1"/>
  <c r="H58" i="14"/>
  <c r="F8" i="14"/>
  <c r="H8" i="14" s="1"/>
  <c r="H36" i="15"/>
  <c r="H32" i="15"/>
  <c r="H26" i="15"/>
  <c r="H15" i="15"/>
  <c r="H12" i="15"/>
  <c r="H11" i="15"/>
  <c r="H10" i="15"/>
  <c r="H14" i="15"/>
  <c r="H13" i="15"/>
  <c r="E9" i="15"/>
  <c r="H55" i="14"/>
  <c r="H43" i="14"/>
  <c r="H42" i="14"/>
  <c r="H36" i="14"/>
  <c r="H34" i="14"/>
  <c r="H33" i="14"/>
  <c r="H31" i="14"/>
  <c r="H35" i="14"/>
  <c r="H32" i="14"/>
  <c r="H30" i="14"/>
  <c r="H17" i="14"/>
  <c r="H9" i="14"/>
  <c r="H29" i="14"/>
  <c r="H37" i="14"/>
  <c r="H38" i="14"/>
  <c r="I5" i="14"/>
  <c r="I6" i="14" s="1"/>
  <c r="H18" i="14"/>
  <c r="H8" i="15"/>
  <c r="H7" i="15"/>
  <c r="I5" i="15"/>
  <c r="J5" i="15" s="1"/>
  <c r="K5" i="15" s="1"/>
  <c r="L5" i="15" s="1"/>
  <c r="H82" i="14"/>
  <c r="H81" i="14"/>
  <c r="H7" i="14"/>
  <c r="F73" i="14" l="1"/>
  <c r="F74" i="14" s="1"/>
  <c r="F75" i="14" s="1"/>
  <c r="F76" i="14" s="1"/>
  <c r="F77" i="14" s="1"/>
  <c r="F78" i="14" s="1"/>
  <c r="F79" i="14" s="1"/>
  <c r="F80" i="14" s="1"/>
  <c r="F27" i="14"/>
  <c r="H28" i="14" s="1"/>
  <c r="F47" i="14"/>
  <c r="H47" i="14" s="1"/>
  <c r="I4" i="15"/>
  <c r="I6" i="15"/>
  <c r="J6" i="15"/>
  <c r="K6" i="15"/>
  <c r="M5" i="15"/>
  <c r="L6" i="15"/>
  <c r="J5" i="14"/>
  <c r="J6" i="14" s="1"/>
  <c r="I4" i="14"/>
  <c r="H73" i="14" l="1"/>
  <c r="H12" i="14"/>
  <c r="H15" i="14"/>
  <c r="H16" i="14"/>
  <c r="H13" i="14"/>
  <c r="H14" i="14"/>
  <c r="H11" i="14"/>
  <c r="H10" i="14"/>
  <c r="H22" i="14"/>
  <c r="H20" i="14"/>
  <c r="H21" i="14"/>
  <c r="H24" i="14"/>
  <c r="H27" i="14"/>
  <c r="H23" i="14"/>
  <c r="H25" i="14"/>
  <c r="H57" i="14"/>
  <c r="F53" i="14"/>
  <c r="H53" i="14" s="1"/>
  <c r="M6" i="15"/>
  <c r="N5" i="15"/>
  <c r="K5" i="14"/>
  <c r="L5" i="14" s="1"/>
  <c r="H74" i="14" l="1"/>
  <c r="H44" i="14"/>
  <c r="H39" i="14"/>
  <c r="H26" i="14"/>
  <c r="H46" i="14"/>
  <c r="H40" i="14"/>
  <c r="H50" i="14"/>
  <c r="H60" i="14"/>
  <c r="H45" i="14"/>
  <c r="H49" i="14"/>
  <c r="K6" i="14"/>
  <c r="N6" i="15"/>
  <c r="O5" i="15"/>
  <c r="M5" i="14"/>
  <c r="L6" i="14"/>
  <c r="H78" i="14" l="1"/>
  <c r="H77" i="14"/>
  <c r="H75" i="14"/>
  <c r="H41" i="14"/>
  <c r="H19" i="14"/>
  <c r="H51" i="14"/>
  <c r="H48" i="14"/>
  <c r="H64" i="14"/>
  <c r="H54" i="14"/>
  <c r="H56" i="14"/>
  <c r="O6" i="15"/>
  <c r="P5" i="15"/>
  <c r="N5" i="14"/>
  <c r="M6" i="14"/>
  <c r="H76" i="14" l="1"/>
  <c r="H52" i="14"/>
  <c r="P6" i="15"/>
  <c r="Q5" i="15"/>
  <c r="P4" i="15"/>
  <c r="O5" i="14"/>
  <c r="N6" i="14"/>
  <c r="H80" i="14" l="1"/>
  <c r="H79" i="14"/>
  <c r="R5" i="15"/>
  <c r="Q6" i="15"/>
  <c r="O6" i="14"/>
  <c r="P5" i="14"/>
  <c r="S5" i="15" l="1"/>
  <c r="R6" i="15"/>
  <c r="P4" i="14"/>
  <c r="P6" i="14"/>
  <c r="Q5" i="14"/>
  <c r="T5" i="15" l="1"/>
  <c r="S6" i="15"/>
  <c r="Q6" i="14"/>
  <c r="R5" i="14"/>
  <c r="U5" i="15" l="1"/>
  <c r="T6" i="15"/>
  <c r="R6" i="14"/>
  <c r="S5" i="14"/>
  <c r="U6" i="15" l="1"/>
  <c r="V5" i="15"/>
  <c r="T5" i="14"/>
  <c r="S6" i="14"/>
  <c r="V6" i="15" l="1"/>
  <c r="W5" i="15"/>
  <c r="U5" i="14"/>
  <c r="T6" i="14"/>
  <c r="W6" i="15" l="1"/>
  <c r="X5" i="15"/>
  <c r="W4" i="15"/>
  <c r="V5" i="14"/>
  <c r="U6" i="14"/>
  <c r="X6" i="15" l="1"/>
  <c r="Y5" i="15"/>
  <c r="W5" i="14"/>
  <c r="V6" i="14"/>
  <c r="Z5" i="15" l="1"/>
  <c r="Y6" i="15"/>
  <c r="X5" i="14"/>
  <c r="W4" i="14"/>
  <c r="W6" i="14"/>
  <c r="AA5" i="15" l="1"/>
  <c r="Z6" i="15"/>
  <c r="X6" i="14"/>
  <c r="Y5" i="14"/>
  <c r="AB5" i="15" l="1"/>
  <c r="AA6" i="15"/>
  <c r="Y6" i="14"/>
  <c r="Z5" i="14"/>
  <c r="AC5" i="15" l="1"/>
  <c r="AB6" i="15"/>
  <c r="Z6" i="14"/>
  <c r="AA5" i="14"/>
  <c r="AC6" i="15" l="1"/>
  <c r="AD5" i="15"/>
  <c r="AB5" i="14"/>
  <c r="AA6" i="14"/>
  <c r="AD6" i="15" l="1"/>
  <c r="AD4" i="15"/>
  <c r="AE5" i="15"/>
  <c r="AC5" i="14"/>
  <c r="AB6" i="14"/>
  <c r="AE6" i="15" l="1"/>
  <c r="AF5" i="15"/>
  <c r="AC6" i="14"/>
  <c r="AD5" i="14"/>
  <c r="AF6" i="15" l="1"/>
  <c r="AG5" i="15"/>
  <c r="AE5" i="14"/>
  <c r="AD6" i="14"/>
  <c r="AD4" i="14"/>
  <c r="AH5" i="15" l="1"/>
  <c r="AG6" i="15"/>
  <c r="AE6" i="14"/>
  <c r="AF5" i="14"/>
  <c r="AI5" i="15" l="1"/>
  <c r="AH6" i="15"/>
  <c r="AF6" i="14"/>
  <c r="AG5" i="14"/>
  <c r="AJ5" i="15" l="1"/>
  <c r="AI6" i="15"/>
  <c r="AH5" i="14"/>
  <c r="AG6" i="14"/>
  <c r="AK5" i="15" l="1"/>
  <c r="AJ6" i="15"/>
  <c r="AH6" i="14"/>
  <c r="AI5" i="14"/>
  <c r="AK6" i="15" l="1"/>
  <c r="AK4" i="15"/>
  <c r="AL5" i="15"/>
  <c r="AJ5" i="14"/>
  <c r="AI6" i="14"/>
  <c r="AL6" i="15" l="1"/>
  <c r="AM5" i="15"/>
  <c r="AK5" i="14"/>
  <c r="AJ6" i="14"/>
  <c r="AM6" i="15" l="1"/>
  <c r="AN5" i="15"/>
  <c r="AL5" i="14"/>
  <c r="AK6" i="14"/>
  <c r="AK4" i="14"/>
  <c r="AN6" i="15" l="1"/>
  <c r="AO5" i="15"/>
  <c r="AM5" i="14"/>
  <c r="AL6" i="14"/>
  <c r="AP5" i="15" l="1"/>
  <c r="AO6" i="15"/>
  <c r="AN5" i="14"/>
  <c r="AM6" i="14"/>
  <c r="AQ5" i="15" l="1"/>
  <c r="AP6" i="15"/>
  <c r="AN6" i="14"/>
  <c r="AO5" i="14"/>
  <c r="AR5" i="15" l="1"/>
  <c r="AQ6" i="15"/>
  <c r="AO6" i="14"/>
  <c r="AP5" i="14"/>
  <c r="AS5" i="15" l="1"/>
  <c r="AR6" i="15"/>
  <c r="AR4" i="15"/>
  <c r="AP6" i="14"/>
  <c r="AQ5" i="14"/>
  <c r="AS6" i="15" l="1"/>
  <c r="AT5" i="15"/>
  <c r="AQ6" i="14"/>
  <c r="AR5" i="14"/>
  <c r="AT6" i="15" l="1"/>
  <c r="AU5" i="15"/>
  <c r="AS5" i="14"/>
  <c r="AR4" i="14"/>
  <c r="AR6" i="14"/>
  <c r="AU6" i="15" l="1"/>
  <c r="AV5" i="15"/>
  <c r="AT5" i="14"/>
  <c r="AS6" i="14"/>
  <c r="AV6" i="15" l="1"/>
  <c r="AW5" i="15"/>
  <c r="AU5" i="14"/>
  <c r="AT6" i="14"/>
  <c r="AX5" i="15" l="1"/>
  <c r="AW6" i="15"/>
  <c r="AU6" i="14"/>
  <c r="AV5" i="14"/>
  <c r="AY5" i="15" l="1"/>
  <c r="AX6" i="15"/>
  <c r="AV6" i="14"/>
  <c r="AW5" i="14"/>
  <c r="AZ5" i="15" l="1"/>
  <c r="AY4" i="15"/>
  <c r="AY6" i="15"/>
  <c r="AW6" i="14"/>
  <c r="AX5" i="14"/>
  <c r="BA5" i="15" l="1"/>
  <c r="AZ6" i="15"/>
  <c r="AX6" i="14"/>
  <c r="AY5" i="14"/>
  <c r="BA6" i="15" l="1"/>
  <c r="BB5" i="15"/>
  <c r="AY6" i="14"/>
  <c r="AZ5" i="14"/>
  <c r="AY4" i="14"/>
  <c r="BB6" i="15" l="1"/>
  <c r="BC5" i="15"/>
  <c r="BA5" i="14"/>
  <c r="AZ6" i="14"/>
  <c r="BC6" i="15" l="1"/>
  <c r="BD5" i="15"/>
  <c r="BB5" i="14"/>
  <c r="BA6" i="14"/>
  <c r="BD6" i="15" l="1"/>
  <c r="BE5" i="15"/>
  <c r="BC5" i="14"/>
  <c r="BB6" i="14"/>
  <c r="BF5" i="15" l="1"/>
  <c r="BE6" i="15"/>
  <c r="BC6" i="14"/>
  <c r="BD5" i="14"/>
  <c r="BE5" i="14" s="1"/>
  <c r="BF5" i="14" s="1"/>
  <c r="BF4" i="15" l="1"/>
  <c r="BG5" i="15"/>
  <c r="BF6" i="15"/>
  <c r="BD6" i="14"/>
  <c r="BH5" i="15" l="1"/>
  <c r="BG6" i="15"/>
  <c r="BE6" i="14"/>
  <c r="BI5" i="15" l="1"/>
  <c r="BH6" i="15"/>
  <c r="BF6" i="14"/>
  <c r="BF4" i="14"/>
  <c r="BG5" i="14"/>
  <c r="BI6" i="15" l="1"/>
  <c r="BJ5" i="15"/>
  <c r="BH5" i="14"/>
  <c r="BG6" i="14"/>
  <c r="BJ6" i="15" l="1"/>
  <c r="BK5" i="15"/>
  <c r="BI5" i="14"/>
  <c r="BH6" i="14"/>
  <c r="BK6" i="15" l="1"/>
  <c r="BL5" i="15"/>
  <c r="BI6" i="14"/>
  <c r="BJ5" i="14"/>
  <c r="BL6" i="15" l="1"/>
  <c r="BM5" i="15"/>
  <c r="BK5" i="14"/>
  <c r="BJ6" i="14"/>
  <c r="BN5" i="15" l="1"/>
  <c r="BM6" i="15"/>
  <c r="BM4" i="15"/>
  <c r="BL5" i="14"/>
  <c r="BK6" i="14"/>
  <c r="BO5" i="15" l="1"/>
  <c r="BN6" i="15"/>
  <c r="BL6" i="14"/>
  <c r="BM5" i="14"/>
  <c r="BP5" i="15" l="1"/>
  <c r="BO6" i="15"/>
  <c r="BN5" i="14"/>
  <c r="BM6" i="14"/>
  <c r="BM4" i="14"/>
  <c r="BQ5" i="15" l="1"/>
  <c r="BP6" i="15"/>
  <c r="BN6" i="14"/>
  <c r="BO5" i="14"/>
  <c r="BQ6" i="15" l="1"/>
  <c r="BR5" i="15"/>
  <c r="BP5" i="14"/>
  <c r="BO6" i="14"/>
  <c r="BR6" i="15" l="1"/>
  <c r="BS5" i="15"/>
  <c r="BQ5" i="14"/>
  <c r="BP6" i="14"/>
  <c r="BS6" i="15" l="1"/>
  <c r="BT5" i="15"/>
  <c r="BR5" i="14"/>
  <c r="BQ6" i="14"/>
  <c r="BT6" i="15" l="1"/>
  <c r="BU5" i="15"/>
  <c r="BT4" i="15"/>
  <c r="BS5" i="14"/>
  <c r="BR6" i="14"/>
  <c r="BV5" i="15" l="1"/>
  <c r="BU6" i="15"/>
  <c r="BT5" i="14"/>
  <c r="BS6" i="14"/>
  <c r="BW5" i="15" l="1"/>
  <c r="BV6" i="15"/>
  <c r="BT4" i="14"/>
  <c r="BT6" i="14"/>
  <c r="BU5" i="14"/>
  <c r="BX5" i="15" l="1"/>
  <c r="BW6" i="15"/>
  <c r="BU6" i="14"/>
  <c r="BV5" i="14"/>
  <c r="BY5" i="15" l="1"/>
  <c r="BX6" i="15"/>
  <c r="BV6" i="14"/>
  <c r="BW5" i="14"/>
  <c r="BY6" i="15" l="1"/>
  <c r="BZ5" i="15"/>
  <c r="BX5" i="14"/>
  <c r="BW6" i="14"/>
  <c r="BZ6" i="15" l="1"/>
  <c r="CA5" i="15"/>
  <c r="BY5" i="14"/>
  <c r="BX6" i="14"/>
  <c r="CA6" i="15" l="1"/>
  <c r="CA4" i="15"/>
  <c r="CB5" i="15"/>
  <c r="BZ5" i="14"/>
  <c r="BY6" i="14"/>
  <c r="CB6" i="15" l="1"/>
  <c r="CC5" i="15"/>
  <c r="CA5" i="14"/>
  <c r="BZ6" i="14"/>
  <c r="CD5" i="15" l="1"/>
  <c r="CC6" i="15"/>
  <c r="CA4" i="14"/>
  <c r="CA6" i="14"/>
  <c r="CB5" i="14"/>
  <c r="CE5" i="15" l="1"/>
  <c r="CD6" i="15"/>
  <c r="CB6" i="14"/>
  <c r="CC5" i="14"/>
  <c r="CF5" i="15" l="1"/>
  <c r="CE6" i="15"/>
  <c r="CC6" i="14"/>
  <c r="CD5" i="14"/>
  <c r="CG5" i="15" l="1"/>
  <c r="CF6" i="15"/>
  <c r="CD6" i="14"/>
  <c r="CE5" i="14"/>
  <c r="CG6" i="15" l="1"/>
  <c r="CH5" i="15"/>
  <c r="CF5" i="14"/>
  <c r="CE6" i="14"/>
  <c r="CH4" i="15" l="1"/>
  <c r="CH6" i="15"/>
  <c r="CI5" i="15"/>
  <c r="CG5" i="14"/>
  <c r="CF6" i="14"/>
  <c r="CI6" i="15" l="1"/>
  <c r="CJ5" i="15"/>
  <c r="CG6" i="14"/>
  <c r="CH5" i="14"/>
  <c r="CJ6" i="15" l="1"/>
  <c r="CK5" i="15"/>
  <c r="CI5" i="14"/>
  <c r="CH6" i="14"/>
  <c r="CH4" i="14"/>
  <c r="CL5" i="15" l="1"/>
  <c r="CK6" i="15"/>
  <c r="CJ5" i="14"/>
  <c r="CI6" i="14"/>
  <c r="CM5" i="15" l="1"/>
  <c r="CL6" i="15"/>
  <c r="CJ6" i="14"/>
  <c r="CK5" i="14"/>
  <c r="CN5" i="15" l="1"/>
  <c r="CM6" i="15"/>
  <c r="CK6" i="14"/>
  <c r="CL5" i="14"/>
  <c r="CO5" i="15" l="1"/>
  <c r="CN6" i="15"/>
  <c r="CL6" i="14"/>
  <c r="CM5" i="14"/>
  <c r="CO6" i="15" l="1"/>
  <c r="CO4" i="15"/>
  <c r="CP5" i="15"/>
  <c r="CN5" i="14"/>
  <c r="CM6" i="14"/>
  <c r="CP6" i="15" l="1"/>
  <c r="CQ5" i="15"/>
  <c r="CO5" i="14"/>
  <c r="CN6" i="14"/>
  <c r="CQ6" i="15" l="1"/>
  <c r="CR5" i="15"/>
  <c r="CO4" i="14"/>
  <c r="CP5" i="14"/>
  <c r="CO6" i="14"/>
  <c r="CR6" i="15" l="1"/>
  <c r="CS5" i="15"/>
  <c r="CQ5" i="14"/>
  <c r="CP6" i="14"/>
  <c r="CT5" i="15" l="1"/>
  <c r="CS6" i="15"/>
  <c r="CQ6" i="14"/>
  <c r="CR5" i="14"/>
  <c r="CU5" i="15" l="1"/>
  <c r="CT6" i="15"/>
  <c r="CR6" i="14"/>
  <c r="CS5" i="14"/>
  <c r="CV5" i="15" l="1"/>
  <c r="CU6" i="15"/>
  <c r="CT5" i="14"/>
  <c r="CS6" i="14"/>
  <c r="CW5" i="15" l="1"/>
  <c r="CV4" i="15"/>
  <c r="CV6" i="15"/>
  <c r="CT6" i="14"/>
  <c r="CU5" i="14"/>
  <c r="CW6" i="15" l="1"/>
  <c r="CX5" i="15"/>
  <c r="CV5" i="14"/>
  <c r="CU6" i="14"/>
  <c r="CX6" i="15" l="1"/>
  <c r="CY5" i="15"/>
  <c r="CW5" i="14"/>
  <c r="CV4" i="14"/>
  <c r="CV6" i="14"/>
  <c r="CY6" i="15" l="1"/>
  <c r="CZ5" i="15"/>
  <c r="CX5" i="14"/>
  <c r="CW6" i="14"/>
  <c r="CZ6" i="15" l="1"/>
  <c r="DA5" i="15"/>
  <c r="CY5" i="14"/>
  <c r="CX6" i="14"/>
  <c r="DB5" i="15" l="1"/>
  <c r="DA6" i="15"/>
  <c r="CY6" i="14"/>
  <c r="CZ5" i="14"/>
  <c r="DC5" i="15" l="1"/>
  <c r="DB6" i="15"/>
  <c r="CZ6" i="14"/>
  <c r="DA5" i="14"/>
  <c r="DD5" i="15" l="1"/>
  <c r="DC4" i="15"/>
  <c r="DC6" i="15"/>
  <c r="DA6" i="14"/>
  <c r="DB5" i="14"/>
  <c r="DE5" i="15" l="1"/>
  <c r="DD6" i="15"/>
  <c r="DB6" i="14"/>
  <c r="DC5" i="14"/>
  <c r="DE6" i="15" l="1"/>
  <c r="DF5" i="15"/>
  <c r="DD5" i="14"/>
  <c r="DC4" i="14"/>
  <c r="DC6" i="14"/>
  <c r="DF6" i="15" l="1"/>
  <c r="DG5" i="15"/>
  <c r="DE5" i="14"/>
  <c r="DD6" i="14"/>
  <c r="DG6" i="15" l="1"/>
  <c r="DH5" i="15"/>
  <c r="DE6" i="14"/>
  <c r="DF5" i="14"/>
  <c r="DH6" i="15" l="1"/>
  <c r="DI5" i="15"/>
  <c r="DG5" i="14"/>
  <c r="DF6" i="14"/>
  <c r="DJ5" i="15" l="1"/>
  <c r="DI6" i="15"/>
  <c r="DG6" i="14"/>
  <c r="DH5" i="14"/>
  <c r="DJ4" i="15" l="1"/>
  <c r="DK5" i="15"/>
  <c r="DJ6" i="15"/>
  <c r="DH6" i="14"/>
  <c r="DI5" i="14"/>
  <c r="DL5" i="15" l="1"/>
  <c r="DK6" i="15"/>
  <c r="DI6" i="14"/>
  <c r="DJ5" i="14"/>
  <c r="DM5" i="15" l="1"/>
  <c r="DL6" i="15"/>
  <c r="DJ6" i="14"/>
  <c r="DJ4" i="14"/>
  <c r="DK5" i="14"/>
  <c r="DM6" i="15" l="1"/>
  <c r="DN5" i="15"/>
  <c r="DL5" i="14"/>
  <c r="DK6" i="14"/>
  <c r="DN6" i="15" l="1"/>
  <c r="DO5" i="15"/>
  <c r="DM5" i="14"/>
  <c r="DL6" i="14"/>
  <c r="DO6" i="15" l="1"/>
  <c r="DP5" i="15"/>
  <c r="DN5" i="14"/>
  <c r="DM6" i="14"/>
  <c r="DP6" i="15" l="1"/>
  <c r="DQ5" i="15"/>
  <c r="DO5" i="14"/>
  <c r="DN6" i="14"/>
  <c r="DR5" i="15" l="1"/>
  <c r="DQ6" i="15"/>
  <c r="DQ4" i="15"/>
  <c r="DP5" i="14"/>
  <c r="DO6" i="14"/>
  <c r="DS5" i="15" l="1"/>
  <c r="DR6" i="15"/>
  <c r="DP6" i="14"/>
  <c r="DQ5" i="14"/>
  <c r="DT5" i="15" l="1"/>
  <c r="DS6" i="15"/>
  <c r="DR5" i="14"/>
  <c r="DQ6" i="14"/>
  <c r="DQ4" i="14"/>
  <c r="DU5" i="15" l="1"/>
  <c r="DT6" i="15"/>
  <c r="DR6" i="14"/>
  <c r="DS5" i="14"/>
  <c r="DU6" i="15" l="1"/>
  <c r="DV5" i="15"/>
  <c r="DT5" i="14"/>
  <c r="DS6" i="14"/>
  <c r="DV6" i="15" l="1"/>
  <c r="DW5" i="15"/>
  <c r="DU5" i="14"/>
  <c r="DT6" i="14"/>
  <c r="DW6" i="15" l="1"/>
  <c r="DX5" i="15"/>
  <c r="DV5" i="14"/>
  <c r="DU6" i="14"/>
  <c r="DX6" i="15" l="1"/>
  <c r="DY5" i="15"/>
  <c r="DX4" i="15"/>
  <c r="DW5" i="14"/>
  <c r="DV6" i="14"/>
  <c r="DZ5" i="15" l="1"/>
  <c r="DY6" i="15"/>
  <c r="DX5" i="14"/>
  <c r="DW6" i="14"/>
  <c r="EA5" i="15" l="1"/>
  <c r="DZ6" i="15"/>
  <c r="DX4" i="14"/>
  <c r="DX6" i="14"/>
  <c r="DY5" i="14"/>
  <c r="EB5" i="15" l="1"/>
  <c r="EA6" i="15"/>
  <c r="DY6" i="14"/>
  <c r="DZ5" i="14"/>
  <c r="EC5" i="15" l="1"/>
  <c r="EB6" i="15"/>
  <c r="DZ6" i="14"/>
  <c r="EA5" i="14"/>
  <c r="EC6" i="15" l="1"/>
  <c r="ED5" i="15"/>
  <c r="EB5" i="14"/>
  <c r="EA6" i="14"/>
  <c r="ED6" i="15" l="1"/>
  <c r="EE5" i="15"/>
  <c r="EC5" i="14"/>
  <c r="EB6" i="14"/>
  <c r="EE6" i="15" l="1"/>
  <c r="EF5" i="15"/>
  <c r="EE4" i="15"/>
  <c r="ED5" i="14"/>
  <c r="EC6" i="14"/>
  <c r="EF6" i="15" l="1"/>
  <c r="EG5" i="15"/>
  <c r="EE5" i="14"/>
  <c r="ED6" i="14"/>
  <c r="EH5" i="15" l="1"/>
  <c r="EG6" i="15"/>
  <c r="EE6" i="14"/>
  <c r="EE4" i="14"/>
  <c r="EF5" i="14"/>
  <c r="EI5" i="15" l="1"/>
  <c r="EH6" i="15"/>
  <c r="EF6" i="14"/>
  <c r="EG5" i="14"/>
  <c r="EJ5" i="15" l="1"/>
  <c r="EI6" i="15"/>
  <c r="EG6" i="14"/>
  <c r="EH5" i="14"/>
  <c r="EK5" i="15" l="1"/>
  <c r="EK6" i="15" s="1"/>
  <c r="EJ6" i="15"/>
  <c r="EH6" i="14"/>
  <c r="EI5" i="14"/>
  <c r="EJ5" i="14" l="1"/>
  <c r="EI6" i="14"/>
  <c r="EK5" i="14" l="1"/>
  <c r="EK6" i="14" s="1"/>
  <c r="EJ6" i="14"/>
</calcChain>
</file>

<file path=xl/sharedStrings.xml><?xml version="1.0" encoding="utf-8"?>
<sst xmlns="http://schemas.openxmlformats.org/spreadsheetml/2006/main" count="100" uniqueCount="59">
  <si>
    <t>Insert new rows ABOVE this one</t>
  </si>
  <si>
    <t>SIMPLE GANTT CHART by Vertex42.com</t>
  </si>
  <si>
    <t>https://www.vertex42.com/ExcelTemplates/simple-gantt-chart.html</t>
  </si>
  <si>
    <t xml:space="preserve">Do not delete this row. This row is hidden to preserve a formula that is used to highlight the current day within the project schedule. </t>
  </si>
  <si>
    <t>Display week:</t>
  </si>
  <si>
    <t>TAREFA</t>
  </si>
  <si>
    <t>RESPONSÁVEL</t>
  </si>
  <si>
    <t>PROGRESSO</t>
  </si>
  <si>
    <t>INÍCIO</t>
  </si>
  <si>
    <t>FIM</t>
  </si>
  <si>
    <t>SPRINT 01</t>
  </si>
  <si>
    <t>SPRINT 03</t>
  </si>
  <si>
    <t>Início:</t>
  </si>
  <si>
    <t>Por Semana</t>
  </si>
  <si>
    <t>Sprint 03</t>
  </si>
  <si>
    <t>Semana 01 - Começa em</t>
  </si>
  <si>
    <t>Semana 02 - Começa em</t>
  </si>
  <si>
    <t>Semana 03 - Começa em</t>
  </si>
  <si>
    <t>Seman 01 - Começa em</t>
  </si>
  <si>
    <t>Seman 02 - Começa em</t>
  </si>
  <si>
    <t>Seman 03 - Começa em</t>
  </si>
  <si>
    <t>Projeto Arena de jogos de robôs</t>
  </si>
  <si>
    <t>AITEC (Advanced Inventor Tecnology)</t>
  </si>
  <si>
    <t>Eric/João Vitor</t>
  </si>
  <si>
    <t>COLABORADOR</t>
  </si>
  <si>
    <t>Eric</t>
  </si>
  <si>
    <t>SPRINT 02</t>
  </si>
  <si>
    <t>Minuta de Projeto</t>
  </si>
  <si>
    <t>Feira de Soluções</t>
  </si>
  <si>
    <t>Projeto Executivo</t>
  </si>
  <si>
    <t>Sprint 04</t>
  </si>
  <si>
    <t>5 dias Começando em</t>
  </si>
  <si>
    <t>Semana 01 - Começando em</t>
  </si>
  <si>
    <t>09 Dias - Começando em</t>
  </si>
  <si>
    <t>Formação da Dupla</t>
  </si>
  <si>
    <t>Pesquisa Inicial</t>
  </si>
  <si>
    <t>Brainstorm da Dupla</t>
  </si>
  <si>
    <t>Mapa Mental</t>
  </si>
  <si>
    <t>Croqui Inicial</t>
  </si>
  <si>
    <t>João Vitor</t>
  </si>
  <si>
    <t>Projeto Arena de jogos de robôs (Placar)</t>
  </si>
  <si>
    <t>Cronograma do Placar</t>
  </si>
  <si>
    <t>Definir os Componentes</t>
  </si>
  <si>
    <t>Estudo das Regras</t>
  </si>
  <si>
    <t>Definir os Materiais</t>
  </si>
  <si>
    <t>Custos dos componentes/Materias</t>
  </si>
  <si>
    <t>Organização do GitHub (Placar)</t>
  </si>
  <si>
    <t>Organização do GitHub (Placar) Completo</t>
  </si>
  <si>
    <t>Teste de Cronometro do Placar</t>
  </si>
  <si>
    <t>Teste de Pontuação do Placar</t>
  </si>
  <si>
    <t>Mordificaca Modelo CAD já Existente</t>
  </si>
  <si>
    <t>Iniciar Modificação do Código já Existente</t>
  </si>
  <si>
    <t>Modificação da Caixa já Existente</t>
  </si>
  <si>
    <t>Organizar Componentes Dentro da Caixa</t>
  </si>
  <si>
    <t>Finalização do Código</t>
  </si>
  <si>
    <t>Finalização do Placar</t>
  </si>
  <si>
    <t>Preparação para Feira de Solições</t>
  </si>
  <si>
    <t>Auxiliar as outras equipes</t>
  </si>
  <si>
    <t>Refinamento do Placar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</si>
</sst>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mm/yy"/>
    <numFmt numFmtId="170" formatCode="ddd\,\ dd/mm/yyyy"/>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2"/>
      <color theme="1"/>
      <name val="Arial"/>
      <family val="2"/>
      <scheme val="minor"/>
    </font>
    <font>
      <b/>
      <sz val="11"/>
      <color theme="1"/>
      <name val="Arial"/>
      <family val="2"/>
      <scheme val="minor"/>
    </font>
    <font>
      <sz val="12"/>
      <name val="Arial"/>
      <family val="2"/>
      <scheme val="minor"/>
    </font>
    <font>
      <b/>
      <sz val="12"/>
      <name val="Arial"/>
      <family val="2"/>
      <scheme val="minor"/>
    </font>
    <font>
      <b/>
      <sz val="11"/>
      <color theme="0"/>
      <name val="Arial"/>
      <family val="2"/>
      <scheme val="minor"/>
    </font>
    <font>
      <b/>
      <sz val="20"/>
      <color theme="9"/>
      <name val="Arial Black"/>
      <family val="2"/>
      <scheme val="major"/>
    </font>
    <font>
      <sz val="10"/>
      <color theme="0"/>
      <name val="Arial"/>
      <family val="2"/>
      <scheme val="minor"/>
    </font>
    <font>
      <b/>
      <sz val="8"/>
      <color rgb="FFC00000"/>
      <name val="Arial"/>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399975585192419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6" tint="0.59996337778862885"/>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8" fontId="15" fillId="10" borderId="19" xfId="0" applyNumberFormat="1" applyFont="1" applyFill="1" applyBorder="1" applyAlignment="1">
      <alignment horizontal="center" vertical="center"/>
    </xf>
    <xf numFmtId="168" fontId="15" fillId="10" borderId="17" xfId="0" applyNumberFormat="1" applyFont="1" applyFill="1" applyBorder="1" applyAlignment="1">
      <alignment horizontal="center" vertical="center"/>
    </xf>
    <xf numFmtId="168" fontId="15" fillId="10" borderId="18" xfId="0" applyNumberFormat="1" applyFont="1" applyFill="1" applyBorder="1" applyAlignment="1">
      <alignment horizontal="center" vertical="center"/>
    </xf>
    <xf numFmtId="0" fontId="16" fillId="2" borderId="16" xfId="0" applyFont="1" applyFill="1" applyBorder="1" applyAlignment="1">
      <alignment horizontal="center" vertical="center" shrinkToFit="1"/>
    </xf>
    <xf numFmtId="0" fontId="16" fillId="2" borderId="13" xfId="0" applyFont="1" applyFill="1" applyBorder="1" applyAlignment="1">
      <alignment horizontal="center" vertical="center" shrinkToFit="1"/>
    </xf>
    <xf numFmtId="0" fontId="16" fillId="2" borderId="14"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7" fillId="5" borderId="0" xfId="0" applyFont="1" applyFill="1" applyAlignment="1">
      <alignment horizontal="left" vertical="center" indent="1"/>
    </xf>
    <xf numFmtId="0" fontId="14" fillId="5" borderId="0" xfId="11" applyFont="1" applyFill="1" applyBorder="1" applyAlignment="1">
      <alignment vertical="center"/>
    </xf>
    <xf numFmtId="9" fontId="1" fillId="5" borderId="0" xfId="2" applyFont="1" applyFill="1" applyBorder="1" applyAlignment="1">
      <alignment horizontal="center" vertical="center"/>
    </xf>
    <xf numFmtId="165" fontId="14"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17" fillId="6" borderId="0" xfId="0" applyFont="1" applyFill="1" applyAlignment="1">
      <alignment horizontal="left" vertical="center" indent="1"/>
    </xf>
    <xf numFmtId="0" fontId="4" fillId="0" borderId="10" xfId="0" applyFont="1" applyBorder="1" applyAlignment="1">
      <alignment vertical="center"/>
    </xf>
    <xf numFmtId="0" fontId="17" fillId="7" borderId="0" xfId="0" applyFont="1" applyFill="1" applyAlignment="1">
      <alignment horizontal="left" vertical="center" indent="1"/>
    </xf>
    <xf numFmtId="0" fontId="4" fillId="0" borderId="9" xfId="0" applyFont="1" applyBorder="1" applyAlignment="1">
      <alignment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5" fontId="14" fillId="0" borderId="0" xfId="10" applyFont="1" applyBorder="1">
      <alignment horizontal="center" vertical="center"/>
    </xf>
    <xf numFmtId="0" fontId="18" fillId="2" borderId="0" xfId="0" applyFont="1" applyFill="1" applyAlignment="1">
      <alignment horizontal="left" vertical="center" indent="1"/>
    </xf>
    <xf numFmtId="0" fontId="18" fillId="2" borderId="0" xfId="0" applyFont="1" applyFill="1" applyAlignment="1">
      <alignment vertical="center"/>
    </xf>
    <xf numFmtId="9" fontId="1" fillId="2" borderId="0" xfId="2" applyFont="1" applyFill="1" applyBorder="1" applyAlignment="1">
      <alignment horizontal="center" vertical="center"/>
    </xf>
    <xf numFmtId="165" fontId="19"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0" fillId="0" borderId="0" xfId="6" applyFont="1" applyAlignment="1">
      <alignment horizontal="left" vertical="center" indent="1"/>
    </xf>
    <xf numFmtId="0" fontId="20" fillId="0" borderId="0" xfId="7" applyFont="1" applyAlignment="1">
      <alignment horizontal="left" vertical="center" indent="1"/>
    </xf>
    <xf numFmtId="0" fontId="3" fillId="0" borderId="0" xfId="3" applyFont="1" applyAlignment="1">
      <alignment wrapText="1"/>
    </xf>
    <xf numFmtId="169" fontId="26" fillId="5" borderId="0" xfId="0" applyNumberFormat="1" applyFont="1" applyFill="1" applyAlignment="1">
      <alignment horizontal="center" vertical="center"/>
    </xf>
    <xf numFmtId="0" fontId="23" fillId="3" borderId="5" xfId="12" applyFont="1" applyFill="1" applyBorder="1">
      <alignment horizontal="left" vertical="center" indent="2"/>
    </xf>
    <xf numFmtId="9" fontId="25" fillId="3" borderId="5" xfId="2" applyFont="1" applyFill="1" applyBorder="1" applyAlignment="1">
      <alignment horizontal="center" vertical="center"/>
    </xf>
    <xf numFmtId="169" fontId="23" fillId="3" borderId="5" xfId="10" applyNumberFormat="1" applyFont="1" applyFill="1" applyBorder="1">
      <alignment horizontal="center" vertical="center"/>
    </xf>
    <xf numFmtId="0" fontId="23" fillId="3" borderId="6" xfId="12" applyFont="1" applyFill="1" applyBorder="1">
      <alignment horizontal="left" vertical="center" indent="2"/>
    </xf>
    <xf numFmtId="0" fontId="23" fillId="3" borderId="6" xfId="11" applyFont="1" applyFill="1" applyBorder="1" applyAlignment="1">
      <alignment vertical="center"/>
    </xf>
    <xf numFmtId="9" fontId="25" fillId="3" borderId="6" xfId="2" applyFont="1" applyFill="1" applyBorder="1" applyAlignment="1">
      <alignment horizontal="center" vertical="center"/>
    </xf>
    <xf numFmtId="169" fontId="23" fillId="3" borderId="6" xfId="10" applyNumberFormat="1" applyFont="1" applyFill="1" applyBorder="1">
      <alignment horizontal="center" vertical="center"/>
    </xf>
    <xf numFmtId="0" fontId="23" fillId="6" borderId="0" xfId="11" applyFont="1" applyFill="1" applyBorder="1" applyAlignment="1">
      <alignment vertical="center"/>
    </xf>
    <xf numFmtId="9" fontId="25" fillId="6" borderId="0" xfId="2" applyFont="1" applyFill="1" applyBorder="1" applyAlignment="1">
      <alignment horizontal="center" vertical="center"/>
    </xf>
    <xf numFmtId="165" fontId="23" fillId="6" borderId="0" xfId="0" applyNumberFormat="1" applyFont="1" applyFill="1" applyAlignment="1">
      <alignment horizontal="center" vertical="center"/>
    </xf>
    <xf numFmtId="0" fontId="23" fillId="4" borderId="7" xfId="12" applyFont="1" applyFill="1" applyBorder="1" applyAlignment="1">
      <alignment horizontal="left" vertical="center" wrapText="1" indent="2"/>
    </xf>
    <xf numFmtId="0" fontId="23" fillId="4" borderId="7" xfId="11" applyFont="1" applyFill="1" applyBorder="1" applyAlignment="1">
      <alignment vertical="center"/>
    </xf>
    <xf numFmtId="9" fontId="25" fillId="4" borderId="7" xfId="2" applyFont="1" applyFill="1" applyBorder="1" applyAlignment="1">
      <alignment horizontal="center" vertical="center"/>
    </xf>
    <xf numFmtId="169" fontId="23" fillId="4" borderId="7" xfId="10" applyNumberFormat="1" applyFont="1" applyFill="1" applyBorder="1">
      <alignment horizontal="center" vertical="center"/>
    </xf>
    <xf numFmtId="0" fontId="23" fillId="7" borderId="0" xfId="11" applyFont="1" applyFill="1" applyBorder="1" applyAlignment="1">
      <alignment vertical="center"/>
    </xf>
    <xf numFmtId="9" fontId="25" fillId="7" borderId="0" xfId="2" applyFont="1" applyFill="1" applyBorder="1" applyAlignment="1">
      <alignment horizontal="center" vertical="center"/>
    </xf>
    <xf numFmtId="165" fontId="23" fillId="7" borderId="0" xfId="0" applyNumberFormat="1" applyFont="1" applyFill="1" applyAlignment="1">
      <alignment horizontal="center" vertical="center"/>
    </xf>
    <xf numFmtId="0" fontId="23" fillId="8" borderId="8" xfId="11" applyFont="1" applyFill="1" applyBorder="1" applyAlignment="1">
      <alignment vertical="center"/>
    </xf>
    <xf numFmtId="9" fontId="25" fillId="8" borderId="8" xfId="2" applyFont="1" applyFill="1" applyBorder="1" applyAlignment="1">
      <alignment horizontal="center" vertical="center"/>
    </xf>
    <xf numFmtId="169" fontId="23" fillId="8" borderId="8" xfId="10" applyNumberFormat="1" applyFont="1" applyFill="1" applyBorder="1">
      <alignment horizontal="center" vertical="center"/>
    </xf>
    <xf numFmtId="169" fontId="26" fillId="7" borderId="0" xfId="0" applyNumberFormat="1" applyFont="1" applyFill="1" applyAlignment="1">
      <alignment horizontal="center" vertical="center"/>
    </xf>
    <xf numFmtId="169" fontId="26" fillId="6" borderId="0" xfId="0" applyNumberFormat="1" applyFont="1" applyFill="1" applyAlignment="1">
      <alignment horizontal="center" vertical="center"/>
    </xf>
    <xf numFmtId="0" fontId="23" fillId="8" borderId="7" xfId="12" applyFont="1" applyFill="1" applyBorder="1" applyAlignment="1">
      <alignment horizontal="left" vertical="center" wrapText="1" indent="2"/>
    </xf>
    <xf numFmtId="0" fontId="23" fillId="8" borderId="7" xfId="11" applyFont="1" applyFill="1" applyBorder="1" applyAlignment="1">
      <alignment vertical="center"/>
    </xf>
    <xf numFmtId="0" fontId="23" fillId="8" borderId="8" xfId="12" applyFont="1" applyFill="1" applyBorder="1" applyAlignment="1">
      <alignment horizontal="left" vertical="center" wrapText="1" indent="2"/>
    </xf>
    <xf numFmtId="16" fontId="24" fillId="0" borderId="0" xfId="0" applyNumberFormat="1" applyFont="1" applyAlignment="1">
      <alignment horizontal="left" indent="1"/>
    </xf>
    <xf numFmtId="16" fontId="24" fillId="0" borderId="0" xfId="0" applyNumberFormat="1" applyFont="1"/>
    <xf numFmtId="0" fontId="17" fillId="11" borderId="0" xfId="0" applyFont="1" applyFill="1" applyAlignment="1">
      <alignment horizontal="left" vertical="center" indent="1"/>
    </xf>
    <xf numFmtId="0" fontId="23" fillId="11" borderId="0" xfId="11" applyFont="1" applyFill="1" applyBorder="1" applyAlignment="1">
      <alignment vertical="center"/>
    </xf>
    <xf numFmtId="9" fontId="25" fillId="11" borderId="0" xfId="2" applyFont="1" applyFill="1" applyBorder="1" applyAlignment="1">
      <alignment horizontal="center" vertical="center"/>
    </xf>
    <xf numFmtId="165" fontId="23" fillId="11" borderId="0" xfId="0" applyNumberFormat="1" applyFont="1" applyFill="1" applyAlignment="1">
      <alignment horizontal="center" vertical="center"/>
    </xf>
    <xf numFmtId="169" fontId="26" fillId="11" borderId="0" xfId="0" applyNumberFormat="1" applyFont="1" applyFill="1" applyAlignment="1">
      <alignment horizontal="center" vertical="center"/>
    </xf>
    <xf numFmtId="0" fontId="25" fillId="4" borderId="7" xfId="12" applyFont="1" applyFill="1" applyBorder="1" applyAlignment="1">
      <alignment horizontal="left" vertical="center" wrapText="1" indent="2"/>
    </xf>
    <xf numFmtId="0" fontId="28" fillId="0" borderId="0" xfId="5" applyFont="1" applyAlignment="1">
      <alignment horizontal="left"/>
    </xf>
    <xf numFmtId="0" fontId="27" fillId="0" borderId="0" xfId="0" applyFont="1" applyAlignment="1">
      <alignment horizontal="left" indent="1"/>
    </xf>
    <xf numFmtId="0" fontId="9" fillId="0" borderId="0" xfId="0" applyFont="1"/>
    <xf numFmtId="0" fontId="29" fillId="0" borderId="0" xfId="1" applyFont="1" applyAlignment="1" applyProtection="1">
      <alignment horizontal="left" vertical="top" indent="1"/>
    </xf>
    <xf numFmtId="168" fontId="30" fillId="10" borderId="19" xfId="0" applyNumberFormat="1" applyFont="1" applyFill="1" applyBorder="1" applyAlignment="1">
      <alignment horizontal="center" vertical="center"/>
    </xf>
    <xf numFmtId="0" fontId="9" fillId="0" borderId="0" xfId="8" applyFont="1">
      <alignment horizontal="right" indent="1"/>
    </xf>
    <xf numFmtId="167" fontId="14" fillId="2" borderId="12" xfId="0" applyNumberFormat="1" applyFont="1" applyFill="1" applyBorder="1" applyAlignment="1">
      <alignment horizontal="center" vertical="center" wrapText="1"/>
    </xf>
    <xf numFmtId="167" fontId="14" fillId="2" borderId="18" xfId="0" applyNumberFormat="1" applyFont="1" applyFill="1" applyBorder="1" applyAlignment="1">
      <alignment horizontal="center" vertical="center" wrapText="1"/>
    </xf>
    <xf numFmtId="0" fontId="20" fillId="0" borderId="0" xfId="8" applyFont="1" applyAlignment="1">
      <alignment horizontal="left"/>
    </xf>
    <xf numFmtId="0" fontId="4" fillId="0" borderId="0" xfId="0" applyFont="1"/>
    <xf numFmtId="170" fontId="21" fillId="0" borderId="0" xfId="9" applyNumberFormat="1" applyFont="1" applyBorder="1" applyAlignment="1">
      <alignment horizontal="left"/>
    </xf>
    <xf numFmtId="170" fontId="22" fillId="0" borderId="0" xfId="0" applyNumberFormat="1" applyFont="1"/>
    <xf numFmtId="0" fontId="21" fillId="0" borderId="0" xfId="0" applyFont="1" applyAlignment="1">
      <alignment horizontal="left"/>
    </xf>
    <xf numFmtId="0" fontId="22" fillId="0" borderId="0" xfId="0" applyFont="1"/>
    <xf numFmtId="167" fontId="14" fillId="2" borderId="17" xfId="0" applyNumberFormat="1" applyFont="1" applyFill="1" applyBorder="1" applyAlignment="1">
      <alignment horizontal="center" vertical="center" wrapText="1"/>
    </xf>
    <xf numFmtId="0" fontId="9" fillId="0" borderId="0" xfId="3" applyAlignment="1">
      <alignment wrapText="1"/>
    </xf>
    <xf numFmtId="0" fontId="17" fillId="9" borderId="15" xfId="0" applyFont="1" applyFill="1" applyBorder="1" applyAlignment="1">
      <alignment horizontal="left" vertical="center" indent="1"/>
    </xf>
    <xf numFmtId="0" fontId="23" fillId="2" borderId="20" xfId="0" applyFont="1" applyFill="1" applyBorder="1" applyAlignment="1">
      <alignment horizontal="left" indent="1"/>
    </xf>
    <xf numFmtId="0" fontId="17" fillId="9" borderId="15" xfId="0" applyFont="1" applyFill="1" applyBorder="1" applyAlignment="1">
      <alignment vertical="center"/>
    </xf>
    <xf numFmtId="0" fontId="23" fillId="2" borderId="20" xfId="0" applyFont="1" applyFill="1" applyBorder="1"/>
    <xf numFmtId="0" fontId="17" fillId="9" borderId="15" xfId="0" applyFont="1" applyFill="1" applyBorder="1" applyAlignment="1">
      <alignment horizontal="center" vertical="center"/>
    </xf>
    <xf numFmtId="0" fontId="17" fillId="7" borderId="21" xfId="0" applyFont="1" applyFill="1" applyBorder="1" applyAlignment="1">
      <alignment horizontal="center" vertical="center"/>
    </xf>
    <xf numFmtId="0" fontId="17" fillId="6" borderId="0" xfId="0" applyFont="1" applyFill="1" applyAlignment="1">
      <alignment horizontal="center" vertical="center"/>
    </xf>
  </cellXfs>
  <cellStyles count="13">
    <cellStyle name="Date" xfId="10" xr:uid="{229918B6-DD13-4F5A-97B9-305F7E002AA3}"/>
    <cellStyle name="Hiperlink" xfId="1" builtinId="8" customBuiltin="1"/>
    <cellStyle name="Name" xfId="11" xr:uid="{B2D3C1EE-6B41-4801-AAFC-C2274E49E503}"/>
    <cellStyle name="Normal" xfId="0" builtinId="0"/>
    <cellStyle name="Porcentagem" xfId="2" builtinId="5"/>
    <cellStyle name="Project Start" xfId="9" xr:uid="{8EB8A09A-C31C-40A3-B2C1-9449520178B8}"/>
    <cellStyle name="Task" xfId="12" xr:uid="{6391D789-272B-4DD2-9BF3-2CDCF610FA41}"/>
    <cellStyle name="Título" xfId="5" builtinId="15" customBuiltin="1"/>
    <cellStyle name="Título 1" xfId="6" builtinId="16" customBuiltin="1"/>
    <cellStyle name="Título 2" xfId="7" builtinId="17" customBuiltin="1"/>
    <cellStyle name="Título 3" xfId="8" builtinId="18" customBuiltin="1"/>
    <cellStyle name="Vírgula" xfId="4" builtinId="3" customBuiltin="1"/>
    <cellStyle name="zHiddenText" xfId="3" xr:uid="{26E66EE6-E33F-4D77-BAE4-0FB4F5BBF673}"/>
  </cellStyles>
  <dxfs count="67">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6"/>
      <tableStyleElement type="headerRow" dxfId="65"/>
      <tableStyleElement type="totalRow" dxfId="64"/>
      <tableStyleElement type="firstColumn" dxfId="63"/>
      <tableStyleElement type="lastColumn" dxfId="62"/>
      <tableStyleElement type="firstRowStripe" dxfId="61"/>
      <tableStyleElement type="secondRowStripe" dxfId="60"/>
      <tableStyleElement type="firstColumnStripe" dxfId="59"/>
      <tableStyleElement type="secondColumnStripe" dxfId="5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1F3E-B7A3-4F51-8A0B-62DE993DA274}">
  <sheetPr>
    <pageSetUpPr fitToPage="1"/>
  </sheetPr>
  <dimension ref="A1:EK39"/>
  <sheetViews>
    <sheetView showGridLines="0" tabSelected="1" showRuler="0" zoomScale="85" zoomScaleNormal="85" zoomScalePageLayoutView="70" workbookViewId="0">
      <selection activeCell="F31" sqref="F31"/>
    </sheetView>
  </sheetViews>
  <sheetFormatPr defaultColWidth="8.75" defaultRowHeight="30" customHeight="1" x14ac:dyDescent="0.2"/>
  <cols>
    <col min="1" max="1" width="2.75" style="7" customWidth="1"/>
    <col min="2" max="2" width="48.375" customWidth="1"/>
    <col min="3" max="3" width="23.375" bestFit="1" customWidth="1"/>
    <col min="4" max="4" width="14.25" bestFit="1" customWidth="1"/>
    <col min="5" max="5" width="10.75" style="2" customWidth="1"/>
    <col min="6" max="6" width="10.75" customWidth="1"/>
    <col min="7" max="7" width="0.75" customWidth="1"/>
    <col min="8" max="8" width="6" hidden="1" customWidth="1"/>
    <col min="9" max="162" width="2.75" customWidth="1"/>
  </cols>
  <sheetData>
    <row r="1" spans="1:141" ht="90" customHeight="1" x14ac:dyDescent="0.6">
      <c r="A1" s="8"/>
      <c r="B1" s="91" t="s">
        <v>40</v>
      </c>
      <c r="C1" s="12"/>
      <c r="D1" s="13"/>
      <c r="E1" s="14"/>
      <c r="F1" s="15"/>
      <c r="H1" s="1"/>
      <c r="I1" s="99" t="s">
        <v>12</v>
      </c>
      <c r="J1" s="100"/>
      <c r="K1" s="100"/>
      <c r="L1" s="100"/>
      <c r="M1" s="100"/>
      <c r="N1" s="100"/>
      <c r="O1" s="100"/>
      <c r="P1" s="18"/>
      <c r="Q1" s="101">
        <v>45716</v>
      </c>
      <c r="R1" s="102"/>
      <c r="S1" s="102"/>
      <c r="T1" s="102"/>
      <c r="U1" s="102"/>
      <c r="V1" s="102"/>
      <c r="W1" s="102"/>
      <c r="X1" s="102"/>
      <c r="Y1" s="102"/>
      <c r="Z1" s="102"/>
    </row>
    <row r="2" spans="1:141" ht="30" customHeight="1" x14ac:dyDescent="0.5">
      <c r="B2" s="54" t="s">
        <v>22</v>
      </c>
      <c r="C2" s="55"/>
      <c r="D2" s="16"/>
      <c r="E2" s="17"/>
      <c r="F2" s="16"/>
      <c r="I2" s="99" t="s">
        <v>4</v>
      </c>
      <c r="J2" s="100"/>
      <c r="K2" s="100"/>
      <c r="L2" s="100"/>
      <c r="M2" s="100"/>
      <c r="N2" s="100"/>
      <c r="O2" s="100"/>
      <c r="P2" s="18"/>
      <c r="Q2" s="103">
        <v>1</v>
      </c>
      <c r="R2" s="104"/>
      <c r="S2" s="104"/>
      <c r="T2" s="104"/>
      <c r="U2" s="104"/>
      <c r="V2" s="104"/>
      <c r="W2" s="104"/>
      <c r="X2" s="104"/>
      <c r="Y2" s="104"/>
      <c r="Z2" s="104"/>
    </row>
    <row r="3" spans="1:141" s="19" customFormat="1" ht="30" customHeight="1" x14ac:dyDescent="0.25">
      <c r="A3" s="7"/>
      <c r="B3" s="92" t="s">
        <v>1</v>
      </c>
      <c r="C3" s="93"/>
      <c r="D3" s="20"/>
      <c r="E3" s="21"/>
    </row>
    <row r="4" spans="1:141" s="19" customFormat="1" ht="30" customHeight="1" x14ac:dyDescent="0.2">
      <c r="A4" s="8"/>
      <c r="B4" s="94" t="s">
        <v>2</v>
      </c>
      <c r="C4" s="93"/>
      <c r="E4" s="22"/>
      <c r="I4" s="105">
        <f>I5</f>
        <v>45712</v>
      </c>
      <c r="J4" s="97"/>
      <c r="K4" s="97"/>
      <c r="L4" s="97"/>
      <c r="M4" s="97"/>
      <c r="N4" s="97"/>
      <c r="O4" s="97"/>
      <c r="P4" s="97">
        <f>P5</f>
        <v>45719</v>
      </c>
      <c r="Q4" s="97"/>
      <c r="R4" s="97"/>
      <c r="S4" s="97"/>
      <c r="T4" s="97"/>
      <c r="U4" s="97"/>
      <c r="V4" s="97"/>
      <c r="W4" s="97">
        <f>W5</f>
        <v>45726</v>
      </c>
      <c r="X4" s="97"/>
      <c r="Y4" s="97"/>
      <c r="Z4" s="97"/>
      <c r="AA4" s="97"/>
      <c r="AB4" s="97"/>
      <c r="AC4" s="97"/>
      <c r="AD4" s="97">
        <f>AD5</f>
        <v>45733</v>
      </c>
      <c r="AE4" s="97"/>
      <c r="AF4" s="97"/>
      <c r="AG4" s="97"/>
      <c r="AH4" s="97"/>
      <c r="AI4" s="97"/>
      <c r="AJ4" s="97"/>
      <c r="AK4" s="97">
        <f>AK5</f>
        <v>45740</v>
      </c>
      <c r="AL4" s="97"/>
      <c r="AM4" s="97"/>
      <c r="AN4" s="97"/>
      <c r="AO4" s="97"/>
      <c r="AP4" s="97"/>
      <c r="AQ4" s="97"/>
      <c r="AR4" s="97">
        <f>AR5</f>
        <v>45747</v>
      </c>
      <c r="AS4" s="97"/>
      <c r="AT4" s="97"/>
      <c r="AU4" s="97"/>
      <c r="AV4" s="97"/>
      <c r="AW4" s="97"/>
      <c r="AX4" s="97"/>
      <c r="AY4" s="97">
        <f>AY5</f>
        <v>45754</v>
      </c>
      <c r="AZ4" s="97"/>
      <c r="BA4" s="97"/>
      <c r="BB4" s="97"/>
      <c r="BC4" s="97"/>
      <c r="BD4" s="97"/>
      <c r="BE4" s="97"/>
      <c r="BF4" s="97">
        <f>BF5</f>
        <v>45761</v>
      </c>
      <c r="BG4" s="97"/>
      <c r="BH4" s="97"/>
      <c r="BI4" s="97"/>
      <c r="BJ4" s="97"/>
      <c r="BK4" s="97"/>
      <c r="BL4" s="98"/>
      <c r="BM4" s="97">
        <f>BM5</f>
        <v>45768</v>
      </c>
      <c r="BN4" s="97"/>
      <c r="BO4" s="97"/>
      <c r="BP4" s="97"/>
      <c r="BQ4" s="97"/>
      <c r="BR4" s="97"/>
      <c r="BS4" s="98"/>
      <c r="BT4" s="97">
        <f>BT5</f>
        <v>45775</v>
      </c>
      <c r="BU4" s="97"/>
      <c r="BV4" s="97"/>
      <c r="BW4" s="97"/>
      <c r="BX4" s="97"/>
      <c r="BY4" s="97"/>
      <c r="BZ4" s="98"/>
      <c r="CA4" s="97">
        <f>CA5</f>
        <v>45782</v>
      </c>
      <c r="CB4" s="97"/>
      <c r="CC4" s="97"/>
      <c r="CD4" s="97"/>
      <c r="CE4" s="97"/>
      <c r="CF4" s="97"/>
      <c r="CG4" s="98"/>
      <c r="CH4" s="97">
        <f>CH5</f>
        <v>45789</v>
      </c>
      <c r="CI4" s="97"/>
      <c r="CJ4" s="97"/>
      <c r="CK4" s="97"/>
      <c r="CL4" s="97"/>
      <c r="CM4" s="97"/>
      <c r="CN4" s="98"/>
      <c r="CO4" s="97">
        <f>CO5</f>
        <v>45796</v>
      </c>
      <c r="CP4" s="97"/>
      <c r="CQ4" s="97"/>
      <c r="CR4" s="97"/>
      <c r="CS4" s="97"/>
      <c r="CT4" s="97"/>
      <c r="CU4" s="98"/>
      <c r="CV4" s="97">
        <f>CV5</f>
        <v>45803</v>
      </c>
      <c r="CW4" s="97"/>
      <c r="CX4" s="97"/>
      <c r="CY4" s="97"/>
      <c r="CZ4" s="97"/>
      <c r="DA4" s="97"/>
      <c r="DB4" s="98"/>
      <c r="DC4" s="97">
        <f>DC5</f>
        <v>45810</v>
      </c>
      <c r="DD4" s="97"/>
      <c r="DE4" s="97"/>
      <c r="DF4" s="97"/>
      <c r="DG4" s="97"/>
      <c r="DH4" s="97"/>
      <c r="DI4" s="98"/>
      <c r="DJ4" s="97">
        <f>DJ5</f>
        <v>45817</v>
      </c>
      <c r="DK4" s="97"/>
      <c r="DL4" s="97"/>
      <c r="DM4" s="97"/>
      <c r="DN4" s="97"/>
      <c r="DO4" s="97"/>
      <c r="DP4" s="98"/>
      <c r="DQ4" s="97">
        <f>DQ5</f>
        <v>45824</v>
      </c>
      <c r="DR4" s="97"/>
      <c r="DS4" s="97"/>
      <c r="DT4" s="97"/>
      <c r="DU4" s="97"/>
      <c r="DV4" s="97"/>
      <c r="DW4" s="98"/>
      <c r="DX4" s="97">
        <f>DX5</f>
        <v>45831</v>
      </c>
      <c r="DY4" s="97"/>
      <c r="DZ4" s="97"/>
      <c r="EA4" s="97"/>
      <c r="EB4" s="97"/>
      <c r="EC4" s="97"/>
      <c r="ED4" s="98"/>
      <c r="EE4" s="97">
        <f>EE5</f>
        <v>45838</v>
      </c>
      <c r="EF4" s="97"/>
      <c r="EG4" s="97"/>
      <c r="EH4" s="97"/>
      <c r="EI4" s="97"/>
      <c r="EJ4" s="97"/>
      <c r="EK4" s="98"/>
    </row>
    <row r="5" spans="1:141" s="19" customFormat="1" ht="15" customHeight="1" x14ac:dyDescent="0.2">
      <c r="A5" s="106"/>
      <c r="B5" s="107" t="s">
        <v>5</v>
      </c>
      <c r="C5" s="109" t="s">
        <v>24</v>
      </c>
      <c r="D5" s="111" t="s">
        <v>7</v>
      </c>
      <c r="E5" s="111" t="s">
        <v>8</v>
      </c>
      <c r="F5" s="111" t="s">
        <v>9</v>
      </c>
      <c r="I5" s="23">
        <f>Project_Start-WEEKDAY(Project_Start,1)+2+7*(Display_Week-1)</f>
        <v>45712</v>
      </c>
      <c r="J5" s="23">
        <f>I5+1</f>
        <v>45713</v>
      </c>
      <c r="K5" s="23">
        <f t="shared" ref="K5:AX5" si="0">J5+1</f>
        <v>45714</v>
      </c>
      <c r="L5" s="23">
        <f t="shared" si="0"/>
        <v>45715</v>
      </c>
      <c r="M5" s="23">
        <f t="shared" si="0"/>
        <v>45716</v>
      </c>
      <c r="N5" s="23">
        <f t="shared" si="0"/>
        <v>45717</v>
      </c>
      <c r="O5" s="24">
        <f t="shared" si="0"/>
        <v>45718</v>
      </c>
      <c r="P5" s="25">
        <f>O5+1</f>
        <v>45719</v>
      </c>
      <c r="Q5" s="23">
        <f>P5+1</f>
        <v>45720</v>
      </c>
      <c r="R5" s="23">
        <f t="shared" si="0"/>
        <v>45721</v>
      </c>
      <c r="S5" s="23">
        <f t="shared" si="0"/>
        <v>45722</v>
      </c>
      <c r="T5" s="23">
        <f t="shared" si="0"/>
        <v>45723</v>
      </c>
      <c r="U5" s="23">
        <f t="shared" si="0"/>
        <v>45724</v>
      </c>
      <c r="V5" s="24">
        <f t="shared" si="0"/>
        <v>45725</v>
      </c>
      <c r="W5" s="25">
        <f>V5+1</f>
        <v>45726</v>
      </c>
      <c r="X5" s="23">
        <f>W5+1</f>
        <v>45727</v>
      </c>
      <c r="Y5" s="23">
        <f t="shared" si="0"/>
        <v>45728</v>
      </c>
      <c r="Z5" s="23">
        <f t="shared" si="0"/>
        <v>45729</v>
      </c>
      <c r="AA5" s="95">
        <f t="shared" si="0"/>
        <v>45730</v>
      </c>
      <c r="AB5" s="23">
        <f t="shared" si="0"/>
        <v>45731</v>
      </c>
      <c r="AC5" s="24">
        <f t="shared" si="0"/>
        <v>45732</v>
      </c>
      <c r="AD5" s="25">
        <f>AC5+1</f>
        <v>45733</v>
      </c>
      <c r="AE5" s="23">
        <f>AD5+1</f>
        <v>45734</v>
      </c>
      <c r="AF5" s="23">
        <f t="shared" si="0"/>
        <v>45735</v>
      </c>
      <c r="AG5" s="23">
        <f t="shared" si="0"/>
        <v>45736</v>
      </c>
      <c r="AH5" s="23">
        <f t="shared" si="0"/>
        <v>45737</v>
      </c>
      <c r="AI5" s="23">
        <f t="shared" si="0"/>
        <v>45738</v>
      </c>
      <c r="AJ5" s="24">
        <f t="shared" si="0"/>
        <v>45739</v>
      </c>
      <c r="AK5" s="25">
        <f>AJ5+1</f>
        <v>45740</v>
      </c>
      <c r="AL5" s="23">
        <f>AK5+1</f>
        <v>45741</v>
      </c>
      <c r="AM5" s="23">
        <f t="shared" si="0"/>
        <v>45742</v>
      </c>
      <c r="AN5" s="23">
        <f t="shared" si="0"/>
        <v>45743</v>
      </c>
      <c r="AO5" s="23">
        <f t="shared" si="0"/>
        <v>45744</v>
      </c>
      <c r="AP5" s="23">
        <f t="shared" si="0"/>
        <v>45745</v>
      </c>
      <c r="AQ5" s="24">
        <f t="shared" si="0"/>
        <v>45746</v>
      </c>
      <c r="AR5" s="25">
        <f>AQ5+1</f>
        <v>45747</v>
      </c>
      <c r="AS5" s="23">
        <f>AR5+1</f>
        <v>45748</v>
      </c>
      <c r="AT5" s="23">
        <f t="shared" si="0"/>
        <v>45749</v>
      </c>
      <c r="AU5" s="23">
        <f t="shared" si="0"/>
        <v>45750</v>
      </c>
      <c r="AV5" s="23">
        <f t="shared" si="0"/>
        <v>45751</v>
      </c>
      <c r="AW5" s="23">
        <f t="shared" si="0"/>
        <v>45752</v>
      </c>
      <c r="AX5" s="24">
        <f t="shared" si="0"/>
        <v>45753</v>
      </c>
      <c r="AY5" s="25">
        <f>AX5+1</f>
        <v>45754</v>
      </c>
      <c r="AZ5" s="23">
        <f>AY5+1</f>
        <v>45755</v>
      </c>
      <c r="BA5" s="23">
        <f t="shared" ref="BA5:BE5" si="1">AZ5+1</f>
        <v>45756</v>
      </c>
      <c r="BB5" s="23">
        <f t="shared" si="1"/>
        <v>45757</v>
      </c>
      <c r="BC5" s="23">
        <f t="shared" si="1"/>
        <v>45758</v>
      </c>
      <c r="BD5" s="23">
        <f t="shared" si="1"/>
        <v>45759</v>
      </c>
      <c r="BE5" s="24">
        <f t="shared" si="1"/>
        <v>45760</v>
      </c>
      <c r="BF5" s="25">
        <f>BE5+1</f>
        <v>45761</v>
      </c>
      <c r="BG5" s="23">
        <f>BF5+1</f>
        <v>45762</v>
      </c>
      <c r="BH5" s="23">
        <f t="shared" ref="BH5:BL5" si="2">BG5+1</f>
        <v>45763</v>
      </c>
      <c r="BI5" s="23">
        <f t="shared" si="2"/>
        <v>45764</v>
      </c>
      <c r="BJ5" s="23">
        <f t="shared" si="2"/>
        <v>45765</v>
      </c>
      <c r="BK5" s="23">
        <f t="shared" si="2"/>
        <v>45766</v>
      </c>
      <c r="BL5" s="23">
        <f t="shared" si="2"/>
        <v>45767</v>
      </c>
      <c r="BM5" s="25">
        <f>BL5+1</f>
        <v>45768</v>
      </c>
      <c r="BN5" s="23">
        <f>BM5+1</f>
        <v>45769</v>
      </c>
      <c r="BO5" s="23">
        <f t="shared" ref="BO5:BS5" si="3">BN5+1</f>
        <v>45770</v>
      </c>
      <c r="BP5" s="23">
        <f t="shared" si="3"/>
        <v>45771</v>
      </c>
      <c r="BQ5" s="23">
        <f t="shared" si="3"/>
        <v>45772</v>
      </c>
      <c r="BR5" s="23">
        <f t="shared" si="3"/>
        <v>45773</v>
      </c>
      <c r="BS5" s="23">
        <f t="shared" si="3"/>
        <v>45774</v>
      </c>
      <c r="BT5" s="25">
        <f>BS5+1</f>
        <v>45775</v>
      </c>
      <c r="BU5" s="23">
        <f>BT5+1</f>
        <v>45776</v>
      </c>
      <c r="BV5" s="23">
        <f t="shared" ref="BV5:BZ5" si="4">BU5+1</f>
        <v>45777</v>
      </c>
      <c r="BW5" s="23">
        <f t="shared" si="4"/>
        <v>45778</v>
      </c>
      <c r="BX5" s="23">
        <f t="shared" si="4"/>
        <v>45779</v>
      </c>
      <c r="BY5" s="23">
        <f t="shared" si="4"/>
        <v>45780</v>
      </c>
      <c r="BZ5" s="23">
        <f t="shared" si="4"/>
        <v>45781</v>
      </c>
      <c r="CA5" s="25">
        <f>BZ5+1</f>
        <v>45782</v>
      </c>
      <c r="CB5" s="23">
        <f>CA5+1</f>
        <v>45783</v>
      </c>
      <c r="CC5" s="23">
        <f t="shared" ref="CC5:CG5" si="5">CB5+1</f>
        <v>45784</v>
      </c>
      <c r="CD5" s="23">
        <f t="shared" si="5"/>
        <v>45785</v>
      </c>
      <c r="CE5" s="23">
        <f t="shared" si="5"/>
        <v>45786</v>
      </c>
      <c r="CF5" s="23">
        <f t="shared" si="5"/>
        <v>45787</v>
      </c>
      <c r="CG5" s="23">
        <f t="shared" si="5"/>
        <v>45788</v>
      </c>
      <c r="CH5" s="25">
        <f>CG5+1</f>
        <v>45789</v>
      </c>
      <c r="CI5" s="23">
        <f>CH5+1</f>
        <v>45790</v>
      </c>
      <c r="CJ5" s="23">
        <f t="shared" ref="CJ5:CN5" si="6">CI5+1</f>
        <v>45791</v>
      </c>
      <c r="CK5" s="23">
        <f t="shared" si="6"/>
        <v>45792</v>
      </c>
      <c r="CL5" s="23">
        <f t="shared" si="6"/>
        <v>45793</v>
      </c>
      <c r="CM5" s="23">
        <f t="shared" si="6"/>
        <v>45794</v>
      </c>
      <c r="CN5" s="23">
        <f t="shared" si="6"/>
        <v>45795</v>
      </c>
      <c r="CO5" s="25">
        <f>CN5+1</f>
        <v>45796</v>
      </c>
      <c r="CP5" s="23">
        <f>CO5+1</f>
        <v>45797</v>
      </c>
      <c r="CQ5" s="23">
        <f t="shared" ref="CQ5:CU5" si="7">CP5+1</f>
        <v>45798</v>
      </c>
      <c r="CR5" s="23">
        <f t="shared" si="7"/>
        <v>45799</v>
      </c>
      <c r="CS5" s="23">
        <f t="shared" si="7"/>
        <v>45800</v>
      </c>
      <c r="CT5" s="23">
        <f t="shared" si="7"/>
        <v>45801</v>
      </c>
      <c r="CU5" s="23">
        <f t="shared" si="7"/>
        <v>45802</v>
      </c>
      <c r="CV5" s="25">
        <f>CU5+1</f>
        <v>45803</v>
      </c>
      <c r="CW5" s="23">
        <f>CV5+1</f>
        <v>45804</v>
      </c>
      <c r="CX5" s="23">
        <f t="shared" ref="CX5:DB5" si="8">CW5+1</f>
        <v>45805</v>
      </c>
      <c r="CY5" s="23">
        <f t="shared" si="8"/>
        <v>45806</v>
      </c>
      <c r="CZ5" s="23">
        <f t="shared" si="8"/>
        <v>45807</v>
      </c>
      <c r="DA5" s="23">
        <f t="shared" si="8"/>
        <v>45808</v>
      </c>
      <c r="DB5" s="23">
        <f t="shared" si="8"/>
        <v>45809</v>
      </c>
      <c r="DC5" s="25">
        <f>DB5+1</f>
        <v>45810</v>
      </c>
      <c r="DD5" s="23">
        <f>DC5+1</f>
        <v>45811</v>
      </c>
      <c r="DE5" s="23">
        <f t="shared" ref="DE5:DI5" si="9">DD5+1</f>
        <v>45812</v>
      </c>
      <c r="DF5" s="23">
        <f t="shared" si="9"/>
        <v>45813</v>
      </c>
      <c r="DG5" s="23">
        <f t="shared" si="9"/>
        <v>45814</v>
      </c>
      <c r="DH5" s="23">
        <f t="shared" si="9"/>
        <v>45815</v>
      </c>
      <c r="DI5" s="23">
        <f t="shared" si="9"/>
        <v>45816</v>
      </c>
      <c r="DJ5" s="25">
        <f>DI5+1</f>
        <v>45817</v>
      </c>
      <c r="DK5" s="23">
        <f>DJ5+1</f>
        <v>45818</v>
      </c>
      <c r="DL5" s="23">
        <f t="shared" ref="DL5:DP5" si="10">DK5+1</f>
        <v>45819</v>
      </c>
      <c r="DM5" s="23">
        <f t="shared" si="10"/>
        <v>45820</v>
      </c>
      <c r="DN5" s="23">
        <f t="shared" si="10"/>
        <v>45821</v>
      </c>
      <c r="DO5" s="23">
        <f t="shared" si="10"/>
        <v>45822</v>
      </c>
      <c r="DP5" s="23">
        <f t="shared" si="10"/>
        <v>45823</v>
      </c>
      <c r="DQ5" s="25">
        <f>DP5+1</f>
        <v>45824</v>
      </c>
      <c r="DR5" s="23">
        <f>DQ5+1</f>
        <v>45825</v>
      </c>
      <c r="DS5" s="23">
        <f t="shared" ref="DS5:DW5" si="11">DR5+1</f>
        <v>45826</v>
      </c>
      <c r="DT5" s="23">
        <f t="shared" si="11"/>
        <v>45827</v>
      </c>
      <c r="DU5" s="23">
        <f t="shared" si="11"/>
        <v>45828</v>
      </c>
      <c r="DV5" s="23">
        <f t="shared" si="11"/>
        <v>45829</v>
      </c>
      <c r="DW5" s="23">
        <f t="shared" si="11"/>
        <v>45830</v>
      </c>
      <c r="DX5" s="25">
        <f>DW5+1</f>
        <v>45831</v>
      </c>
      <c r="DY5" s="23">
        <f>DX5+1</f>
        <v>45832</v>
      </c>
      <c r="DZ5" s="23">
        <f t="shared" ref="DZ5:ED5" si="12">DY5+1</f>
        <v>45833</v>
      </c>
      <c r="EA5" s="23">
        <f t="shared" si="12"/>
        <v>45834</v>
      </c>
      <c r="EB5" s="23">
        <f t="shared" si="12"/>
        <v>45835</v>
      </c>
      <c r="EC5" s="23">
        <f t="shared" si="12"/>
        <v>45836</v>
      </c>
      <c r="ED5" s="23">
        <f t="shared" si="12"/>
        <v>45837</v>
      </c>
      <c r="EE5" s="25">
        <f>ED5+1</f>
        <v>45838</v>
      </c>
      <c r="EF5" s="23">
        <f>EE5+1</f>
        <v>45839</v>
      </c>
      <c r="EG5" s="23">
        <f t="shared" ref="EG5:EK5" si="13">EF5+1</f>
        <v>45840</v>
      </c>
      <c r="EH5" s="23">
        <f t="shared" si="13"/>
        <v>45841</v>
      </c>
      <c r="EI5" s="23">
        <f t="shared" si="13"/>
        <v>45842</v>
      </c>
      <c r="EJ5" s="23">
        <f t="shared" si="13"/>
        <v>45843</v>
      </c>
      <c r="EK5" s="23">
        <f t="shared" si="13"/>
        <v>45844</v>
      </c>
    </row>
    <row r="6" spans="1:141" s="19" customFormat="1" ht="15.6" customHeight="1" thickBot="1" x14ac:dyDescent="0.25">
      <c r="A6" s="106"/>
      <c r="B6" s="108"/>
      <c r="C6" s="110"/>
      <c r="D6" s="110"/>
      <c r="E6" s="110"/>
      <c r="F6" s="110"/>
      <c r="I6" s="26" t="str">
        <f t="shared" ref="I6:BT6" si="14">LEFT(TEXT(I5,"ddd"),1)</f>
        <v>s</v>
      </c>
      <c r="J6" s="27" t="str">
        <f t="shared" si="14"/>
        <v>t</v>
      </c>
      <c r="K6" s="27" t="str">
        <f t="shared" si="14"/>
        <v>q</v>
      </c>
      <c r="L6" s="27" t="str">
        <f t="shared" si="14"/>
        <v>q</v>
      </c>
      <c r="M6" s="27" t="str">
        <f t="shared" si="14"/>
        <v>s</v>
      </c>
      <c r="N6" s="27" t="str">
        <f t="shared" si="14"/>
        <v>s</v>
      </c>
      <c r="O6" s="27" t="str">
        <f t="shared" si="14"/>
        <v>d</v>
      </c>
      <c r="P6" s="27" t="str">
        <f t="shared" si="14"/>
        <v>s</v>
      </c>
      <c r="Q6" s="27" t="str">
        <f t="shared" si="14"/>
        <v>t</v>
      </c>
      <c r="R6" s="27" t="str">
        <f t="shared" si="14"/>
        <v>q</v>
      </c>
      <c r="S6" s="27" t="str">
        <f t="shared" si="14"/>
        <v>q</v>
      </c>
      <c r="T6" s="27" t="str">
        <f t="shared" si="14"/>
        <v>s</v>
      </c>
      <c r="U6" s="27" t="str">
        <f t="shared" si="14"/>
        <v>s</v>
      </c>
      <c r="V6" s="27" t="str">
        <f t="shared" si="14"/>
        <v>d</v>
      </c>
      <c r="W6" s="27" t="str">
        <f t="shared" si="14"/>
        <v>s</v>
      </c>
      <c r="X6" s="27" t="str">
        <f t="shared" si="14"/>
        <v>t</v>
      </c>
      <c r="Y6" s="27" t="str">
        <f t="shared" si="14"/>
        <v>q</v>
      </c>
      <c r="Z6" s="27" t="str">
        <f t="shared" si="14"/>
        <v>q</v>
      </c>
      <c r="AA6" s="27" t="str">
        <f t="shared" si="14"/>
        <v>s</v>
      </c>
      <c r="AB6" s="27" t="str">
        <f t="shared" si="14"/>
        <v>s</v>
      </c>
      <c r="AC6" s="27" t="str">
        <f t="shared" si="14"/>
        <v>d</v>
      </c>
      <c r="AD6" s="27" t="str">
        <f t="shared" si="14"/>
        <v>s</v>
      </c>
      <c r="AE6" s="27" t="str">
        <f t="shared" si="14"/>
        <v>t</v>
      </c>
      <c r="AF6" s="27" t="str">
        <f t="shared" si="14"/>
        <v>q</v>
      </c>
      <c r="AG6" s="27" t="str">
        <f t="shared" si="14"/>
        <v>q</v>
      </c>
      <c r="AH6" s="27" t="str">
        <f t="shared" si="14"/>
        <v>s</v>
      </c>
      <c r="AI6" s="27" t="str">
        <f t="shared" si="14"/>
        <v>s</v>
      </c>
      <c r="AJ6" s="27" t="str">
        <f t="shared" si="14"/>
        <v>d</v>
      </c>
      <c r="AK6" s="27" t="str">
        <f t="shared" si="14"/>
        <v>s</v>
      </c>
      <c r="AL6" s="27" t="str">
        <f t="shared" si="14"/>
        <v>t</v>
      </c>
      <c r="AM6" s="27" t="str">
        <f t="shared" si="14"/>
        <v>q</v>
      </c>
      <c r="AN6" s="27" t="str">
        <f t="shared" si="14"/>
        <v>q</v>
      </c>
      <c r="AO6" s="27" t="str">
        <f t="shared" si="14"/>
        <v>s</v>
      </c>
      <c r="AP6" s="27" t="str">
        <f t="shared" si="14"/>
        <v>s</v>
      </c>
      <c r="AQ6" s="27" t="str">
        <f t="shared" si="14"/>
        <v>d</v>
      </c>
      <c r="AR6" s="27" t="str">
        <f t="shared" si="14"/>
        <v>s</v>
      </c>
      <c r="AS6" s="27" t="str">
        <f t="shared" si="14"/>
        <v>t</v>
      </c>
      <c r="AT6" s="27" t="str">
        <f t="shared" si="14"/>
        <v>q</v>
      </c>
      <c r="AU6" s="27" t="str">
        <f t="shared" si="14"/>
        <v>q</v>
      </c>
      <c r="AV6" s="27" t="str">
        <f t="shared" si="14"/>
        <v>s</v>
      </c>
      <c r="AW6" s="27" t="str">
        <f t="shared" si="14"/>
        <v>s</v>
      </c>
      <c r="AX6" s="27" t="str">
        <f t="shared" si="14"/>
        <v>d</v>
      </c>
      <c r="AY6" s="27" t="str">
        <f t="shared" si="14"/>
        <v>s</v>
      </c>
      <c r="AZ6" s="27" t="str">
        <f t="shared" si="14"/>
        <v>t</v>
      </c>
      <c r="BA6" s="27" t="str">
        <f t="shared" si="14"/>
        <v>q</v>
      </c>
      <c r="BB6" s="27" t="str">
        <f t="shared" si="14"/>
        <v>q</v>
      </c>
      <c r="BC6" s="27" t="str">
        <f t="shared" si="14"/>
        <v>s</v>
      </c>
      <c r="BD6" s="27" t="str">
        <f t="shared" si="14"/>
        <v>s</v>
      </c>
      <c r="BE6" s="27" t="str">
        <f t="shared" si="14"/>
        <v>d</v>
      </c>
      <c r="BF6" s="27" t="str">
        <f t="shared" si="14"/>
        <v>s</v>
      </c>
      <c r="BG6" s="27" t="str">
        <f t="shared" si="14"/>
        <v>t</v>
      </c>
      <c r="BH6" s="27" t="str">
        <f t="shared" si="14"/>
        <v>q</v>
      </c>
      <c r="BI6" s="27" t="str">
        <f t="shared" si="14"/>
        <v>q</v>
      </c>
      <c r="BJ6" s="27" t="str">
        <f t="shared" si="14"/>
        <v>s</v>
      </c>
      <c r="BK6" s="27" t="str">
        <f t="shared" si="14"/>
        <v>s</v>
      </c>
      <c r="BL6" s="28" t="str">
        <f t="shared" si="14"/>
        <v>d</v>
      </c>
      <c r="BM6" s="27" t="str">
        <f t="shared" si="14"/>
        <v>s</v>
      </c>
      <c r="BN6" s="27" t="str">
        <f t="shared" si="14"/>
        <v>t</v>
      </c>
      <c r="BO6" s="27" t="str">
        <f t="shared" si="14"/>
        <v>q</v>
      </c>
      <c r="BP6" s="27" t="str">
        <f t="shared" si="14"/>
        <v>q</v>
      </c>
      <c r="BQ6" s="27" t="str">
        <f t="shared" si="14"/>
        <v>s</v>
      </c>
      <c r="BR6" s="27" t="str">
        <f t="shared" si="14"/>
        <v>s</v>
      </c>
      <c r="BS6" s="28" t="str">
        <f t="shared" si="14"/>
        <v>d</v>
      </c>
      <c r="BT6" s="27" t="str">
        <f t="shared" si="14"/>
        <v>s</v>
      </c>
      <c r="BU6" s="27" t="str">
        <f t="shared" ref="BU6:EF6" si="15">LEFT(TEXT(BU5,"ddd"),1)</f>
        <v>t</v>
      </c>
      <c r="BV6" s="27" t="str">
        <f t="shared" si="15"/>
        <v>q</v>
      </c>
      <c r="BW6" s="27" t="str">
        <f t="shared" si="15"/>
        <v>q</v>
      </c>
      <c r="BX6" s="27" t="str">
        <f t="shared" si="15"/>
        <v>s</v>
      </c>
      <c r="BY6" s="27" t="str">
        <f t="shared" si="15"/>
        <v>s</v>
      </c>
      <c r="BZ6" s="28" t="str">
        <f t="shared" si="15"/>
        <v>d</v>
      </c>
      <c r="CA6" s="27" t="str">
        <f t="shared" si="15"/>
        <v>s</v>
      </c>
      <c r="CB6" s="27" t="str">
        <f t="shared" si="15"/>
        <v>t</v>
      </c>
      <c r="CC6" s="27" t="str">
        <f t="shared" si="15"/>
        <v>q</v>
      </c>
      <c r="CD6" s="27" t="str">
        <f t="shared" si="15"/>
        <v>q</v>
      </c>
      <c r="CE6" s="27" t="str">
        <f t="shared" si="15"/>
        <v>s</v>
      </c>
      <c r="CF6" s="27" t="str">
        <f t="shared" si="15"/>
        <v>s</v>
      </c>
      <c r="CG6" s="28" t="str">
        <f t="shared" si="15"/>
        <v>d</v>
      </c>
      <c r="CH6" s="27" t="str">
        <f t="shared" si="15"/>
        <v>s</v>
      </c>
      <c r="CI6" s="27" t="str">
        <f t="shared" si="15"/>
        <v>t</v>
      </c>
      <c r="CJ6" s="27" t="str">
        <f t="shared" si="15"/>
        <v>q</v>
      </c>
      <c r="CK6" s="27" t="str">
        <f t="shared" si="15"/>
        <v>q</v>
      </c>
      <c r="CL6" s="27" t="str">
        <f t="shared" si="15"/>
        <v>s</v>
      </c>
      <c r="CM6" s="27" t="str">
        <f t="shared" si="15"/>
        <v>s</v>
      </c>
      <c r="CN6" s="28" t="str">
        <f t="shared" si="15"/>
        <v>d</v>
      </c>
      <c r="CO6" s="27" t="str">
        <f t="shared" si="15"/>
        <v>s</v>
      </c>
      <c r="CP6" s="27" t="str">
        <f t="shared" si="15"/>
        <v>t</v>
      </c>
      <c r="CQ6" s="27" t="str">
        <f t="shared" si="15"/>
        <v>q</v>
      </c>
      <c r="CR6" s="27" t="str">
        <f t="shared" si="15"/>
        <v>q</v>
      </c>
      <c r="CS6" s="27" t="str">
        <f t="shared" si="15"/>
        <v>s</v>
      </c>
      <c r="CT6" s="27" t="str">
        <f t="shared" si="15"/>
        <v>s</v>
      </c>
      <c r="CU6" s="28" t="str">
        <f t="shared" si="15"/>
        <v>d</v>
      </c>
      <c r="CV6" s="27" t="str">
        <f t="shared" si="15"/>
        <v>s</v>
      </c>
      <c r="CW6" s="27" t="str">
        <f t="shared" si="15"/>
        <v>t</v>
      </c>
      <c r="CX6" s="27" t="str">
        <f t="shared" si="15"/>
        <v>q</v>
      </c>
      <c r="CY6" s="27" t="str">
        <f t="shared" si="15"/>
        <v>q</v>
      </c>
      <c r="CZ6" s="27" t="str">
        <f t="shared" si="15"/>
        <v>s</v>
      </c>
      <c r="DA6" s="27" t="str">
        <f t="shared" si="15"/>
        <v>s</v>
      </c>
      <c r="DB6" s="28" t="str">
        <f t="shared" si="15"/>
        <v>d</v>
      </c>
      <c r="DC6" s="27" t="str">
        <f t="shared" si="15"/>
        <v>s</v>
      </c>
      <c r="DD6" s="27" t="str">
        <f t="shared" si="15"/>
        <v>t</v>
      </c>
      <c r="DE6" s="27" t="str">
        <f t="shared" si="15"/>
        <v>q</v>
      </c>
      <c r="DF6" s="27" t="str">
        <f t="shared" si="15"/>
        <v>q</v>
      </c>
      <c r="DG6" s="27" t="str">
        <f t="shared" si="15"/>
        <v>s</v>
      </c>
      <c r="DH6" s="27" t="str">
        <f t="shared" si="15"/>
        <v>s</v>
      </c>
      <c r="DI6" s="28" t="str">
        <f t="shared" si="15"/>
        <v>d</v>
      </c>
      <c r="DJ6" s="27" t="str">
        <f t="shared" si="15"/>
        <v>s</v>
      </c>
      <c r="DK6" s="27" t="str">
        <f t="shared" si="15"/>
        <v>t</v>
      </c>
      <c r="DL6" s="27" t="str">
        <f t="shared" si="15"/>
        <v>q</v>
      </c>
      <c r="DM6" s="27" t="str">
        <f t="shared" si="15"/>
        <v>q</v>
      </c>
      <c r="DN6" s="27" t="str">
        <f t="shared" si="15"/>
        <v>s</v>
      </c>
      <c r="DO6" s="27" t="str">
        <f t="shared" si="15"/>
        <v>s</v>
      </c>
      <c r="DP6" s="28" t="str">
        <f t="shared" si="15"/>
        <v>d</v>
      </c>
      <c r="DQ6" s="27" t="str">
        <f t="shared" si="15"/>
        <v>s</v>
      </c>
      <c r="DR6" s="27" t="str">
        <f t="shared" si="15"/>
        <v>t</v>
      </c>
      <c r="DS6" s="27" t="str">
        <f t="shared" si="15"/>
        <v>q</v>
      </c>
      <c r="DT6" s="27" t="str">
        <f t="shared" si="15"/>
        <v>q</v>
      </c>
      <c r="DU6" s="27" t="str">
        <f t="shared" si="15"/>
        <v>s</v>
      </c>
      <c r="DV6" s="27" t="str">
        <f t="shared" si="15"/>
        <v>s</v>
      </c>
      <c r="DW6" s="28" t="str">
        <f t="shared" si="15"/>
        <v>d</v>
      </c>
      <c r="DX6" s="27" t="str">
        <f t="shared" si="15"/>
        <v>s</v>
      </c>
      <c r="DY6" s="27" t="str">
        <f t="shared" si="15"/>
        <v>t</v>
      </c>
      <c r="DZ6" s="27" t="str">
        <f t="shared" si="15"/>
        <v>q</v>
      </c>
      <c r="EA6" s="27" t="str">
        <f t="shared" si="15"/>
        <v>q</v>
      </c>
      <c r="EB6" s="27" t="str">
        <f t="shared" si="15"/>
        <v>s</v>
      </c>
      <c r="EC6" s="27" t="str">
        <f t="shared" si="15"/>
        <v>s</v>
      </c>
      <c r="ED6" s="28" t="str">
        <f t="shared" si="15"/>
        <v>d</v>
      </c>
      <c r="EE6" s="27" t="str">
        <f t="shared" si="15"/>
        <v>s</v>
      </c>
      <c r="EF6" s="27" t="str">
        <f t="shared" si="15"/>
        <v>t</v>
      </c>
      <c r="EG6" s="27" t="str">
        <f t="shared" ref="EG6:EK6" si="16">LEFT(TEXT(EG5,"ddd"),1)</f>
        <v>q</v>
      </c>
      <c r="EH6" s="27" t="str">
        <f t="shared" si="16"/>
        <v>q</v>
      </c>
      <c r="EI6" s="27" t="str">
        <f t="shared" si="16"/>
        <v>s</v>
      </c>
      <c r="EJ6" s="27" t="str">
        <f t="shared" si="16"/>
        <v>s</v>
      </c>
      <c r="EK6" s="28" t="str">
        <f t="shared" si="16"/>
        <v>d</v>
      </c>
    </row>
    <row r="7" spans="1:141" s="19" customFormat="1" ht="30" hidden="1" customHeight="1" thickBot="1" x14ac:dyDescent="0.25">
      <c r="A7" s="7" t="s">
        <v>3</v>
      </c>
      <c r="B7" s="29"/>
      <c r="C7" s="30"/>
      <c r="D7" s="29"/>
      <c r="E7" s="29"/>
      <c r="F7" s="29"/>
      <c r="H7" s="19"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141" s="37" customFormat="1" ht="30" customHeight="1" thickBot="1" x14ac:dyDescent="0.25">
      <c r="A8" s="8"/>
      <c r="B8" s="32" t="s">
        <v>10</v>
      </c>
      <c r="C8" s="33"/>
      <c r="D8" s="34"/>
      <c r="E8" s="35"/>
      <c r="F8" s="57">
        <v>45730</v>
      </c>
      <c r="G8" s="11"/>
      <c r="H8" s="5" t="str">
        <f t="shared" ref="H8:H15" si="17">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141" s="37" customFormat="1" ht="30" customHeight="1" thickBot="1" x14ac:dyDescent="0.25">
      <c r="A9" s="56"/>
      <c r="B9" s="58" t="s">
        <v>34</v>
      </c>
      <c r="C9" s="62" t="s">
        <v>23</v>
      </c>
      <c r="D9" s="59">
        <v>1</v>
      </c>
      <c r="E9" s="60">
        <f>Project_Start</f>
        <v>45716</v>
      </c>
      <c r="F9" s="60">
        <v>45717</v>
      </c>
      <c r="G9" s="11"/>
      <c r="H9" s="5">
        <v>3</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row>
    <row r="10" spans="1:141" s="37" customFormat="1" ht="30" customHeight="1" thickBot="1" x14ac:dyDescent="0.25">
      <c r="A10" s="7"/>
      <c r="B10" s="61" t="s">
        <v>35</v>
      </c>
      <c r="C10" s="62" t="s">
        <v>23</v>
      </c>
      <c r="D10" s="63">
        <v>1</v>
      </c>
      <c r="E10" s="64">
        <v>45716</v>
      </c>
      <c r="F10" s="64">
        <f>E10+5</f>
        <v>45721</v>
      </c>
      <c r="G10" s="11"/>
      <c r="H10" s="5">
        <f>F10-E10</f>
        <v>5</v>
      </c>
      <c r="I10" s="38"/>
      <c r="J10" s="38"/>
      <c r="K10" s="38"/>
      <c r="L10" s="38"/>
      <c r="M10" s="38"/>
      <c r="N10" s="38"/>
      <c r="O10" s="38"/>
      <c r="P10" s="38"/>
      <c r="Q10" s="38"/>
      <c r="R10" s="38"/>
      <c r="S10" s="38"/>
      <c r="T10" s="38"/>
      <c r="U10" s="38"/>
      <c r="V10" s="38"/>
      <c r="W10" s="38"/>
      <c r="X10" s="38"/>
      <c r="Y10" s="39"/>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row>
    <row r="11" spans="1:141" s="37" customFormat="1" ht="30" customHeight="1" thickBot="1" x14ac:dyDescent="0.25">
      <c r="A11" s="7"/>
      <c r="B11" s="61" t="s">
        <v>36</v>
      </c>
      <c r="C11" s="62" t="s">
        <v>23</v>
      </c>
      <c r="D11" s="63">
        <v>1</v>
      </c>
      <c r="E11" s="64">
        <v>45716</v>
      </c>
      <c r="F11" s="64">
        <f>E11+6</f>
        <v>45722</v>
      </c>
      <c r="G11" s="11"/>
      <c r="H11" s="5">
        <f t="shared" ref="H11:H12" si="18">F11-E11</f>
        <v>6</v>
      </c>
      <c r="I11" s="38"/>
      <c r="J11" s="38"/>
      <c r="K11" s="38"/>
      <c r="L11" s="38"/>
      <c r="M11" s="38"/>
      <c r="N11" s="38"/>
      <c r="O11" s="38"/>
      <c r="P11" s="38"/>
      <c r="Q11" s="38"/>
      <c r="R11" s="38"/>
      <c r="S11" s="38"/>
      <c r="T11" s="38"/>
      <c r="U11" s="38"/>
      <c r="V11" s="38"/>
      <c r="W11" s="38"/>
      <c r="X11" s="38"/>
      <c r="Y11" s="39"/>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row>
    <row r="12" spans="1:141" s="37" customFormat="1" ht="30" customHeight="1" thickBot="1" x14ac:dyDescent="0.25">
      <c r="A12" s="7"/>
      <c r="B12" s="61" t="s">
        <v>37</v>
      </c>
      <c r="C12" s="62" t="s">
        <v>25</v>
      </c>
      <c r="D12" s="63">
        <v>1</v>
      </c>
      <c r="E12" s="64">
        <v>45716</v>
      </c>
      <c r="F12" s="64">
        <f>E12+8</f>
        <v>45724</v>
      </c>
      <c r="G12" s="11"/>
      <c r="H12" s="5">
        <f t="shared" si="18"/>
        <v>8</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row>
    <row r="13" spans="1:141" s="37" customFormat="1" ht="30" customHeight="1" thickBot="1" x14ac:dyDescent="0.25">
      <c r="A13" s="7"/>
      <c r="B13" s="61" t="s">
        <v>38</v>
      </c>
      <c r="C13" s="62" t="s">
        <v>39</v>
      </c>
      <c r="D13" s="63">
        <v>1</v>
      </c>
      <c r="E13" s="64">
        <v>45716</v>
      </c>
      <c r="F13" s="64">
        <f>E13+8</f>
        <v>45724</v>
      </c>
      <c r="G13" s="11"/>
      <c r="H13" s="5">
        <f>F13-E13</f>
        <v>8</v>
      </c>
      <c r="I13" s="38"/>
      <c r="J13" s="38"/>
      <c r="K13" s="38"/>
      <c r="L13" s="38"/>
      <c r="M13" s="38"/>
      <c r="N13" s="38"/>
      <c r="O13" s="38"/>
      <c r="P13" s="38"/>
      <c r="Q13" s="38"/>
      <c r="R13" s="38"/>
      <c r="S13" s="38"/>
      <c r="T13" s="38"/>
      <c r="U13" s="38"/>
      <c r="V13" s="38"/>
      <c r="W13" s="38"/>
      <c r="X13" s="38"/>
      <c r="Y13" s="39"/>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row>
    <row r="14" spans="1:141" s="37" customFormat="1" ht="30" customHeight="1" thickBot="1" x14ac:dyDescent="0.25">
      <c r="A14" s="7"/>
      <c r="B14" s="61" t="s">
        <v>46</v>
      </c>
      <c r="C14" s="62" t="s">
        <v>23</v>
      </c>
      <c r="D14" s="63">
        <v>1</v>
      </c>
      <c r="E14" s="64">
        <v>45716</v>
      </c>
      <c r="F14" s="64">
        <v>45728</v>
      </c>
      <c r="G14" s="11"/>
      <c r="H14" s="5">
        <f t="shared" ref="H14" si="19">F14-E14</f>
        <v>12</v>
      </c>
      <c r="I14" s="38"/>
      <c r="J14" s="38"/>
      <c r="K14" s="38"/>
      <c r="L14" s="38"/>
      <c r="M14" s="38"/>
      <c r="N14" s="38"/>
      <c r="O14" s="38"/>
      <c r="P14" s="38"/>
      <c r="Q14" s="38"/>
      <c r="R14" s="38"/>
      <c r="S14" s="38"/>
      <c r="T14" s="38"/>
      <c r="U14" s="38"/>
      <c r="V14" s="38"/>
      <c r="W14" s="38"/>
      <c r="X14" s="38"/>
      <c r="Y14" s="39"/>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row>
    <row r="15" spans="1:141" s="37" customFormat="1" ht="30" customHeight="1" thickBot="1" x14ac:dyDescent="0.25">
      <c r="A15" s="8"/>
      <c r="B15" s="32" t="s">
        <v>26</v>
      </c>
      <c r="C15" s="33"/>
      <c r="D15" s="34"/>
      <c r="E15" s="35"/>
      <c r="F15" s="57">
        <v>45751</v>
      </c>
      <c r="G15" s="11"/>
      <c r="H15" s="5" t="str">
        <f t="shared" si="17"/>
        <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141" s="37" customFormat="1" ht="30" customHeight="1" thickBot="1" x14ac:dyDescent="0.25">
      <c r="A16" s="56"/>
      <c r="B16" s="61" t="s">
        <v>41</v>
      </c>
      <c r="C16" s="62" t="s">
        <v>39</v>
      </c>
      <c r="D16" s="59">
        <v>1</v>
      </c>
      <c r="E16" s="64">
        <v>45731</v>
      </c>
      <c r="F16" s="60">
        <f>E16+8</f>
        <v>45739</v>
      </c>
      <c r="G16" s="11"/>
      <c r="H16" s="5">
        <v>3</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row>
    <row r="17" spans="1:141" s="37" customFormat="1" ht="30" customHeight="1" thickBot="1" x14ac:dyDescent="0.25">
      <c r="A17" s="56"/>
      <c r="B17" s="61" t="s">
        <v>43</v>
      </c>
      <c r="C17" s="62" t="s">
        <v>23</v>
      </c>
      <c r="D17" s="59">
        <v>1</v>
      </c>
      <c r="E17" s="64">
        <v>45731</v>
      </c>
      <c r="F17" s="60">
        <f>E17+6</f>
        <v>45737</v>
      </c>
      <c r="G17" s="11"/>
      <c r="H17" s="5"/>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row>
    <row r="18" spans="1:141" s="37" customFormat="1" ht="30" customHeight="1" thickBot="1" x14ac:dyDescent="0.25">
      <c r="A18" s="56"/>
      <c r="B18" s="58" t="s">
        <v>42</v>
      </c>
      <c r="C18" s="62" t="s">
        <v>23</v>
      </c>
      <c r="D18" s="59">
        <v>1</v>
      </c>
      <c r="E18" s="64">
        <v>45731</v>
      </c>
      <c r="F18" s="60">
        <f>E18+6</f>
        <v>45737</v>
      </c>
      <c r="G18" s="11"/>
      <c r="H18" s="5"/>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row>
    <row r="19" spans="1:141" s="37" customFormat="1" ht="30" customHeight="1" thickBot="1" x14ac:dyDescent="0.25">
      <c r="A19" s="56"/>
      <c r="B19" s="58" t="s">
        <v>44</v>
      </c>
      <c r="C19" s="62" t="s">
        <v>23</v>
      </c>
      <c r="D19" s="59">
        <v>1</v>
      </c>
      <c r="E19" s="64">
        <v>45731</v>
      </c>
      <c r="F19" s="60">
        <f>E19+6</f>
        <v>45737</v>
      </c>
      <c r="G19" s="11"/>
      <c r="H19" s="5"/>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row>
    <row r="20" spans="1:141" s="37" customFormat="1" ht="30" customHeight="1" thickBot="1" x14ac:dyDescent="0.25">
      <c r="A20" s="56"/>
      <c r="B20" s="58" t="s">
        <v>45</v>
      </c>
      <c r="C20" s="62" t="s">
        <v>23</v>
      </c>
      <c r="D20" s="63">
        <v>1</v>
      </c>
      <c r="E20" s="64">
        <v>45731</v>
      </c>
      <c r="F20" s="60">
        <f>E20+6</f>
        <v>45737</v>
      </c>
      <c r="G20" s="11"/>
      <c r="H20" s="5"/>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row>
    <row r="21" spans="1:141" s="37" customFormat="1" ht="30" customHeight="1" thickBot="1" x14ac:dyDescent="0.25">
      <c r="A21" s="56"/>
      <c r="B21" s="58" t="s">
        <v>48</v>
      </c>
      <c r="C21" s="62" t="s">
        <v>23</v>
      </c>
      <c r="D21" s="63">
        <v>0</v>
      </c>
      <c r="E21" s="64">
        <v>45731</v>
      </c>
      <c r="F21" s="60">
        <f>E21+6</f>
        <v>45737</v>
      </c>
      <c r="G21" s="11"/>
      <c r="H21" s="5"/>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row>
    <row r="22" spans="1:141" s="37" customFormat="1" ht="30" customHeight="1" thickBot="1" x14ac:dyDescent="0.25">
      <c r="A22" s="56"/>
      <c r="B22" s="58" t="s">
        <v>49</v>
      </c>
      <c r="C22" s="62" t="s">
        <v>23</v>
      </c>
      <c r="D22" s="63">
        <v>0</v>
      </c>
      <c r="E22" s="64">
        <v>45731</v>
      </c>
      <c r="F22" s="60">
        <f>E22+6</f>
        <v>45737</v>
      </c>
      <c r="G22" s="11"/>
      <c r="H22" s="5"/>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row>
    <row r="23" spans="1:141" s="37" customFormat="1" ht="30" customHeight="1" thickBot="1" x14ac:dyDescent="0.25">
      <c r="A23" s="56"/>
      <c r="B23" s="58" t="s">
        <v>51</v>
      </c>
      <c r="C23" s="62" t="s">
        <v>23</v>
      </c>
      <c r="D23" s="63">
        <v>0</v>
      </c>
      <c r="E23" s="64">
        <v>45731</v>
      </c>
      <c r="F23" s="60">
        <f>E23+6</f>
        <v>45737</v>
      </c>
      <c r="G23" s="11"/>
      <c r="H23" s="5"/>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row>
    <row r="24" spans="1:141" s="37" customFormat="1" ht="30" customHeight="1" thickBot="1" x14ac:dyDescent="0.25">
      <c r="A24" s="56"/>
      <c r="B24" s="58" t="s">
        <v>50</v>
      </c>
      <c r="C24" s="62" t="s">
        <v>23</v>
      </c>
      <c r="D24" s="63">
        <v>0</v>
      </c>
      <c r="E24" s="64">
        <v>45731</v>
      </c>
      <c r="F24" s="60">
        <f>E24+6</f>
        <v>45737</v>
      </c>
      <c r="G24" s="11"/>
      <c r="H24" s="5"/>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row>
    <row r="25" spans="1:141" s="37" customFormat="1" ht="30" customHeight="1" thickBot="1" x14ac:dyDescent="0.25">
      <c r="A25" s="7"/>
      <c r="B25" s="61" t="s">
        <v>46</v>
      </c>
      <c r="C25" s="62" t="s">
        <v>23</v>
      </c>
      <c r="D25" s="63">
        <v>0</v>
      </c>
      <c r="E25" s="64">
        <v>45731</v>
      </c>
      <c r="F25" s="60">
        <f>E25+17</f>
        <v>45748</v>
      </c>
      <c r="G25" s="11"/>
      <c r="H25" s="5">
        <v>5</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row>
    <row r="26" spans="1:141" s="37" customFormat="1" ht="30" customHeight="1" thickBot="1" x14ac:dyDescent="0.25">
      <c r="A26" s="8"/>
      <c r="B26" s="32" t="s">
        <v>11</v>
      </c>
      <c r="C26" s="33"/>
      <c r="D26" s="34"/>
      <c r="E26" s="35"/>
      <c r="F26" s="57">
        <v>45800</v>
      </c>
      <c r="G26" s="11"/>
      <c r="H26" s="5" t="str">
        <f t="shared" ref="H26:H32" si="20">IF(OR(ISBLANK(task_start),ISBLANK(task_end)),"",task_end-task_start+1)</f>
        <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141" s="37" customFormat="1" ht="30" customHeight="1" thickBot="1" x14ac:dyDescent="0.25">
      <c r="A27" s="56"/>
      <c r="B27" s="58" t="s">
        <v>52</v>
      </c>
      <c r="C27" s="62" t="s">
        <v>23</v>
      </c>
      <c r="D27" s="59">
        <v>0</v>
      </c>
      <c r="E27" s="60">
        <v>45752</v>
      </c>
      <c r="F27" s="60">
        <f>E27</f>
        <v>45752</v>
      </c>
      <c r="G27" s="11"/>
      <c r="H27" s="5">
        <v>3</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row>
    <row r="28" spans="1:141" s="37" customFormat="1" ht="30" customHeight="1" thickBot="1" x14ac:dyDescent="0.25">
      <c r="A28" s="56"/>
      <c r="B28" s="58" t="s">
        <v>53</v>
      </c>
      <c r="C28" s="62" t="s">
        <v>23</v>
      </c>
      <c r="D28" s="59">
        <v>0</v>
      </c>
      <c r="E28" s="60">
        <v>45752</v>
      </c>
      <c r="F28" s="60">
        <f>E28</f>
        <v>45752</v>
      </c>
      <c r="G28" s="11"/>
      <c r="H28" s="5"/>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row>
    <row r="29" spans="1:141" s="37" customFormat="1" ht="30" customHeight="1" thickBot="1" x14ac:dyDescent="0.25">
      <c r="A29" s="56"/>
      <c r="B29" s="58" t="s">
        <v>54</v>
      </c>
      <c r="C29" s="62" t="s">
        <v>23</v>
      </c>
      <c r="D29" s="59">
        <v>0</v>
      </c>
      <c r="E29" s="60">
        <v>45752</v>
      </c>
      <c r="F29" s="60">
        <f>E29</f>
        <v>45752</v>
      </c>
      <c r="G29" s="11"/>
      <c r="H29" s="5"/>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row>
    <row r="30" spans="1:141" s="37" customFormat="1" ht="30" customHeight="1" thickBot="1" x14ac:dyDescent="0.25">
      <c r="A30" s="56"/>
      <c r="B30" s="58" t="s">
        <v>55</v>
      </c>
      <c r="C30" s="62" t="s">
        <v>23</v>
      </c>
      <c r="D30" s="59">
        <v>0</v>
      </c>
      <c r="E30" s="60">
        <v>45752</v>
      </c>
      <c r="F30" s="60">
        <f>E30</f>
        <v>45752</v>
      </c>
      <c r="G30" s="11"/>
      <c r="H30" s="5"/>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row>
    <row r="31" spans="1:141" s="37" customFormat="1" ht="30" customHeight="1" thickBot="1" x14ac:dyDescent="0.25">
      <c r="A31" s="7"/>
      <c r="B31" s="61" t="s">
        <v>46</v>
      </c>
      <c r="C31" s="62" t="s">
        <v>23</v>
      </c>
      <c r="D31" s="63">
        <v>0</v>
      </c>
      <c r="E31" s="60">
        <v>45752</v>
      </c>
      <c r="F31" s="60">
        <f>E31</f>
        <v>45752</v>
      </c>
      <c r="G31" s="11"/>
      <c r="H31" s="5">
        <v>5</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row>
    <row r="32" spans="1:141" s="37" customFormat="1" ht="30" customHeight="1" thickBot="1" x14ac:dyDescent="0.25">
      <c r="A32" s="8"/>
      <c r="B32" s="32" t="s">
        <v>28</v>
      </c>
      <c r="C32" s="33"/>
      <c r="D32" s="34"/>
      <c r="E32" s="35"/>
      <c r="F32" s="57">
        <v>45806</v>
      </c>
      <c r="G32" s="11"/>
      <c r="H32" s="5" t="str">
        <f t="shared" si="20"/>
        <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141" s="37" customFormat="1" ht="30" customHeight="1" thickBot="1" x14ac:dyDescent="0.25">
      <c r="A33" s="56"/>
      <c r="B33" s="58" t="s">
        <v>56</v>
      </c>
      <c r="C33" s="62" t="s">
        <v>23</v>
      </c>
      <c r="D33" s="59">
        <v>0</v>
      </c>
      <c r="E33" s="60">
        <v>45801</v>
      </c>
      <c r="F33" s="60">
        <f>E33</f>
        <v>45801</v>
      </c>
      <c r="G33" s="11"/>
      <c r="H33" s="5">
        <v>3</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row>
    <row r="34" spans="1:141" s="37" customFormat="1" ht="30" customHeight="1" thickBot="1" x14ac:dyDescent="0.25">
      <c r="A34" s="56"/>
      <c r="B34" s="58" t="s">
        <v>57</v>
      </c>
      <c r="C34" s="62" t="s">
        <v>23</v>
      </c>
      <c r="D34" s="63">
        <v>0</v>
      </c>
      <c r="E34" s="60">
        <v>45801</v>
      </c>
      <c r="F34" s="60">
        <f>E34</f>
        <v>45801</v>
      </c>
      <c r="G34" s="11"/>
      <c r="H34" s="5"/>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row>
    <row r="35" spans="1:141" s="37" customFormat="1" ht="30" customHeight="1" thickBot="1" x14ac:dyDescent="0.25">
      <c r="A35" s="7"/>
      <c r="B35" s="61" t="s">
        <v>46</v>
      </c>
      <c r="C35" s="62" t="s">
        <v>23</v>
      </c>
      <c r="D35" s="63">
        <v>0</v>
      </c>
      <c r="E35" s="60">
        <v>45801</v>
      </c>
      <c r="F35" s="60">
        <f>E35</f>
        <v>45801</v>
      </c>
      <c r="G35" s="11"/>
      <c r="H35" s="5">
        <v>5</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row>
    <row r="36" spans="1:141" s="37" customFormat="1" ht="30" customHeight="1" thickBot="1" x14ac:dyDescent="0.25">
      <c r="A36" s="8"/>
      <c r="B36" s="32" t="s">
        <v>30</v>
      </c>
      <c r="C36" s="33"/>
      <c r="D36" s="34"/>
      <c r="E36" s="35"/>
      <c r="F36" s="57">
        <v>45821</v>
      </c>
      <c r="G36" s="11"/>
      <c r="H36" s="5" t="str">
        <f t="shared" ref="H36" si="21">IF(OR(ISBLANK(task_start),ISBLANK(task_end)),"",task_end-task_start+1)</f>
        <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141" s="37" customFormat="1" ht="30" customHeight="1" thickBot="1" x14ac:dyDescent="0.25">
      <c r="A37" s="56"/>
      <c r="B37" s="58" t="s">
        <v>58</v>
      </c>
      <c r="C37" s="62" t="s">
        <v>23</v>
      </c>
      <c r="D37" s="59">
        <v>0</v>
      </c>
      <c r="E37" s="60">
        <v>45807</v>
      </c>
      <c r="F37" s="60">
        <f>E37</f>
        <v>45807</v>
      </c>
      <c r="G37" s="11"/>
      <c r="H37" s="5">
        <v>3</v>
      </c>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row>
    <row r="38" spans="1:141" s="37" customFormat="1" ht="30" customHeight="1" thickBot="1" x14ac:dyDescent="0.25">
      <c r="A38" s="56"/>
      <c r="B38" s="58" t="s">
        <v>57</v>
      </c>
      <c r="C38" s="62" t="s">
        <v>23</v>
      </c>
      <c r="D38" s="63">
        <v>0</v>
      </c>
      <c r="E38" s="60">
        <v>45807</v>
      </c>
      <c r="F38" s="60">
        <f>E38</f>
        <v>45807</v>
      </c>
      <c r="G38" s="11"/>
      <c r="H38" s="5"/>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c r="DJ38" s="38"/>
      <c r="DK38" s="38"/>
      <c r="DL38" s="38"/>
      <c r="DM38" s="38"/>
      <c r="DN38" s="38"/>
      <c r="DO38" s="38"/>
      <c r="DP38" s="38"/>
      <c r="DQ38" s="38"/>
      <c r="DR38" s="38"/>
      <c r="DS38" s="38"/>
      <c r="DT38" s="38"/>
      <c r="DU38" s="38"/>
      <c r="DV38" s="38"/>
      <c r="DW38" s="38"/>
      <c r="DX38" s="38"/>
      <c r="DY38" s="38"/>
      <c r="DZ38" s="38"/>
      <c r="EA38" s="38"/>
      <c r="EB38" s="38"/>
      <c r="EC38" s="38"/>
      <c r="ED38" s="38"/>
      <c r="EE38" s="38"/>
      <c r="EF38" s="38"/>
      <c r="EG38" s="38"/>
      <c r="EH38" s="38"/>
      <c r="EI38" s="38"/>
      <c r="EJ38" s="38"/>
      <c r="EK38" s="38"/>
    </row>
    <row r="39" spans="1:141" s="37" customFormat="1" ht="30" customHeight="1" thickBot="1" x14ac:dyDescent="0.25">
      <c r="A39" s="7"/>
      <c r="B39" s="61" t="s">
        <v>47</v>
      </c>
      <c r="C39" s="62" t="s">
        <v>23</v>
      </c>
      <c r="D39" s="63">
        <v>0</v>
      </c>
      <c r="E39" s="60">
        <v>45807</v>
      </c>
      <c r="F39" s="60">
        <f>E39</f>
        <v>45807</v>
      </c>
      <c r="G39" s="11"/>
      <c r="H39" s="5">
        <v>5</v>
      </c>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row>
  </sheetData>
  <mergeCells count="29">
    <mergeCell ref="DJ4:DP4"/>
    <mergeCell ref="DQ4:DW4"/>
    <mergeCell ref="DX4:ED4"/>
    <mergeCell ref="EE4:EK4"/>
    <mergeCell ref="A5:A6"/>
    <mergeCell ref="B5:B6"/>
    <mergeCell ref="C5:C6"/>
    <mergeCell ref="D5:D6"/>
    <mergeCell ref="E5:E6"/>
    <mergeCell ref="F5:F6"/>
    <mergeCell ref="BT4:BZ4"/>
    <mergeCell ref="CA4:CG4"/>
    <mergeCell ref="CH4:CN4"/>
    <mergeCell ref="CO4:CU4"/>
    <mergeCell ref="CV4:DB4"/>
    <mergeCell ref="DC4:DI4"/>
    <mergeCell ref="BM4:BS4"/>
    <mergeCell ref="I1:O1"/>
    <mergeCell ref="Q1:Z1"/>
    <mergeCell ref="I2:O2"/>
    <mergeCell ref="Q2:Z2"/>
    <mergeCell ref="I4:O4"/>
    <mergeCell ref="P4:V4"/>
    <mergeCell ref="W4:AC4"/>
    <mergeCell ref="AD4:AJ4"/>
    <mergeCell ref="AK4:AQ4"/>
    <mergeCell ref="AR4:AX4"/>
    <mergeCell ref="AY4:BE4"/>
    <mergeCell ref="BF4:BL4"/>
  </mergeCells>
  <conditionalFormatting sqref="D7:D39">
    <cfRule type="dataBar" priority="15">
      <dataBar>
        <cfvo type="num" val="0"/>
        <cfvo type="num" val="1"/>
        <color theme="0"/>
      </dataBar>
      <extLst>
        <ext xmlns:x14="http://schemas.microsoft.com/office/spreadsheetml/2009/9/main" uri="{B025F937-C7B1-47D3-B67F-A62EFF666E3E}">
          <x14:id>{09CEB017-B3C7-42F0-9A8E-455A0CDA30E7}</x14:id>
        </ext>
      </extLst>
    </cfRule>
  </conditionalFormatting>
  <conditionalFormatting sqref="I9:EK14">
    <cfRule type="expression" dxfId="57" priority="13">
      <formula>AND(task_start&lt;=I$5,ROUNDDOWN((task_end-task_start+1)*task_progress,0)+task_start-1&gt;=I$5)</formula>
    </cfRule>
    <cfRule type="expression" dxfId="56" priority="14" stopIfTrue="1">
      <formula>AND(task_end&gt;=I$5,task_start&lt;J$5)</formula>
    </cfRule>
  </conditionalFormatting>
  <conditionalFormatting sqref="BM4:EJ6 I4:BL9 BM9:EK9 I10:EK14">
    <cfRule type="expression" dxfId="55" priority="10">
      <formula>AND(TODAY()&gt;=I$5, TODAY()&lt;J$5)</formula>
    </cfRule>
  </conditionalFormatting>
  <conditionalFormatting sqref="EK4:EK6">
    <cfRule type="expression" dxfId="54" priority="18">
      <formula>AND(TODAY()&gt;=EK$5, TODAY()&lt;#REF!)</formula>
    </cfRule>
  </conditionalFormatting>
  <conditionalFormatting sqref="I16:EK25">
    <cfRule type="expression" dxfId="53" priority="8">
      <formula>AND(task_start&lt;=I$5,ROUNDDOWN((task_end-task_start+1)*task_progress,0)+task_start-1&gt;=I$5)</formula>
    </cfRule>
    <cfRule type="expression" dxfId="52" priority="9" stopIfTrue="1">
      <formula>AND(task_end&gt;=I$5,task_start&lt;J$5)</formula>
    </cfRule>
  </conditionalFormatting>
  <conditionalFormatting sqref="I15:BL25 BM16:EK25">
    <cfRule type="expression" dxfId="51" priority="7">
      <formula>AND(TODAY()&gt;=I$5, TODAY()&lt;J$5)</formula>
    </cfRule>
  </conditionalFormatting>
  <conditionalFormatting sqref="I27:EK31">
    <cfRule type="expression" dxfId="50" priority="5">
      <formula>AND(task_start&lt;=I$5,ROUNDDOWN((task_end-task_start+1)*task_progress,0)+task_start-1&gt;=I$5)</formula>
    </cfRule>
    <cfRule type="expression" dxfId="49" priority="6" stopIfTrue="1">
      <formula>AND(task_end&gt;=I$5,task_start&lt;J$5)</formula>
    </cfRule>
  </conditionalFormatting>
  <conditionalFormatting sqref="I26:BL31 BM27:EK31">
    <cfRule type="expression" dxfId="48" priority="4">
      <formula>AND(TODAY()&gt;=I$5, TODAY()&lt;J$5)</formula>
    </cfRule>
  </conditionalFormatting>
  <conditionalFormatting sqref="I33:EK35 I37:EK39">
    <cfRule type="expression" dxfId="47" priority="2">
      <formula>AND(task_start&lt;=I$5,ROUNDDOWN((task_end-task_start+1)*task_progress,0)+task_start-1&gt;=I$5)</formula>
    </cfRule>
    <cfRule type="expression" dxfId="46" priority="3" stopIfTrue="1">
      <formula>AND(task_end&gt;=I$5,task_start&lt;J$5)</formula>
    </cfRule>
  </conditionalFormatting>
  <conditionalFormatting sqref="BM33:EK35 I32:BL39 BM37:EK39">
    <cfRule type="expression" dxfId="45" priority="1">
      <formula>AND(TODAY()&gt;=I$5, TODAY()&lt;J$5)</formula>
    </cfRule>
  </conditionalFormatting>
  <dataValidations count="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16:A24 A27:A30 A33:A34 A37:A38" xr:uid="{803F5203-7743-4DBA-B63B-8685C8F74CDE}"/>
    <dataValidation allowBlank="1" showInputMessage="1" showErrorMessage="1" prompt="Cell B8 contains the Phase 1 sample title. Enter a new title in cell B8._x000a_To delete the phase and work only from tasks, simply delete this row." sqref="A8 A15 A26 A32 A36" xr:uid="{C95908E6-3556-4B1C-8492-38D420C3D40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E5CFB426-EE7E-476A-A74C-BB3DFAC7ACA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3D441A1C-FAC5-4ECF-A4EB-173A376FF52F}"/>
    <dataValidation allowBlank="1" showInputMessage="1" showErrorMessage="1" prompt="Enter the name of the Project Lead in cell C3. Enter the Project Start date in cell Q1. Project Start: label is in cell I1." sqref="A3" xr:uid="{23F929EA-09E1-470A-968B-755C13545F04}"/>
    <dataValidation allowBlank="1" showInputMessage="1" showErrorMessage="1" prompt="Enter Company name in cel B2." sqref="A2" xr:uid="{EB947B33-18B0-4842-89C1-50F281372D2A}"/>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704ACFF-5959-4155-88CE-F57D0D320842}"/>
    <dataValidation type="whole" operator="greaterThanOrEqual" allowBlank="1" showInputMessage="1" promptTitle="Display Week" prompt="Changing this number will scroll the Gantt Chart view." sqref="Q2" xr:uid="{286C54C0-AA65-4E14-81F1-70255F1C6F77}">
      <formula1>1</formula1>
    </dataValidation>
  </dataValidations>
  <hyperlinks>
    <hyperlink ref="B4" r:id="rId1" xr:uid="{6614B1CF-043F-4C88-B71E-C49585429EC4}"/>
    <hyperlink ref="B3" r:id="rId2" xr:uid="{2C654A50-EA54-4168-9321-06F5BF6D1D1A}"/>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9CEB017-B3C7-42F0-9A8E-455A0CDA30E7}">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D087-20E5-4227-8E44-3A0BC4302D02}">
  <sheetPr>
    <pageSetUpPr fitToPage="1"/>
  </sheetPr>
  <dimension ref="A1:EM85"/>
  <sheetViews>
    <sheetView showGridLines="0" showRuler="0" zoomScale="70" zoomScaleNormal="70" zoomScalePageLayoutView="70" workbookViewId="0">
      <pane xSplit="1" ySplit="7" topLeftCell="B70" activePane="bottomRight" state="frozen"/>
      <selection pane="topRight" activeCell="B1" sqref="B1"/>
      <selection pane="bottomLeft" activeCell="A8" sqref="A8"/>
      <selection pane="bottomRight" activeCell="D77" sqref="D77"/>
    </sheetView>
  </sheetViews>
  <sheetFormatPr defaultColWidth="8.75" defaultRowHeight="30" customHeight="1" x14ac:dyDescent="0.2"/>
  <cols>
    <col min="1" max="1" width="2.75" style="7" customWidth="1"/>
    <col min="2" max="2" width="36.75" customWidth="1"/>
    <col min="3" max="3" width="23.375" bestFit="1" customWidth="1"/>
    <col min="4" max="4" width="14.25" bestFit="1" customWidth="1"/>
    <col min="5" max="5" width="10.75" style="2" customWidth="1"/>
    <col min="6" max="6" width="10.75" customWidth="1"/>
    <col min="7" max="7" width="0.75" customWidth="1"/>
    <col min="8" max="8" width="8.75" hidden="1" customWidth="1"/>
    <col min="9" max="162" width="2.75" customWidth="1"/>
  </cols>
  <sheetData>
    <row r="1" spans="1:141" ht="90" customHeight="1" x14ac:dyDescent="0.6">
      <c r="A1" s="8"/>
      <c r="B1" s="91" t="s">
        <v>21</v>
      </c>
      <c r="C1" s="12"/>
      <c r="D1" s="13"/>
      <c r="E1" s="14"/>
      <c r="F1" s="15"/>
      <c r="H1" s="1"/>
      <c r="I1" s="99" t="s">
        <v>12</v>
      </c>
      <c r="J1" s="100"/>
      <c r="K1" s="100"/>
      <c r="L1" s="100"/>
      <c r="M1" s="100"/>
      <c r="N1" s="100"/>
      <c r="O1" s="100"/>
      <c r="P1" s="18"/>
      <c r="Q1" s="101">
        <v>45716</v>
      </c>
      <c r="R1" s="102"/>
      <c r="S1" s="102"/>
      <c r="T1" s="102"/>
      <c r="U1" s="102"/>
      <c r="V1" s="102"/>
      <c r="W1" s="102"/>
      <c r="X1" s="102"/>
      <c r="Y1" s="102"/>
      <c r="Z1" s="102"/>
    </row>
    <row r="2" spans="1:141" ht="30" customHeight="1" x14ac:dyDescent="0.5">
      <c r="B2" s="54" t="s">
        <v>22</v>
      </c>
      <c r="C2" s="55"/>
      <c r="D2" s="16"/>
      <c r="E2" s="17"/>
      <c r="F2" s="16"/>
      <c r="I2" s="99" t="s">
        <v>13</v>
      </c>
      <c r="J2" s="100"/>
      <c r="K2" s="100"/>
      <c r="L2" s="100"/>
      <c r="M2" s="100"/>
      <c r="N2" s="100"/>
      <c r="O2" s="100"/>
      <c r="P2" s="18"/>
      <c r="Q2" s="103">
        <v>1</v>
      </c>
      <c r="R2" s="104"/>
      <c r="S2" s="104"/>
      <c r="T2" s="104"/>
      <c r="U2" s="104"/>
      <c r="V2" s="104"/>
      <c r="W2" s="104"/>
      <c r="X2" s="104"/>
      <c r="Y2" s="104"/>
      <c r="Z2" s="104"/>
    </row>
    <row r="3" spans="1:141" s="19" customFormat="1" ht="30" customHeight="1" x14ac:dyDescent="0.25">
      <c r="A3" s="7"/>
      <c r="B3" s="92" t="s">
        <v>1</v>
      </c>
      <c r="C3" s="93"/>
      <c r="D3" s="96"/>
      <c r="E3" s="21"/>
    </row>
    <row r="4" spans="1:141" s="19" customFormat="1" ht="30" customHeight="1" x14ac:dyDescent="0.25">
      <c r="A4" s="8"/>
      <c r="B4" s="94" t="s">
        <v>2</v>
      </c>
      <c r="C4" s="93"/>
      <c r="D4" s="93"/>
      <c r="E4" s="83" t="s">
        <v>14</v>
      </c>
      <c r="F4" s="84">
        <v>45604</v>
      </c>
      <c r="I4" s="105">
        <f>I5</f>
        <v>45712</v>
      </c>
      <c r="J4" s="97"/>
      <c r="K4" s="97"/>
      <c r="L4" s="97"/>
      <c r="M4" s="97"/>
      <c r="N4" s="97"/>
      <c r="O4" s="97"/>
      <c r="P4" s="97">
        <f>P5</f>
        <v>45719</v>
      </c>
      <c r="Q4" s="97"/>
      <c r="R4" s="97"/>
      <c r="S4" s="97"/>
      <c r="T4" s="97"/>
      <c r="U4" s="97"/>
      <c r="V4" s="97"/>
      <c r="W4" s="97">
        <f>W5</f>
        <v>45726</v>
      </c>
      <c r="X4" s="97"/>
      <c r="Y4" s="97"/>
      <c r="Z4" s="97"/>
      <c r="AA4" s="97"/>
      <c r="AB4" s="97"/>
      <c r="AC4" s="97"/>
      <c r="AD4" s="97">
        <f>AD5</f>
        <v>45733</v>
      </c>
      <c r="AE4" s="97"/>
      <c r="AF4" s="97"/>
      <c r="AG4" s="97"/>
      <c r="AH4" s="97"/>
      <c r="AI4" s="97"/>
      <c r="AJ4" s="97"/>
      <c r="AK4" s="97">
        <f>AK5</f>
        <v>45740</v>
      </c>
      <c r="AL4" s="97"/>
      <c r="AM4" s="97"/>
      <c r="AN4" s="97"/>
      <c r="AO4" s="97"/>
      <c r="AP4" s="97"/>
      <c r="AQ4" s="97"/>
      <c r="AR4" s="97">
        <f>AR5</f>
        <v>45747</v>
      </c>
      <c r="AS4" s="97"/>
      <c r="AT4" s="97"/>
      <c r="AU4" s="97"/>
      <c r="AV4" s="97"/>
      <c r="AW4" s="97"/>
      <c r="AX4" s="97"/>
      <c r="AY4" s="97">
        <f>AY5</f>
        <v>45754</v>
      </c>
      <c r="AZ4" s="97"/>
      <c r="BA4" s="97"/>
      <c r="BB4" s="97"/>
      <c r="BC4" s="97"/>
      <c r="BD4" s="97"/>
      <c r="BE4" s="97"/>
      <c r="BF4" s="97">
        <f>BF5</f>
        <v>45761</v>
      </c>
      <c r="BG4" s="97"/>
      <c r="BH4" s="97"/>
      <c r="BI4" s="97"/>
      <c r="BJ4" s="97"/>
      <c r="BK4" s="97"/>
      <c r="BL4" s="98"/>
      <c r="BM4" s="97">
        <f>BM5</f>
        <v>45768</v>
      </c>
      <c r="BN4" s="97"/>
      <c r="BO4" s="97"/>
      <c r="BP4" s="97"/>
      <c r="BQ4" s="97"/>
      <c r="BR4" s="97"/>
      <c r="BS4" s="98"/>
      <c r="BT4" s="97">
        <f>BT5</f>
        <v>45775</v>
      </c>
      <c r="BU4" s="97"/>
      <c r="BV4" s="97"/>
      <c r="BW4" s="97"/>
      <c r="BX4" s="97"/>
      <c r="BY4" s="97"/>
      <c r="BZ4" s="98"/>
      <c r="CA4" s="97">
        <f>CA5</f>
        <v>45782</v>
      </c>
      <c r="CB4" s="97"/>
      <c r="CC4" s="97"/>
      <c r="CD4" s="97"/>
      <c r="CE4" s="97"/>
      <c r="CF4" s="97"/>
      <c r="CG4" s="98"/>
      <c r="CH4" s="97">
        <f>CH5</f>
        <v>45789</v>
      </c>
      <c r="CI4" s="97"/>
      <c r="CJ4" s="97"/>
      <c r="CK4" s="97"/>
      <c r="CL4" s="97"/>
      <c r="CM4" s="97"/>
      <c r="CN4" s="98"/>
      <c r="CO4" s="97">
        <f>CO5</f>
        <v>45796</v>
      </c>
      <c r="CP4" s="97"/>
      <c r="CQ4" s="97"/>
      <c r="CR4" s="97"/>
      <c r="CS4" s="97"/>
      <c r="CT4" s="97"/>
      <c r="CU4" s="98"/>
      <c r="CV4" s="97">
        <f>CV5</f>
        <v>45803</v>
      </c>
      <c r="CW4" s="97"/>
      <c r="CX4" s="97"/>
      <c r="CY4" s="97"/>
      <c r="CZ4" s="97"/>
      <c r="DA4" s="97"/>
      <c r="DB4" s="98"/>
      <c r="DC4" s="97">
        <f>DC5</f>
        <v>45810</v>
      </c>
      <c r="DD4" s="97"/>
      <c r="DE4" s="97"/>
      <c r="DF4" s="97"/>
      <c r="DG4" s="97"/>
      <c r="DH4" s="97"/>
      <c r="DI4" s="98"/>
      <c r="DJ4" s="97">
        <f>DJ5</f>
        <v>45817</v>
      </c>
      <c r="DK4" s="97"/>
      <c r="DL4" s="97"/>
      <c r="DM4" s="97"/>
      <c r="DN4" s="97"/>
      <c r="DO4" s="97"/>
      <c r="DP4" s="98"/>
      <c r="DQ4" s="97">
        <f>DQ5</f>
        <v>45824</v>
      </c>
      <c r="DR4" s="97"/>
      <c r="DS4" s="97"/>
      <c r="DT4" s="97"/>
      <c r="DU4" s="97"/>
      <c r="DV4" s="97"/>
      <c r="DW4" s="98"/>
      <c r="DX4" s="97">
        <f>DX5</f>
        <v>45831</v>
      </c>
      <c r="DY4" s="97"/>
      <c r="DZ4" s="97"/>
      <c r="EA4" s="97"/>
      <c r="EB4" s="97"/>
      <c r="EC4" s="97"/>
      <c r="ED4" s="98"/>
      <c r="EE4" s="97">
        <f>EE5</f>
        <v>45838</v>
      </c>
      <c r="EF4" s="97"/>
      <c r="EG4" s="97"/>
      <c r="EH4" s="97"/>
      <c r="EI4" s="97"/>
      <c r="EJ4" s="97"/>
      <c r="EK4" s="98"/>
    </row>
    <row r="5" spans="1:141" s="19" customFormat="1" ht="15" customHeight="1" x14ac:dyDescent="0.2">
      <c r="A5" s="106"/>
      <c r="B5" s="107" t="s">
        <v>5</v>
      </c>
      <c r="C5" s="109" t="s">
        <v>6</v>
      </c>
      <c r="D5" s="111" t="s">
        <v>7</v>
      </c>
      <c r="E5" s="111" t="s">
        <v>8</v>
      </c>
      <c r="F5" s="111" t="s">
        <v>9</v>
      </c>
      <c r="I5" s="23">
        <f>Project_Start-WEEKDAY(Project_Start,1)+2+7*(Display_Week-1)</f>
        <v>45712</v>
      </c>
      <c r="J5" s="23">
        <f>I5+1</f>
        <v>45713</v>
      </c>
      <c r="K5" s="23">
        <f t="shared" ref="K5:AX5" si="0">J5+1</f>
        <v>45714</v>
      </c>
      <c r="L5" s="23">
        <f t="shared" si="0"/>
        <v>45715</v>
      </c>
      <c r="M5" s="23">
        <f t="shared" si="0"/>
        <v>45716</v>
      </c>
      <c r="N5" s="23">
        <f t="shared" si="0"/>
        <v>45717</v>
      </c>
      <c r="O5" s="24">
        <f t="shared" si="0"/>
        <v>45718</v>
      </c>
      <c r="P5" s="25">
        <f>O5+1</f>
        <v>45719</v>
      </c>
      <c r="Q5" s="23">
        <f>P5+1</f>
        <v>45720</v>
      </c>
      <c r="R5" s="23">
        <f t="shared" si="0"/>
        <v>45721</v>
      </c>
      <c r="S5" s="23">
        <f t="shared" si="0"/>
        <v>45722</v>
      </c>
      <c r="T5" s="23">
        <f t="shared" si="0"/>
        <v>45723</v>
      </c>
      <c r="U5" s="23">
        <f t="shared" si="0"/>
        <v>45724</v>
      </c>
      <c r="V5" s="24">
        <f t="shared" si="0"/>
        <v>45725</v>
      </c>
      <c r="W5" s="25">
        <f>V5+1</f>
        <v>45726</v>
      </c>
      <c r="X5" s="23">
        <f>W5+1</f>
        <v>45727</v>
      </c>
      <c r="Y5" s="23">
        <f t="shared" si="0"/>
        <v>45728</v>
      </c>
      <c r="Z5" s="23">
        <f t="shared" si="0"/>
        <v>45729</v>
      </c>
      <c r="AA5" s="23">
        <f t="shared" si="0"/>
        <v>45730</v>
      </c>
      <c r="AB5" s="23">
        <f t="shared" si="0"/>
        <v>45731</v>
      </c>
      <c r="AC5" s="24">
        <f t="shared" si="0"/>
        <v>45732</v>
      </c>
      <c r="AD5" s="25">
        <f>AC5+1</f>
        <v>45733</v>
      </c>
      <c r="AE5" s="23">
        <f>AD5+1</f>
        <v>45734</v>
      </c>
      <c r="AF5" s="23">
        <f t="shared" si="0"/>
        <v>45735</v>
      </c>
      <c r="AG5" s="23">
        <f t="shared" si="0"/>
        <v>45736</v>
      </c>
      <c r="AH5" s="23">
        <f t="shared" si="0"/>
        <v>45737</v>
      </c>
      <c r="AI5" s="23">
        <f t="shared" si="0"/>
        <v>45738</v>
      </c>
      <c r="AJ5" s="24">
        <f t="shared" si="0"/>
        <v>45739</v>
      </c>
      <c r="AK5" s="25">
        <f>AJ5+1</f>
        <v>45740</v>
      </c>
      <c r="AL5" s="23">
        <f>AK5+1</f>
        <v>45741</v>
      </c>
      <c r="AM5" s="23">
        <f t="shared" si="0"/>
        <v>45742</v>
      </c>
      <c r="AN5" s="23">
        <f t="shared" si="0"/>
        <v>45743</v>
      </c>
      <c r="AO5" s="23">
        <f t="shared" si="0"/>
        <v>45744</v>
      </c>
      <c r="AP5" s="23">
        <f t="shared" si="0"/>
        <v>45745</v>
      </c>
      <c r="AQ5" s="24">
        <f t="shared" si="0"/>
        <v>45746</v>
      </c>
      <c r="AR5" s="25">
        <f>AQ5+1</f>
        <v>45747</v>
      </c>
      <c r="AS5" s="23">
        <f>AR5+1</f>
        <v>45748</v>
      </c>
      <c r="AT5" s="23">
        <f t="shared" si="0"/>
        <v>45749</v>
      </c>
      <c r="AU5" s="23">
        <f t="shared" si="0"/>
        <v>45750</v>
      </c>
      <c r="AV5" s="23">
        <f t="shared" si="0"/>
        <v>45751</v>
      </c>
      <c r="AW5" s="23">
        <f t="shared" si="0"/>
        <v>45752</v>
      </c>
      <c r="AX5" s="24">
        <f t="shared" si="0"/>
        <v>45753</v>
      </c>
      <c r="AY5" s="25">
        <f>AX5+1</f>
        <v>45754</v>
      </c>
      <c r="AZ5" s="23">
        <f>AY5+1</f>
        <v>45755</v>
      </c>
      <c r="BA5" s="23">
        <f t="shared" ref="BA5:BF5" si="1">AZ5+1</f>
        <v>45756</v>
      </c>
      <c r="BB5" s="23">
        <f t="shared" si="1"/>
        <v>45757</v>
      </c>
      <c r="BC5" s="23">
        <f t="shared" si="1"/>
        <v>45758</v>
      </c>
      <c r="BD5" s="23">
        <f t="shared" si="1"/>
        <v>45759</v>
      </c>
      <c r="BE5" s="23">
        <f t="shared" si="1"/>
        <v>45760</v>
      </c>
      <c r="BF5" s="23">
        <f t="shared" si="1"/>
        <v>45761</v>
      </c>
      <c r="BG5" s="23">
        <f>BF5+1</f>
        <v>45762</v>
      </c>
      <c r="BH5" s="23">
        <f t="shared" ref="BH5:BL5" si="2">BG5+1</f>
        <v>45763</v>
      </c>
      <c r="BI5" s="23">
        <f t="shared" si="2"/>
        <v>45764</v>
      </c>
      <c r="BJ5" s="23">
        <f t="shared" si="2"/>
        <v>45765</v>
      </c>
      <c r="BK5" s="23">
        <f t="shared" si="2"/>
        <v>45766</v>
      </c>
      <c r="BL5" s="23">
        <f t="shared" si="2"/>
        <v>45767</v>
      </c>
      <c r="BM5" s="25">
        <f>BL5+1</f>
        <v>45768</v>
      </c>
      <c r="BN5" s="23">
        <f>BM5+1</f>
        <v>45769</v>
      </c>
      <c r="BO5" s="23">
        <f t="shared" ref="BO5:BS5" si="3">BN5+1</f>
        <v>45770</v>
      </c>
      <c r="BP5" s="23">
        <f t="shared" si="3"/>
        <v>45771</v>
      </c>
      <c r="BQ5" s="23">
        <f t="shared" si="3"/>
        <v>45772</v>
      </c>
      <c r="BR5" s="23">
        <f t="shared" si="3"/>
        <v>45773</v>
      </c>
      <c r="BS5" s="23">
        <f t="shared" si="3"/>
        <v>45774</v>
      </c>
      <c r="BT5" s="25">
        <f>BS5+1</f>
        <v>45775</v>
      </c>
      <c r="BU5" s="23">
        <f>BT5+1</f>
        <v>45776</v>
      </c>
      <c r="BV5" s="23">
        <f t="shared" ref="BV5:BZ5" si="4">BU5+1</f>
        <v>45777</v>
      </c>
      <c r="BW5" s="23">
        <f t="shared" si="4"/>
        <v>45778</v>
      </c>
      <c r="BX5" s="23">
        <f t="shared" si="4"/>
        <v>45779</v>
      </c>
      <c r="BY5" s="23">
        <f t="shared" si="4"/>
        <v>45780</v>
      </c>
      <c r="BZ5" s="23">
        <f t="shared" si="4"/>
        <v>45781</v>
      </c>
      <c r="CA5" s="25">
        <f>BZ5+1</f>
        <v>45782</v>
      </c>
      <c r="CB5" s="23">
        <f>CA5+1</f>
        <v>45783</v>
      </c>
      <c r="CC5" s="23">
        <f t="shared" ref="CC5:CG5" si="5">CB5+1</f>
        <v>45784</v>
      </c>
      <c r="CD5" s="23">
        <f t="shared" si="5"/>
        <v>45785</v>
      </c>
      <c r="CE5" s="23">
        <f t="shared" si="5"/>
        <v>45786</v>
      </c>
      <c r="CF5" s="23">
        <f t="shared" si="5"/>
        <v>45787</v>
      </c>
      <c r="CG5" s="23">
        <f t="shared" si="5"/>
        <v>45788</v>
      </c>
      <c r="CH5" s="25">
        <f>CG5+1</f>
        <v>45789</v>
      </c>
      <c r="CI5" s="23">
        <f>CH5+1</f>
        <v>45790</v>
      </c>
      <c r="CJ5" s="23">
        <f t="shared" ref="CJ5:CN5" si="6">CI5+1</f>
        <v>45791</v>
      </c>
      <c r="CK5" s="23">
        <f t="shared" si="6"/>
        <v>45792</v>
      </c>
      <c r="CL5" s="23">
        <f t="shared" si="6"/>
        <v>45793</v>
      </c>
      <c r="CM5" s="23">
        <f t="shared" si="6"/>
        <v>45794</v>
      </c>
      <c r="CN5" s="23">
        <f t="shared" si="6"/>
        <v>45795</v>
      </c>
      <c r="CO5" s="25">
        <f>CN5+1</f>
        <v>45796</v>
      </c>
      <c r="CP5" s="23">
        <f>CO5+1</f>
        <v>45797</v>
      </c>
      <c r="CQ5" s="23">
        <f t="shared" ref="CQ5:CU5" si="7">CP5+1</f>
        <v>45798</v>
      </c>
      <c r="CR5" s="23">
        <f t="shared" si="7"/>
        <v>45799</v>
      </c>
      <c r="CS5" s="23">
        <f t="shared" si="7"/>
        <v>45800</v>
      </c>
      <c r="CT5" s="23">
        <f t="shared" si="7"/>
        <v>45801</v>
      </c>
      <c r="CU5" s="23">
        <f t="shared" si="7"/>
        <v>45802</v>
      </c>
      <c r="CV5" s="25">
        <f>CU5+1</f>
        <v>45803</v>
      </c>
      <c r="CW5" s="23">
        <f>CV5+1</f>
        <v>45804</v>
      </c>
      <c r="CX5" s="23">
        <f t="shared" ref="CX5:DB5" si="8">CW5+1</f>
        <v>45805</v>
      </c>
      <c r="CY5" s="23">
        <f t="shared" si="8"/>
        <v>45806</v>
      </c>
      <c r="CZ5" s="23">
        <f t="shared" si="8"/>
        <v>45807</v>
      </c>
      <c r="DA5" s="23">
        <f t="shared" si="8"/>
        <v>45808</v>
      </c>
      <c r="DB5" s="23">
        <f t="shared" si="8"/>
        <v>45809</v>
      </c>
      <c r="DC5" s="25">
        <f>DB5+1</f>
        <v>45810</v>
      </c>
      <c r="DD5" s="23">
        <f>DC5+1</f>
        <v>45811</v>
      </c>
      <c r="DE5" s="23">
        <f t="shared" ref="DE5:DI5" si="9">DD5+1</f>
        <v>45812</v>
      </c>
      <c r="DF5" s="23">
        <f t="shared" si="9"/>
        <v>45813</v>
      </c>
      <c r="DG5" s="23">
        <f t="shared" si="9"/>
        <v>45814</v>
      </c>
      <c r="DH5" s="23">
        <f t="shared" si="9"/>
        <v>45815</v>
      </c>
      <c r="DI5" s="23">
        <f t="shared" si="9"/>
        <v>45816</v>
      </c>
      <c r="DJ5" s="25">
        <f>DI5+1</f>
        <v>45817</v>
      </c>
      <c r="DK5" s="23">
        <f>DJ5+1</f>
        <v>45818</v>
      </c>
      <c r="DL5" s="23">
        <f t="shared" ref="DL5:DP5" si="10">DK5+1</f>
        <v>45819</v>
      </c>
      <c r="DM5" s="23">
        <f t="shared" si="10"/>
        <v>45820</v>
      </c>
      <c r="DN5" s="23">
        <f t="shared" si="10"/>
        <v>45821</v>
      </c>
      <c r="DO5" s="23">
        <f t="shared" si="10"/>
        <v>45822</v>
      </c>
      <c r="DP5" s="23">
        <f t="shared" si="10"/>
        <v>45823</v>
      </c>
      <c r="DQ5" s="25">
        <f>DP5+1</f>
        <v>45824</v>
      </c>
      <c r="DR5" s="23">
        <f>DQ5+1</f>
        <v>45825</v>
      </c>
      <c r="DS5" s="23">
        <f t="shared" ref="DS5:DW5" si="11">DR5+1</f>
        <v>45826</v>
      </c>
      <c r="DT5" s="23">
        <f t="shared" si="11"/>
        <v>45827</v>
      </c>
      <c r="DU5" s="23">
        <f t="shared" si="11"/>
        <v>45828</v>
      </c>
      <c r="DV5" s="23">
        <f t="shared" si="11"/>
        <v>45829</v>
      </c>
      <c r="DW5" s="23">
        <f t="shared" si="11"/>
        <v>45830</v>
      </c>
      <c r="DX5" s="25">
        <f>DW5+1</f>
        <v>45831</v>
      </c>
      <c r="DY5" s="23">
        <f>DX5+1</f>
        <v>45832</v>
      </c>
      <c r="DZ5" s="23">
        <f t="shared" ref="DZ5:ED5" si="12">DY5+1</f>
        <v>45833</v>
      </c>
      <c r="EA5" s="23">
        <f t="shared" si="12"/>
        <v>45834</v>
      </c>
      <c r="EB5" s="23">
        <f t="shared" si="12"/>
        <v>45835</v>
      </c>
      <c r="EC5" s="23">
        <f t="shared" si="12"/>
        <v>45836</v>
      </c>
      <c r="ED5" s="23">
        <f t="shared" si="12"/>
        <v>45837</v>
      </c>
      <c r="EE5" s="25">
        <f>ED5+1</f>
        <v>45838</v>
      </c>
      <c r="EF5" s="23">
        <f>EE5+1</f>
        <v>45839</v>
      </c>
      <c r="EG5" s="23">
        <f t="shared" ref="EG5:EK5" si="13">EF5+1</f>
        <v>45840</v>
      </c>
      <c r="EH5" s="23">
        <f t="shared" si="13"/>
        <v>45841</v>
      </c>
      <c r="EI5" s="23">
        <f t="shared" si="13"/>
        <v>45842</v>
      </c>
      <c r="EJ5" s="23">
        <f t="shared" si="13"/>
        <v>45843</v>
      </c>
      <c r="EK5" s="23">
        <f t="shared" si="13"/>
        <v>45844</v>
      </c>
    </row>
    <row r="6" spans="1:141" s="19" customFormat="1" ht="15" thickBot="1" x14ac:dyDescent="0.25">
      <c r="A6" s="106"/>
      <c r="B6" s="108"/>
      <c r="C6" s="110"/>
      <c r="D6" s="110"/>
      <c r="E6" s="110"/>
      <c r="F6" s="110"/>
      <c r="I6" s="26" t="str">
        <f t="shared" ref="I6:BT6" si="14">LEFT(TEXT(I5,"ddd"),1)</f>
        <v>s</v>
      </c>
      <c r="J6" s="27" t="str">
        <f t="shared" si="14"/>
        <v>t</v>
      </c>
      <c r="K6" s="27" t="str">
        <f t="shared" si="14"/>
        <v>q</v>
      </c>
      <c r="L6" s="27" t="str">
        <f t="shared" si="14"/>
        <v>q</v>
      </c>
      <c r="M6" s="27" t="str">
        <f t="shared" si="14"/>
        <v>s</v>
      </c>
      <c r="N6" s="27" t="str">
        <f t="shared" si="14"/>
        <v>s</v>
      </c>
      <c r="O6" s="27" t="str">
        <f t="shared" si="14"/>
        <v>d</v>
      </c>
      <c r="P6" s="27" t="str">
        <f t="shared" si="14"/>
        <v>s</v>
      </c>
      <c r="Q6" s="27" t="str">
        <f t="shared" si="14"/>
        <v>t</v>
      </c>
      <c r="R6" s="27" t="str">
        <f t="shared" si="14"/>
        <v>q</v>
      </c>
      <c r="S6" s="27" t="str">
        <f t="shared" si="14"/>
        <v>q</v>
      </c>
      <c r="T6" s="27" t="str">
        <f t="shared" si="14"/>
        <v>s</v>
      </c>
      <c r="U6" s="27" t="str">
        <f t="shared" si="14"/>
        <v>s</v>
      </c>
      <c r="V6" s="27" t="str">
        <f t="shared" si="14"/>
        <v>d</v>
      </c>
      <c r="W6" s="27" t="str">
        <f t="shared" si="14"/>
        <v>s</v>
      </c>
      <c r="X6" s="27" t="str">
        <f t="shared" si="14"/>
        <v>t</v>
      </c>
      <c r="Y6" s="27" t="str">
        <f t="shared" si="14"/>
        <v>q</v>
      </c>
      <c r="Z6" s="27" t="str">
        <f t="shared" si="14"/>
        <v>q</v>
      </c>
      <c r="AA6" s="27" t="str">
        <f t="shared" si="14"/>
        <v>s</v>
      </c>
      <c r="AB6" s="27" t="str">
        <f t="shared" si="14"/>
        <v>s</v>
      </c>
      <c r="AC6" s="27" t="str">
        <f t="shared" si="14"/>
        <v>d</v>
      </c>
      <c r="AD6" s="27" t="str">
        <f t="shared" si="14"/>
        <v>s</v>
      </c>
      <c r="AE6" s="27" t="str">
        <f t="shared" si="14"/>
        <v>t</v>
      </c>
      <c r="AF6" s="27" t="str">
        <f t="shared" si="14"/>
        <v>q</v>
      </c>
      <c r="AG6" s="27" t="str">
        <f t="shared" si="14"/>
        <v>q</v>
      </c>
      <c r="AH6" s="27" t="str">
        <f t="shared" si="14"/>
        <v>s</v>
      </c>
      <c r="AI6" s="27" t="str">
        <f t="shared" si="14"/>
        <v>s</v>
      </c>
      <c r="AJ6" s="27" t="str">
        <f t="shared" si="14"/>
        <v>d</v>
      </c>
      <c r="AK6" s="27" t="str">
        <f t="shared" si="14"/>
        <v>s</v>
      </c>
      <c r="AL6" s="27" t="str">
        <f t="shared" si="14"/>
        <v>t</v>
      </c>
      <c r="AM6" s="27" t="str">
        <f t="shared" si="14"/>
        <v>q</v>
      </c>
      <c r="AN6" s="27" t="str">
        <f t="shared" si="14"/>
        <v>q</v>
      </c>
      <c r="AO6" s="27" t="str">
        <f t="shared" si="14"/>
        <v>s</v>
      </c>
      <c r="AP6" s="27" t="str">
        <f t="shared" si="14"/>
        <v>s</v>
      </c>
      <c r="AQ6" s="27" t="str">
        <f t="shared" si="14"/>
        <v>d</v>
      </c>
      <c r="AR6" s="27" t="str">
        <f t="shared" si="14"/>
        <v>s</v>
      </c>
      <c r="AS6" s="27" t="str">
        <f t="shared" si="14"/>
        <v>t</v>
      </c>
      <c r="AT6" s="27" t="str">
        <f t="shared" si="14"/>
        <v>q</v>
      </c>
      <c r="AU6" s="27" t="str">
        <f t="shared" si="14"/>
        <v>q</v>
      </c>
      <c r="AV6" s="27" t="str">
        <f t="shared" si="14"/>
        <v>s</v>
      </c>
      <c r="AW6" s="27" t="str">
        <f t="shared" si="14"/>
        <v>s</v>
      </c>
      <c r="AX6" s="27" t="str">
        <f t="shared" si="14"/>
        <v>d</v>
      </c>
      <c r="AY6" s="27" t="str">
        <f t="shared" si="14"/>
        <v>s</v>
      </c>
      <c r="AZ6" s="27" t="str">
        <f t="shared" si="14"/>
        <v>t</v>
      </c>
      <c r="BA6" s="27" t="str">
        <f t="shared" si="14"/>
        <v>q</v>
      </c>
      <c r="BB6" s="27" t="str">
        <f t="shared" si="14"/>
        <v>q</v>
      </c>
      <c r="BC6" s="27" t="str">
        <f t="shared" si="14"/>
        <v>s</v>
      </c>
      <c r="BD6" s="27" t="str">
        <f t="shared" si="14"/>
        <v>s</v>
      </c>
      <c r="BE6" s="27" t="str">
        <f t="shared" si="14"/>
        <v>d</v>
      </c>
      <c r="BF6" s="27" t="str">
        <f t="shared" si="14"/>
        <v>s</v>
      </c>
      <c r="BG6" s="27" t="str">
        <f t="shared" si="14"/>
        <v>t</v>
      </c>
      <c r="BH6" s="27" t="str">
        <f t="shared" si="14"/>
        <v>q</v>
      </c>
      <c r="BI6" s="27" t="str">
        <f t="shared" si="14"/>
        <v>q</v>
      </c>
      <c r="BJ6" s="27" t="str">
        <f t="shared" si="14"/>
        <v>s</v>
      </c>
      <c r="BK6" s="27" t="str">
        <f t="shared" si="14"/>
        <v>s</v>
      </c>
      <c r="BL6" s="28" t="str">
        <f t="shared" si="14"/>
        <v>d</v>
      </c>
      <c r="BM6" s="27" t="str">
        <f t="shared" si="14"/>
        <v>s</v>
      </c>
      <c r="BN6" s="27" t="str">
        <f t="shared" si="14"/>
        <v>t</v>
      </c>
      <c r="BO6" s="27" t="str">
        <f t="shared" si="14"/>
        <v>q</v>
      </c>
      <c r="BP6" s="27" t="str">
        <f t="shared" si="14"/>
        <v>q</v>
      </c>
      <c r="BQ6" s="27" t="str">
        <f t="shared" si="14"/>
        <v>s</v>
      </c>
      <c r="BR6" s="27" t="str">
        <f t="shared" si="14"/>
        <v>s</v>
      </c>
      <c r="BS6" s="28" t="str">
        <f t="shared" si="14"/>
        <v>d</v>
      </c>
      <c r="BT6" s="27" t="str">
        <f t="shared" si="14"/>
        <v>s</v>
      </c>
      <c r="BU6" s="27" t="str">
        <f t="shared" ref="BU6:EF6" si="15">LEFT(TEXT(BU5,"ddd"),1)</f>
        <v>t</v>
      </c>
      <c r="BV6" s="27" t="str">
        <f t="shared" si="15"/>
        <v>q</v>
      </c>
      <c r="BW6" s="27" t="str">
        <f t="shared" si="15"/>
        <v>q</v>
      </c>
      <c r="BX6" s="27" t="str">
        <f t="shared" si="15"/>
        <v>s</v>
      </c>
      <c r="BY6" s="27" t="str">
        <f t="shared" si="15"/>
        <v>s</v>
      </c>
      <c r="BZ6" s="28" t="str">
        <f t="shared" si="15"/>
        <v>d</v>
      </c>
      <c r="CA6" s="27" t="str">
        <f t="shared" si="15"/>
        <v>s</v>
      </c>
      <c r="CB6" s="27" t="str">
        <f t="shared" si="15"/>
        <v>t</v>
      </c>
      <c r="CC6" s="27" t="str">
        <f t="shared" si="15"/>
        <v>q</v>
      </c>
      <c r="CD6" s="27" t="str">
        <f t="shared" si="15"/>
        <v>q</v>
      </c>
      <c r="CE6" s="27" t="str">
        <f t="shared" si="15"/>
        <v>s</v>
      </c>
      <c r="CF6" s="27" t="str">
        <f t="shared" si="15"/>
        <v>s</v>
      </c>
      <c r="CG6" s="28" t="str">
        <f t="shared" si="15"/>
        <v>d</v>
      </c>
      <c r="CH6" s="27" t="str">
        <f t="shared" si="15"/>
        <v>s</v>
      </c>
      <c r="CI6" s="27" t="str">
        <f t="shared" si="15"/>
        <v>t</v>
      </c>
      <c r="CJ6" s="27" t="str">
        <f t="shared" si="15"/>
        <v>q</v>
      </c>
      <c r="CK6" s="27" t="str">
        <f t="shared" si="15"/>
        <v>q</v>
      </c>
      <c r="CL6" s="27" t="str">
        <f t="shared" si="15"/>
        <v>s</v>
      </c>
      <c r="CM6" s="27" t="str">
        <f t="shared" si="15"/>
        <v>s</v>
      </c>
      <c r="CN6" s="28" t="str">
        <f t="shared" si="15"/>
        <v>d</v>
      </c>
      <c r="CO6" s="27" t="str">
        <f t="shared" si="15"/>
        <v>s</v>
      </c>
      <c r="CP6" s="27" t="str">
        <f t="shared" si="15"/>
        <v>t</v>
      </c>
      <c r="CQ6" s="27" t="str">
        <f t="shared" si="15"/>
        <v>q</v>
      </c>
      <c r="CR6" s="27" t="str">
        <f t="shared" si="15"/>
        <v>q</v>
      </c>
      <c r="CS6" s="27" t="str">
        <f t="shared" si="15"/>
        <v>s</v>
      </c>
      <c r="CT6" s="27" t="str">
        <f t="shared" si="15"/>
        <v>s</v>
      </c>
      <c r="CU6" s="28" t="str">
        <f t="shared" si="15"/>
        <v>d</v>
      </c>
      <c r="CV6" s="27" t="str">
        <f t="shared" si="15"/>
        <v>s</v>
      </c>
      <c r="CW6" s="27" t="str">
        <f t="shared" si="15"/>
        <v>t</v>
      </c>
      <c r="CX6" s="27" t="str">
        <f t="shared" si="15"/>
        <v>q</v>
      </c>
      <c r="CY6" s="27" t="str">
        <f t="shared" si="15"/>
        <v>q</v>
      </c>
      <c r="CZ6" s="27" t="str">
        <f t="shared" si="15"/>
        <v>s</v>
      </c>
      <c r="DA6" s="27" t="str">
        <f t="shared" si="15"/>
        <v>s</v>
      </c>
      <c r="DB6" s="28" t="str">
        <f t="shared" si="15"/>
        <v>d</v>
      </c>
      <c r="DC6" s="27" t="str">
        <f t="shared" si="15"/>
        <v>s</v>
      </c>
      <c r="DD6" s="27" t="str">
        <f t="shared" si="15"/>
        <v>t</v>
      </c>
      <c r="DE6" s="27" t="str">
        <f t="shared" si="15"/>
        <v>q</v>
      </c>
      <c r="DF6" s="27" t="str">
        <f t="shared" si="15"/>
        <v>q</v>
      </c>
      <c r="DG6" s="27" t="str">
        <f t="shared" si="15"/>
        <v>s</v>
      </c>
      <c r="DH6" s="27" t="str">
        <f t="shared" si="15"/>
        <v>s</v>
      </c>
      <c r="DI6" s="28" t="str">
        <f t="shared" si="15"/>
        <v>d</v>
      </c>
      <c r="DJ6" s="27" t="str">
        <f t="shared" si="15"/>
        <v>s</v>
      </c>
      <c r="DK6" s="27" t="str">
        <f t="shared" si="15"/>
        <v>t</v>
      </c>
      <c r="DL6" s="27" t="str">
        <f t="shared" si="15"/>
        <v>q</v>
      </c>
      <c r="DM6" s="27" t="str">
        <f t="shared" si="15"/>
        <v>q</v>
      </c>
      <c r="DN6" s="27" t="str">
        <f t="shared" si="15"/>
        <v>s</v>
      </c>
      <c r="DO6" s="27" t="str">
        <f t="shared" si="15"/>
        <v>s</v>
      </c>
      <c r="DP6" s="28" t="str">
        <f t="shared" si="15"/>
        <v>d</v>
      </c>
      <c r="DQ6" s="27" t="str">
        <f t="shared" si="15"/>
        <v>s</v>
      </c>
      <c r="DR6" s="27" t="str">
        <f t="shared" si="15"/>
        <v>t</v>
      </c>
      <c r="DS6" s="27" t="str">
        <f t="shared" si="15"/>
        <v>q</v>
      </c>
      <c r="DT6" s="27" t="str">
        <f t="shared" si="15"/>
        <v>q</v>
      </c>
      <c r="DU6" s="27" t="str">
        <f t="shared" si="15"/>
        <v>s</v>
      </c>
      <c r="DV6" s="27" t="str">
        <f t="shared" si="15"/>
        <v>s</v>
      </c>
      <c r="DW6" s="28" t="str">
        <f t="shared" si="15"/>
        <v>d</v>
      </c>
      <c r="DX6" s="27" t="str">
        <f t="shared" si="15"/>
        <v>s</v>
      </c>
      <c r="DY6" s="27" t="str">
        <f t="shared" si="15"/>
        <v>t</v>
      </c>
      <c r="DZ6" s="27" t="str">
        <f t="shared" si="15"/>
        <v>q</v>
      </c>
      <c r="EA6" s="27" t="str">
        <f t="shared" si="15"/>
        <v>q</v>
      </c>
      <c r="EB6" s="27" t="str">
        <f t="shared" si="15"/>
        <v>s</v>
      </c>
      <c r="EC6" s="27" t="str">
        <f t="shared" si="15"/>
        <v>s</v>
      </c>
      <c r="ED6" s="28" t="str">
        <f t="shared" si="15"/>
        <v>d</v>
      </c>
      <c r="EE6" s="27" t="str">
        <f t="shared" si="15"/>
        <v>s</v>
      </c>
      <c r="EF6" s="27" t="str">
        <f t="shared" si="15"/>
        <v>t</v>
      </c>
      <c r="EG6" s="27" t="str">
        <f t="shared" ref="EG6:EK6" si="16">LEFT(TEXT(EG5,"ddd"),1)</f>
        <v>q</v>
      </c>
      <c r="EH6" s="27" t="str">
        <f t="shared" si="16"/>
        <v>q</v>
      </c>
      <c r="EI6" s="27" t="str">
        <f t="shared" si="16"/>
        <v>s</v>
      </c>
      <c r="EJ6" s="27" t="str">
        <f t="shared" si="16"/>
        <v>s</v>
      </c>
      <c r="EK6" s="28" t="str">
        <f t="shared" si="16"/>
        <v>d</v>
      </c>
    </row>
    <row r="7" spans="1:141" s="19" customFormat="1" ht="30" hidden="1" customHeight="1" thickBot="1" x14ac:dyDescent="0.25">
      <c r="A7" s="7" t="s">
        <v>3</v>
      </c>
      <c r="B7" s="29"/>
      <c r="C7" s="30"/>
      <c r="D7" s="29"/>
      <c r="E7" s="29"/>
      <c r="F7" s="29"/>
      <c r="H7" s="19"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141" s="37" customFormat="1" ht="30" customHeight="1" thickBot="1" x14ac:dyDescent="0.25">
      <c r="A8" s="7"/>
      <c r="B8" s="113" t="s">
        <v>26</v>
      </c>
      <c r="C8" s="113"/>
      <c r="D8" s="113"/>
      <c r="E8" s="113"/>
      <c r="F8" s="79">
        <f>Sprints!F15</f>
        <v>45751</v>
      </c>
      <c r="G8" s="11"/>
      <c r="H8" s="5" t="str">
        <f>IF(OR(ISBLANK(task_start),ISBLANK(task_end)),"",task_end-task_start+1)</f>
        <v/>
      </c>
      <c r="I8" s="41"/>
      <c r="J8" s="41"/>
    </row>
    <row r="9" spans="1:141" s="37" customFormat="1" ht="30" customHeight="1" thickBot="1" x14ac:dyDescent="0.25">
      <c r="A9" s="7"/>
      <c r="B9" s="40" t="s">
        <v>18</v>
      </c>
      <c r="C9" s="65"/>
      <c r="D9" s="66"/>
      <c r="E9" s="67"/>
      <c r="F9" s="79">
        <v>45730</v>
      </c>
      <c r="G9" s="11"/>
      <c r="H9" s="5" t="str">
        <f>IF(OR(ISBLANK(task_start),ISBLANK(task_end)),"",task_end-task_start+1)</f>
        <v/>
      </c>
      <c r="I9" s="41"/>
      <c r="J9" s="41"/>
    </row>
    <row r="10" spans="1:141" s="37" customFormat="1" ht="30" customHeight="1" thickBot="1" x14ac:dyDescent="0.25">
      <c r="A10" s="7"/>
      <c r="B10" s="68" t="s">
        <v>27</v>
      </c>
      <c r="C10" s="69"/>
      <c r="D10" s="70">
        <v>0</v>
      </c>
      <c r="E10" s="71"/>
      <c r="F10" s="71"/>
      <c r="G10" s="11"/>
      <c r="H10" s="5" t="str">
        <f t="shared" ref="H10:H24" si="17">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row>
    <row r="11" spans="1:141" s="37" customFormat="1" ht="30" customHeight="1" thickBot="1" x14ac:dyDescent="0.25">
      <c r="A11" s="7"/>
      <c r="B11" s="68"/>
      <c r="C11" s="69"/>
      <c r="D11" s="70">
        <v>0</v>
      </c>
      <c r="E11" s="71"/>
      <c r="F11" s="71"/>
      <c r="G11" s="11"/>
      <c r="H11" s="5" t="str">
        <f t="shared" si="17"/>
        <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row>
    <row r="12" spans="1:141" s="37" customFormat="1" ht="30" customHeight="1" thickBot="1" x14ac:dyDescent="0.25">
      <c r="A12" s="7"/>
      <c r="B12" s="68"/>
      <c r="C12" s="69"/>
      <c r="D12" s="70">
        <v>0</v>
      </c>
      <c r="E12" s="71"/>
      <c r="F12" s="71"/>
      <c r="G12" s="11"/>
      <c r="H12" s="5" t="str">
        <f t="shared" si="17"/>
        <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row>
    <row r="13" spans="1:141" s="37" customFormat="1" ht="30" customHeight="1" thickBot="1" x14ac:dyDescent="0.25">
      <c r="A13" s="7"/>
      <c r="B13" s="68"/>
      <c r="C13" s="69"/>
      <c r="D13" s="70">
        <v>0</v>
      </c>
      <c r="E13" s="71"/>
      <c r="F13" s="71"/>
      <c r="G13" s="11"/>
      <c r="H13" s="5" t="str">
        <f t="shared" si="17"/>
        <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row>
    <row r="14" spans="1:141" s="37" customFormat="1" ht="30" customHeight="1" thickBot="1" x14ac:dyDescent="0.25">
      <c r="A14" s="7"/>
      <c r="B14" s="68"/>
      <c r="C14" s="69"/>
      <c r="D14" s="70">
        <v>0</v>
      </c>
      <c r="E14" s="71"/>
      <c r="F14" s="71"/>
      <c r="G14" s="11"/>
      <c r="H14" s="5" t="str">
        <f t="shared" si="17"/>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row>
    <row r="15" spans="1:141" s="37" customFormat="1" ht="30" customHeight="1" thickBot="1" x14ac:dyDescent="0.25">
      <c r="A15" s="7"/>
      <c r="B15" s="68"/>
      <c r="C15" s="69"/>
      <c r="D15" s="70">
        <v>0</v>
      </c>
      <c r="E15" s="71"/>
      <c r="F15" s="71"/>
      <c r="G15" s="11"/>
      <c r="H15" s="5" t="str">
        <f t="shared" si="17"/>
        <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row>
    <row r="16" spans="1:141" s="37" customFormat="1" ht="30" customHeight="1" thickBot="1" x14ac:dyDescent="0.25">
      <c r="A16" s="7"/>
      <c r="B16" s="68"/>
      <c r="C16" s="69"/>
      <c r="D16" s="70">
        <v>0</v>
      </c>
      <c r="E16" s="71"/>
      <c r="F16" s="71"/>
      <c r="G16" s="11"/>
      <c r="H16" s="5" t="str">
        <f t="shared" si="17"/>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row>
    <row r="17" spans="1:141" s="37" customFormat="1" ht="30" customHeight="1" thickBot="1" x14ac:dyDescent="0.25">
      <c r="A17" s="7"/>
      <c r="B17" s="68"/>
      <c r="C17" s="69"/>
      <c r="D17" s="70">
        <v>0</v>
      </c>
      <c r="E17" s="71"/>
      <c r="F17" s="71"/>
      <c r="G17" s="11"/>
      <c r="H17" s="5" t="str">
        <f t="shared" si="17"/>
        <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row>
    <row r="18" spans="1:141" s="37" customFormat="1" ht="30" customHeight="1" thickBot="1" x14ac:dyDescent="0.25">
      <c r="A18" s="7"/>
      <c r="B18" s="40" t="s">
        <v>19</v>
      </c>
      <c r="C18" s="65"/>
      <c r="D18" s="66"/>
      <c r="E18" s="67"/>
      <c r="F18" s="79">
        <v>45768</v>
      </c>
      <c r="G18" s="11"/>
      <c r="H18" s="5" t="str">
        <f t="shared" si="17"/>
        <v/>
      </c>
      <c r="I18" s="41"/>
      <c r="J18" s="41"/>
    </row>
    <row r="19" spans="1:141" s="37" customFormat="1" ht="30" customHeight="1" thickBot="1" x14ac:dyDescent="0.25">
      <c r="A19" s="7"/>
      <c r="B19" s="68"/>
      <c r="C19" s="69"/>
      <c r="D19" s="70">
        <v>0</v>
      </c>
      <c r="E19" s="71"/>
      <c r="F19" s="71"/>
      <c r="G19" s="11"/>
      <c r="H19" s="5" t="str">
        <f t="shared" si="17"/>
        <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row>
    <row r="20" spans="1:141" s="37" customFormat="1" ht="30" customHeight="1" thickBot="1" x14ac:dyDescent="0.25">
      <c r="A20" s="7"/>
      <c r="B20" s="68"/>
      <c r="C20" s="69"/>
      <c r="D20" s="70">
        <v>0</v>
      </c>
      <c r="E20" s="71"/>
      <c r="F20" s="71"/>
      <c r="G20" s="11"/>
      <c r="H20" s="5" t="str">
        <f t="shared" si="17"/>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row>
    <row r="21" spans="1:141" s="37" customFormat="1" ht="30" customHeight="1" thickBot="1" x14ac:dyDescent="0.25">
      <c r="A21" s="7"/>
      <c r="B21" s="68"/>
      <c r="C21" s="69"/>
      <c r="D21" s="70">
        <v>0</v>
      </c>
      <c r="E21" s="71"/>
      <c r="F21" s="71"/>
      <c r="G21" s="11"/>
      <c r="H21" s="5" t="str">
        <f t="shared" si="17"/>
        <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row>
    <row r="22" spans="1:141" s="37" customFormat="1" ht="30" customHeight="1" thickBot="1" x14ac:dyDescent="0.25">
      <c r="A22" s="7"/>
      <c r="B22" s="68"/>
      <c r="C22" s="69"/>
      <c r="D22" s="70">
        <v>0</v>
      </c>
      <c r="E22" s="71"/>
      <c r="F22" s="71"/>
      <c r="G22" s="11"/>
      <c r="H22" s="5" t="str">
        <f t="shared" si="17"/>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row>
    <row r="23" spans="1:141" s="37" customFormat="1" ht="30" customHeight="1" thickBot="1" x14ac:dyDescent="0.25">
      <c r="A23" s="7"/>
      <c r="B23" s="68"/>
      <c r="C23" s="69"/>
      <c r="D23" s="70">
        <v>0</v>
      </c>
      <c r="E23" s="71"/>
      <c r="F23" s="71"/>
      <c r="G23" s="11"/>
      <c r="H23" s="5" t="str">
        <f t="shared" si="17"/>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row>
    <row r="24" spans="1:141" s="37" customFormat="1" ht="30" customHeight="1" thickBot="1" x14ac:dyDescent="0.25">
      <c r="A24" s="7"/>
      <c r="B24" s="68"/>
      <c r="C24" s="69"/>
      <c r="D24" s="70">
        <v>0</v>
      </c>
      <c r="E24" s="71"/>
      <c r="F24" s="71"/>
      <c r="G24" s="11"/>
      <c r="H24" s="5" t="str">
        <f t="shared" si="17"/>
        <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row>
    <row r="25" spans="1:141" s="37" customFormat="1" ht="30" customHeight="1" thickBot="1" x14ac:dyDescent="0.25">
      <c r="A25" s="7"/>
      <c r="B25" s="68"/>
      <c r="C25" s="69"/>
      <c r="D25" s="70">
        <v>0</v>
      </c>
      <c r="E25" s="71"/>
      <c r="F25" s="71"/>
      <c r="G25" s="11"/>
      <c r="H25" s="5" t="str">
        <f t="shared" ref="H25:H82" si="18">IF(OR(ISBLANK(task_start),ISBLANK(task_end)),"",task_end-task_start+1)</f>
        <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row>
    <row r="26" spans="1:141" s="37" customFormat="1" ht="30" customHeight="1" thickBot="1" x14ac:dyDescent="0.25">
      <c r="A26" s="7"/>
      <c r="B26" s="68"/>
      <c r="C26" s="69"/>
      <c r="D26" s="70">
        <v>0</v>
      </c>
      <c r="E26" s="71"/>
      <c r="F26" s="71"/>
      <c r="G26" s="11"/>
      <c r="H26" s="5" t="str">
        <f t="shared" si="18"/>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row>
    <row r="27" spans="1:141" s="37" customFormat="1" ht="30" customHeight="1" thickBot="1" x14ac:dyDescent="0.25">
      <c r="A27" s="7"/>
      <c r="B27" s="40" t="s">
        <v>20</v>
      </c>
      <c r="C27" s="65"/>
      <c r="D27" s="66"/>
      <c r="E27" s="67"/>
      <c r="F27" s="79">
        <f>F18+7</f>
        <v>45775</v>
      </c>
      <c r="G27" s="11"/>
      <c r="H27" s="5" t="str">
        <f t="shared" si="18"/>
        <v/>
      </c>
      <c r="I27" s="41"/>
      <c r="J27" s="41"/>
    </row>
    <row r="28" spans="1:141" s="37" customFormat="1" ht="30" customHeight="1" thickBot="1" x14ac:dyDescent="0.25">
      <c r="A28" s="7"/>
      <c r="B28" s="90"/>
      <c r="C28" s="69"/>
      <c r="D28" s="70">
        <v>0</v>
      </c>
      <c r="E28" s="71"/>
      <c r="F28" s="71"/>
      <c r="G28" s="11"/>
      <c r="H28" s="5" t="str">
        <f t="shared" si="18"/>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row>
    <row r="29" spans="1:141" s="37" customFormat="1" ht="33.6" customHeight="1" thickBot="1" x14ac:dyDescent="0.25">
      <c r="A29" s="7"/>
      <c r="B29" s="68"/>
      <c r="C29" s="69"/>
      <c r="D29" s="70">
        <v>0</v>
      </c>
      <c r="E29" s="71"/>
      <c r="F29" s="71"/>
      <c r="G29" s="11"/>
      <c r="H29" s="5" t="str">
        <f t="shared" si="18"/>
        <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row>
    <row r="30" spans="1:141" s="37" customFormat="1" ht="36.6" customHeight="1" thickBot="1" x14ac:dyDescent="0.25">
      <c r="A30" s="7"/>
      <c r="B30" s="68"/>
      <c r="C30" s="69"/>
      <c r="D30" s="70">
        <v>0</v>
      </c>
      <c r="E30" s="71"/>
      <c r="F30" s="71"/>
      <c r="G30" s="11"/>
      <c r="H30" s="5" t="str">
        <f t="shared" si="18"/>
        <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row>
    <row r="31" spans="1:141" s="37" customFormat="1" ht="36.6" customHeight="1" thickBot="1" x14ac:dyDescent="0.25">
      <c r="A31" s="7"/>
      <c r="B31" s="90"/>
      <c r="C31" s="69"/>
      <c r="D31" s="70">
        <v>0</v>
      </c>
      <c r="E31" s="71"/>
      <c r="F31" s="71"/>
      <c r="G31" s="11"/>
      <c r="H31" s="5" t="str">
        <f t="shared" si="18"/>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row>
    <row r="32" spans="1:141" s="37" customFormat="1" ht="33.6" customHeight="1" thickBot="1" x14ac:dyDescent="0.25">
      <c r="A32" s="7"/>
      <c r="B32" s="68"/>
      <c r="C32" s="69"/>
      <c r="D32" s="70">
        <v>0</v>
      </c>
      <c r="E32" s="71"/>
      <c r="F32" s="71"/>
      <c r="G32" s="11"/>
      <c r="H32" s="5" t="str">
        <f t="shared" si="18"/>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row>
    <row r="33" spans="1:143" s="37" customFormat="1" ht="30" customHeight="1" thickBot="1" x14ac:dyDescent="0.25">
      <c r="A33" s="7"/>
      <c r="B33" s="90"/>
      <c r="C33" s="69"/>
      <c r="D33" s="70">
        <v>0</v>
      </c>
      <c r="E33" s="71"/>
      <c r="F33" s="71"/>
      <c r="G33" s="11"/>
      <c r="H33" s="5" t="str">
        <f t="shared" si="18"/>
        <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row>
    <row r="34" spans="1:143" s="37" customFormat="1" ht="30" customHeight="1" thickBot="1" x14ac:dyDescent="0.25">
      <c r="A34" s="7"/>
      <c r="B34" s="90"/>
      <c r="C34" s="69"/>
      <c r="D34" s="70">
        <v>0</v>
      </c>
      <c r="E34" s="71"/>
      <c r="F34" s="71"/>
      <c r="G34" s="11"/>
      <c r="H34" s="5" t="str">
        <f t="shared" si="18"/>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row>
    <row r="35" spans="1:143" s="37" customFormat="1" ht="32.450000000000003" customHeight="1" thickBot="1" x14ac:dyDescent="0.25">
      <c r="A35" s="7"/>
      <c r="B35" s="90"/>
      <c r="C35" s="69"/>
      <c r="D35" s="70">
        <v>0</v>
      </c>
      <c r="E35" s="71"/>
      <c r="F35" s="71"/>
      <c r="G35" s="11"/>
      <c r="H35" s="5" t="str">
        <f t="shared" si="18"/>
        <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row>
    <row r="36" spans="1:143" s="37" customFormat="1" ht="32.450000000000003" customHeight="1" thickBot="1" x14ac:dyDescent="0.25">
      <c r="A36" s="7"/>
      <c r="B36" s="90"/>
      <c r="C36" s="69"/>
      <c r="D36" s="70">
        <v>0</v>
      </c>
      <c r="E36" s="71"/>
      <c r="F36" s="71"/>
      <c r="G36" s="11"/>
      <c r="H36" s="5" t="str">
        <f t="shared" si="18"/>
        <v/>
      </c>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row>
    <row r="37" spans="1:143" s="37" customFormat="1" ht="30" customHeight="1" thickBot="1" x14ac:dyDescent="0.25">
      <c r="A37" s="7"/>
      <c r="B37" s="112" t="s">
        <v>11</v>
      </c>
      <c r="C37" s="112"/>
      <c r="D37" s="112"/>
      <c r="E37" s="112"/>
      <c r="F37" s="78">
        <v>45800</v>
      </c>
      <c r="G37" s="11"/>
      <c r="H37" s="5" t="str">
        <f t="shared" si="18"/>
        <v/>
      </c>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row>
    <row r="38" spans="1:143" s="37" customFormat="1" ht="30" customHeight="1" thickBot="1" x14ac:dyDescent="0.25">
      <c r="A38" s="7"/>
      <c r="B38" s="42" t="s">
        <v>15</v>
      </c>
      <c r="C38" s="72"/>
      <c r="D38" s="73"/>
      <c r="E38" s="74"/>
      <c r="F38" s="78">
        <v>45751</v>
      </c>
      <c r="G38" s="11"/>
      <c r="H38" s="5" t="str">
        <f t="shared" si="18"/>
        <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row>
    <row r="39" spans="1:143" s="37" customFormat="1" ht="30" customHeight="1" thickBot="1" x14ac:dyDescent="0.25">
      <c r="A39" s="7"/>
      <c r="B39" s="82" t="s">
        <v>29</v>
      </c>
      <c r="C39" s="75"/>
      <c r="D39" s="76">
        <v>0</v>
      </c>
      <c r="E39" s="77"/>
      <c r="F39" s="77"/>
      <c r="G39" s="11"/>
      <c r="H39" s="5" t="str">
        <f t="shared" si="18"/>
        <v/>
      </c>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row>
    <row r="40" spans="1:143" s="37" customFormat="1" ht="30" customHeight="1" thickBot="1" x14ac:dyDescent="0.25">
      <c r="A40" s="7"/>
      <c r="B40" s="82"/>
      <c r="C40" s="75"/>
      <c r="D40" s="76">
        <v>0</v>
      </c>
      <c r="E40" s="77"/>
      <c r="F40" s="77"/>
      <c r="G40" s="11"/>
      <c r="H40" s="5" t="str">
        <f t="shared" si="18"/>
        <v/>
      </c>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row>
    <row r="41" spans="1:143" s="37" customFormat="1" ht="30" customHeight="1" thickBot="1" x14ac:dyDescent="0.25">
      <c r="A41" s="7"/>
      <c r="B41" s="82"/>
      <c r="C41" s="75"/>
      <c r="D41" s="76">
        <v>0</v>
      </c>
      <c r="E41" s="77"/>
      <c r="F41" s="77"/>
      <c r="G41" s="11"/>
      <c r="H41" s="5" t="str">
        <f t="shared" si="18"/>
        <v/>
      </c>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row>
    <row r="42" spans="1:143" s="37" customFormat="1" ht="30" customHeight="1" thickBot="1" x14ac:dyDescent="0.25">
      <c r="A42" s="7"/>
      <c r="B42" s="82"/>
      <c r="C42" s="75"/>
      <c r="D42" s="76">
        <v>0</v>
      </c>
      <c r="E42" s="77"/>
      <c r="F42" s="77"/>
      <c r="G42" s="11"/>
      <c r="H42" s="5" t="str">
        <f t="shared" si="18"/>
        <v/>
      </c>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row>
    <row r="43" spans="1:143" s="37" customFormat="1" ht="30" customHeight="1" thickBot="1" x14ac:dyDescent="0.25">
      <c r="A43" s="7"/>
      <c r="B43" s="82"/>
      <c r="C43" s="75"/>
      <c r="D43" s="76">
        <v>0</v>
      </c>
      <c r="E43" s="77"/>
      <c r="F43" s="77"/>
      <c r="G43" s="11"/>
      <c r="H43" s="5" t="str">
        <f t="shared" si="18"/>
        <v/>
      </c>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row>
    <row r="44" spans="1:143" s="37" customFormat="1" ht="30" customHeight="1" thickBot="1" x14ac:dyDescent="0.25">
      <c r="A44" s="7"/>
      <c r="B44" s="82"/>
      <c r="C44" s="75"/>
      <c r="D44" s="76">
        <v>0</v>
      </c>
      <c r="E44" s="77"/>
      <c r="F44" s="77"/>
      <c r="G44" s="11"/>
      <c r="H44" s="5" t="str">
        <f t="shared" si="18"/>
        <v/>
      </c>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row>
    <row r="45" spans="1:143" s="37" customFormat="1" ht="30" customHeight="1" thickBot="1" x14ac:dyDescent="0.25">
      <c r="A45" s="7"/>
      <c r="B45" s="82"/>
      <c r="C45" s="75"/>
      <c r="D45" s="76">
        <v>0</v>
      </c>
      <c r="E45" s="77"/>
      <c r="F45" s="77"/>
      <c r="G45" s="11"/>
      <c r="H45" s="5" t="str">
        <f t="shared" si="18"/>
        <v/>
      </c>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row>
    <row r="46" spans="1:143" s="37" customFormat="1" ht="30" customHeight="1" thickBot="1" x14ac:dyDescent="0.25">
      <c r="A46" s="7"/>
      <c r="B46" s="82"/>
      <c r="C46" s="75"/>
      <c r="D46" s="76">
        <v>0</v>
      </c>
      <c r="E46" s="77"/>
      <c r="F46" s="77"/>
      <c r="G46" s="11"/>
      <c r="H46" s="5" t="str">
        <f t="shared" si="18"/>
        <v/>
      </c>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c r="DB46" s="38"/>
      <c r="DC46" s="38"/>
      <c r="DD46" s="38"/>
      <c r="DE46" s="38"/>
      <c r="DF46" s="38"/>
      <c r="DG46" s="38"/>
      <c r="DH46" s="38"/>
      <c r="DI46" s="38"/>
      <c r="DJ46" s="38"/>
      <c r="DK46" s="38"/>
      <c r="DL46" s="38"/>
      <c r="DM46" s="38"/>
      <c r="DN46" s="38"/>
      <c r="DO46" s="38"/>
      <c r="DP46" s="38"/>
      <c r="DQ46" s="38"/>
      <c r="DR46" s="38"/>
      <c r="DS46" s="38"/>
      <c r="DT46" s="38"/>
      <c r="DU46" s="38"/>
      <c r="DV46" s="38"/>
      <c r="DW46" s="38"/>
      <c r="DX46" s="38"/>
      <c r="DY46" s="38"/>
      <c r="DZ46" s="38"/>
      <c r="EA46" s="38"/>
      <c r="EB46" s="38"/>
      <c r="EC46" s="38"/>
      <c r="ED46" s="38"/>
      <c r="EE46" s="38"/>
      <c r="EF46" s="38"/>
      <c r="EG46" s="38"/>
      <c r="EH46" s="38"/>
      <c r="EI46" s="38"/>
      <c r="EJ46" s="38"/>
      <c r="EK46" s="38"/>
    </row>
    <row r="47" spans="1:143" s="37" customFormat="1" ht="30" customHeight="1" thickBot="1" x14ac:dyDescent="0.25">
      <c r="A47" s="7"/>
      <c r="B47" s="42" t="s">
        <v>16</v>
      </c>
      <c r="C47" s="72"/>
      <c r="D47" s="73"/>
      <c r="E47" s="74"/>
      <c r="F47" s="78">
        <f>F38+7</f>
        <v>45758</v>
      </c>
      <c r="G47" s="11"/>
      <c r="H47" s="5" t="str">
        <f t="shared" si="18"/>
        <v/>
      </c>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row>
    <row r="48" spans="1:143" s="37" customFormat="1" ht="30" customHeight="1" thickBot="1" x14ac:dyDescent="0.25">
      <c r="A48" s="7"/>
      <c r="B48" s="82"/>
      <c r="C48" s="75"/>
      <c r="D48" s="76">
        <v>0</v>
      </c>
      <c r="E48" s="77"/>
      <c r="F48" s="77"/>
      <c r="G48" s="11"/>
      <c r="H48" s="5" t="str">
        <f t="shared" si="18"/>
        <v/>
      </c>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row>
    <row r="49" spans="1:143" s="37" customFormat="1" ht="30" customHeight="1" thickBot="1" x14ac:dyDescent="0.25">
      <c r="A49" s="7"/>
      <c r="B49" s="82"/>
      <c r="C49" s="75"/>
      <c r="D49" s="76">
        <v>0</v>
      </c>
      <c r="E49" s="77"/>
      <c r="F49" s="77"/>
      <c r="G49" s="11"/>
      <c r="H49" s="5" t="str">
        <f t="shared" si="18"/>
        <v/>
      </c>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row>
    <row r="50" spans="1:143" s="37" customFormat="1" ht="30" customHeight="1" thickBot="1" x14ac:dyDescent="0.25">
      <c r="A50" s="7"/>
      <c r="B50" s="82"/>
      <c r="C50" s="75"/>
      <c r="D50" s="76">
        <v>0</v>
      </c>
      <c r="E50" s="77"/>
      <c r="F50" s="77"/>
      <c r="G50" s="11"/>
      <c r="H50" s="5" t="str">
        <f t="shared" si="18"/>
        <v/>
      </c>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row>
    <row r="51" spans="1:143" s="37" customFormat="1" ht="30" customHeight="1" thickBot="1" x14ac:dyDescent="0.25">
      <c r="A51" s="7"/>
      <c r="B51" s="82"/>
      <c r="C51" s="75"/>
      <c r="D51" s="76">
        <v>0</v>
      </c>
      <c r="E51" s="77"/>
      <c r="F51" s="77"/>
      <c r="G51" s="11"/>
      <c r="H51" s="5" t="str">
        <f t="shared" si="18"/>
        <v/>
      </c>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row>
    <row r="52" spans="1:143" s="37" customFormat="1" ht="30" customHeight="1" thickBot="1" x14ac:dyDescent="0.25">
      <c r="A52" s="7"/>
      <c r="B52" s="82"/>
      <c r="C52" s="75"/>
      <c r="D52" s="76">
        <v>0</v>
      </c>
      <c r="E52" s="77"/>
      <c r="F52" s="77"/>
      <c r="G52" s="11"/>
      <c r="H52" s="5" t="str">
        <f t="shared" si="18"/>
        <v/>
      </c>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row>
    <row r="53" spans="1:143" s="37" customFormat="1" ht="30" customHeight="1" thickBot="1" x14ac:dyDescent="0.25">
      <c r="A53" s="7"/>
      <c r="B53" s="42" t="s">
        <v>17</v>
      </c>
      <c r="C53" s="72"/>
      <c r="D53" s="73"/>
      <c r="E53" s="74"/>
      <c r="F53" s="78">
        <f>F47+7</f>
        <v>45765</v>
      </c>
      <c r="G53" s="11"/>
      <c r="H53" s="5" t="str">
        <f t="shared" si="18"/>
        <v/>
      </c>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row>
    <row r="54" spans="1:143" s="37" customFormat="1" ht="30" customHeight="1" thickBot="1" x14ac:dyDescent="0.25">
      <c r="A54" s="7"/>
      <c r="B54" s="82"/>
      <c r="C54" s="75"/>
      <c r="D54" s="76">
        <v>0</v>
      </c>
      <c r="E54" s="77"/>
      <c r="F54" s="77"/>
      <c r="G54" s="11"/>
      <c r="H54" s="5" t="str">
        <f t="shared" si="18"/>
        <v/>
      </c>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row>
    <row r="55" spans="1:143" s="37" customFormat="1" ht="30" customHeight="1" thickBot="1" x14ac:dyDescent="0.25">
      <c r="A55" s="7"/>
      <c r="B55" s="82"/>
      <c r="C55" s="75"/>
      <c r="D55" s="76">
        <v>0</v>
      </c>
      <c r="E55" s="77"/>
      <c r="F55" s="77"/>
      <c r="G55" s="11"/>
      <c r="H55" s="5" t="str">
        <f t="shared" si="18"/>
        <v/>
      </c>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row>
    <row r="56" spans="1:143" s="37" customFormat="1" ht="30" customHeight="1" thickBot="1" x14ac:dyDescent="0.25">
      <c r="A56" s="7"/>
      <c r="B56" s="82"/>
      <c r="C56" s="75"/>
      <c r="D56" s="76">
        <v>0</v>
      </c>
      <c r="E56" s="77"/>
      <c r="F56" s="77"/>
      <c r="G56" s="11"/>
      <c r="H56" s="5" t="str">
        <f t="shared" si="18"/>
        <v/>
      </c>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38"/>
      <c r="DN56" s="38"/>
      <c r="DO56" s="38"/>
      <c r="DP56" s="38"/>
      <c r="DQ56" s="38"/>
      <c r="DR56" s="38"/>
      <c r="DS56" s="38"/>
      <c r="DT56" s="38"/>
      <c r="DU56" s="38"/>
      <c r="DV56" s="38"/>
      <c r="DW56" s="38"/>
      <c r="DX56" s="38"/>
      <c r="DY56" s="38"/>
      <c r="DZ56" s="38"/>
      <c r="EA56" s="38"/>
      <c r="EB56" s="38"/>
      <c r="EC56" s="38"/>
      <c r="ED56" s="38"/>
      <c r="EE56" s="38"/>
      <c r="EF56" s="38"/>
      <c r="EG56" s="38"/>
      <c r="EH56" s="38"/>
      <c r="EI56" s="38"/>
      <c r="EJ56" s="38"/>
      <c r="EK56" s="38"/>
    </row>
    <row r="57" spans="1:143" s="37" customFormat="1" ht="30" customHeight="1" thickBot="1" x14ac:dyDescent="0.25">
      <c r="A57" s="7"/>
      <c r="B57" s="82"/>
      <c r="C57" s="75"/>
      <c r="D57" s="76">
        <v>0</v>
      </c>
      <c r="E57" s="77"/>
      <c r="F57" s="77"/>
      <c r="G57" s="11"/>
      <c r="H57" s="5" t="str">
        <f t="shared" si="18"/>
        <v/>
      </c>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c r="DB57" s="38"/>
      <c r="DC57" s="38"/>
      <c r="DD57" s="38"/>
      <c r="DE57" s="38"/>
      <c r="DF57" s="38"/>
      <c r="DG57" s="38"/>
      <c r="DH57" s="38"/>
      <c r="DI57" s="38"/>
      <c r="DJ57" s="38"/>
      <c r="DK57" s="38"/>
      <c r="DL57" s="38"/>
      <c r="DM57" s="38"/>
      <c r="DN57" s="38"/>
      <c r="DO57" s="38"/>
      <c r="DP57" s="38"/>
      <c r="DQ57" s="38"/>
      <c r="DR57" s="38"/>
      <c r="DS57" s="38"/>
      <c r="DT57" s="38"/>
      <c r="DU57" s="38"/>
      <c r="DV57" s="38"/>
      <c r="DW57" s="38"/>
      <c r="DX57" s="38"/>
      <c r="DY57" s="38"/>
      <c r="DZ57" s="38"/>
      <c r="EA57" s="38"/>
      <c r="EB57" s="38"/>
      <c r="EC57" s="38"/>
      <c r="ED57" s="38"/>
      <c r="EE57" s="38"/>
      <c r="EF57" s="38"/>
      <c r="EG57" s="38"/>
      <c r="EH57" s="38"/>
      <c r="EI57" s="38"/>
      <c r="EJ57" s="38"/>
      <c r="EK57" s="38"/>
    </row>
    <row r="58" spans="1:143" s="37" customFormat="1" ht="30" customHeight="1" thickBot="1" x14ac:dyDescent="0.25">
      <c r="A58" s="7"/>
      <c r="B58" s="112" t="s">
        <v>28</v>
      </c>
      <c r="C58" s="112"/>
      <c r="D58" s="112"/>
      <c r="E58" s="112"/>
      <c r="F58" s="78">
        <v>45806</v>
      </c>
      <c r="G58" s="11"/>
      <c r="H58" s="5" t="str">
        <f t="shared" si="18"/>
        <v/>
      </c>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c r="CM58" s="43"/>
      <c r="CN58" s="43"/>
      <c r="CO58" s="43"/>
      <c r="CP58" s="43"/>
      <c r="CQ58" s="43"/>
      <c r="CR58" s="43"/>
      <c r="CS58" s="43"/>
      <c r="CT58" s="43"/>
      <c r="CU58" s="43"/>
      <c r="CV58" s="43"/>
      <c r="CW58" s="43"/>
      <c r="CX58" s="43"/>
      <c r="CY58" s="43"/>
      <c r="CZ58" s="43"/>
      <c r="DA58" s="43"/>
      <c r="DB58" s="43"/>
      <c r="DC58" s="43"/>
      <c r="DD58" s="43"/>
      <c r="DE58" s="43"/>
      <c r="DF58" s="43"/>
      <c r="DG58" s="43"/>
      <c r="DH58" s="43"/>
      <c r="DI58" s="43"/>
      <c r="DJ58" s="43"/>
      <c r="DK58" s="43"/>
      <c r="DL58" s="43"/>
      <c r="DM58" s="43"/>
      <c r="DN58" s="43"/>
      <c r="DO58" s="43"/>
      <c r="DP58" s="43"/>
      <c r="DQ58" s="43"/>
      <c r="DR58" s="43"/>
      <c r="DS58" s="43"/>
      <c r="DT58" s="43"/>
      <c r="DU58" s="43"/>
      <c r="DV58" s="43"/>
      <c r="DW58" s="43"/>
      <c r="DX58" s="43"/>
      <c r="DY58" s="43"/>
      <c r="DZ58" s="43"/>
      <c r="EA58" s="43"/>
      <c r="EB58" s="43"/>
      <c r="EC58" s="43"/>
      <c r="ED58" s="43"/>
      <c r="EE58" s="43"/>
      <c r="EF58" s="43"/>
      <c r="EG58" s="43"/>
      <c r="EH58" s="43"/>
      <c r="EI58" s="43"/>
      <c r="EJ58" s="43"/>
      <c r="EK58" s="43"/>
      <c r="EL58" s="43"/>
      <c r="EM58" s="43"/>
    </row>
    <row r="59" spans="1:143" s="37" customFormat="1" ht="30" customHeight="1" thickBot="1" x14ac:dyDescent="0.25">
      <c r="A59" s="7"/>
      <c r="B59" s="85" t="s">
        <v>31</v>
      </c>
      <c r="C59" s="86"/>
      <c r="D59" s="87"/>
      <c r="E59" s="88"/>
      <c r="F59" s="89">
        <f>F37</f>
        <v>45800</v>
      </c>
      <c r="G59" s="11"/>
      <c r="H59" s="5" t="str">
        <f t="shared" si="18"/>
        <v/>
      </c>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c r="CM59" s="43"/>
      <c r="CN59" s="43"/>
      <c r="CO59" s="43"/>
      <c r="CP59" s="43"/>
      <c r="CQ59" s="43"/>
      <c r="CR59" s="43"/>
      <c r="CS59" s="43"/>
      <c r="CT59" s="43"/>
      <c r="CU59" s="43"/>
      <c r="CV59" s="43"/>
      <c r="CW59" s="43"/>
      <c r="CX59" s="43"/>
      <c r="CY59" s="43"/>
      <c r="CZ59" s="43"/>
      <c r="DA59" s="43"/>
      <c r="DB59" s="43"/>
      <c r="DC59" s="43"/>
      <c r="DD59" s="43"/>
      <c r="DE59" s="43"/>
      <c r="DF59" s="43"/>
      <c r="DG59" s="43"/>
      <c r="DH59" s="43"/>
      <c r="DI59" s="43"/>
      <c r="DJ59" s="43"/>
      <c r="DK59" s="43"/>
      <c r="DL59" s="43"/>
      <c r="DM59" s="43"/>
      <c r="DN59" s="43"/>
      <c r="DO59" s="43"/>
      <c r="DP59" s="43"/>
      <c r="DQ59" s="43"/>
      <c r="DR59" s="43"/>
      <c r="DS59" s="43"/>
      <c r="DT59" s="43"/>
      <c r="DU59" s="43"/>
      <c r="DV59" s="43"/>
      <c r="DW59" s="43"/>
      <c r="DX59" s="43"/>
      <c r="DY59" s="43"/>
      <c r="DZ59" s="43"/>
      <c r="EA59" s="43"/>
      <c r="EB59" s="43"/>
      <c r="EC59" s="43"/>
      <c r="ED59" s="43"/>
      <c r="EE59" s="43"/>
      <c r="EF59" s="43"/>
      <c r="EG59" s="43"/>
      <c r="EH59" s="43"/>
      <c r="EI59" s="43"/>
      <c r="EJ59" s="43"/>
      <c r="EK59" s="43"/>
      <c r="EL59" s="43"/>
      <c r="EM59" s="43"/>
    </row>
    <row r="60" spans="1:143" s="37" customFormat="1" ht="30" customHeight="1" thickBot="1" x14ac:dyDescent="0.25">
      <c r="A60" s="7"/>
      <c r="B60" s="80"/>
      <c r="C60" s="81"/>
      <c r="D60" s="76">
        <v>0</v>
      </c>
      <c r="E60" s="77"/>
      <c r="F60" s="77">
        <v>45801</v>
      </c>
      <c r="G60" s="11"/>
      <c r="H60" s="5" t="str">
        <f t="shared" si="18"/>
        <v/>
      </c>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c r="DB60" s="38"/>
      <c r="DC60" s="38"/>
      <c r="DD60" s="38"/>
      <c r="DE60" s="38"/>
      <c r="DF60" s="38"/>
      <c r="DG60" s="38"/>
      <c r="DH60" s="38"/>
      <c r="DI60" s="38"/>
      <c r="DJ60" s="38"/>
      <c r="DK60" s="38"/>
      <c r="DL60" s="38"/>
      <c r="DM60" s="38"/>
      <c r="DN60" s="38"/>
      <c r="DO60" s="38"/>
      <c r="DP60" s="38"/>
      <c r="DQ60" s="38"/>
      <c r="DR60" s="38"/>
      <c r="DS60" s="38"/>
      <c r="DT60" s="38"/>
      <c r="DU60" s="38"/>
      <c r="DV60" s="38"/>
      <c r="DW60" s="38"/>
      <c r="DX60" s="38"/>
      <c r="DY60" s="38"/>
      <c r="DZ60" s="38"/>
      <c r="EA60" s="38"/>
      <c r="EB60" s="38"/>
      <c r="EC60" s="38"/>
      <c r="ED60" s="38"/>
      <c r="EE60" s="38"/>
      <c r="EF60" s="38"/>
      <c r="EG60" s="38"/>
      <c r="EH60" s="38"/>
      <c r="EI60" s="38"/>
      <c r="EJ60" s="38"/>
      <c r="EK60" s="38"/>
    </row>
    <row r="61" spans="1:143" s="37" customFormat="1" ht="30" customHeight="1" thickBot="1" x14ac:dyDescent="0.25">
      <c r="A61" s="7"/>
      <c r="B61" s="80"/>
      <c r="C61" s="75"/>
      <c r="D61" s="76">
        <v>0</v>
      </c>
      <c r="E61" s="77"/>
      <c r="F61" s="77">
        <v>45802</v>
      </c>
      <c r="G61" s="11"/>
      <c r="H61" s="5" t="str">
        <f t="shared" si="18"/>
        <v/>
      </c>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row>
    <row r="62" spans="1:143" s="37" customFormat="1" ht="30" customHeight="1" thickBot="1" x14ac:dyDescent="0.25">
      <c r="A62" s="7"/>
      <c r="B62" s="80"/>
      <c r="C62" s="75"/>
      <c r="D62" s="76">
        <v>0</v>
      </c>
      <c r="E62" s="77"/>
      <c r="F62" s="77">
        <v>45803</v>
      </c>
      <c r="G62" s="11"/>
      <c r="H62" s="5" t="str">
        <f t="shared" si="18"/>
        <v/>
      </c>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8"/>
      <c r="CW62" s="38"/>
      <c r="CX62" s="38"/>
      <c r="CY62" s="38"/>
      <c r="CZ62" s="38"/>
      <c r="DA62" s="38"/>
      <c r="DB62" s="38"/>
      <c r="DC62" s="38"/>
      <c r="DD62" s="38"/>
      <c r="DE62" s="38"/>
      <c r="DF62" s="38"/>
      <c r="DG62" s="38"/>
      <c r="DH62" s="38"/>
      <c r="DI62" s="38"/>
      <c r="DJ62" s="38"/>
      <c r="DK62" s="38"/>
      <c r="DL62" s="38"/>
      <c r="DM62" s="38"/>
      <c r="DN62" s="38"/>
      <c r="DO62" s="38"/>
      <c r="DP62" s="38"/>
      <c r="DQ62" s="38"/>
      <c r="DR62" s="38"/>
      <c r="DS62" s="38"/>
      <c r="DT62" s="38"/>
      <c r="DU62" s="38"/>
      <c r="DV62" s="38"/>
      <c r="DW62" s="38"/>
      <c r="DX62" s="38"/>
      <c r="DY62" s="38"/>
      <c r="DZ62" s="38"/>
      <c r="EA62" s="38"/>
      <c r="EB62" s="38"/>
      <c r="EC62" s="38"/>
      <c r="ED62" s="38"/>
      <c r="EE62" s="38"/>
      <c r="EF62" s="38"/>
      <c r="EG62" s="38"/>
      <c r="EH62" s="38"/>
      <c r="EI62" s="38"/>
      <c r="EJ62" s="38"/>
      <c r="EK62" s="38"/>
    </row>
    <row r="63" spans="1:143" s="37" customFormat="1" ht="30" customHeight="1" thickBot="1" x14ac:dyDescent="0.25">
      <c r="A63" s="7"/>
      <c r="B63" s="80"/>
      <c r="C63" s="75"/>
      <c r="D63" s="76">
        <v>0</v>
      </c>
      <c r="E63" s="77"/>
      <c r="F63" s="77">
        <v>45804</v>
      </c>
      <c r="G63" s="11"/>
      <c r="H63" s="5" t="str">
        <f t="shared" si="18"/>
        <v/>
      </c>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c r="CZ63" s="38"/>
      <c r="DA63" s="38"/>
      <c r="DB63" s="38"/>
      <c r="DC63" s="38"/>
      <c r="DD63" s="38"/>
      <c r="DE63" s="38"/>
      <c r="DF63" s="38"/>
      <c r="DG63" s="38"/>
      <c r="DH63" s="38"/>
      <c r="DI63" s="38"/>
      <c r="DJ63" s="38"/>
      <c r="DK63" s="38"/>
      <c r="DL63" s="38"/>
      <c r="DM63" s="38"/>
      <c r="DN63" s="38"/>
      <c r="DO63" s="38"/>
      <c r="DP63" s="38"/>
      <c r="DQ63" s="38"/>
      <c r="DR63" s="38"/>
      <c r="DS63" s="38"/>
      <c r="DT63" s="38"/>
      <c r="DU63" s="38"/>
      <c r="DV63" s="38"/>
      <c r="DW63" s="38"/>
      <c r="DX63" s="38"/>
      <c r="DY63" s="38"/>
      <c r="DZ63" s="38"/>
      <c r="EA63" s="38"/>
      <c r="EB63" s="38"/>
      <c r="EC63" s="38"/>
      <c r="ED63" s="38"/>
      <c r="EE63" s="38"/>
      <c r="EF63" s="38"/>
      <c r="EG63" s="38"/>
      <c r="EH63" s="38"/>
      <c r="EI63" s="38"/>
      <c r="EJ63" s="38"/>
      <c r="EK63" s="38"/>
    </row>
    <row r="64" spans="1:143" s="37" customFormat="1" ht="30" customHeight="1" thickBot="1" x14ac:dyDescent="0.25">
      <c r="A64" s="7"/>
      <c r="B64" s="80"/>
      <c r="C64" s="75"/>
      <c r="D64" s="76">
        <v>0</v>
      </c>
      <c r="E64" s="77"/>
      <c r="F64" s="77">
        <v>45805</v>
      </c>
      <c r="G64" s="11"/>
      <c r="H64" s="5" t="str">
        <f t="shared" si="18"/>
        <v/>
      </c>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c r="DB64" s="38"/>
      <c r="DC64" s="38"/>
      <c r="DD64" s="38"/>
      <c r="DE64" s="38"/>
      <c r="DF64" s="38"/>
      <c r="DG64" s="38"/>
      <c r="DH64" s="38"/>
      <c r="DI64" s="38"/>
      <c r="DJ64" s="38"/>
      <c r="DK64" s="38"/>
      <c r="DL64" s="38"/>
      <c r="DM64" s="38"/>
      <c r="DN64" s="38"/>
      <c r="DO64" s="38"/>
      <c r="DP64" s="38"/>
      <c r="DQ64" s="38"/>
      <c r="DR64" s="38"/>
      <c r="DS64" s="38"/>
      <c r="DT64" s="38"/>
      <c r="DU64" s="38"/>
      <c r="DV64" s="38"/>
      <c r="DW64" s="38"/>
      <c r="DX64" s="38"/>
      <c r="DY64" s="38"/>
      <c r="DZ64" s="38"/>
      <c r="EA64" s="38"/>
      <c r="EB64" s="38"/>
      <c r="EC64" s="38"/>
      <c r="ED64" s="38"/>
      <c r="EE64" s="38"/>
      <c r="EF64" s="38"/>
      <c r="EG64" s="38"/>
      <c r="EH64" s="38"/>
      <c r="EI64" s="38"/>
      <c r="EJ64" s="38"/>
      <c r="EK64" s="38"/>
    </row>
    <row r="65" spans="1:143" s="37" customFormat="1" ht="30" customHeight="1" thickBot="1" x14ac:dyDescent="0.25">
      <c r="A65" s="7"/>
      <c r="B65" s="112" t="s">
        <v>30</v>
      </c>
      <c r="C65" s="112"/>
      <c r="D65" s="112"/>
      <c r="E65" s="112"/>
      <c r="F65" s="78">
        <v>45821</v>
      </c>
      <c r="G65" s="11"/>
      <c r="H65" s="5" t="str">
        <f t="shared" si="18"/>
        <v/>
      </c>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row>
    <row r="66" spans="1:143" s="37" customFormat="1" ht="30" customHeight="1" thickBot="1" x14ac:dyDescent="0.25">
      <c r="A66" s="7"/>
      <c r="B66" s="85" t="s">
        <v>32</v>
      </c>
      <c r="C66" s="86"/>
      <c r="D66" s="87"/>
      <c r="E66" s="88"/>
      <c r="F66" s="89">
        <v>45805</v>
      </c>
      <c r="G66" s="11"/>
      <c r="H66" s="5" t="str">
        <f t="shared" si="18"/>
        <v/>
      </c>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row>
    <row r="67" spans="1:143" s="37" customFormat="1" ht="30" customHeight="1" thickBot="1" x14ac:dyDescent="0.25">
      <c r="A67" s="7"/>
      <c r="B67" s="80"/>
      <c r="C67" s="81"/>
      <c r="D67" s="76">
        <v>0</v>
      </c>
      <c r="E67" s="77"/>
      <c r="F67" s="77"/>
      <c r="G67" s="11"/>
      <c r="H67" s="5" t="str">
        <f t="shared" si="18"/>
        <v/>
      </c>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row>
    <row r="68" spans="1:143" s="37" customFormat="1" ht="30" customHeight="1" thickBot="1" x14ac:dyDescent="0.25">
      <c r="A68" s="7"/>
      <c r="B68" s="80"/>
      <c r="C68" s="75"/>
      <c r="D68" s="76">
        <v>0</v>
      </c>
      <c r="E68" s="77"/>
      <c r="F68" s="77"/>
      <c r="G68" s="11"/>
      <c r="H68" s="5" t="str">
        <f t="shared" si="18"/>
        <v/>
      </c>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row>
    <row r="69" spans="1:143" s="37" customFormat="1" ht="30" customHeight="1" thickBot="1" x14ac:dyDescent="0.25">
      <c r="A69" s="7"/>
      <c r="B69" s="80"/>
      <c r="C69" s="75"/>
      <c r="D69" s="76">
        <v>0</v>
      </c>
      <c r="E69" s="77"/>
      <c r="F69" s="77"/>
      <c r="G69" s="11"/>
      <c r="H69" s="5" t="str">
        <f t="shared" si="18"/>
        <v/>
      </c>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CT69" s="38"/>
      <c r="CU69" s="38"/>
      <c r="CV69" s="38"/>
      <c r="CW69" s="38"/>
      <c r="CX69" s="38"/>
      <c r="CY69" s="38"/>
      <c r="CZ69" s="38"/>
      <c r="DA69" s="38"/>
      <c r="DB69" s="38"/>
      <c r="DC69" s="38"/>
      <c r="DD69" s="38"/>
      <c r="DE69" s="38"/>
      <c r="DF69" s="38"/>
      <c r="DG69" s="38"/>
      <c r="DH69" s="38"/>
      <c r="DI69" s="38"/>
      <c r="DJ69" s="38"/>
      <c r="DK69" s="38"/>
      <c r="DL69" s="38"/>
      <c r="DM69" s="38"/>
      <c r="DN69" s="38"/>
      <c r="DO69" s="38"/>
      <c r="DP69" s="38"/>
      <c r="DQ69" s="38"/>
      <c r="DR69" s="38"/>
      <c r="DS69" s="38"/>
      <c r="DT69" s="38"/>
      <c r="DU69" s="38"/>
      <c r="DV69" s="38"/>
      <c r="DW69" s="38"/>
      <c r="DX69" s="38"/>
      <c r="DY69" s="38"/>
      <c r="DZ69" s="38"/>
      <c r="EA69" s="38"/>
      <c r="EB69" s="38"/>
      <c r="EC69" s="38"/>
      <c r="ED69" s="38"/>
      <c r="EE69" s="38"/>
      <c r="EF69" s="38"/>
      <c r="EG69" s="38"/>
      <c r="EH69" s="38"/>
      <c r="EI69" s="38"/>
      <c r="EJ69" s="38"/>
      <c r="EK69" s="38"/>
    </row>
    <row r="70" spans="1:143" s="37" customFormat="1" ht="30" customHeight="1" thickBot="1" x14ac:dyDescent="0.25">
      <c r="A70" s="7"/>
      <c r="B70" s="80"/>
      <c r="C70" s="75"/>
      <c r="D70" s="76">
        <v>0</v>
      </c>
      <c r="E70" s="77"/>
      <c r="F70" s="77"/>
      <c r="G70" s="11"/>
      <c r="H70" s="5" t="str">
        <f t="shared" si="18"/>
        <v/>
      </c>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c r="DB70" s="38"/>
      <c r="DC70" s="38"/>
      <c r="DD70" s="38"/>
      <c r="DE70" s="38"/>
      <c r="DF70" s="38"/>
      <c r="DG70" s="38"/>
      <c r="DH70" s="38"/>
      <c r="DI70" s="38"/>
      <c r="DJ70" s="38"/>
      <c r="DK70" s="38"/>
      <c r="DL70" s="38"/>
      <c r="DM70" s="38"/>
      <c r="DN70" s="38"/>
      <c r="DO70" s="38"/>
      <c r="DP70" s="38"/>
      <c r="DQ70" s="38"/>
      <c r="DR70" s="38"/>
      <c r="DS70" s="38"/>
      <c r="DT70" s="38"/>
      <c r="DU70" s="38"/>
      <c r="DV70" s="38"/>
      <c r="DW70" s="38"/>
      <c r="DX70" s="38"/>
      <c r="DY70" s="38"/>
      <c r="DZ70" s="38"/>
      <c r="EA70" s="38"/>
      <c r="EB70" s="38"/>
      <c r="EC70" s="38"/>
      <c r="ED70" s="38"/>
      <c r="EE70" s="38"/>
      <c r="EF70" s="38"/>
      <c r="EG70" s="38"/>
      <c r="EH70" s="38"/>
      <c r="EI70" s="38"/>
      <c r="EJ70" s="38"/>
      <c r="EK70" s="38"/>
    </row>
    <row r="71" spans="1:143" s="37" customFormat="1" ht="30" customHeight="1" thickBot="1" x14ac:dyDescent="0.25">
      <c r="A71" s="7"/>
      <c r="B71" s="85" t="s">
        <v>33</v>
      </c>
      <c r="C71" s="86"/>
      <c r="D71" s="87"/>
      <c r="E71" s="88"/>
      <c r="F71" s="89">
        <v>45812</v>
      </c>
      <c r="G71" s="11"/>
      <c r="H71" s="5" t="str">
        <f t="shared" si="18"/>
        <v/>
      </c>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row>
    <row r="72" spans="1:143" s="37" customFormat="1" ht="30" customHeight="1" thickBot="1" x14ac:dyDescent="0.25">
      <c r="A72" s="7"/>
      <c r="B72" s="80"/>
      <c r="C72" s="81"/>
      <c r="D72" s="76">
        <v>0</v>
      </c>
      <c r="E72" s="77"/>
      <c r="F72" s="77">
        <f>F71+1</f>
        <v>45813</v>
      </c>
      <c r="G72" s="11"/>
      <c r="H72" s="5" t="str">
        <f t="shared" si="18"/>
        <v/>
      </c>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row>
    <row r="73" spans="1:143" s="37" customFormat="1" ht="30" customHeight="1" thickBot="1" x14ac:dyDescent="0.25">
      <c r="A73" s="7"/>
      <c r="B73" s="80"/>
      <c r="C73" s="75"/>
      <c r="D73" s="76">
        <v>0</v>
      </c>
      <c r="E73" s="77"/>
      <c r="F73" s="77">
        <f t="shared" ref="F73:F80" si="19">F72+1</f>
        <v>45814</v>
      </c>
      <c r="G73" s="11"/>
      <c r="H73" s="5" t="str">
        <f t="shared" si="18"/>
        <v/>
      </c>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8"/>
      <c r="DF73" s="38"/>
      <c r="DG73" s="38"/>
      <c r="DH73" s="38"/>
      <c r="DI73" s="38"/>
      <c r="DJ73" s="38"/>
      <c r="DK73" s="38"/>
      <c r="DL73" s="38"/>
      <c r="DM73" s="38"/>
      <c r="DN73" s="38"/>
      <c r="DO73" s="38"/>
      <c r="DP73" s="38"/>
      <c r="DQ73" s="38"/>
      <c r="DR73" s="38"/>
      <c r="DS73" s="38"/>
      <c r="DT73" s="38"/>
      <c r="DU73" s="38"/>
      <c r="DV73" s="38"/>
      <c r="DW73" s="38"/>
      <c r="DX73" s="38"/>
      <c r="DY73" s="38"/>
      <c r="DZ73" s="38"/>
      <c r="EA73" s="38"/>
      <c r="EB73" s="38"/>
      <c r="EC73" s="38"/>
      <c r="ED73" s="38"/>
      <c r="EE73" s="38"/>
      <c r="EF73" s="38"/>
      <c r="EG73" s="38"/>
      <c r="EH73" s="38"/>
      <c r="EI73" s="38"/>
      <c r="EJ73" s="38"/>
      <c r="EK73" s="38"/>
    </row>
    <row r="74" spans="1:143" s="37" customFormat="1" ht="30" customHeight="1" thickBot="1" x14ac:dyDescent="0.25">
      <c r="A74" s="7"/>
      <c r="B74" s="80"/>
      <c r="C74" s="75"/>
      <c r="D74" s="76">
        <v>0</v>
      </c>
      <c r="E74" s="77"/>
      <c r="F74" s="77">
        <f t="shared" si="19"/>
        <v>45815</v>
      </c>
      <c r="G74" s="11"/>
      <c r="H74" s="5" t="str">
        <f t="shared" si="18"/>
        <v/>
      </c>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c r="DB74" s="38"/>
      <c r="DC74" s="38"/>
      <c r="DD74" s="38"/>
      <c r="DE74" s="38"/>
      <c r="DF74" s="38"/>
      <c r="DG74" s="38"/>
      <c r="DH74" s="38"/>
      <c r="DI74" s="38"/>
      <c r="DJ74" s="38"/>
      <c r="DK74" s="38"/>
      <c r="DL74" s="38"/>
      <c r="DM74" s="38"/>
      <c r="DN74" s="38"/>
      <c r="DO74" s="38"/>
      <c r="DP74" s="38"/>
      <c r="DQ74" s="38"/>
      <c r="DR74" s="38"/>
      <c r="DS74" s="38"/>
      <c r="DT74" s="38"/>
      <c r="DU74" s="38"/>
      <c r="DV74" s="38"/>
      <c r="DW74" s="38"/>
      <c r="DX74" s="38"/>
      <c r="DY74" s="38"/>
      <c r="DZ74" s="38"/>
      <c r="EA74" s="38"/>
      <c r="EB74" s="38"/>
      <c r="EC74" s="38"/>
      <c r="ED74" s="38"/>
      <c r="EE74" s="38"/>
      <c r="EF74" s="38"/>
      <c r="EG74" s="38"/>
      <c r="EH74" s="38"/>
      <c r="EI74" s="38"/>
      <c r="EJ74" s="38"/>
      <c r="EK74" s="38"/>
    </row>
    <row r="75" spans="1:143" s="37" customFormat="1" ht="30" customHeight="1" thickBot="1" x14ac:dyDescent="0.25">
      <c r="A75" s="7"/>
      <c r="B75" s="80"/>
      <c r="C75" s="75"/>
      <c r="D75" s="76">
        <v>0</v>
      </c>
      <c r="E75" s="77"/>
      <c r="F75" s="77">
        <f t="shared" si="19"/>
        <v>45816</v>
      </c>
      <c r="G75" s="11"/>
      <c r="H75" s="5" t="str">
        <f t="shared" si="18"/>
        <v/>
      </c>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c r="DB75" s="38"/>
      <c r="DC75" s="38"/>
      <c r="DD75" s="38"/>
      <c r="DE75" s="38"/>
      <c r="DF75" s="38"/>
      <c r="DG75" s="38"/>
      <c r="DH75" s="38"/>
      <c r="DI75" s="38"/>
      <c r="DJ75" s="38"/>
      <c r="DK75" s="38"/>
      <c r="DL75" s="38"/>
      <c r="DM75" s="38"/>
      <c r="DN75" s="38"/>
      <c r="DO75" s="38"/>
      <c r="DP75" s="38"/>
      <c r="DQ75" s="38"/>
      <c r="DR75" s="38"/>
      <c r="DS75" s="38"/>
      <c r="DT75" s="38"/>
      <c r="DU75" s="38"/>
      <c r="DV75" s="38"/>
      <c r="DW75" s="38"/>
      <c r="DX75" s="38"/>
      <c r="DY75" s="38"/>
      <c r="DZ75" s="38"/>
      <c r="EA75" s="38"/>
      <c r="EB75" s="38"/>
      <c r="EC75" s="38"/>
      <c r="ED75" s="38"/>
      <c r="EE75" s="38"/>
      <c r="EF75" s="38"/>
      <c r="EG75" s="38"/>
      <c r="EH75" s="38"/>
      <c r="EI75" s="38"/>
      <c r="EJ75" s="38"/>
      <c r="EK75" s="38"/>
    </row>
    <row r="76" spans="1:143" s="37" customFormat="1" ht="30" customHeight="1" thickBot="1" x14ac:dyDescent="0.25">
      <c r="A76" s="7"/>
      <c r="B76" s="80"/>
      <c r="C76" s="75"/>
      <c r="D76" s="76">
        <v>0</v>
      </c>
      <c r="E76" s="77"/>
      <c r="F76" s="77">
        <f t="shared" si="19"/>
        <v>45817</v>
      </c>
      <c r="G76" s="11"/>
      <c r="H76" s="5" t="str">
        <f t="shared" si="18"/>
        <v/>
      </c>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row>
    <row r="77" spans="1:143" s="37" customFormat="1" ht="30" customHeight="1" thickBot="1" x14ac:dyDescent="0.25">
      <c r="A77" s="7"/>
      <c r="B77" s="80"/>
      <c r="C77" s="75"/>
      <c r="D77" s="76">
        <v>0</v>
      </c>
      <c r="E77" s="77"/>
      <c r="F77" s="77">
        <f t="shared" si="19"/>
        <v>45818</v>
      </c>
      <c r="G77" s="11"/>
      <c r="H77" s="5" t="str">
        <f t="shared" si="18"/>
        <v/>
      </c>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row>
    <row r="78" spans="1:143" s="37" customFormat="1" ht="30" customHeight="1" thickBot="1" x14ac:dyDescent="0.25">
      <c r="A78" s="7"/>
      <c r="B78" s="80"/>
      <c r="C78" s="75"/>
      <c r="D78" s="76">
        <v>0</v>
      </c>
      <c r="E78" s="77"/>
      <c r="F78" s="77">
        <f t="shared" si="19"/>
        <v>45819</v>
      </c>
      <c r="G78" s="11"/>
      <c r="H78" s="5" t="str">
        <f t="shared" si="18"/>
        <v/>
      </c>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8"/>
      <c r="CW78" s="38"/>
      <c r="CX78" s="38"/>
      <c r="CY78" s="38"/>
      <c r="CZ78" s="38"/>
      <c r="DA78" s="38"/>
      <c r="DB78" s="38"/>
      <c r="DC78" s="38"/>
      <c r="DD78" s="38"/>
      <c r="DE78" s="38"/>
      <c r="DF78" s="38"/>
      <c r="DG78" s="38"/>
      <c r="DH78" s="38"/>
      <c r="DI78" s="38"/>
      <c r="DJ78" s="38"/>
      <c r="DK78" s="38"/>
      <c r="DL78" s="38"/>
      <c r="DM78" s="38"/>
      <c r="DN78" s="38"/>
      <c r="DO78" s="38"/>
      <c r="DP78" s="38"/>
      <c r="DQ78" s="38"/>
      <c r="DR78" s="38"/>
      <c r="DS78" s="38"/>
      <c r="DT78" s="38"/>
      <c r="DU78" s="38"/>
      <c r="DV78" s="38"/>
      <c r="DW78" s="38"/>
      <c r="DX78" s="38"/>
      <c r="DY78" s="38"/>
      <c r="DZ78" s="38"/>
      <c r="EA78" s="38"/>
      <c r="EB78" s="38"/>
      <c r="EC78" s="38"/>
      <c r="ED78" s="38"/>
      <c r="EE78" s="38"/>
      <c r="EF78" s="38"/>
      <c r="EG78" s="38"/>
      <c r="EH78" s="38"/>
      <c r="EI78" s="38"/>
      <c r="EJ78" s="38"/>
      <c r="EK78" s="38"/>
    </row>
    <row r="79" spans="1:143" s="37" customFormat="1" ht="30" customHeight="1" thickBot="1" x14ac:dyDescent="0.25">
      <c r="A79" s="7"/>
      <c r="B79" s="80"/>
      <c r="C79" s="75"/>
      <c r="D79" s="76">
        <v>0</v>
      </c>
      <c r="E79" s="77"/>
      <c r="F79" s="77">
        <f t="shared" si="19"/>
        <v>45820</v>
      </c>
      <c r="G79" s="11"/>
      <c r="H79" s="5" t="str">
        <f t="shared" si="18"/>
        <v/>
      </c>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CT79" s="38"/>
      <c r="CU79" s="38"/>
      <c r="CV79" s="38"/>
      <c r="CW79" s="38"/>
      <c r="CX79" s="38"/>
      <c r="CY79" s="38"/>
      <c r="CZ79" s="38"/>
      <c r="DA79" s="38"/>
      <c r="DB79" s="38"/>
      <c r="DC79" s="38"/>
      <c r="DD79" s="38"/>
      <c r="DE79" s="38"/>
      <c r="DF79" s="38"/>
      <c r="DG79" s="38"/>
      <c r="DH79" s="38"/>
      <c r="DI79" s="38"/>
      <c r="DJ79" s="38"/>
      <c r="DK79" s="38"/>
      <c r="DL79" s="38"/>
      <c r="DM79" s="38"/>
      <c r="DN79" s="38"/>
      <c r="DO79" s="38"/>
      <c r="DP79" s="38"/>
      <c r="DQ79" s="38"/>
      <c r="DR79" s="38"/>
      <c r="DS79" s="38"/>
      <c r="DT79" s="38"/>
      <c r="DU79" s="38"/>
      <c r="DV79" s="38"/>
      <c r="DW79" s="38"/>
      <c r="DX79" s="38"/>
      <c r="DY79" s="38"/>
      <c r="DZ79" s="38"/>
      <c r="EA79" s="38"/>
      <c r="EB79" s="38"/>
      <c r="EC79" s="38"/>
      <c r="ED79" s="38"/>
      <c r="EE79" s="38"/>
      <c r="EF79" s="38"/>
      <c r="EG79" s="38"/>
      <c r="EH79" s="38"/>
      <c r="EI79" s="38"/>
      <c r="EJ79" s="38"/>
      <c r="EK79" s="38"/>
    </row>
    <row r="80" spans="1:143" s="37" customFormat="1" ht="30" customHeight="1" thickBot="1" x14ac:dyDescent="0.25">
      <c r="A80" s="7"/>
      <c r="B80" s="80"/>
      <c r="C80" s="75"/>
      <c r="D80" s="76">
        <v>0</v>
      </c>
      <c r="E80" s="77"/>
      <c r="F80" s="77">
        <f t="shared" si="19"/>
        <v>45821</v>
      </c>
      <c r="G80" s="11"/>
      <c r="H80" s="5" t="str">
        <f t="shared" si="18"/>
        <v/>
      </c>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row>
    <row r="81" spans="1:64" s="37" customFormat="1" ht="30" customHeight="1" thickBot="1" x14ac:dyDescent="0.25">
      <c r="A81" s="7"/>
      <c r="B81" s="44"/>
      <c r="C81" s="45"/>
      <c r="D81" s="46"/>
      <c r="E81" s="47"/>
      <c r="F81" s="47"/>
      <c r="G81" s="11"/>
      <c r="H81" s="5" t="str">
        <f t="shared" si="18"/>
        <v/>
      </c>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row>
    <row r="82" spans="1:64" s="37" customFormat="1" ht="30" customHeight="1" thickBot="1" x14ac:dyDescent="0.25">
      <c r="A82" s="8"/>
      <c r="B82" s="48" t="s">
        <v>0</v>
      </c>
      <c r="C82" s="49"/>
      <c r="D82" s="50"/>
      <c r="E82" s="51"/>
      <c r="F82" s="52"/>
      <c r="G82" s="11"/>
      <c r="H82" s="6" t="str">
        <f t="shared" si="18"/>
        <v/>
      </c>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53"/>
      <c r="BL82" s="53"/>
    </row>
    <row r="83" spans="1:64" ht="30" customHeight="1" x14ac:dyDescent="0.2">
      <c r="G83" s="3"/>
    </row>
    <row r="84" spans="1:64" ht="30" customHeight="1" x14ac:dyDescent="0.25">
      <c r="C84" s="10"/>
      <c r="F84" s="9"/>
    </row>
    <row r="85" spans="1:64" ht="30" customHeight="1" x14ac:dyDescent="0.2">
      <c r="C85" s="4"/>
    </row>
  </sheetData>
  <mergeCells count="33">
    <mergeCell ref="DJ4:DP4"/>
    <mergeCell ref="DQ4:DW4"/>
    <mergeCell ref="DX4:ED4"/>
    <mergeCell ref="AY4:BE4"/>
    <mergeCell ref="BF4:BL4"/>
    <mergeCell ref="BM4:BS4"/>
    <mergeCell ref="EE4:EK4"/>
    <mergeCell ref="A5:A6"/>
    <mergeCell ref="B5:B6"/>
    <mergeCell ref="C5:C6"/>
    <mergeCell ref="D5:D6"/>
    <mergeCell ref="E5:E6"/>
    <mergeCell ref="F5:F6"/>
    <mergeCell ref="BT4:BZ4"/>
    <mergeCell ref="CA4:CG4"/>
    <mergeCell ref="CH4:CN4"/>
    <mergeCell ref="CO4:CU4"/>
    <mergeCell ref="CV4:DB4"/>
    <mergeCell ref="DC4:DI4"/>
    <mergeCell ref="AD4:AJ4"/>
    <mergeCell ref="AK4:AQ4"/>
    <mergeCell ref="AR4:AX4"/>
    <mergeCell ref="B58:E58"/>
    <mergeCell ref="B65:E65"/>
    <mergeCell ref="I1:O1"/>
    <mergeCell ref="Q1:Z1"/>
    <mergeCell ref="I2:O2"/>
    <mergeCell ref="Q2:Z2"/>
    <mergeCell ref="I4:O4"/>
    <mergeCell ref="P4:V4"/>
    <mergeCell ref="W4:AC4"/>
    <mergeCell ref="B8:E8"/>
    <mergeCell ref="B37:E37"/>
  </mergeCells>
  <conditionalFormatting sqref="D9:D36 D7 D38:D57 D59:D64 D66:D82">
    <cfRule type="dataBar" priority="210">
      <dataBar>
        <cfvo type="num" val="0"/>
        <cfvo type="num" val="1"/>
        <color theme="0"/>
      </dataBar>
      <extLst>
        <ext xmlns:x14="http://schemas.microsoft.com/office/spreadsheetml/2009/9/main" uri="{B025F937-C7B1-47D3-B67F-A62EFF666E3E}">
          <x14:id>{29F22B01-1699-4654-9CDF-CDC3A4417563}</x14:id>
        </ext>
      </extLst>
    </cfRule>
  </conditionalFormatting>
  <conditionalFormatting sqref="I10:BK17 I30:BK36">
    <cfRule type="expression" dxfId="44" priority="52" stopIfTrue="1">
      <formula>AND(task_end&gt;=I$5,task_start&lt;J$5)</formula>
    </cfRule>
  </conditionalFormatting>
  <conditionalFormatting sqref="I19:BK22">
    <cfRule type="expression" dxfId="43" priority="104" stopIfTrue="1">
      <formula>AND(task_end&gt;=I$5,task_start&lt;J$5)</formula>
    </cfRule>
  </conditionalFormatting>
  <conditionalFormatting sqref="I19:BK26">
    <cfRule type="expression" dxfId="42" priority="102">
      <formula>AND(task_start&lt;=I$5,ROUNDDOWN((task_end-task_start+1)*task_progress,0)+task_start-1&gt;=I$5)</formula>
    </cfRule>
  </conditionalFormatting>
  <conditionalFormatting sqref="I23:BK24">
    <cfRule type="expression" dxfId="41" priority="207" stopIfTrue="1">
      <formula>AND(task_end&gt;=I$5,task_start&lt;J$5)</formula>
    </cfRule>
  </conditionalFormatting>
  <conditionalFormatting sqref="I25:BK26">
    <cfRule type="expression" dxfId="40" priority="194" stopIfTrue="1">
      <formula>AND(task_end&gt;=I$5,task_start&lt;J$5)</formula>
    </cfRule>
  </conditionalFormatting>
  <conditionalFormatting sqref="I28:BK28">
    <cfRule type="expression" dxfId="39" priority="46">
      <formula>AND(task_start&lt;=I$5,ROUNDDOWN((task_end-task_start+1)*task_progress,0)+task_start-1&gt;=I$5)</formula>
    </cfRule>
  </conditionalFormatting>
  <conditionalFormatting sqref="I28:BK29">
    <cfRule type="expression" dxfId="38" priority="47" stopIfTrue="1">
      <formula>AND(task_end&gt;=I$5,task_start&lt;J$5)</formula>
    </cfRule>
  </conditionalFormatting>
  <conditionalFormatting sqref="I29:BK36 I10:BK17">
    <cfRule type="expression" dxfId="37" priority="50">
      <formula>AND(task_start&lt;=I$5,ROUNDDOWN((task_end-task_start+1)*task_progress,0)+task_start-1&gt;=I$5)</formula>
    </cfRule>
  </conditionalFormatting>
  <conditionalFormatting sqref="I39:BK46 I57:BK57 I60:BC60 BF60:BK60 I61:BK64">
    <cfRule type="expression" dxfId="36" priority="211">
      <formula>AND(task_start&lt;=I$5,ROUNDDOWN((task_end-task_start+1)*task_progress,0)+task_start-1&gt;=I$5)</formula>
    </cfRule>
    <cfRule type="expression" dxfId="35" priority="212" stopIfTrue="1">
      <formula>AND(task_end&gt;=I$5,task_start&lt;J$5)</formula>
    </cfRule>
  </conditionalFormatting>
  <conditionalFormatting sqref="I48:BK52">
    <cfRule type="expression" dxfId="34" priority="167">
      <formula>AND(task_start&lt;=I$5,ROUNDDOWN((task_end-task_start+1)*task_progress,0)+task_start-1&gt;=I$5)</formula>
    </cfRule>
    <cfRule type="expression" dxfId="33" priority="168" stopIfTrue="1">
      <formula>AND(task_end&gt;=I$5,task_start&lt;J$5)</formula>
    </cfRule>
  </conditionalFormatting>
  <conditionalFormatting sqref="I54:BK57">
    <cfRule type="expression" dxfId="32" priority="16">
      <formula>AND(task_start&lt;=I$5,ROUNDDOWN((task_end-task_start+1)*task_progress,0)+task_start-1&gt;=I$5)</formula>
    </cfRule>
    <cfRule type="expression" dxfId="31" priority="17" stopIfTrue="1">
      <formula>AND(task_end&gt;=I$5,task_start&lt;J$5)</formula>
    </cfRule>
  </conditionalFormatting>
  <conditionalFormatting sqref="I19:EK26 I48:EK52 I10:EK17 I28:EK36 I54:EK57 BM4:EJ6 I4:BL7 I8:J9 I18:J18 I27:J27 I37:EM37 BL38:EM38 I38:BK40 BL39:EK40 I41:EK46 I47:EM47 I53:EM53 I60:BC60 BF60:EK60 I58:EM59 I61:EK64 I65:EM66 I67:BC67 BF67:EK67 I68:EK70 I71:EM71 I72:BC72 BF72:EK72 I73:EK80">
    <cfRule type="expression" dxfId="30" priority="205">
      <formula>AND(TODAY()&gt;=I$5, TODAY()&lt;J$5)</formula>
    </cfRule>
  </conditionalFormatting>
  <conditionalFormatting sqref="BD60">
    <cfRule type="expression" dxfId="29" priority="216">
      <formula>AND(task_start&lt;=BE$5,ROUNDDOWN((task_end-task_start+1)*task_progress,0)+task_start-1&gt;=BE$5)</formula>
    </cfRule>
    <cfRule type="expression" dxfId="28" priority="217" stopIfTrue="1">
      <formula>AND(task_end&gt;=BE$5,task_start&lt;BF$5)</formula>
    </cfRule>
    <cfRule type="expression" dxfId="27" priority="219">
      <formula>AND(TODAY()&gt;=BE$5, TODAY()&lt;BF$5)</formula>
    </cfRule>
  </conditionalFormatting>
  <conditionalFormatting sqref="BL10:EK17">
    <cfRule type="expression" dxfId="26" priority="51">
      <formula>AND(task_start&lt;=BL$5,ROUNDDOWN((task_end-task_start+1)*task_progress,0)+task_start-1&gt;=BL$5)</formula>
    </cfRule>
    <cfRule type="expression" dxfId="25" priority="53" stopIfTrue="1">
      <formula>AND(task_end&gt;=BL$5,task_start&lt;BM$5)</formula>
    </cfRule>
  </conditionalFormatting>
  <conditionalFormatting sqref="BL19:EK22">
    <cfRule type="expression" dxfId="24" priority="105" stopIfTrue="1">
      <formula>AND(task_end&gt;=BL$5,task_start&lt;BM$5)</formula>
    </cfRule>
  </conditionalFormatting>
  <conditionalFormatting sqref="BL19:EK26">
    <cfRule type="expression" dxfId="23" priority="103">
      <formula>AND(task_start&lt;=BL$5,ROUNDDOWN((task_end-task_start+1)*task_progress,0)+task_start-1&gt;=BL$5)</formula>
    </cfRule>
  </conditionalFormatting>
  <conditionalFormatting sqref="BL25:EK26">
    <cfRule type="expression" dxfId="22" priority="196" stopIfTrue="1">
      <formula>AND(task_end&gt;=BL$5,task_start&lt;BM$5)</formula>
    </cfRule>
  </conditionalFormatting>
  <conditionalFormatting sqref="BL28:EK28">
    <cfRule type="expression" dxfId="21" priority="48">
      <formula>AND(task_start&lt;=BL$5,ROUNDDOWN((task_end-task_start+1)*task_progress,0)+task_start-1&gt;=BL$5)</formula>
    </cfRule>
  </conditionalFormatting>
  <conditionalFormatting sqref="BL28:EK29">
    <cfRule type="expression" dxfId="20" priority="49" stopIfTrue="1">
      <formula>AND(task_end&gt;=BL$5,task_start&lt;BM$5)</formula>
    </cfRule>
  </conditionalFormatting>
  <conditionalFormatting sqref="BL29:EK29">
    <cfRule type="expression" dxfId="19" priority="195">
      <formula>AND(task_start&lt;=BL$5,ROUNDDOWN((task_end-task_start+1)*task_progress,0)+task_start-1&gt;=BL$5)</formula>
    </cfRule>
  </conditionalFormatting>
  <conditionalFormatting sqref="BL30:EK36">
    <cfRule type="expression" dxfId="18" priority="24">
      <formula>AND(task_start&lt;=BL$5,ROUNDDOWN((task_end-task_start+1)*task_progress,0)+task_start-1&gt;=BL$5)</formula>
    </cfRule>
    <cfRule type="expression" dxfId="17" priority="25" stopIfTrue="1">
      <formula>AND(task_end&gt;=BL$5,task_start&lt;BM$5)</formula>
    </cfRule>
  </conditionalFormatting>
  <conditionalFormatting sqref="BL39:EK46 BL57:EK57 BL23:EK24 BL60:EK64">
    <cfRule type="expression" dxfId="16" priority="209" stopIfTrue="1">
      <formula>AND(task_end&gt;=BL$5,task_start&lt;BM$5)</formula>
    </cfRule>
  </conditionalFormatting>
  <conditionalFormatting sqref="BL48:EK52">
    <cfRule type="expression" dxfId="15" priority="165">
      <formula>AND(task_start&lt;=BL$5,ROUNDDOWN((task_end-task_start+1)*task_progress,0)+task_start-1&gt;=BL$5)</formula>
    </cfRule>
    <cfRule type="expression" dxfId="14" priority="166" stopIfTrue="1">
      <formula>AND(task_end&gt;=BL$5,task_start&lt;BM$5)</formula>
    </cfRule>
  </conditionalFormatting>
  <conditionalFormatting sqref="BL54:EK57">
    <cfRule type="expression" dxfId="13" priority="14">
      <formula>AND(task_start&lt;=BL$5,ROUNDDOWN((task_end-task_start+1)*task_progress,0)+task_start-1&gt;=BL$5)</formula>
    </cfRule>
    <cfRule type="expression" dxfId="12" priority="15" stopIfTrue="1">
      <formula>AND(task_end&gt;=BL$5,task_start&lt;BM$5)</formula>
    </cfRule>
  </conditionalFormatting>
  <conditionalFormatting sqref="BL57:EK57 BL39:EK46 BL60:EK64">
    <cfRule type="expression" dxfId="11" priority="208">
      <formula>AND(task_start&lt;=BL$5,ROUNDDOWN((task_end-task_start+1)*task_progress,0)+task_start-1&gt;=BL$5)</formula>
    </cfRule>
  </conditionalFormatting>
  <conditionalFormatting sqref="EK4:EK6">
    <cfRule type="expression" dxfId="10" priority="213">
      <formula>AND(TODAY()&gt;=EK$5, TODAY()&lt;#REF!)</formula>
    </cfRule>
  </conditionalFormatting>
  <conditionalFormatting sqref="I67:BC67 BF67:BK67 I68:BK70 I72:BC72 BF72:BK72 I73:BK80">
    <cfRule type="expression" dxfId="9" priority="6">
      <formula>AND(task_start&lt;=I$5,ROUNDDOWN((task_end-task_start+1)*task_progress,0)+task_start-1&gt;=I$5)</formula>
    </cfRule>
    <cfRule type="expression" dxfId="8" priority="7" stopIfTrue="1">
      <formula>AND(task_end&gt;=I$5,task_start&lt;J$5)</formula>
    </cfRule>
  </conditionalFormatting>
  <conditionalFormatting sqref="BD67">
    <cfRule type="expression" dxfId="7" priority="8">
      <formula>AND(task_start&lt;=BE$5,ROUNDDOWN((task_end-task_start+1)*task_progress,0)+task_start-1&gt;=BE$5)</formula>
    </cfRule>
    <cfRule type="expression" dxfId="6" priority="9" stopIfTrue="1">
      <formula>AND(task_end&gt;=BE$5,task_start&lt;BF$5)</formula>
    </cfRule>
    <cfRule type="expression" dxfId="5" priority="10">
      <formula>AND(TODAY()&gt;=BE$5, TODAY()&lt;BF$5)</formula>
    </cfRule>
  </conditionalFormatting>
  <conditionalFormatting sqref="BL67:EK70 BL72:EK80">
    <cfRule type="expression" dxfId="4" priority="5" stopIfTrue="1">
      <formula>AND(task_end&gt;=BL$5,task_start&lt;BM$5)</formula>
    </cfRule>
  </conditionalFormatting>
  <conditionalFormatting sqref="BL67:EK70 BL72:EK80">
    <cfRule type="expression" dxfId="3" priority="4">
      <formula>AND(task_start&lt;=BL$5,ROUNDDOWN((task_end-task_start+1)*task_progress,0)+task_start-1&gt;=BL$5)</formula>
    </cfRule>
  </conditionalFormatting>
  <conditionalFormatting sqref="BD72">
    <cfRule type="expression" dxfId="2" priority="1">
      <formula>AND(task_start&lt;=BE$5,ROUNDDOWN((task_end-task_start+1)*task_progress,0)+task_start-1&gt;=BE$5)</formula>
    </cfRule>
    <cfRule type="expression" dxfId="1" priority="2" stopIfTrue="1">
      <formula>AND(task_end&gt;=BE$5,task_start&lt;BF$5)</formula>
    </cfRule>
    <cfRule type="expression" dxfId="0" priority="3">
      <formula>AND(TODAY()&gt;=BE$5, TODAY()&lt;BF$5)</formula>
    </cfRule>
  </conditionalFormatting>
  <dataValidations disablePrompts="1" count="9">
    <dataValidation allowBlank="1" showInputMessage="1" showErrorMessage="1" prompt="This row marks the end of the Project Schedule. DO NOT enter anything in this row. _x000a_Insert new rows ABOVE this one to continue building out your Project Schedule." sqref="A82" xr:uid="{100230F8-1EDC-4B30-B21D-63115927E03A}"/>
    <dataValidation allowBlank="1" showInputMessage="1" showErrorMessage="1" prompt="Phase 4's sample block starts in cell B26." sqref="A37:A38 A47 A53 A58:A59 A65:A66 A71" xr:uid="{79A014A3-CA43-41EA-ACE0-0C551F902AD4}"/>
    <dataValidation allowBlank="1" showInputMessage="1" showErrorMessage="1" prompt="Phase 3's sample block starts in cell B20." sqref="A8:A9 A18 A27" xr:uid="{3627028F-B707-4E81-B3FA-02FE23E85D78}"/>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142D2632-2923-4CE1-8BFD-1650F66AF64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BCFC2FE0-5D73-4168-9772-8F83A9A2DCF8}"/>
    <dataValidation allowBlank="1" showInputMessage="1" showErrorMessage="1" prompt="Enter the name of the Project Lead in cell C3. Enter the Project Start date in cell Q1. Project Start: label is in cell I1." sqref="A3" xr:uid="{EEBC8B88-D304-469B-8DD2-7F642C7504CC}"/>
    <dataValidation allowBlank="1" showInputMessage="1" showErrorMessage="1" prompt="Enter Company name in cel B2." sqref="A2" xr:uid="{7B745F83-3515-42C3-AB37-B575A1199FF7}"/>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2F6D282-3235-41D1-BD4F-FA5B30E3F568}"/>
    <dataValidation type="whole" operator="greaterThanOrEqual" allowBlank="1" showInputMessage="1" promptTitle="Display Week" prompt="Changing this number will scroll the Gantt Chart view." sqref="Q2" xr:uid="{8F06D59C-3F47-475B-97BD-E69658A03F4E}">
      <formula1>1</formula1>
    </dataValidation>
  </dataValidations>
  <hyperlinks>
    <hyperlink ref="B4" r:id="rId1" xr:uid="{03FD10E7-0D1E-4130-AC3F-9C08BEAC4AF0}"/>
    <hyperlink ref="B3" r:id="rId2" xr:uid="{0E74C7EE-610C-4530-BE48-6AB36354065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7 F47" formula="1"/>
  </ignoredErrors>
  <extLst>
    <ext xmlns:x14="http://schemas.microsoft.com/office/spreadsheetml/2009/9/main" uri="{78C0D931-6437-407d-A8EE-F0AAD7539E65}">
      <x14:conditionalFormattings>
        <x14:conditionalFormatting xmlns:xm="http://schemas.microsoft.com/office/excel/2006/main">
          <x14:cfRule type="dataBar" id="{29F22B01-1699-4654-9CDF-CDC3A4417563}">
            <x14:dataBar minLength="0" maxLength="100" gradient="0">
              <x14:cfvo type="num">
                <xm:f>0</xm:f>
              </x14:cfvo>
              <x14:cfvo type="num">
                <xm:f>1</xm:f>
              </x14:cfvo>
              <x14:negativeFillColor rgb="FFFF0000"/>
              <x14:axisColor rgb="FF000000"/>
            </x14:dataBar>
          </x14:cfRule>
          <xm:sqref>D9:D36 D7 D38:D57 D59:D64 D66:D82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terms/"/>
    <ds:schemaRef ds:uri="http://purl.org/dc/elements/1.1/"/>
    <ds:schemaRef ds:uri="230e9df3-be65-4c73-a93b-d1236ebd677e"/>
    <ds:schemaRef ds:uri="http://schemas.microsoft.com/office/2006/metadata/properties"/>
    <ds:schemaRef ds:uri="http://schemas.microsoft.com/office/2006/documentManagement/types"/>
    <ds:schemaRef ds:uri="http://schemas.openxmlformats.org/package/2006/metadata/core-properties"/>
    <ds:schemaRef ds:uri="16c05727-aa75-4e4a-9b5f-8a80a1165891"/>
    <ds:schemaRef ds:uri="71af3243-3dd4-4a8d-8c0d-dd76da1f02a5"/>
    <ds:schemaRef ds:uri="http://purl.org/dc/dcmitype/"/>
    <ds:schemaRef ds:uri="http://schemas.microsoft.com/office/infopath/2007/PartnerControl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12</vt:i4>
      </vt:variant>
    </vt:vector>
  </HeadingPairs>
  <TitlesOfParts>
    <vt:vector size="14" baseType="lpstr">
      <vt:lpstr>Sprints</vt:lpstr>
      <vt:lpstr>ControleSemanal</vt:lpstr>
      <vt:lpstr>ControleSemanal!Display_Week</vt:lpstr>
      <vt:lpstr>Sprints!Display_Week</vt:lpstr>
      <vt:lpstr>ControleSemanal!Project_Start</vt:lpstr>
      <vt:lpstr>Sprints!Project_Start</vt:lpstr>
      <vt:lpstr>ControleSemanal!task_end</vt:lpstr>
      <vt:lpstr>Sprints!task_end</vt:lpstr>
      <vt:lpstr>ControleSemanal!task_progress</vt:lpstr>
      <vt:lpstr>Sprints!task_progress</vt:lpstr>
      <vt:lpstr>ControleSemanal!task_start</vt:lpstr>
      <vt:lpstr>Sprints!task_start</vt:lpstr>
      <vt:lpstr>ControleSemanal!Titulos_de_impressao</vt:lpstr>
      <vt:lpstr>Sprints!Titulos_de_impressao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elisfcampos</dc:creator>
  <dc:description/>
  <cp:lastModifiedBy>joao vitor moraiss souza</cp:lastModifiedBy>
  <dcterms:created xsi:type="dcterms:W3CDTF">2022-03-11T22:41:12Z</dcterms:created>
  <dcterms:modified xsi:type="dcterms:W3CDTF">2025-03-23T16:56:07Z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