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20"/>
  </bookViews>
  <sheets>
    <sheet name="Продукты питания" sheetId="1" r:id="rId1"/>
    <sheet name="Непродовольственные товары" sheetId="2" r:id="rId2"/>
    <sheet name="Жилье" sheetId="3" r:id="rId3"/>
    <sheet name="Транспорт" sheetId="4" r:id="rId4"/>
    <sheet name="Услуги" sheetId="5" r:id="rId5"/>
    <sheet name="Рестораны и кафе" sheetId="6" r:id="rId6"/>
    <sheet name="Свод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B7" authorId="0">
      <text>
        <r>
          <rPr>
            <sz val="10"/>
            <rFont val="SimSun"/>
            <charset val="134"/>
          </rPr>
          <t>ценника с формулировкой "картофель отечественный" не удалось найти ни в магазинах, ни на сайтах с доставкой из пятерочки, был подобран максимально похожий по названию, внешнему виду и цене товар</t>
        </r>
      </text>
    </comment>
    <comment ref="B9" authorId="0">
      <text>
        <r>
          <rPr>
            <sz val="10"/>
            <rFont val="SimSun"/>
            <charset val="134"/>
          </rPr>
          <t xml:space="preserve">900 г
</t>
        </r>
      </text>
    </comment>
    <comment ref="B11" authorId="0">
      <text>
        <r>
          <rPr>
            <sz val="10"/>
            <rFont val="SimSun"/>
            <charset val="134"/>
          </rPr>
          <t xml:space="preserve">классическая упаковка
</t>
        </r>
      </text>
    </comment>
    <comment ref="B12" authorId="0">
      <text>
        <r>
          <rPr>
            <sz val="10"/>
            <rFont val="SimSun"/>
            <charset val="134"/>
          </rPr>
          <t>950 г</t>
        </r>
      </text>
    </comment>
    <comment ref="AC14" authorId="0">
      <text>
        <r>
          <rPr>
            <sz val="10"/>
            <rFont val="SimSun"/>
            <charset val="134"/>
          </rPr>
          <t xml:space="preserve">огурцы короткоплодные не были найдены в магазинах и на сайте. замена на другие огурцы на развес </t>
        </r>
      </text>
    </comment>
    <comment ref="M16" authorId="0">
      <text>
        <r>
          <rPr>
            <sz val="10"/>
            <rFont val="SimSun"/>
            <charset val="134"/>
          </rPr>
          <t>в магазине привычный сахар не был найден. Замена на сахар на сайте доставки Пятерочки: он имеет отличие в названии и по картинке сложно понять, это тот же сахар или аналог, НО был подобран как самый близкий по цене к привычному</t>
        </r>
      </text>
    </comment>
    <comment ref="U16" authorId="0">
      <text>
        <r>
          <rPr>
            <sz val="10"/>
            <rFont val="SimSun"/>
            <charset val="134"/>
          </rPr>
          <t>в магазине привычный сахар не был найден. Замена на сахар на сайте доставки Пятерочки: он имеет отличие в названии и по картинке сложно понять, это тот же сахар или аналог, НО был подобран как самый близкий по цене к привычному</t>
        </r>
      </text>
    </comment>
    <comment ref="F17" authorId="0">
      <text>
        <r>
          <rPr>
            <sz val="10"/>
            <rFont val="SimSun"/>
            <charset val="134"/>
          </rPr>
          <t>бренд, который брали до этого, отсутствовал в 3х магазинах, а также в интернет-магазине. товар был заменён на идентичный</t>
        </r>
      </text>
    </comment>
    <comment ref="G17" authorId="0">
      <text>
        <r>
          <rPr>
            <sz val="10"/>
            <rFont val="SimSun"/>
            <charset val="134"/>
          </rPr>
          <t>привычный бренд снова появился на полках (и подорожал), вернулись к нему</t>
        </r>
      </text>
    </comment>
    <comment ref="B18" authorId="0">
      <text>
        <r>
          <rPr>
            <sz val="10"/>
            <rFont val="SimSun"/>
            <charset val="134"/>
          </rPr>
          <t xml:space="preserve">430 г
</t>
        </r>
      </text>
    </comment>
    <comment ref="B21" authorId="0">
      <text>
        <r>
          <rPr>
            <sz val="10"/>
            <rFont val="SimSun"/>
            <charset val="134"/>
          </rPr>
          <t>классический брусок</t>
        </r>
      </text>
    </comment>
    <comment ref="B25" authorId="0">
      <text>
        <r>
          <rPr>
            <sz val="10"/>
            <rFont val="SimSun"/>
            <charset val="134"/>
          </rPr>
          <t>25 пакетиков</t>
        </r>
      </text>
    </comment>
    <comment ref="D25" authorId="0">
      <text>
        <r>
          <rPr>
            <sz val="10"/>
            <rFont val="SimSun"/>
            <charset val="134"/>
          </rPr>
          <t xml:space="preserve">Тот же чай, бренд и количество пакетиков, даже внешне почти не отличишь. Но это другая, видимо, более премиальная линейка. Нашего привычного чая не было
</t>
        </r>
      </text>
    </comment>
    <comment ref="F26" authorId="0">
      <text>
        <r>
          <rPr>
            <sz val="10"/>
            <rFont val="SimSun"/>
            <charset val="134"/>
          </rPr>
          <t>В прошлый раз цена была с белым ценником, без скидки. Сейчас та же цена (139,99) - это цена по карте со скидкой. А для людей без карты цена выросла (хотя раньше без скидки было то же, что сейчас со скидкой)</t>
        </r>
      </text>
    </comment>
    <comment ref="T27" authorId="0">
      <text>
        <r>
          <rPr>
            <sz val="10"/>
            <rFont val="SimSun"/>
            <charset val="134"/>
          </rPr>
          <t>Яйца той марки, которая использовалась до этого, не удалось найти не в физических магазинах, не онлайн. Были использованы яйца другой фирмы, но той же категории и в том же количестве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O9" authorId="0">
      <text>
        <r>
          <rPr>
            <sz val="10"/>
            <rFont val="SimSun"/>
            <charset val="134"/>
          </rPr>
          <t>акция в онлайн-магазине пятёрочки (яндекс.доставка)</t>
        </r>
      </text>
    </comment>
    <comment ref="W10" authorId="0">
      <text>
        <r>
          <rPr>
            <sz val="10"/>
            <rFont val="SimSun"/>
            <charset val="134"/>
          </rPr>
          <t>смартфоны классического цвета перестали быть в наличии, замена на ту же модель другого цвета</t>
        </r>
      </text>
    </comment>
    <comment ref="X10" authorId="0">
      <text>
        <r>
          <rPr>
            <sz val="10"/>
            <rFont val="SimSun"/>
            <charset val="134"/>
          </rPr>
          <t>модель совсем пропала из наличия в магазине. Замена на ту же модель, но немного с другими характеристиками, цвет тот же, магазин другой, но аналогично популярный</t>
        </r>
      </text>
    </comment>
    <comment ref="S13" authorId="0">
      <text>
        <r>
          <rPr>
            <sz val="10"/>
            <rFont val="SimSun"/>
            <charset val="134"/>
          </rPr>
          <t>Ссылка на футболку, которая использовалась до этого, перестала быть активна (товар был удалён). При этом, в разделе того же поставщика (продавца) появилась абсолютно идентичная футболка с идентичными фото, но другой ценой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4" authorId="0">
      <text>
        <r>
          <rPr>
            <sz val="10"/>
            <rFont val="SimSun"/>
            <charset val="134"/>
          </rPr>
          <t>предыдущая квартира была снята с публикации. Это квартира на той же улице, метраж немного меньше, всё проще, но другого более подходящего варианта найти не удалось</t>
        </r>
      </text>
    </comment>
    <comment ref="F4" authorId="0">
      <text>
        <r>
          <rPr>
            <sz val="10"/>
            <rFont val="SimSun"/>
            <charset val="134"/>
          </rPr>
          <t>предыдущая квартира была снята с публикации, замена на квартиру на той же улице (метраж чуть меньше, но ремонт получше)</t>
        </r>
      </text>
    </comment>
    <comment ref="G4" authorId="0">
      <text>
        <r>
          <rPr>
            <sz val="10"/>
            <rFont val="SimSun"/>
            <charset val="134"/>
          </rPr>
          <t>предыдущая квартира была снята с публикации, замена на квартиру на той же улице (метраж почти тот же)</t>
        </r>
      </text>
    </comment>
    <comment ref="R4" authorId="0">
      <text>
        <r>
          <rPr>
            <sz val="10"/>
            <rFont val="SimSun"/>
            <charset val="134"/>
          </rPr>
          <t xml:space="preserve">Предыдущая квартира была сдана. Подобрана похожая в соседнем доме. Квартира несущественно больше по площади и находится в более симпатичном доме
</t>
        </r>
      </text>
    </comment>
    <comment ref="S4" authorId="0">
      <text>
        <r>
          <rPr>
            <sz val="10"/>
            <rFont val="SimSun"/>
            <charset val="134"/>
          </rPr>
          <t>Предыдущая квартира была сдана. Подобрана похожая в том же районе. Квартира несущественно больше по площади</t>
        </r>
      </text>
    </comment>
    <comment ref="T4" authorId="0">
      <text>
        <r>
          <rPr>
            <sz val="10"/>
            <rFont val="SimSun"/>
            <charset val="134"/>
          </rPr>
          <t>Предыдущая квартира была сдана. Подобрана похожая на той же улице. Ремонт в квартире проще, однако в районе других вариантов вообще не было</t>
        </r>
      </text>
    </comment>
    <comment ref="U4" authorId="0">
      <text>
        <r>
          <rPr>
            <sz val="10"/>
            <rFont val="SimSun"/>
            <charset val="134"/>
          </rPr>
          <t>Предыдущая квартира была сдана. Подобрана похожая на ближайшей возможной улице. Ремонт того же уровня, площадь практически не отличается</t>
        </r>
      </text>
    </comment>
    <comment ref="W4" authorId="0">
      <text>
        <r>
          <rPr>
            <sz val="10"/>
            <rFont val="SimSun"/>
            <charset val="134"/>
          </rPr>
          <t>Замена: квартира на соседней улице, размер и ремонт идентичный</t>
        </r>
      </text>
    </comment>
    <comment ref="Y4" authorId="0">
      <text>
        <r>
          <rPr>
            <sz val="10"/>
            <rFont val="SimSun"/>
            <charset val="134"/>
          </rPr>
          <t>первый раз упала в цене та же квартира, которую наблюдали до этого. продавец не изменился. возможно, есть проблемы или какая-то еще причина, по которой не сдается</t>
        </r>
      </text>
    </comment>
    <comment ref="Z4" authorId="0">
      <text>
        <r>
          <rPr>
            <sz val="10"/>
            <rFont val="SimSun"/>
            <charset val="134"/>
          </rPr>
          <t>предыдущая квартира была сдана, найдена замена в том же районе. Площадь совсем немного больше</t>
        </r>
      </text>
    </comment>
    <comment ref="AA4" authorId="0">
      <text>
        <r>
          <rPr>
            <sz val="10"/>
            <rFont val="SimSun"/>
            <charset val="134"/>
          </rPr>
          <t>предыдущая квартира была сдана, однако снова появилась в доступе квартира, которую изучали до предыдущей - она и была вновь выбрана</t>
        </r>
      </text>
    </comment>
    <comment ref="AB4" authorId="0">
      <text>
        <r>
          <rPr>
            <sz val="10"/>
            <rFont val="SimSun"/>
            <charset val="134"/>
          </rPr>
          <t>предыдущая квартира была сдана, замена на новую. данная квартира фактически индентична по метражу предыдущей, однако ремонт хуже. Другим вариантов со схожим метражом в исследуемой области не было</t>
        </r>
      </text>
    </comment>
    <comment ref="D5" authorId="0">
      <text>
        <r>
          <rPr>
            <sz val="10"/>
            <rFont val="SimSun"/>
            <charset val="134"/>
          </rPr>
          <t>объявление было снято с публикации, найдено идентичное в том же доме</t>
        </r>
      </text>
    </comment>
    <comment ref="N5" authorId="0">
      <text>
        <r>
          <rPr>
            <sz val="10"/>
            <rFont val="SimSun"/>
            <charset val="134"/>
          </rPr>
          <t xml:space="preserve">предыдущая квартира продана. подобрана новая: максимально схожи метраж, этаж и расположение
</t>
        </r>
      </text>
    </comment>
    <comment ref="O5" authorId="0">
      <text>
        <r>
          <rPr>
            <sz val="10"/>
            <rFont val="SimSun"/>
            <charset val="134"/>
          </rPr>
          <t>квартира та же, что и в прошлый раз, но цена была снижена - об этом пишет и Домклик</t>
        </r>
      </text>
    </comment>
    <comment ref="Q5" authorId="0">
      <text>
        <r>
          <rPr>
            <sz val="10"/>
            <rFont val="SimSun"/>
            <charset val="134"/>
          </rPr>
          <t>квартира та же, что и в прошлый раз, но цена была снова снижена - об этом пишет и Домклик</t>
        </r>
      </text>
    </comment>
    <comment ref="R5" authorId="0">
      <text>
        <r>
          <rPr>
            <sz val="10"/>
            <rFont val="SimSun"/>
            <charset val="134"/>
          </rPr>
          <t>Предыдущая квартира была продана. Подобрали абсолютно идентичную квартиру на том же участке и с теми же параметрами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SimSun"/>
            <charset val="134"/>
          </rPr>
          <t>метро, автобусы, трамваи</t>
        </r>
      </text>
    </comment>
    <comment ref="A7" authorId="0">
      <text>
        <r>
          <rPr>
            <sz val="10"/>
            <rFont val="SimSun"/>
            <charset val="134"/>
          </rPr>
          <t>1 литр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7" authorId="0">
      <text>
        <r>
          <rPr>
            <sz val="10"/>
            <rFont val="SimSun"/>
            <charset val="134"/>
          </rPr>
          <t xml:space="preserve">В лавке мы приняли решение всегда указывать цену без скидки, поскольку скидка распространяется не на все адреса, зависит от времени суток и свежести продукции
</t>
        </r>
      </text>
    </comment>
  </commentList>
</comments>
</file>

<file path=xl/sharedStrings.xml><?xml version="1.0" encoding="utf-8"?>
<sst xmlns="http://schemas.openxmlformats.org/spreadsheetml/2006/main" count="334" uniqueCount="145">
  <si>
    <t>Продукт</t>
  </si>
  <si>
    <t>Единица измерения</t>
  </si>
  <si>
    <t>Дата</t>
  </si>
  <si>
    <t>Бананы</t>
  </si>
  <si>
    <t>1 кг</t>
  </si>
  <si>
    <t>Вода</t>
  </si>
  <si>
    <t>5 л</t>
  </si>
  <si>
    <t>Пиво</t>
  </si>
  <si>
    <t>бут</t>
  </si>
  <si>
    <t>Картофель немытый</t>
  </si>
  <si>
    <t>Колбаса варёная</t>
  </si>
  <si>
    <t>500 г</t>
  </si>
  <si>
    <t>Крупа гречневая</t>
  </si>
  <si>
    <t>1 упаковка</t>
  </si>
  <si>
    <t>Масло подсолнечное</t>
  </si>
  <si>
    <t>1 л</t>
  </si>
  <si>
    <t>Масло сливочное 72%</t>
  </si>
  <si>
    <t>180 г</t>
  </si>
  <si>
    <t xml:space="preserve">Молоко пастеризованное 3,2% </t>
  </si>
  <si>
    <t>Мука пшеничная</t>
  </si>
  <si>
    <t>Огурцы</t>
  </si>
  <si>
    <t>Помидоры, круглые красные</t>
  </si>
  <si>
    <t>Сахар, песок</t>
  </si>
  <si>
    <t>Свинина</t>
  </si>
  <si>
    <t>Пельмени</t>
  </si>
  <si>
    <t>Сок яблочный</t>
  </si>
  <si>
    <t>Соль поваренная пищевая</t>
  </si>
  <si>
    <t xml:space="preserve">Сыр российский </t>
  </si>
  <si>
    <t>200 г</t>
  </si>
  <si>
    <t xml:space="preserve">Упаковка печенья </t>
  </si>
  <si>
    <t>Голень куриная</t>
  </si>
  <si>
    <t>Батон нарезной</t>
  </si>
  <si>
    <t>1 батон</t>
  </si>
  <si>
    <t xml:space="preserve">Чай черный </t>
  </si>
  <si>
    <t>Яблоки зеленые</t>
  </si>
  <si>
    <t>Яйца С1</t>
  </si>
  <si>
    <t>10 шт</t>
  </si>
  <si>
    <t>Лапша быстрого приготовления</t>
  </si>
  <si>
    <t>Yandex 1</t>
  </si>
  <si>
    <t>Yandex 2</t>
  </si>
  <si>
    <t>Yandex 3</t>
  </si>
  <si>
    <t>Yandex 4</t>
  </si>
  <si>
    <t>Yandex 5</t>
  </si>
  <si>
    <t>Yandex 6</t>
  </si>
  <si>
    <t>Yandex 7</t>
  </si>
  <si>
    <t>Yandex 8</t>
  </si>
  <si>
    <t>Yandex 9</t>
  </si>
  <si>
    <t>Yandex 10</t>
  </si>
  <si>
    <t>Yandex 11</t>
  </si>
  <si>
    <t>Yandex 12</t>
  </si>
  <si>
    <t>Yandex 13</t>
  </si>
  <si>
    <t>Yandex 14</t>
  </si>
  <si>
    <t>Yandex 15</t>
  </si>
  <si>
    <t>Yandex 16</t>
  </si>
  <si>
    <t>Yandex 17</t>
  </si>
  <si>
    <t>Yandex 18</t>
  </si>
  <si>
    <t>Yandex 19</t>
  </si>
  <si>
    <t>Yandex 20</t>
  </si>
  <si>
    <t>Yandex 21</t>
  </si>
  <si>
    <t>Yandex 22</t>
  </si>
  <si>
    <t>Yandex 23</t>
  </si>
  <si>
    <t>Yandex 24</t>
  </si>
  <si>
    <t>Yandex 25</t>
  </si>
  <si>
    <t>Yandex 26</t>
  </si>
  <si>
    <t>Yandex 27</t>
  </si>
  <si>
    <t>ИТОГО продуктовая корзина</t>
  </si>
  <si>
    <t>ИНФЛЯЦИЯ</t>
  </si>
  <si>
    <t>еженедельная инфляция</t>
  </si>
  <si>
    <t>итого за 4 мес.</t>
  </si>
  <si>
    <t>Продуктовая корзина в целом</t>
  </si>
  <si>
    <t>Среднемесячная инфляция в целом по продуктовой корзине, за период май-сентябрь</t>
  </si>
  <si>
    <t>Товар</t>
  </si>
  <si>
    <t>Бумага туалетная</t>
  </si>
  <si>
    <t>8 рулонов в упаковке</t>
  </si>
  <si>
    <t>Колготки капроновые</t>
  </si>
  <si>
    <t>1 пара</t>
  </si>
  <si>
    <t>Носки мужские</t>
  </si>
  <si>
    <t>Подгузники</t>
  </si>
  <si>
    <t>Презервативы</t>
  </si>
  <si>
    <t>3 шт</t>
  </si>
  <si>
    <t>Прокладки женские</t>
  </si>
  <si>
    <t>8 штук в упаковке</t>
  </si>
  <si>
    <t>Смартфон Самсунг</t>
  </si>
  <si>
    <t>1 шт</t>
  </si>
  <si>
    <t>Стиральный порошок</t>
  </si>
  <si>
    <t>3 кг в упаковке</t>
  </si>
  <si>
    <t>Туалетное мыло</t>
  </si>
  <si>
    <t>1 брусок</t>
  </si>
  <si>
    <t>Футболка детская</t>
  </si>
  <si>
    <t>ИТОГО</t>
  </si>
  <si>
    <t>Итого по товарам</t>
  </si>
  <si>
    <t>Среднемесячная инфляция / дефляция в целом по выборке товаров за период май-сентябрь</t>
  </si>
  <si>
    <t>Аренда однушки в спальном районе, 30-40 м2</t>
  </si>
  <si>
    <t>Покупка однушки новостройка в спальном районе, 30-40 м2</t>
  </si>
  <si>
    <t>Среднемесячная инфляция по аренде, за период май-сентябрь</t>
  </si>
  <si>
    <t>Среднемесячная инфляция  стоимости квартиры, за период май-сентябрь</t>
  </si>
  <si>
    <t xml:space="preserve">1 поездка на общественном транспорте </t>
  </si>
  <si>
    <t>Автомобиль Lada Granta, новый</t>
  </si>
  <si>
    <t>Автомобиль Haval Jolion, новый</t>
  </si>
  <si>
    <t xml:space="preserve">Бензин АИ-95 </t>
  </si>
  <si>
    <t>ИТОГО транспорт</t>
  </si>
  <si>
    <t>Итого транспорт</t>
  </si>
  <si>
    <t>Среднемесячная дефляция  за период май-сентябрь</t>
  </si>
  <si>
    <t>Абонемент в масс-маркет
спортзал на месяц</t>
  </si>
  <si>
    <t>Стрижка женская</t>
  </si>
  <si>
    <t>Стрижка мужская</t>
  </si>
  <si>
    <t>Услуги оператора сотовой связи</t>
  </si>
  <si>
    <t xml:space="preserve">Итого </t>
  </si>
  <si>
    <t>Среднемесячная инфляция  за период май-сентябрь</t>
  </si>
  <si>
    <t>Капучино 0,3 в популярной сети кофеен</t>
  </si>
  <si>
    <t>Обед в популярном сетевом кафе на 1 человека</t>
  </si>
  <si>
    <t xml:space="preserve">Пицца Маргарита 30 см из популярной сети </t>
  </si>
  <si>
    <t>Сырники со сметаной из популярного сервиса доставки</t>
  </si>
  <si>
    <t>Стоимость по группе товаров / услуг</t>
  </si>
  <si>
    <t>Категории товаров, услуг</t>
  </si>
  <si>
    <t>Продуктовая корзина</t>
  </si>
  <si>
    <t>Корзина непродовольственных товаров</t>
  </si>
  <si>
    <t>Жилье</t>
  </si>
  <si>
    <t>Транспорт</t>
  </si>
  <si>
    <t>Набор бытовых услуг</t>
  </si>
  <si>
    <t>Рестораны и кафе (сумма чека)</t>
  </si>
  <si>
    <t>ВСЕГО</t>
  </si>
  <si>
    <t>Еженедельная инфляция по категориям</t>
  </si>
  <si>
    <t>Инфляция суммарно (по всем категориям товаров и услуг)</t>
  </si>
  <si>
    <t>Инфляция - среднее по категориям значение</t>
  </si>
  <si>
    <t>Ежемесячная инфляция по категориям (по отношению к предыдущему месяцу)</t>
  </si>
  <si>
    <t>Июнь / Май</t>
  </si>
  <si>
    <t>Июль / Июнь</t>
  </si>
  <si>
    <t>Август / Июль</t>
  </si>
  <si>
    <t>Сент. / Авг.</t>
  </si>
  <si>
    <t>Окт. / Сент.</t>
  </si>
  <si>
    <t>Нояб / Окт</t>
  </si>
  <si>
    <t>Окт. /Май (инфляция за 5 месяцев)</t>
  </si>
  <si>
    <t xml:space="preserve">Нояб. / май (инфляция за 6 месяцев) </t>
  </si>
  <si>
    <t>инфляция за 12 месяцев (расчетная)</t>
  </si>
  <si>
    <t>Допущение, принятое при расчете инфляции:</t>
  </si>
  <si>
    <t>- не учитываются объемы потребления</t>
  </si>
  <si>
    <t>Еженедельная инфляция рассчитана цепным методом (изменение к предыдущей неделе)</t>
  </si>
  <si>
    <t>суммарная инфляция - учет изменения цен на все категории товаров в сумме</t>
  </si>
  <si>
    <t>Для сравнения:</t>
  </si>
  <si>
    <r>
      <rPr>
        <sz val="10"/>
        <color rgb="FFFF0000"/>
        <rFont val="Arial"/>
        <charset val="134"/>
      </rPr>
      <t xml:space="preserve">Ежемесячная инфляция </t>
    </r>
    <r>
      <rPr>
        <sz val="10"/>
        <color rgb="FFFF0000"/>
        <rFont val="Arial"/>
        <charset val="134"/>
      </rPr>
      <t>по данным Росстата</t>
    </r>
    <r>
      <rPr>
        <sz val="10"/>
        <color rgb="FFFF0000"/>
        <rFont val="Arial"/>
        <charset val="134"/>
      </rPr>
      <t xml:space="preserve"> </t>
    </r>
    <r>
      <rPr>
        <sz val="10"/>
        <color rgb="FFFF0000"/>
        <rFont val="Arial"/>
        <charset val="134"/>
      </rPr>
      <t>(по отношению к предыдущему месяцу)</t>
    </r>
  </si>
  <si>
    <t>нет данных</t>
  </si>
  <si>
    <t>Неделя</t>
  </si>
  <si>
    <t>Еженедельная инфляция (суммарная по группам товаров и услуг), %</t>
  </si>
  <si>
    <t xml:space="preserve">Ключевая ставка,%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</si>
</sst>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.mm\.yyyy"/>
    <numFmt numFmtId="177" formatCode="[$р.-419]#,##0.00"/>
    <numFmt numFmtId="178" formatCode="0.0%"/>
  </numFmts>
  <fonts count="36">
    <font>
      <sz val="10"/>
      <color rgb="FF000000"/>
      <name val="Arial"/>
      <charset val="134"/>
      <scheme val="minor"/>
    </font>
    <font>
      <b/>
      <sz val="11"/>
      <color rgb="FF000000"/>
      <name val="Söhne"/>
      <charset val="134"/>
    </font>
    <font>
      <sz val="10"/>
      <color rgb="FF000000"/>
      <name val="Söhne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rgb="FFE3E3E3"/>
      <name val="Arial"/>
      <charset val="134"/>
      <scheme val="minor"/>
    </font>
    <font>
      <i/>
      <sz val="10"/>
      <color rgb="FF434343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00"/>
      <name val="Arial"/>
      <charset val="134"/>
    </font>
    <font>
      <u/>
      <sz val="10"/>
      <color rgb="FF0000FF"/>
      <name val="Arial"/>
      <charset val="134"/>
      <scheme val="minor"/>
    </font>
    <font>
      <b/>
      <sz val="10"/>
      <color rgb="FF000000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FF0000"/>
      <name val="Arial"/>
      <charset val="134"/>
    </font>
    <font>
      <sz val="10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 style="medium">
        <color rgb="FF000000"/>
      </right>
      <top style="thin">
        <color rgb="FFE3E3E3"/>
      </top>
      <bottom/>
      <diagonal/>
    </border>
    <border>
      <left style="thin">
        <color rgb="FFE3E3E3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E3E3E3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E3E3E3"/>
      </left>
      <right/>
      <top style="thin">
        <color rgb="FFE3E3E3"/>
      </top>
      <bottom/>
      <diagonal/>
    </border>
    <border>
      <left style="thin">
        <color rgb="FFE3E3E3"/>
      </left>
      <right/>
      <top/>
      <bottom/>
      <diagonal/>
    </border>
    <border>
      <left style="thin">
        <color rgb="FFE3E3E3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rgb="FFE3E3E3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3E3E3"/>
      </left>
      <right style="thin">
        <color rgb="FF000000"/>
      </right>
      <top style="thin">
        <color rgb="FFE3E3E3"/>
      </top>
      <bottom/>
      <diagonal/>
    </border>
    <border>
      <left/>
      <right style="thick">
        <color rgb="FF000000"/>
      </right>
      <top style="thin">
        <color rgb="FFE3E3E3"/>
      </top>
      <bottom/>
      <diagonal/>
    </border>
    <border>
      <left style="thin">
        <color rgb="FFE3E3E3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E3E3E3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E3E3E3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4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21" fillId="0" borderId="46" applyNumberFormat="0" applyFill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48" applyNumberFormat="0" applyAlignment="0" applyProtection="0">
      <alignment vertical="center"/>
    </xf>
    <xf numFmtId="0" fontId="24" fillId="9" borderId="49" applyNumberFormat="0" applyAlignment="0" applyProtection="0">
      <alignment vertical="center"/>
    </xf>
    <xf numFmtId="0" fontId="25" fillId="9" borderId="48" applyNumberFormat="0" applyAlignment="0" applyProtection="0">
      <alignment vertical="center"/>
    </xf>
    <xf numFmtId="0" fontId="26" fillId="10" borderId="50" applyNumberFormat="0" applyAlignment="0" applyProtection="0">
      <alignment vertical="center"/>
    </xf>
    <xf numFmtId="0" fontId="27" fillId="0" borderId="51" applyNumberFormat="0" applyFill="0" applyAlignment="0" applyProtection="0">
      <alignment vertical="center"/>
    </xf>
    <xf numFmtId="0" fontId="28" fillId="0" borderId="52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13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0" fillId="2" borderId="5" xfId="0" applyFont="1" applyFill="1" applyBorder="1" applyAlignment="1">
      <alignment horizontal="center"/>
    </xf>
    <xf numFmtId="0" fontId="3" fillId="0" borderId="6" xfId="0" applyFont="1" applyBorder="1"/>
    <xf numFmtId="176" fontId="2" fillId="2" borderId="5" xfId="0" applyNumberFormat="1" applyFont="1" applyFill="1" applyBorder="1" applyAlignment="1">
      <alignment horizontal="right"/>
    </xf>
    <xf numFmtId="0" fontId="4" fillId="0" borderId="5" xfId="0" applyFont="1" applyBorder="1" applyAlignment="1">
      <alignment wrapText="1"/>
    </xf>
    <xf numFmtId="177" fontId="4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wrapText="1"/>
    </xf>
    <xf numFmtId="177" fontId="5" fillId="0" borderId="5" xfId="0" applyNumberFormat="1" applyFont="1" applyBorder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5" xfId="0" applyFont="1" applyBorder="1" applyAlignment="1">
      <alignment horizontal="right"/>
    </xf>
    <xf numFmtId="10" fontId="4" fillId="0" borderId="5" xfId="0" applyNumberFormat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10" fontId="5" fillId="0" borderId="5" xfId="0" applyNumberFormat="1" applyFont="1" applyBorder="1" applyAlignment="1">
      <alignment horizontal="right"/>
    </xf>
    <xf numFmtId="0" fontId="2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10" fontId="7" fillId="0" borderId="5" xfId="0" applyNumberFormat="1" applyFont="1" applyBorder="1" applyAlignment="1">
      <alignment horizontal="right"/>
    </xf>
    <xf numFmtId="0" fontId="8" fillId="0" borderId="0" xfId="0" applyFont="1" applyAlignment="1">
      <alignment wrapText="1"/>
    </xf>
    <xf numFmtId="176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0" fontId="8" fillId="0" borderId="0" xfId="0" applyNumberFormat="1" applyFont="1" applyAlignment="1">
      <alignment horizontal="right"/>
    </xf>
    <xf numFmtId="178" fontId="8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10" fontId="4" fillId="0" borderId="2" xfId="0" applyNumberFormat="1" applyFont="1" applyBorder="1" applyAlignment="1">
      <alignment horizontal="right"/>
    </xf>
    <xf numFmtId="10" fontId="5" fillId="0" borderId="8" xfId="0" applyNumberFormat="1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10" fontId="6" fillId="0" borderId="9" xfId="0" applyNumberFormat="1" applyFont="1" applyBorder="1" applyAlignment="1">
      <alignment horizontal="right"/>
    </xf>
    <xf numFmtId="0" fontId="4" fillId="2" borderId="10" xfId="0" applyFont="1" applyFill="1" applyBorder="1" applyAlignment="1">
      <alignment horizontal="right" wrapText="1"/>
    </xf>
    <xf numFmtId="0" fontId="9" fillId="2" borderId="11" xfId="0" applyFont="1" applyFill="1" applyBorder="1" applyAlignment="1">
      <alignment horizontal="right" wrapText="1"/>
    </xf>
    <xf numFmtId="0" fontId="7" fillId="0" borderId="0" xfId="0" applyFont="1" applyAlignment="1">
      <alignment horizontal="left"/>
    </xf>
    <xf numFmtId="10" fontId="10" fillId="4" borderId="12" xfId="0" applyNumberFormat="1" applyFont="1" applyFill="1" applyBorder="1" applyAlignment="1">
      <alignment horizontal="right"/>
    </xf>
    <xf numFmtId="10" fontId="4" fillId="0" borderId="0" xfId="0" applyNumberFormat="1" applyFont="1" applyAlignment="1">
      <alignment horizontal="right"/>
    </xf>
    <xf numFmtId="10" fontId="4" fillId="0" borderId="0" xfId="0" applyNumberFormat="1" applyFont="1"/>
    <xf numFmtId="0" fontId="4" fillId="0" borderId="0" xfId="0" applyFont="1" applyAlignment="1">
      <alignment horizontal="left"/>
    </xf>
    <xf numFmtId="0" fontId="7" fillId="0" borderId="13" xfId="0" applyFont="1" applyBorder="1" applyAlignment="1">
      <alignment horizontal="right"/>
    </xf>
    <xf numFmtId="0" fontId="0" fillId="4" borderId="14" xfId="0" applyFont="1" applyFill="1" applyBorder="1" applyAlignment="1">
      <alignment horizontal="right"/>
    </xf>
    <xf numFmtId="0" fontId="3" fillId="0" borderId="15" xfId="0" applyFont="1" applyBorder="1"/>
    <xf numFmtId="0" fontId="0" fillId="2" borderId="5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5" fillId="0" borderId="0" xfId="0" applyFont="1"/>
    <xf numFmtId="0" fontId="8" fillId="0" borderId="0" xfId="0" applyFont="1"/>
    <xf numFmtId="0" fontId="2" fillId="2" borderId="16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3" fillId="0" borderId="17" xfId="0" applyFont="1" applyBorder="1"/>
    <xf numFmtId="0" fontId="0" fillId="2" borderId="18" xfId="0" applyFont="1" applyFill="1" applyBorder="1" applyAlignment="1">
      <alignment horizontal="center"/>
    </xf>
    <xf numFmtId="0" fontId="3" fillId="0" borderId="19" xfId="0" applyFont="1" applyBorder="1"/>
    <xf numFmtId="176" fontId="2" fillId="2" borderId="18" xfId="0" applyNumberFormat="1" applyFont="1" applyFill="1" applyBorder="1" applyAlignment="1">
      <alignment horizontal="center"/>
    </xf>
    <xf numFmtId="0" fontId="11" fillId="0" borderId="5" xfId="0" applyFont="1" applyBorder="1" applyAlignment="1"/>
    <xf numFmtId="177" fontId="4" fillId="0" borderId="15" xfId="0" applyNumberFormat="1" applyFont="1" applyBorder="1" applyAlignment="1"/>
    <xf numFmtId="177" fontId="4" fillId="0" borderId="5" xfId="0" applyNumberFormat="1" applyFont="1" applyBorder="1" applyAlignment="1"/>
    <xf numFmtId="0" fontId="11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177" fontId="4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/>
    <xf numFmtId="176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0" fillId="5" borderId="1" xfId="0" applyFont="1" applyFill="1" applyBorder="1" applyAlignment="1">
      <alignment horizontal="center" wrapText="1"/>
    </xf>
    <xf numFmtId="10" fontId="4" fillId="5" borderId="5" xfId="0" applyNumberFormat="1" applyFont="1" applyFill="1" applyBorder="1" applyAlignment="1">
      <alignment horizontal="right"/>
    </xf>
    <xf numFmtId="177" fontId="4" fillId="0" borderId="6" xfId="0" applyNumberFormat="1" applyFont="1" applyBorder="1" applyAlignment="1"/>
    <xf numFmtId="177" fontId="4" fillId="0" borderId="13" xfId="0" applyNumberFormat="1" applyFont="1" applyBorder="1" applyAlignment="1"/>
    <xf numFmtId="177" fontId="4" fillId="0" borderId="1" xfId="0" applyNumberFormat="1" applyFont="1" applyBorder="1" applyAlignment="1"/>
    <xf numFmtId="0" fontId="12" fillId="0" borderId="18" xfId="0" applyFont="1" applyBorder="1" applyAlignment="1">
      <alignment horizontal="center"/>
    </xf>
    <xf numFmtId="177" fontId="4" fillId="0" borderId="0" xfId="0" applyNumberFormat="1" applyFont="1" applyAlignment="1"/>
    <xf numFmtId="0" fontId="12" fillId="0" borderId="22" xfId="0" applyFont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3" fillId="0" borderId="24" xfId="0" applyFont="1" applyBorder="1"/>
    <xf numFmtId="0" fontId="0" fillId="2" borderId="22" xfId="0" applyFont="1" applyFill="1" applyBorder="1" applyAlignment="1">
      <alignment horizontal="center"/>
    </xf>
    <xf numFmtId="0" fontId="3" fillId="0" borderId="25" xfId="0" applyFont="1" applyBorder="1"/>
    <xf numFmtId="176" fontId="2" fillId="2" borderId="22" xfId="0" applyNumberFormat="1" applyFont="1" applyFill="1" applyBorder="1" applyAlignment="1">
      <alignment horizontal="center"/>
    </xf>
    <xf numFmtId="177" fontId="4" fillId="0" borderId="26" xfId="0" applyNumberFormat="1" applyFont="1" applyBorder="1" applyAlignment="1"/>
    <xf numFmtId="0" fontId="2" fillId="0" borderId="27" xfId="0" applyFont="1" applyBorder="1" applyAlignment="1">
      <alignment horizontal="center"/>
    </xf>
    <xf numFmtId="177" fontId="4" fillId="0" borderId="28" xfId="0" applyNumberFormat="1" applyFont="1" applyBorder="1" applyAlignment="1"/>
    <xf numFmtId="0" fontId="2" fillId="2" borderId="29" xfId="0" applyFont="1" applyFill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/>
    <xf numFmtId="176" fontId="2" fillId="2" borderId="32" xfId="0" applyNumberFormat="1" applyFont="1" applyFill="1" applyBorder="1" applyAlignment="1">
      <alignment horizontal="center"/>
    </xf>
    <xf numFmtId="0" fontId="2" fillId="6" borderId="33" xfId="0" applyFont="1" applyFill="1" applyBorder="1" applyAlignment="1">
      <alignment horizontal="left"/>
    </xf>
    <xf numFmtId="0" fontId="2" fillId="6" borderId="34" xfId="0" applyFont="1" applyFill="1" applyBorder="1" applyAlignment="1">
      <alignment horizontal="left"/>
    </xf>
    <xf numFmtId="177" fontId="5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/>
    </xf>
    <xf numFmtId="10" fontId="5" fillId="5" borderId="5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right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 wrapText="1"/>
    </xf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2" fillId="6" borderId="41" xfId="0" applyFont="1" applyFill="1" applyBorder="1" applyAlignment="1">
      <alignment horizontal="left"/>
    </xf>
    <xf numFmtId="0" fontId="2" fillId="6" borderId="42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left"/>
    </xf>
    <xf numFmtId="177" fontId="4" fillId="0" borderId="43" xfId="0" applyNumberFormat="1" applyFont="1" applyBorder="1" applyAlignment="1"/>
    <xf numFmtId="0" fontId="2" fillId="6" borderId="38" xfId="0" applyFont="1" applyFill="1" applyBorder="1" applyAlignment="1">
      <alignment horizontal="center"/>
    </xf>
    <xf numFmtId="177" fontId="5" fillId="0" borderId="20" xfId="0" applyNumberFormat="1" applyFont="1" applyBorder="1" applyAlignment="1">
      <alignment horizontal="center"/>
    </xf>
    <xf numFmtId="177" fontId="5" fillId="0" borderId="21" xfId="0" applyNumberFormat="1" applyFont="1" applyBorder="1" applyAlignment="1">
      <alignment horizontal="center"/>
    </xf>
    <xf numFmtId="176" fontId="2" fillId="2" borderId="5" xfId="0" applyNumberFormat="1" applyFont="1" applyFill="1" applyBorder="1" applyAlignment="1">
      <alignment horizontal="center"/>
    </xf>
    <xf numFmtId="0" fontId="4" fillId="5" borderId="6" xfId="0" applyFont="1" applyFill="1" applyBorder="1"/>
    <xf numFmtId="0" fontId="4" fillId="5" borderId="5" xfId="0" applyFont="1" applyFill="1" applyBorder="1"/>
    <xf numFmtId="0" fontId="4" fillId="5" borderId="1" xfId="0" applyFont="1" applyFill="1" applyBorder="1"/>
    <xf numFmtId="0" fontId="4" fillId="0" borderId="18" xfId="0" applyFont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0" fillId="2" borderId="44" xfId="0" applyFont="1" applyFill="1" applyBorder="1" applyAlignment="1">
      <alignment horizontal="center"/>
    </xf>
    <xf numFmtId="176" fontId="2" fillId="2" borderId="44" xfId="0" applyNumberFormat="1" applyFont="1" applyFill="1" applyBorder="1" applyAlignment="1">
      <alignment horizontal="center"/>
    </xf>
    <xf numFmtId="10" fontId="4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Инфляция и Ключевая ставка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415696486928105"/>
          <c:y val="0.109917355371901"/>
          <c:w val="0.938659109477124"/>
          <c:h val="0.644217982973964"/>
        </c:manualLayout>
      </c:layout>
      <c:lineChart>
        <c:grouping val="none"/>
        <c:varyColors val="0"/>
        <c:ser>
          <c:idx val="0"/>
          <c:order val="0"/>
          <c:tx>
            <c:strRef>
              <c:f>Свод!$A$42</c:f>
              <c:strCache>
                <c:ptCount val="1"/>
                <c:pt idx="0">
                  <c:v>Еженедельная инфляция (суммарная по группам товаров и услуг), %</c:v>
                </c:pt>
              </c:strCache>
            </c:strRef>
          </c:tx>
          <c:spPr>
            <a:ln w="19050" cap="rnd" cmpd="sng" algn="ctr">
              <a:solidFill>
                <a:srgbClr val="4285F4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Свод!$B$41:$AB$41</c:f>
              <c:numCache>
                <c:formatCode>dd\.mm\.yyyy</c:formatCode>
                <c:ptCount val="27"/>
                <c:pt idx="0" c:formatCode="dd\.mm\.yyyy">
                  <c:v>45427</c:v>
                </c:pt>
                <c:pt idx="1" c:formatCode="dd\.mm\.yyyy">
                  <c:v>45434</c:v>
                </c:pt>
                <c:pt idx="2" c:formatCode="dd\.mm\.yyyy">
                  <c:v>45441</c:v>
                </c:pt>
                <c:pt idx="3" c:formatCode="dd\.mm\.yyyy">
                  <c:v>45448</c:v>
                </c:pt>
                <c:pt idx="4" c:formatCode="dd\.mm\.yyyy">
                  <c:v>45455</c:v>
                </c:pt>
                <c:pt idx="5" c:formatCode="dd\.mm\.yyyy">
                  <c:v>45462</c:v>
                </c:pt>
                <c:pt idx="6" c:formatCode="dd\.mm\.yyyy">
                  <c:v>45469</c:v>
                </c:pt>
                <c:pt idx="7" c:formatCode="dd\.mm\.yyyy">
                  <c:v>45476</c:v>
                </c:pt>
                <c:pt idx="8" c:formatCode="dd\.mm\.yyyy">
                  <c:v>45483</c:v>
                </c:pt>
                <c:pt idx="9" c:formatCode="dd\.mm\.yyyy">
                  <c:v>45490</c:v>
                </c:pt>
                <c:pt idx="10" c:formatCode="dd\.mm\.yyyy">
                  <c:v>45497</c:v>
                </c:pt>
                <c:pt idx="11" c:formatCode="dd\.mm\.yyyy">
                  <c:v>45504</c:v>
                </c:pt>
                <c:pt idx="12" c:formatCode="dd\.mm\.yyyy">
                  <c:v>45511</c:v>
                </c:pt>
                <c:pt idx="13" c:formatCode="dd\.mm\.yyyy">
                  <c:v>45518</c:v>
                </c:pt>
                <c:pt idx="14" c:formatCode="dd\.mm\.yyyy">
                  <c:v>45525</c:v>
                </c:pt>
                <c:pt idx="15" c:formatCode="dd\.mm\.yyyy">
                  <c:v>45531</c:v>
                </c:pt>
                <c:pt idx="16" c:formatCode="dd\.mm\.yyyy">
                  <c:v>45539</c:v>
                </c:pt>
                <c:pt idx="17" c:formatCode="dd\.mm\.yyyy">
                  <c:v>45546</c:v>
                </c:pt>
                <c:pt idx="18" c:formatCode="dd\.mm\.yyyy">
                  <c:v>45553</c:v>
                </c:pt>
                <c:pt idx="19" c:formatCode="dd\.mm\.yyyy">
                  <c:v>45560</c:v>
                </c:pt>
                <c:pt idx="20" c:formatCode="dd\.mm\.yyyy">
                  <c:v>45567</c:v>
                </c:pt>
                <c:pt idx="21" c:formatCode="dd\.mm\.yyyy">
                  <c:v>45574</c:v>
                </c:pt>
                <c:pt idx="22" c:formatCode="dd\.mm\.yyyy">
                  <c:v>45581</c:v>
                </c:pt>
                <c:pt idx="23" c:formatCode="dd\.mm\.yyyy">
                  <c:v>45588</c:v>
                </c:pt>
                <c:pt idx="24" c:formatCode="dd\.mm\.yyyy">
                  <c:v>45594</c:v>
                </c:pt>
                <c:pt idx="25" c:formatCode="dd\.mm\.yyyy">
                  <c:v>45603</c:v>
                </c:pt>
                <c:pt idx="26" c:formatCode="dd\.mm\.yyyy">
                  <c:v>45609</c:v>
                </c:pt>
              </c:numCache>
            </c:numRef>
          </c:cat>
          <c:val>
            <c:numRef>
              <c:f>Свод!$B$42:$AB$42</c:f>
              <c:numCache>
                <c:formatCode>General</c:formatCode>
                <c:ptCount val="27"/>
                <c:pt idx="1" c:formatCode="0.00%">
                  <c:v>0.00118366769516326</c:v>
                </c:pt>
                <c:pt idx="2" c:formatCode="0.00%">
                  <c:v>0.0282181653485287</c:v>
                </c:pt>
                <c:pt idx="3" c:formatCode="0.00%">
                  <c:v>-0.000394605403098229</c:v>
                </c:pt>
                <c:pt idx="4" c:formatCode="0.00%">
                  <c:v>0.00044342782626705</c:v>
                </c:pt>
                <c:pt idx="5" c:formatCode="0.00%">
                  <c:v>0.000312167119412228</c:v>
                </c:pt>
                <c:pt idx="6" c:formatCode="0.00%">
                  <c:v>-9.1171700246384e-6</c:v>
                </c:pt>
                <c:pt idx="7" c:formatCode="0.00%">
                  <c:v>7.14159878490832e-6</c:v>
                </c:pt>
                <c:pt idx="8" c:formatCode="0.00%">
                  <c:v>-1.54093951500466e-5</c:v>
                </c:pt>
                <c:pt idx="9" c:formatCode="0.00%">
                  <c:v>1.57090522594897e-5</c:v>
                </c:pt>
                <c:pt idx="10" c:formatCode="0.00%">
                  <c:v>-7.96543578943083e-6</c:v>
                </c:pt>
                <c:pt idx="11" c:formatCode="0.00%">
                  <c:v>1.21348856640869e-5</c:v>
                </c:pt>
                <c:pt idx="12" c:formatCode="0.00%">
                  <c:v>0.0324271738592164</c:v>
                </c:pt>
                <c:pt idx="13" c:formatCode="0.00%">
                  <c:v>-0.0338388535273467</c:v>
                </c:pt>
                <c:pt idx="14" c:formatCode="0.00%">
                  <c:v>8.43168586740394e-6</c:v>
                </c:pt>
                <c:pt idx="15" c:formatCode="0.00%">
                  <c:v>-0.0200107487429805</c:v>
                </c:pt>
                <c:pt idx="16" c:formatCode="0.00%">
                  <c:v>0.0818554365267629</c:v>
                </c:pt>
                <c:pt idx="17" c:formatCode="0.00%">
                  <c:v>-7.5927702252578e-6</c:v>
                </c:pt>
                <c:pt idx="18" c:formatCode="0.00%">
                  <c:v>-0.000605435419005409</c:v>
                </c:pt>
                <c:pt idx="19" c:formatCode="0.00%">
                  <c:v>0.000281307848378382</c:v>
                </c:pt>
                <c:pt idx="20" c:formatCode="0.00%">
                  <c:v>-0.00038464194433309</c:v>
                </c:pt>
                <c:pt idx="21" c:formatCode="0.00%">
                  <c:v>0.000649144603397185</c:v>
                </c:pt>
                <c:pt idx="22" c:formatCode="0.00%">
                  <c:v>0.00472138026577016</c:v>
                </c:pt>
                <c:pt idx="23" c:formatCode="0.00%">
                  <c:v>-9.06343946731697e-5</c:v>
                </c:pt>
                <c:pt idx="24" c:formatCode="0.00%">
                  <c:v>9.02757575907386e-5</c:v>
                </c:pt>
                <c:pt idx="25" c:formatCode="0.00%">
                  <c:v>-4.72520566345289e-5</c:v>
                </c:pt>
                <c:pt idx="26" c:formatCode="0.00%">
                  <c:v>-0.000139576409392626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Свод!$A$43</c:f>
              <c:strCache>
                <c:ptCount val="1"/>
                <c:pt idx="0">
                  <c:v>Ключевая ставка,% </c:v>
                </c:pt>
              </c:strCache>
            </c:strRef>
          </c:tx>
          <c:spPr>
            <a:ln w="19050" cap="rnd" cmpd="sng" algn="ctr">
              <a:solidFill>
                <a:srgbClr val="EA4335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numRef>
              <c:f>Свод!$B$41:$AB$41</c:f>
              <c:numCache>
                <c:formatCode>dd\.mm\.yyyy</c:formatCode>
                <c:ptCount val="27"/>
                <c:pt idx="0" c:formatCode="dd\.mm\.yyyy">
                  <c:v>45427</c:v>
                </c:pt>
                <c:pt idx="1" c:formatCode="dd\.mm\.yyyy">
                  <c:v>45434</c:v>
                </c:pt>
                <c:pt idx="2" c:formatCode="dd\.mm\.yyyy">
                  <c:v>45441</c:v>
                </c:pt>
                <c:pt idx="3" c:formatCode="dd\.mm\.yyyy">
                  <c:v>45448</c:v>
                </c:pt>
                <c:pt idx="4" c:formatCode="dd\.mm\.yyyy">
                  <c:v>45455</c:v>
                </c:pt>
                <c:pt idx="5" c:formatCode="dd\.mm\.yyyy">
                  <c:v>45462</c:v>
                </c:pt>
                <c:pt idx="6" c:formatCode="dd\.mm\.yyyy">
                  <c:v>45469</c:v>
                </c:pt>
                <c:pt idx="7" c:formatCode="dd\.mm\.yyyy">
                  <c:v>45476</c:v>
                </c:pt>
                <c:pt idx="8" c:formatCode="dd\.mm\.yyyy">
                  <c:v>45483</c:v>
                </c:pt>
                <c:pt idx="9" c:formatCode="dd\.mm\.yyyy">
                  <c:v>45490</c:v>
                </c:pt>
                <c:pt idx="10" c:formatCode="dd\.mm\.yyyy">
                  <c:v>45497</c:v>
                </c:pt>
                <c:pt idx="11" c:formatCode="dd\.mm\.yyyy">
                  <c:v>45504</c:v>
                </c:pt>
                <c:pt idx="12" c:formatCode="dd\.mm\.yyyy">
                  <c:v>45511</c:v>
                </c:pt>
                <c:pt idx="13" c:formatCode="dd\.mm\.yyyy">
                  <c:v>45518</c:v>
                </c:pt>
                <c:pt idx="14" c:formatCode="dd\.mm\.yyyy">
                  <c:v>45525</c:v>
                </c:pt>
                <c:pt idx="15" c:formatCode="dd\.mm\.yyyy">
                  <c:v>45531</c:v>
                </c:pt>
                <c:pt idx="16" c:formatCode="dd\.mm\.yyyy">
                  <c:v>45539</c:v>
                </c:pt>
                <c:pt idx="17" c:formatCode="dd\.mm\.yyyy">
                  <c:v>45546</c:v>
                </c:pt>
                <c:pt idx="18" c:formatCode="dd\.mm\.yyyy">
                  <c:v>45553</c:v>
                </c:pt>
                <c:pt idx="19" c:formatCode="dd\.mm\.yyyy">
                  <c:v>45560</c:v>
                </c:pt>
                <c:pt idx="20" c:formatCode="dd\.mm\.yyyy">
                  <c:v>45567</c:v>
                </c:pt>
                <c:pt idx="21" c:formatCode="dd\.mm\.yyyy">
                  <c:v>45574</c:v>
                </c:pt>
                <c:pt idx="22" c:formatCode="dd\.mm\.yyyy">
                  <c:v>45581</c:v>
                </c:pt>
                <c:pt idx="23" c:formatCode="dd\.mm\.yyyy">
                  <c:v>45588</c:v>
                </c:pt>
                <c:pt idx="24" c:formatCode="dd\.mm\.yyyy">
                  <c:v>45594</c:v>
                </c:pt>
                <c:pt idx="25" c:formatCode="dd\.mm\.yyyy">
                  <c:v>45603</c:v>
                </c:pt>
                <c:pt idx="26" c:formatCode="dd\.mm\.yyyy">
                  <c:v>45609</c:v>
                </c:pt>
              </c:numCache>
            </c:numRef>
          </c:cat>
          <c:val>
            <c:numRef>
              <c:f>Свод!$B$43:$AB$43</c:f>
              <c:numCache>
                <c:formatCode>0.0%</c:formatCode>
                <c:ptCount val="27"/>
                <c:pt idx="0">
                  <c:v>0.16</c:v>
                </c:pt>
                <c:pt idx="1" c:formatCode="0.00%">
                  <c:v>0.16</c:v>
                </c:pt>
                <c:pt idx="2" c:formatCode="0.00%">
                  <c:v>0.16</c:v>
                </c:pt>
                <c:pt idx="3" c:formatCode="0.00%">
                  <c:v>0.16</c:v>
                </c:pt>
                <c:pt idx="4" c:formatCode="0.00%">
                  <c:v>0.16</c:v>
                </c:pt>
                <c:pt idx="5" c:formatCode="0.00%">
                  <c:v>0.16</c:v>
                </c:pt>
                <c:pt idx="6" c:formatCode="0.00%">
                  <c:v>0.16</c:v>
                </c:pt>
                <c:pt idx="7" c:formatCode="0.00%">
                  <c:v>0.16</c:v>
                </c:pt>
                <c:pt idx="8" c:formatCode="0.00%">
                  <c:v>0.16</c:v>
                </c:pt>
                <c:pt idx="9" c:formatCode="0.00%">
                  <c:v>0.16</c:v>
                </c:pt>
                <c:pt idx="10" c:formatCode="0.00%">
                  <c:v>0.16</c:v>
                </c:pt>
                <c:pt idx="11" c:formatCode="0.00%">
                  <c:v>0.18</c:v>
                </c:pt>
                <c:pt idx="12" c:formatCode="0.00%">
                  <c:v>0.18</c:v>
                </c:pt>
                <c:pt idx="13" c:formatCode="0.00%">
                  <c:v>0.18</c:v>
                </c:pt>
                <c:pt idx="14" c:formatCode="0.00%">
                  <c:v>0.18</c:v>
                </c:pt>
                <c:pt idx="15" c:formatCode="0.00%">
                  <c:v>0.18</c:v>
                </c:pt>
                <c:pt idx="16" c:formatCode="0.00%">
                  <c:v>0.18</c:v>
                </c:pt>
                <c:pt idx="17" c:formatCode="0.00%">
                  <c:v>0.18</c:v>
                </c:pt>
                <c:pt idx="18" c:formatCode="0.00%">
                  <c:v>0.19</c:v>
                </c:pt>
                <c:pt idx="19" c:formatCode="0.00%">
                  <c:v>0.19</c:v>
                </c:pt>
                <c:pt idx="20" c:formatCode="0.00%">
                  <c:v>0.19</c:v>
                </c:pt>
                <c:pt idx="21" c:formatCode="0.00%">
                  <c:v>0.19</c:v>
                </c:pt>
                <c:pt idx="22" c:formatCode="0.00%">
                  <c:v>0.19</c:v>
                </c:pt>
                <c:pt idx="23" c:formatCode="0.00%">
                  <c:v>0.19</c:v>
                </c:pt>
                <c:pt idx="24" c:formatCode="0.00%">
                  <c:v>0.21</c:v>
                </c:pt>
                <c:pt idx="25" c:formatCode="0.00%">
                  <c:v>0.21</c:v>
                </c:pt>
                <c:pt idx="26" c:formatCode="0.00%">
                  <c:v>0.21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43082205"/>
        <c:axId val="746897365"/>
      </c:lineChart>
      <c:dateAx>
        <c:axId val="104308220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 rot="-36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46897365"/>
        <c:crosses val="autoZero"/>
        <c:auto val="1"/>
        <c:lblOffset val="100"/>
        <c:baseTimeUnit val="days"/>
      </c:dateAx>
      <c:valAx>
        <c:axId val="746897365"/>
        <c:scaling>
          <c:orientation val="minMax"/>
        </c:scaling>
        <c:delete val="0"/>
        <c:axPos val="l"/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3082205"/>
        <c:crosses val="autoZero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39</xdr:row>
      <xdr:rowOff>57150</xdr:rowOff>
    </xdr:from>
    <xdr:ext cx="14573250" cy="6993890"/>
    <xdr:graphicFrame>
      <xdr:nvGraphicFramePr>
        <xdr:cNvPr id="2" name="Chart 1" title="Диаграмма"/>
        <xdr:cNvGraphicFramePr/>
      </xdr:nvGraphicFramePr>
      <xdr:xfrm>
        <a:off x="1805305" y="11441430"/>
        <a:ext cx="14573250" cy="6993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isk.yandex.ru/d/VXkOnMIZKBx0HA" TargetMode="External"/><Relationship Id="rId8" Type="http://schemas.openxmlformats.org/officeDocument/2006/relationships/hyperlink" Target="https://disk.yandex.ru/d/IgNRySEzYZZJtg" TargetMode="External"/><Relationship Id="rId7" Type="http://schemas.openxmlformats.org/officeDocument/2006/relationships/hyperlink" Target="https://disk.yandex.ru/d/Xf9qqDFqn1C0Fw" TargetMode="External"/><Relationship Id="rId6" Type="http://schemas.openxmlformats.org/officeDocument/2006/relationships/hyperlink" Target="https://disk.yandex.ru/d/YPJ8yIXDL7852Q" TargetMode="External"/><Relationship Id="rId5" Type="http://schemas.openxmlformats.org/officeDocument/2006/relationships/hyperlink" Target="https://disk.yandex.ru/d/V8om0KPKrwzoWA" TargetMode="External"/><Relationship Id="rId4" Type="http://schemas.openxmlformats.org/officeDocument/2006/relationships/hyperlink" Target="https://disk.yandex.ru/d/8RUGHCxT-L5sFQ" TargetMode="External"/><Relationship Id="rId3" Type="http://schemas.openxmlformats.org/officeDocument/2006/relationships/hyperlink" Target="https://disk.yandex.ru/d/5omkGWCMKy7g-A" TargetMode="External"/><Relationship Id="rId29" Type="http://schemas.openxmlformats.org/officeDocument/2006/relationships/hyperlink" Target="https://disk.yandex.ru/d/yUk1srj3Vo0VOg" TargetMode="External"/><Relationship Id="rId28" Type="http://schemas.openxmlformats.org/officeDocument/2006/relationships/hyperlink" Target="https://disk.yandex.ru/d/PAMsdnKtK7D0mQ" TargetMode="External"/><Relationship Id="rId27" Type="http://schemas.openxmlformats.org/officeDocument/2006/relationships/hyperlink" Target="https://disk.yandex.ru/d/EpHZ3AlSmFbTjQ" TargetMode="External"/><Relationship Id="rId26" Type="http://schemas.openxmlformats.org/officeDocument/2006/relationships/hyperlink" Target="https://disk.yandex.ru/d/lNlHheqVIlz35w" TargetMode="External"/><Relationship Id="rId25" Type="http://schemas.openxmlformats.org/officeDocument/2006/relationships/hyperlink" Target="https://disk.yandex.ru/d/4e6ugVJk5lN4og" TargetMode="External"/><Relationship Id="rId24" Type="http://schemas.openxmlformats.org/officeDocument/2006/relationships/hyperlink" Target="https://disk.yandex.ru/d/GN7Rp6eqNctOKA" TargetMode="External"/><Relationship Id="rId23" Type="http://schemas.openxmlformats.org/officeDocument/2006/relationships/hyperlink" Target="https://disk.yandex.ru/d/35OTvYhZV17ONg" TargetMode="External"/><Relationship Id="rId22" Type="http://schemas.openxmlformats.org/officeDocument/2006/relationships/hyperlink" Target="https://disk.yandex.ru/d/prt-7GkjLTRwXQ" TargetMode="External"/><Relationship Id="rId21" Type="http://schemas.openxmlformats.org/officeDocument/2006/relationships/hyperlink" Target="https://disk.yandex.ru/d/Qo3nGBPeZK7Pkg" TargetMode="External"/><Relationship Id="rId20" Type="http://schemas.openxmlformats.org/officeDocument/2006/relationships/hyperlink" Target="https://disk.yandex.ru/d/xYi5KpFEUhlTew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disk.yandex.ru/d/yF3LX3GWh6KEOg" TargetMode="External"/><Relationship Id="rId18" Type="http://schemas.openxmlformats.org/officeDocument/2006/relationships/hyperlink" Target="https://disk.yandex.ru/d/VTQR02Ny58OzHA" TargetMode="External"/><Relationship Id="rId17" Type="http://schemas.openxmlformats.org/officeDocument/2006/relationships/hyperlink" Target="https://disk.yandex.ru/d/06Ew0cBoy6zBsQ" TargetMode="External"/><Relationship Id="rId16" Type="http://schemas.openxmlformats.org/officeDocument/2006/relationships/hyperlink" Target="https://disk.yandex.ru/d/j8ZQYxTLdgS8DQ" TargetMode="External"/><Relationship Id="rId15" Type="http://schemas.openxmlformats.org/officeDocument/2006/relationships/hyperlink" Target="https://disk.yandex.ru/d/G8e7q_hCKDom5w" TargetMode="External"/><Relationship Id="rId14" Type="http://schemas.openxmlformats.org/officeDocument/2006/relationships/hyperlink" Target="https://disk.yandex.ru/d/t9jVgennqnRwHA" TargetMode="External"/><Relationship Id="rId13" Type="http://schemas.openxmlformats.org/officeDocument/2006/relationships/hyperlink" Target="https://disk.yandex.ru/d/MC_b16MJQ__N4g" TargetMode="External"/><Relationship Id="rId12" Type="http://schemas.openxmlformats.org/officeDocument/2006/relationships/hyperlink" Target="https://disk.yandex.ru/d/_IjRE0xa4XqDgQ" TargetMode="External"/><Relationship Id="rId11" Type="http://schemas.openxmlformats.org/officeDocument/2006/relationships/hyperlink" Target="https://disk.yandex.ru/d/OiJSEWnNw108Ww" TargetMode="External"/><Relationship Id="rId10" Type="http://schemas.openxmlformats.org/officeDocument/2006/relationships/hyperlink" Target="https://disk.yandex.ru/d/1_rV0P5Kc8lQvg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isk.yandex.ru/d/DDViEOh2d1R2Aw" TargetMode="External"/><Relationship Id="rId8" Type="http://schemas.openxmlformats.org/officeDocument/2006/relationships/hyperlink" Target="https://disk.yandex.ru/d/Kv8zqFIrK54k7w" TargetMode="External"/><Relationship Id="rId7" Type="http://schemas.openxmlformats.org/officeDocument/2006/relationships/hyperlink" Target="https://disk.yandex.ru/d/K12a_t2dF92kiw" TargetMode="External"/><Relationship Id="rId6" Type="http://schemas.openxmlformats.org/officeDocument/2006/relationships/hyperlink" Target="https://disk.yandex.ru/d/DOrfiIAsgE4jKw" TargetMode="External"/><Relationship Id="rId5" Type="http://schemas.openxmlformats.org/officeDocument/2006/relationships/hyperlink" Target="https://disk.yandex.ru/d/wMkyHAghX5jPbg" TargetMode="External"/><Relationship Id="rId4" Type="http://schemas.openxmlformats.org/officeDocument/2006/relationships/hyperlink" Target="https://disk.yandex.ru/d/5VBO631B7EgWKQ" TargetMode="External"/><Relationship Id="rId3" Type="http://schemas.openxmlformats.org/officeDocument/2006/relationships/hyperlink" Target="https://disk.yandex.ru/d/2i5NNeKh3Hf6lw" TargetMode="External"/><Relationship Id="rId29" Type="http://schemas.openxmlformats.org/officeDocument/2006/relationships/hyperlink" Target="https://disk.yandex.ru/d/jOCTwD3SnZOZjw" TargetMode="External"/><Relationship Id="rId28" Type="http://schemas.openxmlformats.org/officeDocument/2006/relationships/hyperlink" Target="https://disk.yandex.ru/d/mlfRXY3p03VEKg" TargetMode="External"/><Relationship Id="rId27" Type="http://schemas.openxmlformats.org/officeDocument/2006/relationships/hyperlink" Target="https://disk.yandex.ru/d/NugZp1qULilQtw" TargetMode="External"/><Relationship Id="rId26" Type="http://schemas.openxmlformats.org/officeDocument/2006/relationships/hyperlink" Target="https://disk.yandex.ru/d/qCf3lzcVC7Ea_A" TargetMode="External"/><Relationship Id="rId25" Type="http://schemas.openxmlformats.org/officeDocument/2006/relationships/hyperlink" Target="https://disk.yandex.ru/d/DAyjb8qj5jJmJw" TargetMode="External"/><Relationship Id="rId24" Type="http://schemas.openxmlformats.org/officeDocument/2006/relationships/hyperlink" Target="https://disk.yandex.ru/d/j3oL-81iDwVRwg" TargetMode="External"/><Relationship Id="rId23" Type="http://schemas.openxmlformats.org/officeDocument/2006/relationships/hyperlink" Target="https://disk.yandex.ru/d/xOmfVtGoWAwNqA" TargetMode="External"/><Relationship Id="rId22" Type="http://schemas.openxmlformats.org/officeDocument/2006/relationships/hyperlink" Target="https://disk.yandex.ru/d/_U1qtlms36LpGg" TargetMode="External"/><Relationship Id="rId21" Type="http://schemas.openxmlformats.org/officeDocument/2006/relationships/hyperlink" Target="https://disk.yandex.ru/d/iIuk_P91ZY2VPQ" TargetMode="External"/><Relationship Id="rId20" Type="http://schemas.openxmlformats.org/officeDocument/2006/relationships/hyperlink" Target="https://disk.yandex.ru/d/NlogmLYlNg6f9g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s://disk.yandex.ru/d/kdmHfozv3KaOQg" TargetMode="External"/><Relationship Id="rId18" Type="http://schemas.openxmlformats.org/officeDocument/2006/relationships/hyperlink" Target="https://disk.yandex.ru/d/JUWgHMUXOlTLPw" TargetMode="External"/><Relationship Id="rId17" Type="http://schemas.openxmlformats.org/officeDocument/2006/relationships/hyperlink" Target="https://disk.yandex.ru/d/kokg1rDYHHsMuQ" TargetMode="External"/><Relationship Id="rId16" Type="http://schemas.openxmlformats.org/officeDocument/2006/relationships/hyperlink" Target="https://disk.yandex.ru/d/DCYFRyGDXqI0oA" TargetMode="External"/><Relationship Id="rId15" Type="http://schemas.openxmlformats.org/officeDocument/2006/relationships/hyperlink" Target="https://disk.yandex.ru/d/dcWji_b3MS9d0w" TargetMode="External"/><Relationship Id="rId14" Type="http://schemas.openxmlformats.org/officeDocument/2006/relationships/hyperlink" Target="https://disk.yandex.ru/d/EQTD1gFizzCoMA" TargetMode="External"/><Relationship Id="rId13" Type="http://schemas.openxmlformats.org/officeDocument/2006/relationships/hyperlink" Target="https://disk.yandex.ru/d/kGz4c3p5F_Umsw" TargetMode="External"/><Relationship Id="rId12" Type="http://schemas.openxmlformats.org/officeDocument/2006/relationships/hyperlink" Target="https://disk.yandex.ru/d/zYr6B8o65z1Wtg" TargetMode="External"/><Relationship Id="rId11" Type="http://schemas.openxmlformats.org/officeDocument/2006/relationships/hyperlink" Target="https://disk.yandex.ru/d/guSW916vbhG50Q" TargetMode="External"/><Relationship Id="rId10" Type="http://schemas.openxmlformats.org/officeDocument/2006/relationships/hyperlink" Target="https://disk.yandex.ru/d/jwe8xnyF92f8iA" TargetMode="Externa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isk.yandex.ru/d/uVJ7y4g6GTdUsw" TargetMode="External"/><Relationship Id="rId8" Type="http://schemas.openxmlformats.org/officeDocument/2006/relationships/hyperlink" Target="https://disk.yandex.ru/d/RG3PjSkyR_03FQ" TargetMode="External"/><Relationship Id="rId7" Type="http://schemas.openxmlformats.org/officeDocument/2006/relationships/hyperlink" Target="https://disk.yandex.ru/d/ynqnpNNmLLHH6g" TargetMode="External"/><Relationship Id="rId6" Type="http://schemas.openxmlformats.org/officeDocument/2006/relationships/hyperlink" Target="https://disk.yandex.ru/d/fOhLR75DAoBFAw" TargetMode="External"/><Relationship Id="rId5" Type="http://schemas.openxmlformats.org/officeDocument/2006/relationships/hyperlink" Target="https://disk.yandex.ru/d/Mg5fsJc0isoxPA" TargetMode="External"/><Relationship Id="rId4" Type="http://schemas.openxmlformats.org/officeDocument/2006/relationships/hyperlink" Target="https://disk.yandex.ru/d/Tpu_DKfUhDWNcg" TargetMode="External"/><Relationship Id="rId3" Type="http://schemas.openxmlformats.org/officeDocument/2006/relationships/hyperlink" Target="https://disk.yandex.ru/d/MA-CKqqWYxUc5w" TargetMode="External"/><Relationship Id="rId29" Type="http://schemas.openxmlformats.org/officeDocument/2006/relationships/hyperlink" Target="https://disk.yandex.ru/d/JGpquRoUgcNydA" TargetMode="External"/><Relationship Id="rId28" Type="http://schemas.openxmlformats.org/officeDocument/2006/relationships/hyperlink" Target="https://disk.yandex.ru/d/HbtYWWfyXuZFwg" TargetMode="External"/><Relationship Id="rId27" Type="http://schemas.openxmlformats.org/officeDocument/2006/relationships/hyperlink" Target="https://disk.yandex.ru/d/nWTxwhBw4iCugQ" TargetMode="External"/><Relationship Id="rId26" Type="http://schemas.openxmlformats.org/officeDocument/2006/relationships/hyperlink" Target="https://disk.yandex.ru/d/oBH3h7mFpiwa5Q" TargetMode="External"/><Relationship Id="rId25" Type="http://schemas.openxmlformats.org/officeDocument/2006/relationships/hyperlink" Target="https://disk.yandex.ru/d/4su8Z8-jRdyhjQ" TargetMode="External"/><Relationship Id="rId24" Type="http://schemas.openxmlformats.org/officeDocument/2006/relationships/hyperlink" Target="https://disk.yandex.ru/d/w6cGQjBbnusH_A" TargetMode="External"/><Relationship Id="rId23" Type="http://schemas.openxmlformats.org/officeDocument/2006/relationships/hyperlink" Target="https://disk.yandex.ru/d/--9hg3jrXkoRyQ" TargetMode="External"/><Relationship Id="rId22" Type="http://schemas.openxmlformats.org/officeDocument/2006/relationships/hyperlink" Target="https://disk.yandex.ru/d/VL03Onzd4d68dg" TargetMode="External"/><Relationship Id="rId21" Type="http://schemas.openxmlformats.org/officeDocument/2006/relationships/hyperlink" Target="https://disk.yandex.ru/d/uuV-ZUSaumpyFQ" TargetMode="External"/><Relationship Id="rId20" Type="http://schemas.openxmlformats.org/officeDocument/2006/relationships/hyperlink" Target="https://disk.yandex.ru/d/dKhkkNp7IMQ3pA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https://disk.yandex.ru/d/SyZv6f-yuPlwuw" TargetMode="External"/><Relationship Id="rId18" Type="http://schemas.openxmlformats.org/officeDocument/2006/relationships/hyperlink" Target="https://disk.yandex.ru/d/MmGtItTVd2E4jg" TargetMode="External"/><Relationship Id="rId17" Type="http://schemas.openxmlformats.org/officeDocument/2006/relationships/hyperlink" Target="https://disk.yandex.ru/d/lmERB_PLPPHPEQ" TargetMode="External"/><Relationship Id="rId16" Type="http://schemas.openxmlformats.org/officeDocument/2006/relationships/hyperlink" Target="https://disk.yandex.ru/d/PZMgevResAAZ5A" TargetMode="External"/><Relationship Id="rId15" Type="http://schemas.openxmlformats.org/officeDocument/2006/relationships/hyperlink" Target="https://disk.yandex.ru/d/V-GhGs1HV3D8ag" TargetMode="External"/><Relationship Id="rId14" Type="http://schemas.openxmlformats.org/officeDocument/2006/relationships/hyperlink" Target="https://disk.yandex.ru/d/bRFdIUb-43HKyA" TargetMode="External"/><Relationship Id="rId13" Type="http://schemas.openxmlformats.org/officeDocument/2006/relationships/hyperlink" Target="https://disk.yandex.ru/d/WOgcZxHc6Or3zA" TargetMode="External"/><Relationship Id="rId12" Type="http://schemas.openxmlformats.org/officeDocument/2006/relationships/hyperlink" Target="https://disk.yandex.ru/d/HOVHO5ylYmNMUA" TargetMode="External"/><Relationship Id="rId11" Type="http://schemas.openxmlformats.org/officeDocument/2006/relationships/hyperlink" Target="https://disk.yandex.ru/d/QkTnvrCGaAMz1A" TargetMode="External"/><Relationship Id="rId10" Type="http://schemas.openxmlformats.org/officeDocument/2006/relationships/hyperlink" Target="https://disk.yandex.ru/d/2EKrWV9KOII14Q" TargetMode="Externa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disk.yandex.ru/d/BpiJdwKTKzthcw" TargetMode="External"/><Relationship Id="rId8" Type="http://schemas.openxmlformats.org/officeDocument/2006/relationships/hyperlink" Target="https://disk.yandex.ru/d/CvEJff1HPfmWgQ" TargetMode="External"/><Relationship Id="rId7" Type="http://schemas.openxmlformats.org/officeDocument/2006/relationships/hyperlink" Target="https://disk.yandex.ru/d/WjwEsuAStSvPxQ" TargetMode="External"/><Relationship Id="rId6" Type="http://schemas.openxmlformats.org/officeDocument/2006/relationships/hyperlink" Target="https://disk.yandex.ru/d/c51jlboMRASVgw" TargetMode="External"/><Relationship Id="rId5" Type="http://schemas.openxmlformats.org/officeDocument/2006/relationships/hyperlink" Target="https://disk.yandex.ru/d/S6tCvl_InTof3Q" TargetMode="External"/><Relationship Id="rId4" Type="http://schemas.openxmlformats.org/officeDocument/2006/relationships/hyperlink" Target="https://disk.yandex.ru/d/YiXkS5JK5Qvlyg" TargetMode="External"/><Relationship Id="rId3" Type="http://schemas.openxmlformats.org/officeDocument/2006/relationships/hyperlink" Target="https://disk.yandex.ru/d/gxYnOaNwYB9vKg" TargetMode="External"/><Relationship Id="rId29" Type="http://schemas.openxmlformats.org/officeDocument/2006/relationships/hyperlink" Target="https://disk.yandex.ru/d/K2VVZ4GUJW9rVw" TargetMode="External"/><Relationship Id="rId28" Type="http://schemas.openxmlformats.org/officeDocument/2006/relationships/hyperlink" Target="https://disk.yandex.ru/d/47CyhUi-FNLz6w" TargetMode="External"/><Relationship Id="rId27" Type="http://schemas.openxmlformats.org/officeDocument/2006/relationships/hyperlink" Target="https://disk.yandex.ru/d/PZX0En-jU8UYDg" TargetMode="External"/><Relationship Id="rId26" Type="http://schemas.openxmlformats.org/officeDocument/2006/relationships/hyperlink" Target="https://disk.yandex.ru/d/iJFhV9oW9xd8VQ" TargetMode="External"/><Relationship Id="rId25" Type="http://schemas.openxmlformats.org/officeDocument/2006/relationships/hyperlink" Target="https://disk.yandex.ru/d/OrxTAvTA7uvf_w" TargetMode="External"/><Relationship Id="rId24" Type="http://schemas.openxmlformats.org/officeDocument/2006/relationships/hyperlink" Target="https://disk.yandex.ru/d/PBBtyZIr7R_BAA" TargetMode="External"/><Relationship Id="rId23" Type="http://schemas.openxmlformats.org/officeDocument/2006/relationships/hyperlink" Target="https://disk.yandex.ru/d/ajAqMIMjfU_iqw" TargetMode="External"/><Relationship Id="rId22" Type="http://schemas.openxmlformats.org/officeDocument/2006/relationships/hyperlink" Target="https://disk.yandex.ru/d/tJUMnNoc8xMa4g" TargetMode="External"/><Relationship Id="rId21" Type="http://schemas.openxmlformats.org/officeDocument/2006/relationships/hyperlink" Target="https://disk.yandex.ru/d/CD5O8J5M9hS-cQ" TargetMode="External"/><Relationship Id="rId20" Type="http://schemas.openxmlformats.org/officeDocument/2006/relationships/hyperlink" Target="https://disk.yandex.ru/d/xTS5wXkg3MrvKQ" TargetMode="External"/><Relationship Id="rId2" Type="http://schemas.openxmlformats.org/officeDocument/2006/relationships/vmlDrawing" Target="../drawings/vmlDrawing4.vml"/><Relationship Id="rId19" Type="http://schemas.openxmlformats.org/officeDocument/2006/relationships/hyperlink" Target="https://disk.yandex.ru/d/ctosZ3KXrZ0f3g" TargetMode="External"/><Relationship Id="rId18" Type="http://schemas.openxmlformats.org/officeDocument/2006/relationships/hyperlink" Target="https://disk.yandex.ru/d/NwBM7lYjFq8Dag" TargetMode="External"/><Relationship Id="rId17" Type="http://schemas.openxmlformats.org/officeDocument/2006/relationships/hyperlink" Target="https://disk.yandex.ru/d/woOknU84UqHn8w" TargetMode="External"/><Relationship Id="rId16" Type="http://schemas.openxmlformats.org/officeDocument/2006/relationships/hyperlink" Target="https://disk.yandex.ru/d/3pGGDoIih3jb_A" TargetMode="External"/><Relationship Id="rId15" Type="http://schemas.openxmlformats.org/officeDocument/2006/relationships/hyperlink" Target="https://disk.yandex.ru/d/43pgftUgbjttVw" TargetMode="External"/><Relationship Id="rId14" Type="http://schemas.openxmlformats.org/officeDocument/2006/relationships/hyperlink" Target="https://disk.yandex.ru/d/XThuAh0jYZOGKA" TargetMode="External"/><Relationship Id="rId13" Type="http://schemas.openxmlformats.org/officeDocument/2006/relationships/hyperlink" Target="https://disk.yandex.ru/d/lUyLcYhFSNmeaQ" TargetMode="External"/><Relationship Id="rId12" Type="http://schemas.openxmlformats.org/officeDocument/2006/relationships/hyperlink" Target="https://disk.yandex.ru/d/e-I_XvZPeoUe0w" TargetMode="External"/><Relationship Id="rId11" Type="http://schemas.openxmlformats.org/officeDocument/2006/relationships/hyperlink" Target="https://disk.yandex.ru/d/CEpt9D5HshI9Uw" TargetMode="External"/><Relationship Id="rId10" Type="http://schemas.openxmlformats.org/officeDocument/2006/relationships/hyperlink" Target="https://disk.yandex.ru/d/YYzBm0fERaTIhQ" TargetMode="Externa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disk.yandex.ru/d/_Kp9PsoPQv2YPw" TargetMode="External"/><Relationship Id="rId8" Type="http://schemas.openxmlformats.org/officeDocument/2006/relationships/hyperlink" Target="https://disk.yandex.ru/d/AHf1s3vAfmUywQ" TargetMode="External"/><Relationship Id="rId7" Type="http://schemas.openxmlformats.org/officeDocument/2006/relationships/hyperlink" Target="https://disk.yandex.ru/d/WAxRW2G2TqqaLg" TargetMode="External"/><Relationship Id="rId6" Type="http://schemas.openxmlformats.org/officeDocument/2006/relationships/hyperlink" Target="https://disk.yandex.ru/d/tYTvej34fYZp1g" TargetMode="External"/><Relationship Id="rId5" Type="http://schemas.openxmlformats.org/officeDocument/2006/relationships/hyperlink" Target="https://disk.yandex.ru/d/Wvhp2VIX93xTNg" TargetMode="External"/><Relationship Id="rId4" Type="http://schemas.openxmlformats.org/officeDocument/2006/relationships/hyperlink" Target="https://disk.yandex.ru/d/fQ4LOwYi89p3rQ" TargetMode="External"/><Relationship Id="rId3" Type="http://schemas.openxmlformats.org/officeDocument/2006/relationships/hyperlink" Target="https://disk.yandex.ru/d/QZJCFFYaXn7bzA" TargetMode="External"/><Relationship Id="rId27" Type="http://schemas.openxmlformats.org/officeDocument/2006/relationships/hyperlink" Target="https://disk.yandex.ru/d/GBytTh5nnHW5kA" TargetMode="External"/><Relationship Id="rId26" Type="http://schemas.openxmlformats.org/officeDocument/2006/relationships/hyperlink" Target="https://disk.yandex.ru/d/ieXr5oIJo7wbCA" TargetMode="External"/><Relationship Id="rId25" Type="http://schemas.openxmlformats.org/officeDocument/2006/relationships/hyperlink" Target="https://disk.yandex.ru/d/ZZ1WdnHr6-i26g" TargetMode="External"/><Relationship Id="rId24" Type="http://schemas.openxmlformats.org/officeDocument/2006/relationships/hyperlink" Target="https://disk.yandex.ru/d/m1YmtYCmMhD3rw" TargetMode="External"/><Relationship Id="rId23" Type="http://schemas.openxmlformats.org/officeDocument/2006/relationships/hyperlink" Target="https://disk.yandex.ru/d/iZ8I66Bk_sz02Q" TargetMode="External"/><Relationship Id="rId22" Type="http://schemas.openxmlformats.org/officeDocument/2006/relationships/hyperlink" Target="https://disk.yandex.ru/d/08LJQk9c95hL4w" TargetMode="External"/><Relationship Id="rId21" Type="http://schemas.openxmlformats.org/officeDocument/2006/relationships/hyperlink" Target="https://disk.yandex.ru/d/sp0pYp-R-YGsww" TargetMode="External"/><Relationship Id="rId20" Type="http://schemas.openxmlformats.org/officeDocument/2006/relationships/hyperlink" Target="https://disk.yandex.ru/d/3G0gUv8zvB9-Dg" TargetMode="External"/><Relationship Id="rId2" Type="http://schemas.openxmlformats.org/officeDocument/2006/relationships/hyperlink" Target="https://disk.yandex.ru/d/rFYp6G7PBAj44g" TargetMode="External"/><Relationship Id="rId19" Type="http://schemas.openxmlformats.org/officeDocument/2006/relationships/hyperlink" Target="https://disk.yandex.ru/d/dCnEffCpGqJ4Vg" TargetMode="External"/><Relationship Id="rId18" Type="http://schemas.openxmlformats.org/officeDocument/2006/relationships/hyperlink" Target="https://disk.yandex.ru/d/16RJh-GYPwkECw" TargetMode="External"/><Relationship Id="rId17" Type="http://schemas.openxmlformats.org/officeDocument/2006/relationships/hyperlink" Target="https://disk.yandex.ru/d/jQ2dUo0KoGlWxA" TargetMode="External"/><Relationship Id="rId16" Type="http://schemas.openxmlformats.org/officeDocument/2006/relationships/hyperlink" Target="https://disk.yandex.ru/d/HbxHmsN_-__2bw" TargetMode="External"/><Relationship Id="rId15" Type="http://schemas.openxmlformats.org/officeDocument/2006/relationships/hyperlink" Target="https://disk.yandex.ru/d/PaJBKKPVd__1oA" TargetMode="External"/><Relationship Id="rId14" Type="http://schemas.openxmlformats.org/officeDocument/2006/relationships/hyperlink" Target="https://disk.yandex.ru/d/xd80n4kYT5b1Ew" TargetMode="External"/><Relationship Id="rId13" Type="http://schemas.openxmlformats.org/officeDocument/2006/relationships/hyperlink" Target="https://disk.yandex.ru/d/NMfjabkr8zu9kw" TargetMode="External"/><Relationship Id="rId12" Type="http://schemas.openxmlformats.org/officeDocument/2006/relationships/hyperlink" Target="https://disk.yandex.ru/d/q0jVhoyluUaSMA" TargetMode="External"/><Relationship Id="rId11" Type="http://schemas.openxmlformats.org/officeDocument/2006/relationships/hyperlink" Target="https://disk.yandex.ru/d/Yp1_JAS6ZsvHHg" TargetMode="External"/><Relationship Id="rId10" Type="http://schemas.openxmlformats.org/officeDocument/2006/relationships/hyperlink" Target="https://disk.yandex.ru/d/sHnYLBohZHEt-A" TargetMode="External"/><Relationship Id="rId1" Type="http://schemas.openxmlformats.org/officeDocument/2006/relationships/hyperlink" Target="https://disk.yandex.ru/d/4Ggpu4p83S9XAQ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disk.yandex.ru/d/n43mSp0rvFyAgg" TargetMode="External"/><Relationship Id="rId8" Type="http://schemas.openxmlformats.org/officeDocument/2006/relationships/hyperlink" Target="https://disk.yandex.ru/d/eYv6CPAVO0IZng" TargetMode="External"/><Relationship Id="rId7" Type="http://schemas.openxmlformats.org/officeDocument/2006/relationships/hyperlink" Target="https://disk.yandex.ru/d/Kq4jl9wI2y0sMw" TargetMode="External"/><Relationship Id="rId6" Type="http://schemas.openxmlformats.org/officeDocument/2006/relationships/hyperlink" Target="https://disk.yandex.ru/d/-wrFqV6-ti0JPw" TargetMode="External"/><Relationship Id="rId5" Type="http://schemas.openxmlformats.org/officeDocument/2006/relationships/hyperlink" Target="https://disk.yandex.ru/d/0TWH4nXIbyQ1Yw" TargetMode="External"/><Relationship Id="rId4" Type="http://schemas.openxmlformats.org/officeDocument/2006/relationships/hyperlink" Target="https://disk.yandex.ru/d/cOdPig6OfUkI-Q" TargetMode="External"/><Relationship Id="rId3" Type="http://schemas.openxmlformats.org/officeDocument/2006/relationships/hyperlink" Target="https://disk.yandex.ru/d/iF6LjJZJn8iMhA" TargetMode="External"/><Relationship Id="rId29" Type="http://schemas.openxmlformats.org/officeDocument/2006/relationships/hyperlink" Target="https://disk.yandex.ru/d/halBIJomkK4iWA" TargetMode="External"/><Relationship Id="rId28" Type="http://schemas.openxmlformats.org/officeDocument/2006/relationships/hyperlink" Target="https://disk.yandex.ru/d/FzIlfnhU68w2Ug" TargetMode="External"/><Relationship Id="rId27" Type="http://schemas.openxmlformats.org/officeDocument/2006/relationships/hyperlink" Target="https://disk.yandex.ru/d/eU7qlsREuP9ugA" TargetMode="External"/><Relationship Id="rId26" Type="http://schemas.openxmlformats.org/officeDocument/2006/relationships/hyperlink" Target="https://disk.yandex.ru/d/dROhlxuUm9iKZw" TargetMode="External"/><Relationship Id="rId25" Type="http://schemas.openxmlformats.org/officeDocument/2006/relationships/hyperlink" Target="https://disk.yandex.ru/d/bEs1VlyTHQQZyw" TargetMode="External"/><Relationship Id="rId24" Type="http://schemas.openxmlformats.org/officeDocument/2006/relationships/hyperlink" Target="https://disk.yandex.ru/d/6FmExDdapnqtLg" TargetMode="External"/><Relationship Id="rId23" Type="http://schemas.openxmlformats.org/officeDocument/2006/relationships/hyperlink" Target="https://disk.yandex.ru/d/8Proo3CZFT5OqQ" TargetMode="External"/><Relationship Id="rId22" Type="http://schemas.openxmlformats.org/officeDocument/2006/relationships/hyperlink" Target="https://disk.yandex.ru/d/cZfroGUzlA4pRQ" TargetMode="External"/><Relationship Id="rId21" Type="http://schemas.openxmlformats.org/officeDocument/2006/relationships/hyperlink" Target="https://disk.yandex.ru/d/nP2agh-uwq9cww" TargetMode="External"/><Relationship Id="rId20" Type="http://schemas.openxmlformats.org/officeDocument/2006/relationships/hyperlink" Target="https://disk.yandex.ru/d/q9N-Lbww5fNY2A" TargetMode="External"/><Relationship Id="rId2" Type="http://schemas.openxmlformats.org/officeDocument/2006/relationships/vmlDrawing" Target="../drawings/vmlDrawing5.vml"/><Relationship Id="rId19" Type="http://schemas.openxmlformats.org/officeDocument/2006/relationships/hyperlink" Target="https://disk.yandex.ru/d/AF3v5sxWt6PzxA" TargetMode="External"/><Relationship Id="rId18" Type="http://schemas.openxmlformats.org/officeDocument/2006/relationships/hyperlink" Target="https://disk.yandex.ru/d/QfCqAxLAQCBAZA" TargetMode="External"/><Relationship Id="rId17" Type="http://schemas.openxmlformats.org/officeDocument/2006/relationships/hyperlink" Target="https://disk.yandex.ru/d/uhynnCeMUrbfhg" TargetMode="External"/><Relationship Id="rId16" Type="http://schemas.openxmlformats.org/officeDocument/2006/relationships/hyperlink" Target="https://disk.yandex.ru/d/dG8nst42Rt06Zw" TargetMode="External"/><Relationship Id="rId15" Type="http://schemas.openxmlformats.org/officeDocument/2006/relationships/hyperlink" Target="https://disk.yandex.ru/d/NrulvXo2lP_Pcw" TargetMode="External"/><Relationship Id="rId14" Type="http://schemas.openxmlformats.org/officeDocument/2006/relationships/hyperlink" Target="https://disk.yandex.ru/d/YiI590eOA_0Jkw" TargetMode="External"/><Relationship Id="rId13" Type="http://schemas.openxmlformats.org/officeDocument/2006/relationships/hyperlink" Target="https://disk.yandex.ru/d/6pugFl43Tksphg" TargetMode="External"/><Relationship Id="rId12" Type="http://schemas.openxmlformats.org/officeDocument/2006/relationships/hyperlink" Target="https://disk.yandex.ru/d/g0AmpumsCiHtxg" TargetMode="External"/><Relationship Id="rId11" Type="http://schemas.openxmlformats.org/officeDocument/2006/relationships/hyperlink" Target="https://disk.yandex.ru/d/J82Gnq8cDfZjQg" TargetMode="External"/><Relationship Id="rId10" Type="http://schemas.openxmlformats.org/officeDocument/2006/relationships/hyperlink" Target="https://disk.yandex.ru/d/acG5_4U5oqIjWA" TargetMode="Externa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71"/>
  <sheetViews>
    <sheetView tabSelected="1" workbookViewId="0">
      <pane xSplit="2" topLeftCell="C1" activePane="topRight" state="frozen"/>
      <selection/>
      <selection pane="topRight" activeCell="D2" sqref="D2"/>
    </sheetView>
  </sheetViews>
  <sheetFormatPr defaultColWidth="12.6339285714286" defaultRowHeight="15.75" customHeight="1"/>
  <cols>
    <col min="1" max="1" width="25.3839285714286" customWidth="1"/>
    <col min="3" max="3" width="10.6339285714286" customWidth="1"/>
    <col min="4" max="4" width="10.25" customWidth="1"/>
    <col min="5" max="6" width="10.3839285714286" customWidth="1"/>
    <col min="7" max="7" width="9.13392857142857" customWidth="1"/>
    <col min="8" max="8" width="9.63392857142857" customWidth="1"/>
    <col min="9" max="9" width="9" customWidth="1"/>
    <col min="10" max="10" width="8.88392857142857" customWidth="1"/>
    <col min="11" max="12" width="9" customWidth="1"/>
    <col min="13" max="13" width="8.5" customWidth="1"/>
    <col min="14" max="14" width="10.5" customWidth="1"/>
    <col min="15" max="15" width="10.25" customWidth="1"/>
    <col min="16" max="16" width="9.75" customWidth="1"/>
    <col min="17" max="17" width="11.3839285714286" customWidth="1"/>
    <col min="18" max="18" width="10.6339285714286" customWidth="1"/>
    <col min="22" max="22" width="10.25" customWidth="1" outlineLevel="1"/>
  </cols>
  <sheetData>
    <row r="1" ht="15.95" spans="1:30">
      <c r="A1" s="109" t="s">
        <v>0</v>
      </c>
      <c r="B1" s="110" t="s">
        <v>1</v>
      </c>
      <c r="C1" s="56" t="s">
        <v>2</v>
      </c>
      <c r="AB1" s="56"/>
      <c r="AC1" s="56"/>
      <c r="AD1" s="56"/>
    </row>
    <row r="2" ht="15.95" spans="1:30">
      <c r="A2" s="111"/>
      <c r="B2" s="112"/>
      <c r="C2" s="58">
        <v>1</v>
      </c>
      <c r="D2" s="58">
        <v>2</v>
      </c>
      <c r="E2" s="58">
        <v>3</v>
      </c>
      <c r="F2" s="58">
        <v>4</v>
      </c>
      <c r="G2" s="58">
        <v>5</v>
      </c>
      <c r="H2" s="58">
        <v>6</v>
      </c>
      <c r="I2" s="58">
        <v>7</v>
      </c>
      <c r="J2" s="58">
        <v>8</v>
      </c>
      <c r="K2" s="58">
        <v>9</v>
      </c>
      <c r="L2" s="58">
        <v>10</v>
      </c>
      <c r="M2" s="58">
        <v>11</v>
      </c>
      <c r="N2" s="58">
        <v>12</v>
      </c>
      <c r="O2" s="58">
        <v>13</v>
      </c>
      <c r="P2" s="58">
        <v>14</v>
      </c>
      <c r="Q2" s="58">
        <v>15</v>
      </c>
      <c r="R2" s="58">
        <v>16</v>
      </c>
      <c r="S2" s="58">
        <v>17</v>
      </c>
      <c r="T2" s="58">
        <v>18</v>
      </c>
      <c r="U2" s="58">
        <v>19</v>
      </c>
      <c r="V2" s="58"/>
      <c r="W2" s="58">
        <v>20</v>
      </c>
      <c r="X2" s="58">
        <v>21</v>
      </c>
      <c r="Y2" s="58">
        <v>22</v>
      </c>
      <c r="Z2" s="58">
        <v>23</v>
      </c>
      <c r="AA2" s="128">
        <v>24</v>
      </c>
      <c r="AB2" s="58">
        <v>25</v>
      </c>
      <c r="AC2" s="58">
        <v>26</v>
      </c>
      <c r="AD2" s="58">
        <v>27</v>
      </c>
    </row>
    <row r="3" customHeight="1" spans="1:30">
      <c r="A3" s="113"/>
      <c r="B3" s="114"/>
      <c r="C3" s="60">
        <v>45427</v>
      </c>
      <c r="D3" s="60">
        <v>45434</v>
      </c>
      <c r="E3" s="60">
        <v>45441</v>
      </c>
      <c r="F3" s="60">
        <v>45448</v>
      </c>
      <c r="G3" s="60">
        <v>45455</v>
      </c>
      <c r="H3" s="60">
        <v>45462</v>
      </c>
      <c r="I3" s="60">
        <v>45469</v>
      </c>
      <c r="J3" s="60">
        <v>45476</v>
      </c>
      <c r="K3" s="60">
        <v>45483</v>
      </c>
      <c r="L3" s="60">
        <v>45490</v>
      </c>
      <c r="M3" s="60">
        <v>45497</v>
      </c>
      <c r="N3" s="60">
        <v>45504</v>
      </c>
      <c r="O3" s="60">
        <v>45511</v>
      </c>
      <c r="P3" s="60">
        <v>45518</v>
      </c>
      <c r="Q3" s="60">
        <v>45525</v>
      </c>
      <c r="R3" s="60">
        <v>45531</v>
      </c>
      <c r="S3" s="60">
        <v>45539</v>
      </c>
      <c r="T3" s="60">
        <v>45546</v>
      </c>
      <c r="U3" s="60">
        <v>45553</v>
      </c>
      <c r="V3" s="60"/>
      <c r="W3" s="60">
        <v>45560</v>
      </c>
      <c r="X3" s="60">
        <v>45567</v>
      </c>
      <c r="Y3" s="60">
        <v>45574</v>
      </c>
      <c r="Z3" s="60">
        <v>45581</v>
      </c>
      <c r="AA3" s="129">
        <v>45588</v>
      </c>
      <c r="AB3" s="60">
        <v>45594</v>
      </c>
      <c r="AC3" s="60">
        <v>45603</v>
      </c>
      <c r="AD3" s="60">
        <v>45609</v>
      </c>
    </row>
    <row r="4" ht="15.95" spans="1:30">
      <c r="A4" s="115" t="s">
        <v>3</v>
      </c>
      <c r="B4" s="116" t="s">
        <v>4</v>
      </c>
      <c r="C4" s="94">
        <v>164.99</v>
      </c>
      <c r="D4" s="83">
        <v>159.99</v>
      </c>
      <c r="E4" s="83">
        <v>154.99</v>
      </c>
      <c r="F4" s="83">
        <v>144.99</v>
      </c>
      <c r="G4" s="83">
        <v>154.99</v>
      </c>
      <c r="H4" s="83">
        <v>159.99</v>
      </c>
      <c r="I4" s="83">
        <v>159.99</v>
      </c>
      <c r="J4" s="83">
        <v>174.99</v>
      </c>
      <c r="K4" s="83">
        <v>169.99</v>
      </c>
      <c r="L4" s="83">
        <v>166.99</v>
      </c>
      <c r="M4" s="83">
        <v>139.99</v>
      </c>
      <c r="N4" s="83">
        <v>142.79</v>
      </c>
      <c r="O4" s="83">
        <v>169.99</v>
      </c>
      <c r="P4" s="83">
        <v>139.99</v>
      </c>
      <c r="Q4" s="83">
        <v>142.79</v>
      </c>
      <c r="R4" s="83">
        <v>142.79</v>
      </c>
      <c r="S4" s="83">
        <v>121.39</v>
      </c>
      <c r="T4" s="83">
        <v>147.89</v>
      </c>
      <c r="U4" s="83">
        <v>147.89</v>
      </c>
      <c r="V4" s="123"/>
      <c r="W4" s="83">
        <v>132.59</v>
      </c>
      <c r="X4" s="83">
        <v>146.89</v>
      </c>
      <c r="Y4" s="83">
        <v>152.99</v>
      </c>
      <c r="Z4" s="83">
        <v>128.99</v>
      </c>
      <c r="AA4" s="83">
        <v>152.99</v>
      </c>
      <c r="AB4" s="83">
        <v>152.99</v>
      </c>
      <c r="AC4" s="83">
        <v>173.39</v>
      </c>
      <c r="AD4" s="83">
        <v>173.39</v>
      </c>
    </row>
    <row r="5" ht="15.2" spans="1:30">
      <c r="A5" s="115" t="s">
        <v>5</v>
      </c>
      <c r="B5" s="116" t="s">
        <v>6</v>
      </c>
      <c r="C5" s="62">
        <v>59.99</v>
      </c>
      <c r="D5" s="63">
        <v>59.99</v>
      </c>
      <c r="E5" s="63">
        <v>59.99</v>
      </c>
      <c r="F5" s="63">
        <v>59.99</v>
      </c>
      <c r="G5" s="63">
        <v>59.99</v>
      </c>
      <c r="H5" s="63">
        <v>59.99</v>
      </c>
      <c r="I5" s="63">
        <v>59.99</v>
      </c>
      <c r="J5" s="63">
        <v>59.99</v>
      </c>
      <c r="K5" s="63">
        <v>59.99</v>
      </c>
      <c r="L5" s="63">
        <v>59.99</v>
      </c>
      <c r="M5" s="63">
        <v>59.99</v>
      </c>
      <c r="N5" s="63">
        <v>59.99</v>
      </c>
      <c r="O5" s="63">
        <v>60</v>
      </c>
      <c r="P5" s="63">
        <v>60</v>
      </c>
      <c r="Q5" s="63">
        <v>60</v>
      </c>
      <c r="R5" s="63">
        <v>77.99</v>
      </c>
      <c r="S5" s="63">
        <v>66</v>
      </c>
      <c r="T5" s="63">
        <v>65.99</v>
      </c>
      <c r="U5" s="63">
        <v>65.99</v>
      </c>
      <c r="V5" s="124"/>
      <c r="W5" s="63">
        <v>49.49</v>
      </c>
      <c r="X5" s="63">
        <v>65.99</v>
      </c>
      <c r="Y5" s="63">
        <v>65.99</v>
      </c>
      <c r="Z5" s="63">
        <v>65.99</v>
      </c>
      <c r="AA5" s="63">
        <v>65.99</v>
      </c>
      <c r="AB5" s="63">
        <v>65.99</v>
      </c>
      <c r="AC5" s="63">
        <v>65.99</v>
      </c>
      <c r="AD5" s="63">
        <v>65.99</v>
      </c>
    </row>
    <row r="6" ht="15.2" spans="1:30">
      <c r="A6" s="115" t="s">
        <v>7</v>
      </c>
      <c r="B6" s="116" t="s">
        <v>8</v>
      </c>
      <c r="C6" s="62">
        <v>54.99</v>
      </c>
      <c r="D6" s="63">
        <v>54.99</v>
      </c>
      <c r="E6" s="63">
        <v>54.99</v>
      </c>
      <c r="F6" s="63">
        <v>54.99</v>
      </c>
      <c r="G6" s="63">
        <v>54.99</v>
      </c>
      <c r="H6" s="63">
        <v>54.99</v>
      </c>
      <c r="I6" s="63">
        <v>54.99</v>
      </c>
      <c r="J6" s="63">
        <v>54.99</v>
      </c>
      <c r="K6" s="63">
        <v>54.99</v>
      </c>
      <c r="L6" s="63">
        <v>54.99</v>
      </c>
      <c r="M6" s="63">
        <v>59.99</v>
      </c>
      <c r="N6" s="63">
        <v>59.99</v>
      </c>
      <c r="O6" s="63">
        <v>59.99</v>
      </c>
      <c r="P6" s="63">
        <v>59.99</v>
      </c>
      <c r="Q6" s="63">
        <v>59.99</v>
      </c>
      <c r="R6" s="63">
        <v>59.99</v>
      </c>
      <c r="S6" s="63">
        <v>59.99</v>
      </c>
      <c r="T6" s="63">
        <v>59.99</v>
      </c>
      <c r="U6" s="63">
        <v>59.99</v>
      </c>
      <c r="V6" s="124"/>
      <c r="W6" s="63">
        <v>59.99</v>
      </c>
      <c r="X6" s="63">
        <v>59.99</v>
      </c>
      <c r="Y6" s="63">
        <v>59.9</v>
      </c>
      <c r="Z6" s="63">
        <v>59.9</v>
      </c>
      <c r="AA6" s="63">
        <v>59.9</v>
      </c>
      <c r="AB6" s="63">
        <v>59.9</v>
      </c>
      <c r="AC6" s="63">
        <v>59.9</v>
      </c>
      <c r="AD6" s="63">
        <v>59.9</v>
      </c>
    </row>
    <row r="7" ht="15.2" spans="1:30">
      <c r="A7" s="115" t="s">
        <v>9</v>
      </c>
      <c r="B7" s="116" t="s">
        <v>4</v>
      </c>
      <c r="C7" s="62">
        <v>24.99</v>
      </c>
      <c r="D7" s="63">
        <v>33.49</v>
      </c>
      <c r="E7" s="63">
        <v>36.99</v>
      </c>
      <c r="F7" s="63">
        <v>25.99</v>
      </c>
      <c r="G7" s="63">
        <v>52.99</v>
      </c>
      <c r="H7" s="63">
        <v>52.99</v>
      </c>
      <c r="I7" s="63">
        <v>51.99</v>
      </c>
      <c r="J7" s="63">
        <v>48.99</v>
      </c>
      <c r="K7" s="63">
        <v>45.99</v>
      </c>
      <c r="L7" s="63">
        <v>59.99</v>
      </c>
      <c r="M7" s="63">
        <v>53.99</v>
      </c>
      <c r="N7" s="63">
        <v>61.19</v>
      </c>
      <c r="O7" s="63">
        <v>56.49</v>
      </c>
      <c r="P7" s="63">
        <v>54.49</v>
      </c>
      <c r="Q7" s="63">
        <v>42</v>
      </c>
      <c r="R7" s="63">
        <v>43.39</v>
      </c>
      <c r="S7" s="63">
        <v>39.29</v>
      </c>
      <c r="T7" s="63">
        <v>35.19</v>
      </c>
      <c r="U7" s="63">
        <v>34.19</v>
      </c>
      <c r="V7" s="124"/>
      <c r="W7" s="63">
        <v>34.19</v>
      </c>
      <c r="X7" s="63">
        <v>36.19</v>
      </c>
      <c r="Y7" s="63">
        <v>35.69</v>
      </c>
      <c r="Z7" s="63">
        <v>40.79</v>
      </c>
      <c r="AA7" s="63">
        <v>48.99</v>
      </c>
      <c r="AB7" s="63">
        <v>54.99</v>
      </c>
      <c r="AC7" s="63">
        <v>52.99</v>
      </c>
      <c r="AD7" s="63">
        <v>62.99</v>
      </c>
    </row>
    <row r="8" ht="15" customHeight="1" spans="1:30">
      <c r="A8" s="115" t="s">
        <v>10</v>
      </c>
      <c r="B8" s="116" t="s">
        <v>11</v>
      </c>
      <c r="C8" s="62">
        <v>269.99</v>
      </c>
      <c r="D8" s="63">
        <v>269.99</v>
      </c>
      <c r="E8" s="63">
        <v>269.99</v>
      </c>
      <c r="F8" s="63">
        <v>259.99</v>
      </c>
      <c r="G8" s="63">
        <v>269.99</v>
      </c>
      <c r="H8" s="63">
        <v>269.99</v>
      </c>
      <c r="I8" s="63">
        <v>269.99</v>
      </c>
      <c r="J8" s="63">
        <v>270</v>
      </c>
      <c r="K8" s="63">
        <v>269.99</v>
      </c>
      <c r="L8" s="63">
        <v>269.99</v>
      </c>
      <c r="M8" s="63">
        <v>262.99</v>
      </c>
      <c r="N8" s="63">
        <v>275.39</v>
      </c>
      <c r="O8" s="63">
        <v>269.99</v>
      </c>
      <c r="P8" s="63">
        <v>269.99</v>
      </c>
      <c r="Q8" s="63">
        <v>275.39</v>
      </c>
      <c r="R8" s="63">
        <v>275.39</v>
      </c>
      <c r="S8" s="63">
        <v>275.39</v>
      </c>
      <c r="T8" s="63">
        <v>275.39</v>
      </c>
      <c r="U8" s="63">
        <v>275.39</v>
      </c>
      <c r="V8" s="124"/>
      <c r="W8" s="63">
        <v>275.39</v>
      </c>
      <c r="X8" s="63">
        <v>275.39</v>
      </c>
      <c r="Y8" s="63">
        <v>275.39</v>
      </c>
      <c r="Z8" s="63">
        <v>275.39</v>
      </c>
      <c r="AA8" s="63">
        <v>275.39</v>
      </c>
      <c r="AB8" s="63">
        <v>275.39</v>
      </c>
      <c r="AC8" s="63">
        <v>269.99</v>
      </c>
      <c r="AD8" s="63">
        <v>275.39</v>
      </c>
    </row>
    <row r="9" ht="15.2" spans="1:30">
      <c r="A9" s="115" t="s">
        <v>12</v>
      </c>
      <c r="B9" s="116" t="s">
        <v>13</v>
      </c>
      <c r="C9" s="62">
        <v>129.99</v>
      </c>
      <c r="D9" s="63">
        <v>129.99</v>
      </c>
      <c r="E9" s="63">
        <v>129.99</v>
      </c>
      <c r="F9" s="63">
        <v>129.99</v>
      </c>
      <c r="G9" s="63">
        <v>139.99</v>
      </c>
      <c r="H9" s="63">
        <v>139.99</v>
      </c>
      <c r="I9" s="63">
        <v>139.99</v>
      </c>
      <c r="J9" s="63">
        <v>139.99</v>
      </c>
      <c r="K9" s="63">
        <v>139.99</v>
      </c>
      <c r="L9" s="63">
        <v>139.99</v>
      </c>
      <c r="M9" s="63">
        <v>139.99</v>
      </c>
      <c r="N9" s="63">
        <v>139.99</v>
      </c>
      <c r="O9" s="63">
        <v>139.99</v>
      </c>
      <c r="P9" s="63">
        <v>139.99</v>
      </c>
      <c r="Q9" s="63">
        <v>139.99</v>
      </c>
      <c r="R9" s="63">
        <v>149.99</v>
      </c>
      <c r="S9" s="63">
        <v>149.99</v>
      </c>
      <c r="T9" s="63">
        <v>142.99</v>
      </c>
      <c r="U9" s="63">
        <v>129.99</v>
      </c>
      <c r="V9" s="124"/>
      <c r="W9" s="63">
        <v>142.99</v>
      </c>
      <c r="X9" s="63">
        <v>142.99</v>
      </c>
      <c r="Y9" s="63">
        <v>142.99</v>
      </c>
      <c r="Z9" s="63">
        <v>149.99</v>
      </c>
      <c r="AA9" s="63">
        <v>149.99</v>
      </c>
      <c r="AB9" s="63">
        <v>129.99</v>
      </c>
      <c r="AC9" s="63">
        <v>149.99</v>
      </c>
      <c r="AD9" s="63">
        <v>149.99</v>
      </c>
    </row>
    <row r="10" ht="15.2" spans="1:30">
      <c r="A10" s="115" t="s">
        <v>14</v>
      </c>
      <c r="B10" s="116" t="s">
        <v>15</v>
      </c>
      <c r="C10" s="62">
        <v>152.99</v>
      </c>
      <c r="D10" s="63">
        <v>152.99</v>
      </c>
      <c r="E10" s="63">
        <v>149.99</v>
      </c>
      <c r="F10" s="63">
        <v>149.99</v>
      </c>
      <c r="G10" s="63">
        <v>149.99</v>
      </c>
      <c r="H10" s="63">
        <v>149.99</v>
      </c>
      <c r="I10" s="63">
        <v>149.99</v>
      </c>
      <c r="J10" s="63">
        <v>149.99</v>
      </c>
      <c r="K10" s="63">
        <v>149.99</v>
      </c>
      <c r="L10" s="63">
        <v>149.99</v>
      </c>
      <c r="M10" s="63">
        <v>149.99</v>
      </c>
      <c r="N10" s="63">
        <v>152.99</v>
      </c>
      <c r="O10" s="63">
        <v>149.99</v>
      </c>
      <c r="P10" s="63">
        <v>149.99</v>
      </c>
      <c r="Q10" s="63">
        <v>152.99</v>
      </c>
      <c r="R10" s="63">
        <v>152.99</v>
      </c>
      <c r="S10" s="63">
        <v>130</v>
      </c>
      <c r="T10" s="63">
        <v>142.79</v>
      </c>
      <c r="U10" s="63">
        <v>142.79</v>
      </c>
      <c r="V10" s="124"/>
      <c r="W10" s="63">
        <v>142.79</v>
      </c>
      <c r="X10" s="63">
        <v>142.79</v>
      </c>
      <c r="Y10" s="63">
        <v>142.79</v>
      </c>
      <c r="Z10" s="63">
        <v>142.79</v>
      </c>
      <c r="AA10" s="63">
        <v>142.79</v>
      </c>
      <c r="AB10" s="63">
        <v>142.79</v>
      </c>
      <c r="AC10" s="63">
        <v>156.09</v>
      </c>
      <c r="AD10" s="63">
        <v>152.99</v>
      </c>
    </row>
    <row r="11" ht="15.2" spans="1:30">
      <c r="A11" s="115" t="s">
        <v>16</v>
      </c>
      <c r="B11" s="116" t="s">
        <v>17</v>
      </c>
      <c r="C11" s="62">
        <v>194.99</v>
      </c>
      <c r="D11" s="63">
        <v>194.99</v>
      </c>
      <c r="E11" s="63">
        <v>189.99</v>
      </c>
      <c r="F11" s="63">
        <v>189.99</v>
      </c>
      <c r="G11" s="63">
        <v>199.99</v>
      </c>
      <c r="H11" s="63">
        <v>199.99</v>
      </c>
      <c r="I11" s="63">
        <v>199.99</v>
      </c>
      <c r="J11" s="63">
        <v>199.99</v>
      </c>
      <c r="K11" s="63">
        <v>199.99</v>
      </c>
      <c r="L11" s="63">
        <v>199.99</v>
      </c>
      <c r="M11" s="63">
        <v>199.99</v>
      </c>
      <c r="N11" s="63">
        <v>203.99</v>
      </c>
      <c r="O11" s="63">
        <v>201.59</v>
      </c>
      <c r="P11" s="63">
        <v>209.99</v>
      </c>
      <c r="Q11" s="63">
        <v>214.19</v>
      </c>
      <c r="R11" s="63">
        <v>214.19</v>
      </c>
      <c r="S11" s="63">
        <v>214.19</v>
      </c>
      <c r="T11" s="63">
        <v>227.49</v>
      </c>
      <c r="U11" s="63">
        <v>227.49</v>
      </c>
      <c r="V11" s="124"/>
      <c r="W11" s="63">
        <v>227.49</v>
      </c>
      <c r="X11" s="63">
        <v>227.49</v>
      </c>
      <c r="Y11" s="63">
        <v>227.49</v>
      </c>
      <c r="Z11" s="63">
        <v>227.49</v>
      </c>
      <c r="AA11" s="63">
        <v>227.49</v>
      </c>
      <c r="AB11" s="63">
        <v>227.49</v>
      </c>
      <c r="AC11" s="63">
        <v>222.99</v>
      </c>
      <c r="AD11" s="63">
        <v>222.99</v>
      </c>
    </row>
    <row r="12" ht="15.2" spans="1:30">
      <c r="A12" s="115" t="s">
        <v>18</v>
      </c>
      <c r="B12" s="116" t="s">
        <v>13</v>
      </c>
      <c r="C12" s="62">
        <v>111.99</v>
      </c>
      <c r="D12" s="63">
        <v>111.99</v>
      </c>
      <c r="E12" s="63">
        <v>111.99</v>
      </c>
      <c r="F12" s="63">
        <v>111.99</v>
      </c>
      <c r="G12" s="63">
        <v>111.99</v>
      </c>
      <c r="H12" s="63">
        <v>111.99</v>
      </c>
      <c r="I12" s="63">
        <v>111.99</v>
      </c>
      <c r="J12" s="63">
        <v>111.99</v>
      </c>
      <c r="K12" s="63">
        <v>111.99</v>
      </c>
      <c r="L12" s="63">
        <v>111.99</v>
      </c>
      <c r="M12" s="63">
        <v>100</v>
      </c>
      <c r="N12" s="63">
        <v>111.99</v>
      </c>
      <c r="O12" s="63">
        <v>111.99</v>
      </c>
      <c r="P12" s="63">
        <v>111.99</v>
      </c>
      <c r="Q12" s="63">
        <v>128.79</v>
      </c>
      <c r="R12" s="63">
        <v>128.79</v>
      </c>
      <c r="S12" s="63">
        <v>128.79</v>
      </c>
      <c r="T12" s="63">
        <v>128.79</v>
      </c>
      <c r="U12" s="63">
        <v>128.79</v>
      </c>
      <c r="V12" s="124"/>
      <c r="W12" s="63">
        <v>128.79</v>
      </c>
      <c r="X12" s="63">
        <v>104.99</v>
      </c>
      <c r="Y12" s="63">
        <v>104.99</v>
      </c>
      <c r="Z12" s="63">
        <v>104.99</v>
      </c>
      <c r="AA12" s="63">
        <v>114.99</v>
      </c>
      <c r="AB12" s="63">
        <v>114.99</v>
      </c>
      <c r="AC12" s="63">
        <v>114.99</v>
      </c>
      <c r="AD12" s="63">
        <v>114.99</v>
      </c>
    </row>
    <row r="13" ht="15.2" spans="1:30">
      <c r="A13" s="115" t="s">
        <v>19</v>
      </c>
      <c r="B13" s="116" t="s">
        <v>4</v>
      </c>
      <c r="C13" s="62">
        <v>49.99</v>
      </c>
      <c r="D13" s="63">
        <v>49.99</v>
      </c>
      <c r="E13" s="63">
        <v>50.39</v>
      </c>
      <c r="F13" s="63">
        <v>50.39</v>
      </c>
      <c r="G13" s="63">
        <v>50.39</v>
      </c>
      <c r="H13" s="63">
        <v>49.99</v>
      </c>
      <c r="I13" s="63">
        <v>49.99</v>
      </c>
      <c r="J13" s="63">
        <v>49.99</v>
      </c>
      <c r="K13" s="63">
        <v>50.39</v>
      </c>
      <c r="L13" s="63">
        <v>49.99</v>
      </c>
      <c r="M13" s="63">
        <v>49.99</v>
      </c>
      <c r="N13" s="63">
        <v>49.99</v>
      </c>
      <c r="O13" s="63">
        <v>49.99</v>
      </c>
      <c r="P13" s="63">
        <v>49.99</v>
      </c>
      <c r="Q13" s="63">
        <v>49.99</v>
      </c>
      <c r="R13" s="63">
        <v>49.99</v>
      </c>
      <c r="S13" s="63">
        <v>49.99</v>
      </c>
      <c r="T13" s="63">
        <v>49.99</v>
      </c>
      <c r="U13" s="63">
        <v>49.99</v>
      </c>
      <c r="V13" s="124"/>
      <c r="W13" s="63">
        <v>49.99</v>
      </c>
      <c r="X13" s="63">
        <v>49.99</v>
      </c>
      <c r="Y13" s="63">
        <v>54.99</v>
      </c>
      <c r="Z13" s="63">
        <v>54.99</v>
      </c>
      <c r="AA13" s="63">
        <v>54.99</v>
      </c>
      <c r="AB13" s="63">
        <v>54.99</v>
      </c>
      <c r="AC13" s="63">
        <v>54.99</v>
      </c>
      <c r="AD13" s="63">
        <v>54.99</v>
      </c>
    </row>
    <row r="14" ht="15" customHeight="1" spans="1:30">
      <c r="A14" s="115" t="s">
        <v>20</v>
      </c>
      <c r="B14" s="116" t="s">
        <v>4</v>
      </c>
      <c r="C14" s="62">
        <v>149.99</v>
      </c>
      <c r="D14" s="63">
        <v>139.99</v>
      </c>
      <c r="E14" s="63">
        <v>139.99</v>
      </c>
      <c r="F14" s="63">
        <v>139.99</v>
      </c>
      <c r="G14" s="63">
        <v>109.99</v>
      </c>
      <c r="H14" s="63">
        <v>99.99</v>
      </c>
      <c r="I14" s="63">
        <v>139.99</v>
      </c>
      <c r="J14" s="63">
        <v>149.99</v>
      </c>
      <c r="K14" s="63">
        <v>99.99</v>
      </c>
      <c r="L14" s="63">
        <v>99.99</v>
      </c>
      <c r="M14" s="63">
        <v>99.99</v>
      </c>
      <c r="N14" s="63">
        <v>99.99</v>
      </c>
      <c r="O14" s="63">
        <v>89.99</v>
      </c>
      <c r="P14" s="63">
        <v>90</v>
      </c>
      <c r="Q14" s="63">
        <v>88</v>
      </c>
      <c r="R14" s="63">
        <v>88.99</v>
      </c>
      <c r="S14" s="63">
        <v>88.99</v>
      </c>
      <c r="T14" s="63">
        <v>78.99</v>
      </c>
      <c r="U14" s="63">
        <v>122.39</v>
      </c>
      <c r="V14" s="124"/>
      <c r="W14" s="63">
        <v>132.59</v>
      </c>
      <c r="X14" s="63">
        <v>132.59</v>
      </c>
      <c r="Y14" s="63">
        <v>119.99</v>
      </c>
      <c r="Z14" s="63">
        <v>132.59</v>
      </c>
      <c r="AA14" s="63">
        <v>119.99</v>
      </c>
      <c r="AB14" s="63">
        <v>119.99</v>
      </c>
      <c r="AC14" s="63">
        <v>109.99</v>
      </c>
      <c r="AD14" s="83">
        <v>99.99</v>
      </c>
    </row>
    <row r="15" ht="15.2" spans="1:30">
      <c r="A15" s="115" t="s">
        <v>21</v>
      </c>
      <c r="B15" s="116" t="s">
        <v>4</v>
      </c>
      <c r="C15" s="62">
        <v>199.99</v>
      </c>
      <c r="D15" s="63">
        <v>189.99</v>
      </c>
      <c r="E15" s="63">
        <v>169.99</v>
      </c>
      <c r="F15" s="63">
        <v>169.99</v>
      </c>
      <c r="G15" s="63">
        <v>169.99</v>
      </c>
      <c r="H15" s="63">
        <v>169.99</v>
      </c>
      <c r="I15" s="63">
        <v>229.99</v>
      </c>
      <c r="J15" s="63">
        <v>229.99</v>
      </c>
      <c r="K15" s="63">
        <v>169.99</v>
      </c>
      <c r="L15" s="63">
        <v>179.99</v>
      </c>
      <c r="M15" s="63">
        <v>149.99</v>
      </c>
      <c r="N15" s="63">
        <v>149.99</v>
      </c>
      <c r="O15" s="63">
        <v>114.99</v>
      </c>
      <c r="P15" s="63">
        <v>109.99</v>
      </c>
      <c r="Q15" s="63">
        <v>122.39</v>
      </c>
      <c r="R15" s="63">
        <v>152.99</v>
      </c>
      <c r="S15" s="63">
        <v>152.99</v>
      </c>
      <c r="T15" s="63">
        <v>163.19</v>
      </c>
      <c r="U15" s="63">
        <v>193.79</v>
      </c>
      <c r="V15" s="124"/>
      <c r="W15" s="63">
        <v>161.19</v>
      </c>
      <c r="X15" s="63">
        <v>161.19</v>
      </c>
      <c r="Y15" s="63">
        <v>161.19</v>
      </c>
      <c r="Z15" s="63">
        <v>183.59</v>
      </c>
      <c r="AA15" s="63">
        <v>154.99</v>
      </c>
      <c r="AB15" s="63">
        <v>164.99</v>
      </c>
      <c r="AC15" s="63">
        <v>209.99</v>
      </c>
      <c r="AD15" s="63">
        <v>219.99</v>
      </c>
    </row>
    <row r="16" ht="15.2" spans="1:30">
      <c r="A16" s="115" t="s">
        <v>22</v>
      </c>
      <c r="B16" s="116" t="s">
        <v>4</v>
      </c>
      <c r="C16" s="62">
        <v>67.99</v>
      </c>
      <c r="D16" s="63">
        <v>68.99</v>
      </c>
      <c r="E16" s="63">
        <v>71.99</v>
      </c>
      <c r="F16" s="63">
        <v>62.99</v>
      </c>
      <c r="G16" s="63">
        <v>67.99</v>
      </c>
      <c r="H16" s="63">
        <v>65.99</v>
      </c>
      <c r="I16" s="63">
        <v>70.99</v>
      </c>
      <c r="J16" s="63">
        <v>70.49</v>
      </c>
      <c r="K16" s="63">
        <v>71.99</v>
      </c>
      <c r="L16" s="63">
        <v>71.89</v>
      </c>
      <c r="M16" s="63">
        <v>67</v>
      </c>
      <c r="N16" s="63">
        <v>68.69</v>
      </c>
      <c r="O16" s="63">
        <v>72.59</v>
      </c>
      <c r="P16" s="63">
        <v>64.89</v>
      </c>
      <c r="Q16" s="63">
        <v>74.49</v>
      </c>
      <c r="R16" s="63">
        <v>74.49</v>
      </c>
      <c r="S16" s="63">
        <v>74.49</v>
      </c>
      <c r="T16" s="63">
        <v>58.7</v>
      </c>
      <c r="U16" s="63">
        <v>60</v>
      </c>
      <c r="V16" s="124"/>
      <c r="W16" s="63">
        <v>60</v>
      </c>
      <c r="X16" s="63">
        <v>60.99</v>
      </c>
      <c r="Y16" s="63">
        <v>60.99</v>
      </c>
      <c r="Z16" s="63">
        <v>60</v>
      </c>
      <c r="AA16" s="63">
        <v>64.79</v>
      </c>
      <c r="AB16" s="63">
        <v>64.19</v>
      </c>
      <c r="AC16" s="63">
        <v>60.49</v>
      </c>
      <c r="AD16" s="63">
        <v>63.99</v>
      </c>
    </row>
    <row r="17" ht="16.5" customHeight="1" spans="1:30">
      <c r="A17" s="115" t="s">
        <v>23</v>
      </c>
      <c r="B17" s="116" t="s">
        <v>4</v>
      </c>
      <c r="C17" s="62">
        <v>403.19</v>
      </c>
      <c r="D17" s="63">
        <v>399.99</v>
      </c>
      <c r="E17" s="63">
        <v>339.99</v>
      </c>
      <c r="F17" s="63">
        <v>380</v>
      </c>
      <c r="G17" s="63">
        <v>379.99</v>
      </c>
      <c r="H17" s="63">
        <v>379.99</v>
      </c>
      <c r="I17" s="63">
        <v>403.19</v>
      </c>
      <c r="J17" s="63">
        <v>399.99</v>
      </c>
      <c r="K17" s="63">
        <v>399.99</v>
      </c>
      <c r="L17" s="63">
        <v>399.99</v>
      </c>
      <c r="M17" s="63">
        <v>403.19</v>
      </c>
      <c r="N17" s="63">
        <v>407.99</v>
      </c>
      <c r="O17" s="63">
        <v>399.99</v>
      </c>
      <c r="P17" s="63">
        <v>399.99</v>
      </c>
      <c r="Q17" s="63">
        <v>407.99</v>
      </c>
      <c r="R17" s="63">
        <v>407.99</v>
      </c>
      <c r="S17" s="63">
        <v>407.99</v>
      </c>
      <c r="T17" s="63">
        <v>359.99</v>
      </c>
      <c r="U17" s="63">
        <v>407.99</v>
      </c>
      <c r="V17" s="124"/>
      <c r="W17" s="63">
        <v>407.99</v>
      </c>
      <c r="X17" s="63">
        <v>407.99</v>
      </c>
      <c r="Y17" s="63">
        <v>407.99</v>
      </c>
      <c r="Z17" s="63">
        <v>407.99</v>
      </c>
      <c r="AA17" s="63">
        <v>438.59</v>
      </c>
      <c r="AB17" s="63">
        <v>438.59</v>
      </c>
      <c r="AC17" s="63">
        <v>438.59</v>
      </c>
      <c r="AD17" s="63">
        <v>429.99</v>
      </c>
    </row>
    <row r="18" ht="15.2" spans="1:30">
      <c r="A18" s="115" t="s">
        <v>24</v>
      </c>
      <c r="B18" s="116" t="s">
        <v>13</v>
      </c>
      <c r="C18" s="62">
        <v>129.99</v>
      </c>
      <c r="D18" s="63">
        <v>169.99</v>
      </c>
      <c r="E18" s="63">
        <v>169.99</v>
      </c>
      <c r="F18" s="63">
        <v>129.99</v>
      </c>
      <c r="G18" s="63">
        <v>129.99</v>
      </c>
      <c r="H18" s="63">
        <v>129.99</v>
      </c>
      <c r="I18" s="63">
        <v>199.99</v>
      </c>
      <c r="J18" s="63">
        <v>129.99</v>
      </c>
      <c r="K18" s="63">
        <v>129.99</v>
      </c>
      <c r="L18" s="63">
        <v>129.99</v>
      </c>
      <c r="M18" s="63">
        <v>189.99</v>
      </c>
      <c r="N18" s="63">
        <v>193.79</v>
      </c>
      <c r="O18" s="63">
        <v>189.99</v>
      </c>
      <c r="P18" s="63">
        <v>107.99</v>
      </c>
      <c r="Q18" s="63">
        <v>107.99</v>
      </c>
      <c r="R18" s="63">
        <v>107.99</v>
      </c>
      <c r="S18" s="63">
        <v>107.99</v>
      </c>
      <c r="T18" s="63">
        <v>189.99</v>
      </c>
      <c r="U18" s="63">
        <v>189.99</v>
      </c>
      <c r="V18" s="124"/>
      <c r="W18" s="63">
        <v>193.79</v>
      </c>
      <c r="X18" s="63">
        <v>132.99</v>
      </c>
      <c r="Y18" s="63">
        <v>193.79</v>
      </c>
      <c r="Z18" s="63">
        <v>189.99</v>
      </c>
      <c r="AA18" s="63">
        <v>193.79</v>
      </c>
      <c r="AB18" s="63">
        <v>193.79</v>
      </c>
      <c r="AC18" s="63">
        <v>193.79</v>
      </c>
      <c r="AD18" s="63">
        <v>189.99</v>
      </c>
    </row>
    <row r="19" ht="15.2" spans="1:30">
      <c r="A19" s="115" t="s">
        <v>25</v>
      </c>
      <c r="B19" s="116" t="s">
        <v>15</v>
      </c>
      <c r="C19" s="62">
        <v>149.99</v>
      </c>
      <c r="D19" s="63">
        <v>149.99</v>
      </c>
      <c r="E19" s="63">
        <v>149.99</v>
      </c>
      <c r="F19" s="63">
        <v>139.99</v>
      </c>
      <c r="G19" s="63">
        <v>149.99</v>
      </c>
      <c r="H19" s="63">
        <v>149.99</v>
      </c>
      <c r="I19" s="63">
        <v>149.99</v>
      </c>
      <c r="J19" s="63">
        <v>142.99</v>
      </c>
      <c r="K19" s="63">
        <v>142.99</v>
      </c>
      <c r="L19" s="63">
        <v>142.99</v>
      </c>
      <c r="M19" s="63">
        <v>142.99</v>
      </c>
      <c r="N19" s="63">
        <v>149.99</v>
      </c>
      <c r="O19" s="63">
        <v>149.99</v>
      </c>
      <c r="P19" s="63">
        <v>149.99</v>
      </c>
      <c r="Q19" s="63">
        <v>152.99</v>
      </c>
      <c r="R19" s="63">
        <v>129.49</v>
      </c>
      <c r="S19" s="63">
        <v>152.99</v>
      </c>
      <c r="T19" s="63">
        <v>152.99</v>
      </c>
      <c r="U19" s="63">
        <v>152.99</v>
      </c>
      <c r="V19" s="124"/>
      <c r="W19" s="63">
        <v>152.99</v>
      </c>
      <c r="X19" s="63">
        <v>152.99</v>
      </c>
      <c r="Y19" s="63">
        <v>152.99</v>
      </c>
      <c r="Z19" s="63">
        <v>152.99</v>
      </c>
      <c r="AA19" s="63">
        <v>152.99</v>
      </c>
      <c r="AB19" s="63">
        <v>137.69</v>
      </c>
      <c r="AC19" s="63">
        <v>137.69</v>
      </c>
      <c r="AD19" s="63">
        <v>137.69</v>
      </c>
    </row>
    <row r="20" ht="15.2" spans="1:30">
      <c r="A20" s="115" t="s">
        <v>26</v>
      </c>
      <c r="B20" s="116" t="s">
        <v>4</v>
      </c>
      <c r="C20" s="62">
        <v>19.99</v>
      </c>
      <c r="D20" s="63">
        <v>19.99</v>
      </c>
      <c r="E20" s="63">
        <v>12.99</v>
      </c>
      <c r="F20" s="63">
        <v>20.99</v>
      </c>
      <c r="G20" s="63">
        <v>12.99</v>
      </c>
      <c r="H20" s="63">
        <v>12.99</v>
      </c>
      <c r="I20" s="63">
        <v>19.49</v>
      </c>
      <c r="J20" s="63">
        <v>20.99</v>
      </c>
      <c r="K20" s="63">
        <v>20.99</v>
      </c>
      <c r="L20" s="63">
        <v>20.99</v>
      </c>
      <c r="M20" s="63">
        <v>16.99</v>
      </c>
      <c r="N20" s="63">
        <v>19.99</v>
      </c>
      <c r="O20" s="63">
        <v>15.99</v>
      </c>
      <c r="P20" s="63">
        <v>15.99</v>
      </c>
      <c r="Q20" s="63">
        <v>15.99</v>
      </c>
      <c r="R20" s="63">
        <v>15.99</v>
      </c>
      <c r="S20" s="63">
        <v>15.99</v>
      </c>
      <c r="T20" s="63">
        <v>15.99</v>
      </c>
      <c r="U20" s="63">
        <v>19.99</v>
      </c>
      <c r="V20" s="124"/>
      <c r="W20" s="63">
        <v>19.99</v>
      </c>
      <c r="X20" s="63">
        <v>19.99</v>
      </c>
      <c r="Y20" s="63">
        <v>19.99</v>
      </c>
      <c r="Z20" s="63">
        <v>19.99</v>
      </c>
      <c r="AA20" s="63">
        <v>19.99</v>
      </c>
      <c r="AB20" s="63">
        <v>19.99</v>
      </c>
      <c r="AC20" s="63">
        <v>19.99</v>
      </c>
      <c r="AD20" s="63">
        <v>21.99</v>
      </c>
    </row>
    <row r="21" ht="15.2" spans="1:30">
      <c r="A21" s="115" t="s">
        <v>27</v>
      </c>
      <c r="B21" s="116" t="s">
        <v>28</v>
      </c>
      <c r="C21" s="62">
        <v>199.99</v>
      </c>
      <c r="D21" s="63">
        <v>199.99</v>
      </c>
      <c r="E21" s="63">
        <v>199.99</v>
      </c>
      <c r="F21" s="63">
        <v>199.99</v>
      </c>
      <c r="G21" s="63">
        <v>199.99</v>
      </c>
      <c r="H21" s="63">
        <v>219.99</v>
      </c>
      <c r="I21" s="63">
        <v>199.99</v>
      </c>
      <c r="J21" s="63">
        <v>149.99</v>
      </c>
      <c r="K21" s="63">
        <v>199.99</v>
      </c>
      <c r="L21" s="63">
        <v>199.99</v>
      </c>
      <c r="M21" s="63">
        <v>199.99</v>
      </c>
      <c r="N21" s="63">
        <v>199.99</v>
      </c>
      <c r="O21" s="63">
        <v>199.99</v>
      </c>
      <c r="P21" s="63">
        <v>170</v>
      </c>
      <c r="Q21" s="63">
        <v>179.19</v>
      </c>
      <c r="R21" s="63">
        <v>179.19</v>
      </c>
      <c r="S21" s="63">
        <v>169.99</v>
      </c>
      <c r="T21" s="63">
        <v>169.99</v>
      </c>
      <c r="U21" s="63">
        <v>169.99</v>
      </c>
      <c r="V21" s="124"/>
      <c r="W21" s="63">
        <v>169.99</v>
      </c>
      <c r="X21" s="63">
        <v>169.99</v>
      </c>
      <c r="Y21" s="63">
        <v>169.99</v>
      </c>
      <c r="Z21" s="63">
        <v>169.99</v>
      </c>
      <c r="AA21" s="63">
        <v>169.99</v>
      </c>
      <c r="AB21" s="63">
        <v>169.99</v>
      </c>
      <c r="AC21" s="63">
        <v>179.99</v>
      </c>
      <c r="AD21" s="63">
        <v>179.99</v>
      </c>
    </row>
    <row r="22" ht="15.2" spans="1:30">
      <c r="A22" s="115" t="s">
        <v>29</v>
      </c>
      <c r="B22" s="116" t="s">
        <v>13</v>
      </c>
      <c r="C22" s="62">
        <v>109.99</v>
      </c>
      <c r="D22" s="63">
        <v>109.99</v>
      </c>
      <c r="E22" s="63">
        <v>109.99</v>
      </c>
      <c r="F22" s="63">
        <v>102.99</v>
      </c>
      <c r="G22" s="63">
        <v>109.99</v>
      </c>
      <c r="H22" s="63">
        <v>109.99</v>
      </c>
      <c r="I22" s="63">
        <v>109.99</v>
      </c>
      <c r="J22" s="63">
        <v>109.99</v>
      </c>
      <c r="K22" s="63">
        <v>109.99</v>
      </c>
      <c r="L22" s="63">
        <v>109.99</v>
      </c>
      <c r="M22" s="63">
        <v>109.99</v>
      </c>
      <c r="N22" s="63">
        <v>109.99</v>
      </c>
      <c r="O22" s="63">
        <v>109.99</v>
      </c>
      <c r="P22" s="63">
        <v>109.99</v>
      </c>
      <c r="Q22" s="63">
        <v>112.19</v>
      </c>
      <c r="R22" s="63">
        <v>112.19</v>
      </c>
      <c r="S22" s="63">
        <v>112.19</v>
      </c>
      <c r="T22" s="63">
        <v>112.19</v>
      </c>
      <c r="U22" s="63">
        <v>112.19</v>
      </c>
      <c r="V22" s="124"/>
      <c r="W22" s="63">
        <v>112.19</v>
      </c>
      <c r="X22" s="63">
        <v>112.19</v>
      </c>
      <c r="Y22" s="63">
        <v>112.19</v>
      </c>
      <c r="Z22" s="63">
        <v>112.19</v>
      </c>
      <c r="AA22" s="63">
        <v>112.19</v>
      </c>
      <c r="AB22" s="63">
        <v>112.19</v>
      </c>
      <c r="AC22" s="63">
        <v>112.19</v>
      </c>
      <c r="AD22" s="63">
        <v>112.19</v>
      </c>
    </row>
    <row r="23" ht="15.2" spans="1:30">
      <c r="A23" s="115" t="s">
        <v>30</v>
      </c>
      <c r="B23" s="116" t="s">
        <v>4</v>
      </c>
      <c r="C23" s="62">
        <v>349.99</v>
      </c>
      <c r="D23" s="63">
        <v>349.99</v>
      </c>
      <c r="E23" s="63">
        <v>369.99</v>
      </c>
      <c r="F23" s="63">
        <v>299.99</v>
      </c>
      <c r="G23" s="63">
        <v>344.99</v>
      </c>
      <c r="H23" s="63">
        <v>344.99</v>
      </c>
      <c r="I23" s="63">
        <v>294.99</v>
      </c>
      <c r="J23" s="63">
        <v>235.99</v>
      </c>
      <c r="K23" s="63">
        <v>280.99</v>
      </c>
      <c r="L23" s="63">
        <v>339.99</v>
      </c>
      <c r="M23" s="63">
        <v>339.99</v>
      </c>
      <c r="N23" s="63">
        <v>339.99</v>
      </c>
      <c r="O23" s="63">
        <v>359.99</v>
      </c>
      <c r="P23" s="63">
        <v>359.99</v>
      </c>
      <c r="Q23" s="63">
        <v>359.99</v>
      </c>
      <c r="R23" s="63">
        <v>359.99</v>
      </c>
      <c r="S23" s="63">
        <v>359.99</v>
      </c>
      <c r="T23" s="63">
        <v>359.99</v>
      </c>
      <c r="U23" s="63">
        <v>359.99</v>
      </c>
      <c r="V23" s="124"/>
      <c r="W23" s="63">
        <v>349.99</v>
      </c>
      <c r="X23" s="63">
        <v>349.99</v>
      </c>
      <c r="Y23" s="63">
        <v>349.99</v>
      </c>
      <c r="Z23" s="63">
        <v>349.99</v>
      </c>
      <c r="AA23" s="63">
        <v>379.99</v>
      </c>
      <c r="AB23" s="63">
        <v>379.99</v>
      </c>
      <c r="AC23" s="63">
        <v>379.99</v>
      </c>
      <c r="AD23" s="63">
        <v>349.99</v>
      </c>
    </row>
    <row r="24" ht="15.2" spans="1:30">
      <c r="A24" s="115" t="s">
        <v>31</v>
      </c>
      <c r="B24" s="116" t="s">
        <v>32</v>
      </c>
      <c r="C24" s="62">
        <v>43.99</v>
      </c>
      <c r="D24" s="63">
        <v>43.99</v>
      </c>
      <c r="E24" s="63">
        <v>43.99</v>
      </c>
      <c r="F24" s="63">
        <v>43.99</v>
      </c>
      <c r="G24" s="63">
        <v>43.99</v>
      </c>
      <c r="H24" s="63">
        <v>43.99</v>
      </c>
      <c r="I24" s="63">
        <v>43.99</v>
      </c>
      <c r="J24" s="63">
        <v>43.99</v>
      </c>
      <c r="K24" s="63">
        <v>45.99</v>
      </c>
      <c r="L24" s="63">
        <v>45.99</v>
      </c>
      <c r="M24" s="63">
        <v>44</v>
      </c>
      <c r="N24" s="63">
        <v>41.99</v>
      </c>
      <c r="O24" s="63">
        <v>43.99</v>
      </c>
      <c r="P24" s="63">
        <v>43.99</v>
      </c>
      <c r="Q24" s="63">
        <v>43.99</v>
      </c>
      <c r="R24" s="63">
        <v>43.99</v>
      </c>
      <c r="S24" s="63">
        <v>43.99</v>
      </c>
      <c r="T24" s="63">
        <v>43.99</v>
      </c>
      <c r="U24" s="63">
        <v>43.99</v>
      </c>
      <c r="V24" s="124"/>
      <c r="W24" s="63">
        <v>43.99</v>
      </c>
      <c r="X24" s="63">
        <v>43.99</v>
      </c>
      <c r="Y24" s="63">
        <v>43.99</v>
      </c>
      <c r="Z24" s="63">
        <v>43.99</v>
      </c>
      <c r="AA24" s="63">
        <v>43.99</v>
      </c>
      <c r="AB24" s="63">
        <v>43.99</v>
      </c>
      <c r="AC24" s="63">
        <v>43.99</v>
      </c>
      <c r="AD24" s="63">
        <v>43.99</v>
      </c>
    </row>
    <row r="25" ht="15.2" spans="1:30">
      <c r="A25" s="115" t="s">
        <v>33</v>
      </c>
      <c r="B25" s="116" t="s">
        <v>13</v>
      </c>
      <c r="C25" s="62">
        <v>69.99</v>
      </c>
      <c r="D25" s="63">
        <v>100.79</v>
      </c>
      <c r="E25" s="63">
        <v>69.99</v>
      </c>
      <c r="F25" s="63">
        <v>69.99</v>
      </c>
      <c r="G25" s="63">
        <v>69.99</v>
      </c>
      <c r="H25" s="63">
        <v>69.99</v>
      </c>
      <c r="I25" s="63">
        <v>69.99</v>
      </c>
      <c r="J25" s="63">
        <v>69.99</v>
      </c>
      <c r="K25" s="63">
        <v>69.99</v>
      </c>
      <c r="L25" s="63">
        <v>69.99</v>
      </c>
      <c r="M25" s="63">
        <v>69.99</v>
      </c>
      <c r="N25" s="63">
        <v>69.99</v>
      </c>
      <c r="O25" s="63">
        <v>69.99</v>
      </c>
      <c r="P25" s="63">
        <v>69.99</v>
      </c>
      <c r="Q25" s="63">
        <v>69.99</v>
      </c>
      <c r="R25" s="63">
        <v>69.99</v>
      </c>
      <c r="S25" s="63">
        <v>69.99</v>
      </c>
      <c r="T25" s="63">
        <v>69.99</v>
      </c>
      <c r="U25" s="63">
        <v>69.99</v>
      </c>
      <c r="V25" s="124"/>
      <c r="W25" s="63">
        <v>69.99</v>
      </c>
      <c r="X25" s="63">
        <v>69.99</v>
      </c>
      <c r="Y25" s="63">
        <v>69.99</v>
      </c>
      <c r="Z25" s="63">
        <v>72.79</v>
      </c>
      <c r="AA25" s="63">
        <v>72.79</v>
      </c>
      <c r="AB25" s="63">
        <v>72.79</v>
      </c>
      <c r="AC25" s="63">
        <v>69.99</v>
      </c>
      <c r="AD25" s="63">
        <v>69.99</v>
      </c>
    </row>
    <row r="26" ht="15.2" spans="1:30">
      <c r="A26" s="115" t="s">
        <v>34</v>
      </c>
      <c r="B26" s="116" t="s">
        <v>4</v>
      </c>
      <c r="C26" s="62">
        <v>139.99</v>
      </c>
      <c r="D26" s="63">
        <v>139.99</v>
      </c>
      <c r="E26" s="63">
        <v>139.99</v>
      </c>
      <c r="F26" s="63">
        <v>159.99</v>
      </c>
      <c r="G26" s="63">
        <v>159.99</v>
      </c>
      <c r="H26" s="63">
        <v>159.99</v>
      </c>
      <c r="I26" s="63">
        <v>159.99</v>
      </c>
      <c r="J26" s="63">
        <v>149.99</v>
      </c>
      <c r="K26" s="63">
        <v>139.99</v>
      </c>
      <c r="L26" s="63">
        <v>159.99</v>
      </c>
      <c r="M26" s="63">
        <v>149.99</v>
      </c>
      <c r="N26" s="63">
        <v>139.99</v>
      </c>
      <c r="O26" s="63">
        <v>169.99</v>
      </c>
      <c r="P26" s="63">
        <v>169.99</v>
      </c>
      <c r="Q26" s="63">
        <v>173.39</v>
      </c>
      <c r="R26" s="63">
        <v>139.99</v>
      </c>
      <c r="S26" s="63">
        <v>139.99</v>
      </c>
      <c r="T26" s="63">
        <v>163.19</v>
      </c>
      <c r="U26" s="63">
        <v>163.19</v>
      </c>
      <c r="V26" s="124"/>
      <c r="W26" s="63">
        <v>152.99</v>
      </c>
      <c r="X26" s="63">
        <v>152.99</v>
      </c>
      <c r="Y26" s="63">
        <v>142.79</v>
      </c>
      <c r="Z26" s="63">
        <v>142.79</v>
      </c>
      <c r="AA26" s="63">
        <v>142.79</v>
      </c>
      <c r="AB26" s="63">
        <v>119.99</v>
      </c>
      <c r="AC26" s="63">
        <v>152.99</v>
      </c>
      <c r="AD26" s="63">
        <v>152.99</v>
      </c>
    </row>
    <row r="27" ht="15.2" spans="1:30">
      <c r="A27" s="117" t="s">
        <v>35</v>
      </c>
      <c r="B27" s="116" t="s">
        <v>36</v>
      </c>
      <c r="C27" s="118">
        <v>124.99</v>
      </c>
      <c r="D27" s="85">
        <v>109.99</v>
      </c>
      <c r="E27" s="85">
        <v>109.99</v>
      </c>
      <c r="F27" s="85">
        <v>109.99</v>
      </c>
      <c r="G27" s="85">
        <v>104.99</v>
      </c>
      <c r="H27" s="85">
        <v>104.99</v>
      </c>
      <c r="I27" s="85">
        <v>99.99</v>
      </c>
      <c r="J27" s="85">
        <v>99.99</v>
      </c>
      <c r="K27" s="85">
        <v>99.99</v>
      </c>
      <c r="L27" s="85">
        <v>109.99</v>
      </c>
      <c r="M27" s="85">
        <v>109.99</v>
      </c>
      <c r="N27" s="85">
        <v>109.99</v>
      </c>
      <c r="O27" s="85">
        <v>109.99</v>
      </c>
      <c r="P27" s="85">
        <v>109.99</v>
      </c>
      <c r="Q27" s="85">
        <v>109.99</v>
      </c>
      <c r="R27" s="85">
        <v>109.99</v>
      </c>
      <c r="S27" s="85">
        <v>109.99</v>
      </c>
      <c r="T27" s="85">
        <v>113</v>
      </c>
      <c r="U27" s="85">
        <v>112.99</v>
      </c>
      <c r="V27" s="125"/>
      <c r="W27" s="85">
        <v>113</v>
      </c>
      <c r="X27" s="85">
        <v>112.99</v>
      </c>
      <c r="Y27" s="85">
        <v>112.99</v>
      </c>
      <c r="Z27" s="85">
        <v>112.99</v>
      </c>
      <c r="AA27" s="85">
        <v>112.99</v>
      </c>
      <c r="AB27" s="63">
        <v>112.99</v>
      </c>
      <c r="AC27" s="63">
        <v>112.99</v>
      </c>
      <c r="AD27" s="63">
        <v>112.99</v>
      </c>
    </row>
    <row r="28" ht="15.95" spans="1:30">
      <c r="A28" s="76" t="s">
        <v>37</v>
      </c>
      <c r="B28" s="119" t="s">
        <v>13</v>
      </c>
      <c r="C28" s="62">
        <v>73.99</v>
      </c>
      <c r="D28" s="63">
        <v>64.99</v>
      </c>
      <c r="E28" s="63">
        <v>73.99</v>
      </c>
      <c r="F28" s="63">
        <v>55.99</v>
      </c>
      <c r="G28" s="63">
        <v>68.99</v>
      </c>
      <c r="H28" s="63">
        <v>66.99</v>
      </c>
      <c r="I28" s="63">
        <v>74.99</v>
      </c>
      <c r="J28" s="63">
        <v>68.99</v>
      </c>
      <c r="K28" s="63">
        <v>68.99</v>
      </c>
      <c r="L28" s="63">
        <v>68.99</v>
      </c>
      <c r="M28" s="63">
        <v>68.99</v>
      </c>
      <c r="N28" s="63">
        <v>68.99</v>
      </c>
      <c r="O28" s="63">
        <v>68.99</v>
      </c>
      <c r="P28" s="63">
        <v>72.99</v>
      </c>
      <c r="Q28" s="63">
        <v>72.99</v>
      </c>
      <c r="R28" s="63">
        <v>72.99</v>
      </c>
      <c r="S28" s="63">
        <v>72.99</v>
      </c>
      <c r="T28" s="63">
        <v>72.99</v>
      </c>
      <c r="U28" s="63">
        <v>66.99</v>
      </c>
      <c r="V28" s="124"/>
      <c r="W28" s="63">
        <v>74.49</v>
      </c>
      <c r="X28" s="63">
        <v>74.49</v>
      </c>
      <c r="Y28" s="63">
        <v>72.99</v>
      </c>
      <c r="Z28" s="63">
        <v>72.99</v>
      </c>
      <c r="AA28" s="63">
        <v>72.99</v>
      </c>
      <c r="AB28" s="63">
        <v>74.49</v>
      </c>
      <c r="AC28" s="63">
        <v>71.99</v>
      </c>
      <c r="AD28" s="63">
        <v>71.99</v>
      </c>
    </row>
    <row r="29" ht="15.95" spans="1:30">
      <c r="A29" s="95"/>
      <c r="B29" s="95"/>
      <c r="C29" s="68" t="s">
        <v>38</v>
      </c>
      <c r="D29" s="86" t="s">
        <v>39</v>
      </c>
      <c r="E29" s="86" t="s">
        <v>40</v>
      </c>
      <c r="F29" s="86" t="s">
        <v>41</v>
      </c>
      <c r="G29" s="86" t="s">
        <v>42</v>
      </c>
      <c r="H29" s="86" t="s">
        <v>43</v>
      </c>
      <c r="I29" s="86" t="s">
        <v>44</v>
      </c>
      <c r="J29" s="86" t="s">
        <v>45</v>
      </c>
      <c r="K29" s="86" t="s">
        <v>46</v>
      </c>
      <c r="L29" s="86" t="s">
        <v>47</v>
      </c>
      <c r="M29" s="86" t="s">
        <v>48</v>
      </c>
      <c r="N29" s="86" t="s">
        <v>49</v>
      </c>
      <c r="O29" s="86" t="s">
        <v>50</v>
      </c>
      <c r="P29" s="86" t="s">
        <v>51</v>
      </c>
      <c r="Q29" s="86" t="s">
        <v>52</v>
      </c>
      <c r="R29" s="86" t="s">
        <v>53</v>
      </c>
      <c r="S29" s="86" t="s">
        <v>54</v>
      </c>
      <c r="T29" s="86" t="s">
        <v>55</v>
      </c>
      <c r="U29" s="86" t="s">
        <v>56</v>
      </c>
      <c r="V29" s="126"/>
      <c r="W29" s="86" t="s">
        <v>57</v>
      </c>
      <c r="X29" s="86" t="s">
        <v>58</v>
      </c>
      <c r="Y29" s="86" t="s">
        <v>59</v>
      </c>
      <c r="Z29" s="86" t="s">
        <v>60</v>
      </c>
      <c r="AA29" s="86" t="s">
        <v>61</v>
      </c>
      <c r="AB29" s="86" t="s">
        <v>62</v>
      </c>
      <c r="AC29" s="86" t="s">
        <v>63</v>
      </c>
      <c r="AD29" s="86" t="s">
        <v>64</v>
      </c>
    </row>
    <row r="30" ht="15.95" spans="1:30">
      <c r="A30" s="105" t="s">
        <v>65</v>
      </c>
      <c r="B30" s="105"/>
      <c r="C30" s="120">
        <f t="shared" ref="C30:U30" si="0">SUM(C4:C28)</f>
        <v>3448.95</v>
      </c>
      <c r="D30" s="121">
        <f t="shared" si="0"/>
        <v>3477.05</v>
      </c>
      <c r="E30" s="121">
        <f t="shared" si="0"/>
        <v>3382.15</v>
      </c>
      <c r="F30" s="121">
        <f t="shared" si="0"/>
        <v>3265.16</v>
      </c>
      <c r="G30" s="121">
        <f t="shared" si="0"/>
        <v>3369.15</v>
      </c>
      <c r="H30" s="121">
        <f t="shared" si="0"/>
        <v>3379.75</v>
      </c>
      <c r="I30" s="121">
        <f t="shared" si="0"/>
        <v>3516.45</v>
      </c>
      <c r="J30" s="121">
        <f t="shared" si="0"/>
        <v>3334.26</v>
      </c>
      <c r="K30" s="121">
        <f t="shared" si="0"/>
        <v>3305.15</v>
      </c>
      <c r="L30" s="121">
        <f t="shared" si="0"/>
        <v>3414.65</v>
      </c>
      <c r="M30" s="121">
        <f t="shared" si="0"/>
        <v>3379.98</v>
      </c>
      <c r="N30" s="121">
        <f t="shared" si="0"/>
        <v>3429.65</v>
      </c>
      <c r="O30" s="121">
        <f t="shared" si="0"/>
        <v>3436.46</v>
      </c>
      <c r="P30" s="121">
        <f t="shared" si="0"/>
        <v>3292.18</v>
      </c>
      <c r="Q30" s="121">
        <f t="shared" si="0"/>
        <v>3357.68</v>
      </c>
      <c r="R30" s="121">
        <f t="shared" si="0"/>
        <v>3361.75</v>
      </c>
      <c r="S30" s="121">
        <f t="shared" si="0"/>
        <v>3315.57</v>
      </c>
      <c r="T30" s="121">
        <f t="shared" si="0"/>
        <v>3401.67</v>
      </c>
      <c r="U30" s="121">
        <f t="shared" si="0"/>
        <v>3508.96</v>
      </c>
      <c r="V30" s="127"/>
      <c r="W30" s="121">
        <f t="shared" ref="W30:AD30" si="1">SUM(W4:W28)</f>
        <v>3458.87</v>
      </c>
      <c r="X30" s="121">
        <f t="shared" si="1"/>
        <v>3408.05</v>
      </c>
      <c r="Y30" s="121">
        <f t="shared" si="1"/>
        <v>3455.06</v>
      </c>
      <c r="Z30" s="121">
        <f t="shared" si="1"/>
        <v>3476.17</v>
      </c>
      <c r="AA30" s="121">
        <f t="shared" si="1"/>
        <v>3546.36</v>
      </c>
      <c r="AB30" s="121">
        <f t="shared" si="1"/>
        <v>3505.16</v>
      </c>
      <c r="AC30" s="121">
        <f t="shared" si="1"/>
        <v>3615.96</v>
      </c>
      <c r="AD30" s="121">
        <f t="shared" si="1"/>
        <v>3591.36</v>
      </c>
    </row>
    <row r="31" ht="15.2" spans="1:30">
      <c r="A31" s="70"/>
      <c r="B31" s="70"/>
      <c r="C31" s="45"/>
      <c r="AB31" s="45"/>
      <c r="AC31" s="45"/>
      <c r="AD31" s="45"/>
    </row>
    <row r="32" ht="15.2" spans="1:30">
      <c r="A32" s="70"/>
      <c r="B32" s="70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ht="15.2" spans="1:30">
      <c r="A33" s="70"/>
      <c r="B33" s="70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</row>
    <row r="34" ht="15.2" spans="1:30">
      <c r="A34" s="72" t="s">
        <v>66</v>
      </c>
      <c r="B34" s="70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ht="15.2" spans="1:30">
      <c r="A35" s="73" t="s">
        <v>0</v>
      </c>
      <c r="B35" s="104"/>
      <c r="C35" s="74" t="s">
        <v>67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48"/>
      <c r="AB35" s="56"/>
      <c r="AC35" s="56"/>
      <c r="AD35" s="56"/>
    </row>
    <row r="36" ht="15.2" spans="1:30">
      <c r="A36" s="7"/>
      <c r="B36" s="7"/>
      <c r="C36" s="8">
        <f t="shared" ref="C36:U36" si="2">C2</f>
        <v>1</v>
      </c>
      <c r="D36" s="8">
        <f t="shared" si="2"/>
        <v>2</v>
      </c>
      <c r="E36" s="8">
        <f t="shared" si="2"/>
        <v>3</v>
      </c>
      <c r="F36" s="8">
        <f t="shared" si="2"/>
        <v>4</v>
      </c>
      <c r="G36" s="8">
        <f t="shared" si="2"/>
        <v>5</v>
      </c>
      <c r="H36" s="8">
        <f t="shared" si="2"/>
        <v>6</v>
      </c>
      <c r="I36" s="8">
        <f t="shared" si="2"/>
        <v>7</v>
      </c>
      <c r="J36" s="8">
        <f t="shared" si="2"/>
        <v>8</v>
      </c>
      <c r="K36" s="8">
        <f t="shared" si="2"/>
        <v>9</v>
      </c>
      <c r="L36" s="8">
        <f t="shared" si="2"/>
        <v>10</v>
      </c>
      <c r="M36" s="8">
        <f t="shared" si="2"/>
        <v>11</v>
      </c>
      <c r="N36" s="8">
        <f t="shared" si="2"/>
        <v>12</v>
      </c>
      <c r="O36" s="8">
        <f t="shared" si="2"/>
        <v>13</v>
      </c>
      <c r="P36" s="8">
        <f t="shared" si="2"/>
        <v>14</v>
      </c>
      <c r="Q36" s="8">
        <f t="shared" si="2"/>
        <v>15</v>
      </c>
      <c r="R36" s="8">
        <f t="shared" si="2"/>
        <v>16</v>
      </c>
      <c r="S36" s="8">
        <f t="shared" si="2"/>
        <v>17</v>
      </c>
      <c r="T36" s="8">
        <f t="shared" si="2"/>
        <v>18</v>
      </c>
      <c r="U36" s="8">
        <f t="shared" si="2"/>
        <v>19</v>
      </c>
      <c r="V36" s="81" t="s">
        <v>68</v>
      </c>
      <c r="W36" s="8">
        <f t="shared" ref="W36:AD36" si="3">W2</f>
        <v>20</v>
      </c>
      <c r="X36" s="8">
        <f t="shared" si="3"/>
        <v>21</v>
      </c>
      <c r="Y36" s="8">
        <f t="shared" si="3"/>
        <v>22</v>
      </c>
      <c r="Z36" s="8">
        <f t="shared" si="3"/>
        <v>23</v>
      </c>
      <c r="AA36" s="8">
        <f t="shared" si="3"/>
        <v>24</v>
      </c>
      <c r="AB36" s="8">
        <f t="shared" si="3"/>
        <v>25</v>
      </c>
      <c r="AC36" s="8">
        <f t="shared" si="3"/>
        <v>26</v>
      </c>
      <c r="AD36" s="8">
        <f t="shared" si="3"/>
        <v>27</v>
      </c>
    </row>
    <row r="37" ht="15.2" spans="1:30">
      <c r="A37" s="9"/>
      <c r="B37" s="9"/>
      <c r="C37" s="122">
        <f t="shared" ref="C37:U37" si="4">C3</f>
        <v>45427</v>
      </c>
      <c r="D37" s="122">
        <f t="shared" si="4"/>
        <v>45434</v>
      </c>
      <c r="E37" s="122">
        <f t="shared" si="4"/>
        <v>45441</v>
      </c>
      <c r="F37" s="122">
        <f t="shared" si="4"/>
        <v>45448</v>
      </c>
      <c r="G37" s="122">
        <f t="shared" si="4"/>
        <v>45455</v>
      </c>
      <c r="H37" s="122">
        <f t="shared" si="4"/>
        <v>45462</v>
      </c>
      <c r="I37" s="122">
        <f t="shared" si="4"/>
        <v>45469</v>
      </c>
      <c r="J37" s="122">
        <f t="shared" si="4"/>
        <v>45476</v>
      </c>
      <c r="K37" s="122">
        <f t="shared" si="4"/>
        <v>45483</v>
      </c>
      <c r="L37" s="122">
        <f t="shared" si="4"/>
        <v>45490</v>
      </c>
      <c r="M37" s="122">
        <f t="shared" si="4"/>
        <v>45497</v>
      </c>
      <c r="N37" s="122">
        <f t="shared" si="4"/>
        <v>45504</v>
      </c>
      <c r="O37" s="122">
        <f t="shared" si="4"/>
        <v>45511</v>
      </c>
      <c r="P37" s="122">
        <f t="shared" si="4"/>
        <v>45518</v>
      </c>
      <c r="Q37" s="122">
        <f t="shared" si="4"/>
        <v>45525</v>
      </c>
      <c r="R37" s="122">
        <f t="shared" si="4"/>
        <v>45531</v>
      </c>
      <c r="S37" s="122">
        <f t="shared" si="4"/>
        <v>45539</v>
      </c>
      <c r="T37" s="122">
        <f t="shared" si="4"/>
        <v>45546</v>
      </c>
      <c r="U37" s="122">
        <f t="shared" si="4"/>
        <v>45553</v>
      </c>
      <c r="V37" s="9"/>
      <c r="W37" s="122">
        <f t="shared" ref="W37:AD37" si="5">W3</f>
        <v>45560</v>
      </c>
      <c r="X37" s="122">
        <f t="shared" si="5"/>
        <v>45567</v>
      </c>
      <c r="Y37" s="122">
        <f t="shared" si="5"/>
        <v>45574</v>
      </c>
      <c r="Z37" s="122">
        <f t="shared" si="5"/>
        <v>45581</v>
      </c>
      <c r="AA37" s="122">
        <f t="shared" si="5"/>
        <v>45588</v>
      </c>
      <c r="AB37" s="122">
        <f t="shared" si="5"/>
        <v>45594</v>
      </c>
      <c r="AC37" s="122">
        <f t="shared" si="5"/>
        <v>45603</v>
      </c>
      <c r="AD37" s="122">
        <f t="shared" si="5"/>
        <v>45609</v>
      </c>
    </row>
    <row r="38" ht="15.2" spans="1:30">
      <c r="A38" s="76" t="str">
        <f t="shared" ref="A38:A62" si="6">A4</f>
        <v>Бананы</v>
      </c>
      <c r="B38" s="65"/>
      <c r="C38" s="77"/>
      <c r="D38" s="18">
        <f t="shared" ref="D38:U38" si="7">(D4-C4)/C4</f>
        <v>-0.030304866961634</v>
      </c>
      <c r="E38" s="18">
        <f t="shared" si="7"/>
        <v>-0.0312519532470779</v>
      </c>
      <c r="F38" s="18">
        <f t="shared" si="7"/>
        <v>-0.0645202916317182</v>
      </c>
      <c r="G38" s="18">
        <f t="shared" si="7"/>
        <v>0.068970273811987</v>
      </c>
      <c r="H38" s="18">
        <f t="shared" si="7"/>
        <v>0.0322601458158591</v>
      </c>
      <c r="I38" s="18">
        <f t="shared" si="7"/>
        <v>0</v>
      </c>
      <c r="J38" s="18">
        <f t="shared" si="7"/>
        <v>0.0937558597412338</v>
      </c>
      <c r="K38" s="18">
        <f t="shared" si="7"/>
        <v>-0.0285730613177896</v>
      </c>
      <c r="L38" s="18">
        <f t="shared" si="7"/>
        <v>-0.0176480969468792</v>
      </c>
      <c r="M38" s="18">
        <f t="shared" si="7"/>
        <v>-0.161686328522666</v>
      </c>
      <c r="N38" s="18">
        <f t="shared" si="7"/>
        <v>0.0200014286734766</v>
      </c>
      <c r="O38" s="18">
        <f t="shared" si="7"/>
        <v>0.190489530079137</v>
      </c>
      <c r="P38" s="18">
        <f t="shared" si="7"/>
        <v>-0.176480969468792</v>
      </c>
      <c r="Q38" s="18">
        <f t="shared" si="7"/>
        <v>0.0200014286734766</v>
      </c>
      <c r="R38" s="18">
        <f t="shared" si="7"/>
        <v>0</v>
      </c>
      <c r="S38" s="18">
        <f t="shared" si="7"/>
        <v>-0.14987043910638</v>
      </c>
      <c r="T38" s="18">
        <f t="shared" si="7"/>
        <v>0.218304637943817</v>
      </c>
      <c r="U38" s="18">
        <f t="shared" si="7"/>
        <v>0</v>
      </c>
      <c r="V38" s="82">
        <f t="shared" ref="V38:V62" si="8">(U4-C4)/C4</f>
        <v>-0.103642645008789</v>
      </c>
      <c r="W38" s="18">
        <f t="shared" ref="W38:W62" si="9">(W4-U4)/U4</f>
        <v>-0.103455270809385</v>
      </c>
      <c r="X38" s="18">
        <f t="shared" ref="X38:AD38" si="10">(X4-W4)/W4</f>
        <v>0.107851270834904</v>
      </c>
      <c r="Y38" s="18">
        <f t="shared" si="10"/>
        <v>0.0415276737694875</v>
      </c>
      <c r="Z38" s="18">
        <f t="shared" si="10"/>
        <v>-0.156872998235179</v>
      </c>
      <c r="AA38" s="18">
        <f t="shared" si="10"/>
        <v>0.186060934956198</v>
      </c>
      <c r="AB38" s="18">
        <f t="shared" si="10"/>
        <v>0</v>
      </c>
      <c r="AC38" s="18">
        <f t="shared" si="10"/>
        <v>0.133342048499902</v>
      </c>
      <c r="AD38" s="18">
        <f t="shared" si="10"/>
        <v>0</v>
      </c>
    </row>
    <row r="39" ht="15.2" spans="1:30">
      <c r="A39" s="76" t="str">
        <f t="shared" si="6"/>
        <v>Вода</v>
      </c>
      <c r="B39" s="65"/>
      <c r="C39" s="77"/>
      <c r="D39" s="18">
        <f t="shared" ref="D39:U39" si="11">(D5-C5)/C5</f>
        <v>0</v>
      </c>
      <c r="E39" s="18">
        <f t="shared" si="11"/>
        <v>0</v>
      </c>
      <c r="F39" s="18">
        <f t="shared" si="11"/>
        <v>0</v>
      </c>
      <c r="G39" s="18">
        <f t="shared" si="11"/>
        <v>0</v>
      </c>
      <c r="H39" s="18">
        <f t="shared" si="11"/>
        <v>0</v>
      </c>
      <c r="I39" s="18">
        <f t="shared" si="11"/>
        <v>0</v>
      </c>
      <c r="J39" s="18">
        <f t="shared" si="11"/>
        <v>0</v>
      </c>
      <c r="K39" s="18">
        <f t="shared" si="11"/>
        <v>0</v>
      </c>
      <c r="L39" s="18">
        <f t="shared" si="11"/>
        <v>0</v>
      </c>
      <c r="M39" s="18">
        <f t="shared" si="11"/>
        <v>0</v>
      </c>
      <c r="N39" s="18">
        <f t="shared" si="11"/>
        <v>0</v>
      </c>
      <c r="O39" s="18">
        <f t="shared" si="11"/>
        <v>0.000166694449074813</v>
      </c>
      <c r="P39" s="18">
        <f t="shared" si="11"/>
        <v>0</v>
      </c>
      <c r="Q39" s="18">
        <f t="shared" si="11"/>
        <v>0</v>
      </c>
      <c r="R39" s="18">
        <f t="shared" si="11"/>
        <v>0.299833333333333</v>
      </c>
      <c r="S39" s="18">
        <f t="shared" si="11"/>
        <v>-0.153737658674189</v>
      </c>
      <c r="T39" s="18">
        <f t="shared" si="11"/>
        <v>-0.000151515151515229</v>
      </c>
      <c r="U39" s="18">
        <f t="shared" si="11"/>
        <v>0</v>
      </c>
      <c r="V39" s="82">
        <f t="shared" si="8"/>
        <v>0.100016669444907</v>
      </c>
      <c r="W39" s="18">
        <f t="shared" si="9"/>
        <v>-0.250037884527959</v>
      </c>
      <c r="X39" s="18">
        <f t="shared" ref="X39:AD39" si="12">(X5-W5)/W5</f>
        <v>0.333400687007476</v>
      </c>
      <c r="Y39" s="18">
        <f t="shared" si="12"/>
        <v>0</v>
      </c>
      <c r="Z39" s="18">
        <f t="shared" si="12"/>
        <v>0</v>
      </c>
      <c r="AA39" s="18">
        <f t="shared" si="12"/>
        <v>0</v>
      </c>
      <c r="AB39" s="18">
        <f t="shared" si="12"/>
        <v>0</v>
      </c>
      <c r="AC39" s="18">
        <f t="shared" si="12"/>
        <v>0</v>
      </c>
      <c r="AD39" s="18">
        <f t="shared" si="12"/>
        <v>0</v>
      </c>
    </row>
    <row r="40" ht="15.2" spans="1:30">
      <c r="A40" s="76" t="str">
        <f t="shared" si="6"/>
        <v>Пиво</v>
      </c>
      <c r="B40" s="65"/>
      <c r="C40" s="77"/>
      <c r="D40" s="18">
        <f t="shared" ref="D40:U40" si="13">(D6-C6)/C6</f>
        <v>0</v>
      </c>
      <c r="E40" s="18">
        <f t="shared" si="13"/>
        <v>0</v>
      </c>
      <c r="F40" s="18">
        <f t="shared" si="13"/>
        <v>0</v>
      </c>
      <c r="G40" s="18">
        <f t="shared" si="13"/>
        <v>0</v>
      </c>
      <c r="H40" s="18">
        <f t="shared" si="13"/>
        <v>0</v>
      </c>
      <c r="I40" s="18">
        <f t="shared" si="13"/>
        <v>0</v>
      </c>
      <c r="J40" s="18">
        <f t="shared" si="13"/>
        <v>0</v>
      </c>
      <c r="K40" s="18">
        <f t="shared" si="13"/>
        <v>0</v>
      </c>
      <c r="L40" s="18">
        <f t="shared" si="13"/>
        <v>0</v>
      </c>
      <c r="M40" s="18">
        <f t="shared" si="13"/>
        <v>0.0909256228405165</v>
      </c>
      <c r="N40" s="18">
        <f t="shared" si="13"/>
        <v>0</v>
      </c>
      <c r="O40" s="18">
        <f t="shared" si="13"/>
        <v>0</v>
      </c>
      <c r="P40" s="18">
        <f t="shared" si="13"/>
        <v>0</v>
      </c>
      <c r="Q40" s="18">
        <f t="shared" si="13"/>
        <v>0</v>
      </c>
      <c r="R40" s="18">
        <f t="shared" si="13"/>
        <v>0</v>
      </c>
      <c r="S40" s="18">
        <f t="shared" si="13"/>
        <v>0</v>
      </c>
      <c r="T40" s="18">
        <f t="shared" si="13"/>
        <v>0</v>
      </c>
      <c r="U40" s="18">
        <f t="shared" si="13"/>
        <v>0</v>
      </c>
      <c r="V40" s="82">
        <f t="shared" si="8"/>
        <v>0.0909256228405165</v>
      </c>
      <c r="W40" s="18">
        <f t="shared" si="9"/>
        <v>0</v>
      </c>
      <c r="X40" s="18">
        <f t="shared" ref="X40:AD40" si="14">(X6-W6)/W6</f>
        <v>0</v>
      </c>
      <c r="Y40" s="18">
        <f t="shared" si="14"/>
        <v>-0.00150025004167367</v>
      </c>
      <c r="Z40" s="18">
        <f t="shared" si="14"/>
        <v>0</v>
      </c>
      <c r="AA40" s="18">
        <f t="shared" si="14"/>
        <v>0</v>
      </c>
      <c r="AB40" s="18">
        <f t="shared" si="14"/>
        <v>0</v>
      </c>
      <c r="AC40" s="18">
        <f t="shared" si="14"/>
        <v>0</v>
      </c>
      <c r="AD40" s="18">
        <f t="shared" si="14"/>
        <v>0</v>
      </c>
    </row>
    <row r="41" ht="15.2" spans="1:30">
      <c r="A41" s="76" t="str">
        <f t="shared" si="6"/>
        <v>Картофель немытый</v>
      </c>
      <c r="B41" s="65"/>
      <c r="C41" s="77"/>
      <c r="D41" s="18">
        <f t="shared" ref="D41:U41" si="15">(D7-C7)/C7</f>
        <v>0.340136054421769</v>
      </c>
      <c r="E41" s="18">
        <f t="shared" si="15"/>
        <v>0.104508808599582</v>
      </c>
      <c r="F41" s="18">
        <f t="shared" si="15"/>
        <v>-0.297377669640443</v>
      </c>
      <c r="G41" s="18">
        <f t="shared" si="15"/>
        <v>1.03886110042324</v>
      </c>
      <c r="H41" s="18">
        <f t="shared" si="15"/>
        <v>0</v>
      </c>
      <c r="I41" s="18">
        <f t="shared" si="15"/>
        <v>-0.0188714851858841</v>
      </c>
      <c r="J41" s="18">
        <f t="shared" si="15"/>
        <v>-0.0577034045008656</v>
      </c>
      <c r="K41" s="18">
        <f t="shared" si="15"/>
        <v>-0.0612369871402327</v>
      </c>
      <c r="L41" s="18">
        <f t="shared" si="15"/>
        <v>0.30441400304414</v>
      </c>
      <c r="M41" s="18">
        <f t="shared" si="15"/>
        <v>-0.100016669444907</v>
      </c>
      <c r="N41" s="18">
        <f t="shared" si="15"/>
        <v>0.133358029264679</v>
      </c>
      <c r="O41" s="18">
        <f t="shared" si="15"/>
        <v>-0.0768099362640954</v>
      </c>
      <c r="P41" s="18">
        <f t="shared" si="15"/>
        <v>-0.0354044963710391</v>
      </c>
      <c r="Q41" s="18">
        <f t="shared" si="15"/>
        <v>-0.229216369976142</v>
      </c>
      <c r="R41" s="18">
        <f t="shared" si="15"/>
        <v>0.0330952380952381</v>
      </c>
      <c r="S41" s="18">
        <f t="shared" si="15"/>
        <v>-0.0944918183913344</v>
      </c>
      <c r="T41" s="18">
        <f t="shared" si="15"/>
        <v>-0.104352252481548</v>
      </c>
      <c r="U41" s="18">
        <f t="shared" si="15"/>
        <v>-0.0284171639670361</v>
      </c>
      <c r="V41" s="82">
        <f t="shared" si="8"/>
        <v>0.368147258903561</v>
      </c>
      <c r="W41" s="18">
        <f t="shared" si="9"/>
        <v>0</v>
      </c>
      <c r="X41" s="18">
        <f t="shared" ref="X41:AD41" si="16">(X7-W7)/W7</f>
        <v>0.0584966364434045</v>
      </c>
      <c r="Y41" s="18">
        <f t="shared" si="16"/>
        <v>-0.0138159712627798</v>
      </c>
      <c r="Z41" s="18">
        <f t="shared" si="16"/>
        <v>0.142897170075652</v>
      </c>
      <c r="AA41" s="18">
        <f t="shared" si="16"/>
        <v>0.201029664133366</v>
      </c>
      <c r="AB41" s="18">
        <f t="shared" si="16"/>
        <v>0.122473974280465</v>
      </c>
      <c r="AC41" s="18">
        <f t="shared" si="16"/>
        <v>-0.0363702491362066</v>
      </c>
      <c r="AD41" s="18">
        <f t="shared" si="16"/>
        <v>0.188714851858841</v>
      </c>
    </row>
    <row r="42" ht="15.2" spans="1:30">
      <c r="A42" s="76" t="str">
        <f t="shared" si="6"/>
        <v>Колбаса варёная</v>
      </c>
      <c r="B42" s="65"/>
      <c r="C42" s="77"/>
      <c r="D42" s="18">
        <f t="shared" ref="D42:U42" si="17">(D8-C8)/C8</f>
        <v>0</v>
      </c>
      <c r="E42" s="18">
        <f t="shared" si="17"/>
        <v>0</v>
      </c>
      <c r="F42" s="18">
        <f t="shared" si="17"/>
        <v>-0.0370384088299567</v>
      </c>
      <c r="G42" s="18">
        <f t="shared" si="17"/>
        <v>0.0384630178083772</v>
      </c>
      <c r="H42" s="18">
        <f t="shared" si="17"/>
        <v>0</v>
      </c>
      <c r="I42" s="18">
        <f t="shared" si="17"/>
        <v>0</v>
      </c>
      <c r="J42" s="18">
        <f t="shared" si="17"/>
        <v>3.7038408829923e-5</v>
      </c>
      <c r="K42" s="18">
        <f t="shared" si="17"/>
        <v>-3.70370370370034e-5</v>
      </c>
      <c r="L42" s="18">
        <f t="shared" si="17"/>
        <v>0</v>
      </c>
      <c r="M42" s="18">
        <f t="shared" si="17"/>
        <v>-0.0259268861809697</v>
      </c>
      <c r="N42" s="18">
        <f t="shared" si="17"/>
        <v>0.0471500817521578</v>
      </c>
      <c r="O42" s="18">
        <f t="shared" si="17"/>
        <v>-0.0196085551399832</v>
      </c>
      <c r="P42" s="18">
        <f t="shared" si="17"/>
        <v>0</v>
      </c>
      <c r="Q42" s="18">
        <f t="shared" si="17"/>
        <v>0.0200007407681765</v>
      </c>
      <c r="R42" s="18">
        <f t="shared" si="17"/>
        <v>0</v>
      </c>
      <c r="S42" s="18">
        <f t="shared" si="17"/>
        <v>0</v>
      </c>
      <c r="T42" s="18">
        <f t="shared" si="17"/>
        <v>0</v>
      </c>
      <c r="U42" s="18">
        <f t="shared" si="17"/>
        <v>0</v>
      </c>
      <c r="V42" s="82">
        <f t="shared" si="8"/>
        <v>0.0200007407681765</v>
      </c>
      <c r="W42" s="18">
        <f t="shared" si="9"/>
        <v>0</v>
      </c>
      <c r="X42" s="18">
        <f t="shared" ref="X42:AD42" si="18">(X8-W8)/W8</f>
        <v>0</v>
      </c>
      <c r="Y42" s="18">
        <f t="shared" si="18"/>
        <v>0</v>
      </c>
      <c r="Z42" s="18">
        <f t="shared" si="18"/>
        <v>0</v>
      </c>
      <c r="AA42" s="18">
        <f t="shared" si="18"/>
        <v>0</v>
      </c>
      <c r="AB42" s="18">
        <f t="shared" si="18"/>
        <v>0</v>
      </c>
      <c r="AC42" s="18">
        <f t="shared" si="18"/>
        <v>-0.0196085551399832</v>
      </c>
      <c r="AD42" s="18">
        <f t="shared" si="18"/>
        <v>0.0200007407681765</v>
      </c>
    </row>
    <row r="43" ht="15.2" spans="1:30">
      <c r="A43" s="76" t="str">
        <f t="shared" si="6"/>
        <v>Крупа гречневая</v>
      </c>
      <c r="B43" s="65"/>
      <c r="C43" s="77"/>
      <c r="D43" s="18">
        <f t="shared" ref="D43:U43" si="19">(D9-C9)/C9</f>
        <v>0</v>
      </c>
      <c r="E43" s="18">
        <f t="shared" si="19"/>
        <v>0</v>
      </c>
      <c r="F43" s="18">
        <f t="shared" si="19"/>
        <v>0</v>
      </c>
      <c r="G43" s="18">
        <f t="shared" si="19"/>
        <v>0.0769289945380414</v>
      </c>
      <c r="H43" s="18">
        <f t="shared" si="19"/>
        <v>0</v>
      </c>
      <c r="I43" s="18">
        <f t="shared" si="19"/>
        <v>0</v>
      </c>
      <c r="J43" s="18">
        <f t="shared" si="19"/>
        <v>0</v>
      </c>
      <c r="K43" s="18">
        <f t="shared" si="19"/>
        <v>0</v>
      </c>
      <c r="L43" s="18">
        <f t="shared" si="19"/>
        <v>0</v>
      </c>
      <c r="M43" s="18">
        <f t="shared" si="19"/>
        <v>0</v>
      </c>
      <c r="N43" s="18">
        <f t="shared" si="19"/>
        <v>0</v>
      </c>
      <c r="O43" s="18">
        <f t="shared" si="19"/>
        <v>0</v>
      </c>
      <c r="P43" s="18">
        <f t="shared" si="19"/>
        <v>0</v>
      </c>
      <c r="Q43" s="18">
        <f t="shared" si="19"/>
        <v>0</v>
      </c>
      <c r="R43" s="18">
        <f t="shared" si="19"/>
        <v>0.0714336738338453</v>
      </c>
      <c r="S43" s="18">
        <f t="shared" si="19"/>
        <v>0</v>
      </c>
      <c r="T43" s="18">
        <f t="shared" si="19"/>
        <v>-0.046669777985199</v>
      </c>
      <c r="U43" s="18">
        <f t="shared" si="19"/>
        <v>-0.0909154486327715</v>
      </c>
      <c r="V43" s="82">
        <f t="shared" si="8"/>
        <v>0</v>
      </c>
      <c r="W43" s="18">
        <f t="shared" si="9"/>
        <v>0.100007692899454</v>
      </c>
      <c r="X43" s="18">
        <f t="shared" ref="X43:AD43" si="20">(X9-W9)/W9</f>
        <v>0</v>
      </c>
      <c r="Y43" s="18">
        <f t="shared" si="20"/>
        <v>0</v>
      </c>
      <c r="Z43" s="18">
        <f t="shared" si="20"/>
        <v>0.0489544723407231</v>
      </c>
      <c r="AA43" s="18">
        <f t="shared" si="20"/>
        <v>0</v>
      </c>
      <c r="AB43" s="18">
        <f t="shared" si="20"/>
        <v>-0.133342222814854</v>
      </c>
      <c r="AC43" s="18">
        <f t="shared" si="20"/>
        <v>0.153857989076083</v>
      </c>
      <c r="AD43" s="18">
        <f t="shared" si="20"/>
        <v>0</v>
      </c>
    </row>
    <row r="44" ht="15.2" spans="1:30">
      <c r="A44" s="76" t="str">
        <f t="shared" si="6"/>
        <v>Масло подсолнечное</v>
      </c>
      <c r="B44" s="65"/>
      <c r="C44" s="77"/>
      <c r="D44" s="18">
        <f t="shared" ref="D44:U44" si="21">(D10-C10)/C10</f>
        <v>0</v>
      </c>
      <c r="E44" s="18">
        <f t="shared" si="21"/>
        <v>-0.0196091247793973</v>
      </c>
      <c r="F44" s="18">
        <f t="shared" si="21"/>
        <v>0</v>
      </c>
      <c r="G44" s="18">
        <f t="shared" si="21"/>
        <v>0</v>
      </c>
      <c r="H44" s="18">
        <f t="shared" si="21"/>
        <v>0</v>
      </c>
      <c r="I44" s="18">
        <f t="shared" si="21"/>
        <v>0</v>
      </c>
      <c r="J44" s="18">
        <f t="shared" si="21"/>
        <v>0</v>
      </c>
      <c r="K44" s="18">
        <f t="shared" si="21"/>
        <v>0</v>
      </c>
      <c r="L44" s="18">
        <f t="shared" si="21"/>
        <v>0</v>
      </c>
      <c r="M44" s="18">
        <f t="shared" si="21"/>
        <v>0</v>
      </c>
      <c r="N44" s="18">
        <f t="shared" si="21"/>
        <v>0.0200013334222281</v>
      </c>
      <c r="O44" s="18">
        <f t="shared" si="21"/>
        <v>-0.0196091247793973</v>
      </c>
      <c r="P44" s="18">
        <f t="shared" si="21"/>
        <v>0</v>
      </c>
      <c r="Q44" s="18">
        <f t="shared" si="21"/>
        <v>0.0200013334222281</v>
      </c>
      <c r="R44" s="18">
        <f t="shared" si="21"/>
        <v>0</v>
      </c>
      <c r="S44" s="18">
        <f t="shared" si="21"/>
        <v>-0.150271259559448</v>
      </c>
      <c r="T44" s="18">
        <f t="shared" si="21"/>
        <v>0.0983846153846153</v>
      </c>
      <c r="U44" s="18">
        <f t="shared" si="21"/>
        <v>0</v>
      </c>
      <c r="V44" s="82">
        <f t="shared" si="8"/>
        <v>-0.0666710242499511</v>
      </c>
      <c r="W44" s="18">
        <f t="shared" si="9"/>
        <v>0</v>
      </c>
      <c r="X44" s="18">
        <f t="shared" ref="X44:AD44" si="22">(X10-W10)/W10</f>
        <v>0</v>
      </c>
      <c r="Y44" s="18">
        <f t="shared" si="22"/>
        <v>0</v>
      </c>
      <c r="Z44" s="18">
        <f t="shared" si="22"/>
        <v>0</v>
      </c>
      <c r="AA44" s="18">
        <f t="shared" si="22"/>
        <v>0</v>
      </c>
      <c r="AB44" s="18">
        <f t="shared" si="22"/>
        <v>0</v>
      </c>
      <c r="AC44" s="18">
        <f t="shared" si="22"/>
        <v>0.0931437775754606</v>
      </c>
      <c r="AD44" s="18">
        <f t="shared" si="22"/>
        <v>-0.0198603369850727</v>
      </c>
    </row>
    <row r="45" ht="15.2" spans="1:30">
      <c r="A45" s="76" t="str">
        <f t="shared" si="6"/>
        <v>Масло сливочное 72%</v>
      </c>
      <c r="B45" s="65"/>
      <c r="C45" s="77"/>
      <c r="D45" s="18">
        <f t="shared" ref="D45:U45" si="23">(D11-C11)/C11</f>
        <v>0</v>
      </c>
      <c r="E45" s="18">
        <f t="shared" si="23"/>
        <v>-0.025642340632853</v>
      </c>
      <c r="F45" s="18">
        <f t="shared" si="23"/>
        <v>0</v>
      </c>
      <c r="G45" s="18">
        <f t="shared" si="23"/>
        <v>0.0526343491762724</v>
      </c>
      <c r="H45" s="18">
        <f t="shared" si="23"/>
        <v>0</v>
      </c>
      <c r="I45" s="18">
        <f t="shared" si="23"/>
        <v>0</v>
      </c>
      <c r="J45" s="18">
        <f t="shared" si="23"/>
        <v>0</v>
      </c>
      <c r="K45" s="18">
        <f t="shared" si="23"/>
        <v>0</v>
      </c>
      <c r="L45" s="18">
        <f t="shared" si="23"/>
        <v>0</v>
      </c>
      <c r="M45" s="18">
        <f t="shared" si="23"/>
        <v>0</v>
      </c>
      <c r="N45" s="18">
        <f t="shared" si="23"/>
        <v>0.0200010000500025</v>
      </c>
      <c r="O45" s="18">
        <f t="shared" si="23"/>
        <v>-0.0117652826118928</v>
      </c>
      <c r="P45" s="18">
        <f t="shared" si="23"/>
        <v>0.0416687335681334</v>
      </c>
      <c r="Q45" s="18">
        <f t="shared" si="23"/>
        <v>0.020000952426306</v>
      </c>
      <c r="R45" s="18">
        <f t="shared" si="23"/>
        <v>0</v>
      </c>
      <c r="S45" s="18">
        <f t="shared" si="23"/>
        <v>0</v>
      </c>
      <c r="T45" s="18">
        <f t="shared" si="23"/>
        <v>0.062094402166301</v>
      </c>
      <c r="U45" s="18">
        <f t="shared" si="23"/>
        <v>0</v>
      </c>
      <c r="V45" s="82">
        <f t="shared" si="8"/>
        <v>0.166675214113544</v>
      </c>
      <c r="W45" s="18">
        <f t="shared" si="9"/>
        <v>0</v>
      </c>
      <c r="X45" s="18">
        <f t="shared" ref="X45:AD45" si="24">(X11-W11)/W11</f>
        <v>0</v>
      </c>
      <c r="Y45" s="18">
        <f t="shared" si="24"/>
        <v>0</v>
      </c>
      <c r="Z45" s="18">
        <f t="shared" si="24"/>
        <v>0</v>
      </c>
      <c r="AA45" s="18">
        <f t="shared" si="24"/>
        <v>0</v>
      </c>
      <c r="AB45" s="18">
        <f t="shared" si="24"/>
        <v>0</v>
      </c>
      <c r="AC45" s="18">
        <f t="shared" si="24"/>
        <v>-0.0197810892786496</v>
      </c>
      <c r="AD45" s="18">
        <f t="shared" si="24"/>
        <v>0</v>
      </c>
    </row>
    <row r="46" ht="15.2" spans="1:30">
      <c r="A46" s="76" t="str">
        <f t="shared" si="6"/>
        <v>Молоко пастеризованное 3,2% </v>
      </c>
      <c r="B46" s="65"/>
      <c r="C46" s="77"/>
      <c r="D46" s="18">
        <f t="shared" ref="D46:U46" si="25">(D12-C12)/C12</f>
        <v>0</v>
      </c>
      <c r="E46" s="18">
        <f t="shared" si="25"/>
        <v>0</v>
      </c>
      <c r="F46" s="18">
        <f t="shared" si="25"/>
        <v>0</v>
      </c>
      <c r="G46" s="18">
        <f t="shared" si="25"/>
        <v>0</v>
      </c>
      <c r="H46" s="18">
        <f t="shared" si="25"/>
        <v>0</v>
      </c>
      <c r="I46" s="18">
        <f t="shared" si="25"/>
        <v>0</v>
      </c>
      <c r="J46" s="18">
        <f t="shared" si="25"/>
        <v>0</v>
      </c>
      <c r="K46" s="18">
        <f t="shared" si="25"/>
        <v>0</v>
      </c>
      <c r="L46" s="18">
        <f t="shared" si="25"/>
        <v>0</v>
      </c>
      <c r="M46" s="18">
        <f t="shared" si="25"/>
        <v>-0.107063130636664</v>
      </c>
      <c r="N46" s="18">
        <f t="shared" si="25"/>
        <v>0.1199</v>
      </c>
      <c r="O46" s="18">
        <f t="shared" si="25"/>
        <v>0</v>
      </c>
      <c r="P46" s="18">
        <f t="shared" si="25"/>
        <v>0</v>
      </c>
      <c r="Q46" s="18">
        <f t="shared" si="25"/>
        <v>0.15001339405304</v>
      </c>
      <c r="R46" s="18">
        <f t="shared" si="25"/>
        <v>0</v>
      </c>
      <c r="S46" s="18">
        <f t="shared" si="25"/>
        <v>0</v>
      </c>
      <c r="T46" s="18">
        <f t="shared" si="25"/>
        <v>0</v>
      </c>
      <c r="U46" s="18">
        <f t="shared" si="25"/>
        <v>0</v>
      </c>
      <c r="V46" s="82">
        <f t="shared" si="8"/>
        <v>0.15001339405304</v>
      </c>
      <c r="W46" s="18">
        <f t="shared" si="9"/>
        <v>0</v>
      </c>
      <c r="X46" s="18">
        <f t="shared" ref="X46:AD46" si="26">(X12-W12)/W12</f>
        <v>-0.184796956285426</v>
      </c>
      <c r="Y46" s="18">
        <f t="shared" si="26"/>
        <v>0</v>
      </c>
      <c r="Z46" s="18">
        <f t="shared" si="26"/>
        <v>0</v>
      </c>
      <c r="AA46" s="18">
        <f t="shared" si="26"/>
        <v>0.0952471663967997</v>
      </c>
      <c r="AB46" s="18">
        <f t="shared" si="26"/>
        <v>0</v>
      </c>
      <c r="AC46" s="18">
        <f t="shared" si="26"/>
        <v>0</v>
      </c>
      <c r="AD46" s="18">
        <f t="shared" si="26"/>
        <v>0</v>
      </c>
    </row>
    <row r="47" ht="15.2" spans="1:30">
      <c r="A47" s="76" t="str">
        <f t="shared" si="6"/>
        <v>Мука пшеничная</v>
      </c>
      <c r="B47" s="65"/>
      <c r="C47" s="77"/>
      <c r="D47" s="18">
        <f t="shared" ref="D47:U47" si="27">(D13-C13)/C13</f>
        <v>0</v>
      </c>
      <c r="E47" s="18">
        <f t="shared" si="27"/>
        <v>0.00800160032006398</v>
      </c>
      <c r="F47" s="18">
        <f t="shared" si="27"/>
        <v>0</v>
      </c>
      <c r="G47" s="18">
        <f t="shared" si="27"/>
        <v>0</v>
      </c>
      <c r="H47" s="18">
        <f t="shared" si="27"/>
        <v>-0.00793808295296683</v>
      </c>
      <c r="I47" s="18">
        <f t="shared" si="27"/>
        <v>0</v>
      </c>
      <c r="J47" s="18">
        <f t="shared" si="27"/>
        <v>0</v>
      </c>
      <c r="K47" s="18">
        <f t="shared" si="27"/>
        <v>0.00800160032006398</v>
      </c>
      <c r="L47" s="18">
        <f t="shared" si="27"/>
        <v>-0.00793808295296683</v>
      </c>
      <c r="M47" s="18">
        <f t="shared" si="27"/>
        <v>0</v>
      </c>
      <c r="N47" s="18">
        <f t="shared" si="27"/>
        <v>0</v>
      </c>
      <c r="O47" s="18">
        <f t="shared" si="27"/>
        <v>0</v>
      </c>
      <c r="P47" s="18">
        <f t="shared" si="27"/>
        <v>0</v>
      </c>
      <c r="Q47" s="18">
        <f t="shared" si="27"/>
        <v>0</v>
      </c>
      <c r="R47" s="18">
        <f t="shared" si="27"/>
        <v>0</v>
      </c>
      <c r="S47" s="18">
        <f t="shared" si="27"/>
        <v>0</v>
      </c>
      <c r="T47" s="18">
        <f t="shared" si="27"/>
        <v>0</v>
      </c>
      <c r="U47" s="18">
        <f t="shared" si="27"/>
        <v>0</v>
      </c>
      <c r="V47" s="82">
        <f t="shared" si="8"/>
        <v>0</v>
      </c>
      <c r="W47" s="18">
        <f t="shared" si="9"/>
        <v>0</v>
      </c>
      <c r="X47" s="18">
        <f t="shared" ref="X47:AD47" si="28">(X13-W13)/W13</f>
        <v>0</v>
      </c>
      <c r="Y47" s="18">
        <f t="shared" si="28"/>
        <v>0.1000200040008</v>
      </c>
      <c r="Z47" s="18">
        <f t="shared" si="28"/>
        <v>0</v>
      </c>
      <c r="AA47" s="18">
        <f t="shared" si="28"/>
        <v>0</v>
      </c>
      <c r="AB47" s="18">
        <f t="shared" si="28"/>
        <v>0</v>
      </c>
      <c r="AC47" s="18">
        <f t="shared" si="28"/>
        <v>0</v>
      </c>
      <c r="AD47" s="18">
        <f t="shared" si="28"/>
        <v>0</v>
      </c>
    </row>
    <row r="48" ht="15.2" spans="1:30">
      <c r="A48" s="76" t="str">
        <f t="shared" si="6"/>
        <v>Огурцы</v>
      </c>
      <c r="B48" s="65"/>
      <c r="C48" s="77"/>
      <c r="D48" s="18">
        <f t="shared" ref="D48:U48" si="29">(D14-C14)/C14</f>
        <v>-0.0666711114074272</v>
      </c>
      <c r="E48" s="18">
        <f t="shared" si="29"/>
        <v>0</v>
      </c>
      <c r="F48" s="18">
        <f t="shared" si="29"/>
        <v>0</v>
      </c>
      <c r="G48" s="18">
        <f t="shared" si="29"/>
        <v>-0.214301021501536</v>
      </c>
      <c r="H48" s="18">
        <f t="shared" si="29"/>
        <v>-0.0909173561232839</v>
      </c>
      <c r="I48" s="18">
        <f t="shared" si="29"/>
        <v>0.4000400040004</v>
      </c>
      <c r="J48" s="18">
        <f t="shared" si="29"/>
        <v>0.0714336738338453</v>
      </c>
      <c r="K48" s="18">
        <f t="shared" si="29"/>
        <v>-0.333355557037136</v>
      </c>
      <c r="L48" s="18">
        <f t="shared" si="29"/>
        <v>0</v>
      </c>
      <c r="M48" s="18">
        <f t="shared" si="29"/>
        <v>0</v>
      </c>
      <c r="N48" s="18">
        <f t="shared" si="29"/>
        <v>0</v>
      </c>
      <c r="O48" s="18">
        <f t="shared" si="29"/>
        <v>-0.1000100010001</v>
      </c>
      <c r="P48" s="18">
        <f t="shared" si="29"/>
        <v>0.000111123458162075</v>
      </c>
      <c r="Q48" s="18">
        <f t="shared" si="29"/>
        <v>-0.0222222222222222</v>
      </c>
      <c r="R48" s="18">
        <f t="shared" si="29"/>
        <v>0.0112499999999999</v>
      </c>
      <c r="S48" s="18">
        <f t="shared" si="29"/>
        <v>0</v>
      </c>
      <c r="T48" s="18">
        <f t="shared" si="29"/>
        <v>-0.112372176649062</v>
      </c>
      <c r="U48" s="18">
        <f t="shared" si="29"/>
        <v>0.549436637549057</v>
      </c>
      <c r="V48" s="82">
        <f t="shared" si="8"/>
        <v>-0.184012267484499</v>
      </c>
      <c r="W48" s="18">
        <f t="shared" si="9"/>
        <v>0.0833401421684778</v>
      </c>
      <c r="X48" s="18">
        <f t="shared" ref="X48:AD48" si="30">(X14-W14)/W14</f>
        <v>0</v>
      </c>
      <c r="Y48" s="18">
        <f t="shared" si="30"/>
        <v>-0.0950297910853006</v>
      </c>
      <c r="Z48" s="18">
        <f t="shared" si="30"/>
        <v>0.105008750729228</v>
      </c>
      <c r="AA48" s="18">
        <f t="shared" si="30"/>
        <v>-0.0950297910853006</v>
      </c>
      <c r="AB48" s="18">
        <f t="shared" si="30"/>
        <v>0</v>
      </c>
      <c r="AC48" s="18">
        <f t="shared" si="30"/>
        <v>-0.0833402783565297</v>
      </c>
      <c r="AD48" s="18">
        <f t="shared" si="30"/>
        <v>-0.0909173561232839</v>
      </c>
    </row>
    <row r="49" ht="15.2" spans="1:30">
      <c r="A49" s="76" t="str">
        <f t="shared" si="6"/>
        <v>Помидоры, круглые красные</v>
      </c>
      <c r="B49" s="65"/>
      <c r="C49" s="77"/>
      <c r="D49" s="18">
        <f t="shared" ref="D49:U49" si="31">(D15-C15)/C15</f>
        <v>-0.0500025001250062</v>
      </c>
      <c r="E49" s="18">
        <f t="shared" si="31"/>
        <v>-0.105268698352545</v>
      </c>
      <c r="F49" s="18">
        <f t="shared" si="31"/>
        <v>0</v>
      </c>
      <c r="G49" s="18">
        <f t="shared" si="31"/>
        <v>0</v>
      </c>
      <c r="H49" s="18">
        <f t="shared" si="31"/>
        <v>0</v>
      </c>
      <c r="I49" s="18">
        <f t="shared" si="31"/>
        <v>0.352961938937585</v>
      </c>
      <c r="J49" s="18">
        <f t="shared" si="31"/>
        <v>0</v>
      </c>
      <c r="K49" s="18">
        <f t="shared" si="31"/>
        <v>-0.260880907865559</v>
      </c>
      <c r="L49" s="18">
        <f t="shared" si="31"/>
        <v>0.0588269898229308</v>
      </c>
      <c r="M49" s="18">
        <f t="shared" si="31"/>
        <v>-0.166675926440358</v>
      </c>
      <c r="N49" s="18">
        <f t="shared" si="31"/>
        <v>0</v>
      </c>
      <c r="O49" s="18">
        <f t="shared" si="31"/>
        <v>-0.233348889925995</v>
      </c>
      <c r="P49" s="18">
        <f t="shared" si="31"/>
        <v>-0.0434820419166884</v>
      </c>
      <c r="Q49" s="18">
        <f t="shared" si="31"/>
        <v>0.112737521592872</v>
      </c>
      <c r="R49" s="18">
        <f t="shared" si="31"/>
        <v>0.250020426505434</v>
      </c>
      <c r="S49" s="18">
        <f t="shared" si="31"/>
        <v>0</v>
      </c>
      <c r="T49" s="18">
        <f t="shared" si="31"/>
        <v>0.0666710242499509</v>
      </c>
      <c r="U49" s="18">
        <f t="shared" si="31"/>
        <v>0.187511489674612</v>
      </c>
      <c r="V49" s="82">
        <f t="shared" si="8"/>
        <v>-0.031001550077504</v>
      </c>
      <c r="W49" s="18">
        <f t="shared" si="9"/>
        <v>-0.168223334537386</v>
      </c>
      <c r="X49" s="18">
        <f t="shared" ref="X49:AD49" si="32">(X15-W15)/W15</f>
        <v>0</v>
      </c>
      <c r="Y49" s="18">
        <f t="shared" si="32"/>
        <v>0</v>
      </c>
      <c r="Z49" s="18">
        <f t="shared" si="32"/>
        <v>0.138966437123891</v>
      </c>
      <c r="AA49" s="18">
        <f t="shared" si="32"/>
        <v>-0.155781905332534</v>
      </c>
      <c r="AB49" s="18">
        <f t="shared" si="32"/>
        <v>0.0645202916317182</v>
      </c>
      <c r="AC49" s="18">
        <f t="shared" si="32"/>
        <v>0.272743802654706</v>
      </c>
      <c r="AD49" s="18">
        <f t="shared" si="32"/>
        <v>0.0476213153007286</v>
      </c>
    </row>
    <row r="50" ht="15.2" spans="1:30">
      <c r="A50" s="76" t="str">
        <f t="shared" si="6"/>
        <v>Сахар, песок</v>
      </c>
      <c r="B50" s="65"/>
      <c r="C50" s="77"/>
      <c r="D50" s="18">
        <f t="shared" ref="D50:U50" si="33">(D16-C16)/C16</f>
        <v>0.0147080453007795</v>
      </c>
      <c r="E50" s="18">
        <f t="shared" si="33"/>
        <v>0.0434845629801421</v>
      </c>
      <c r="F50" s="18">
        <f t="shared" si="33"/>
        <v>-0.125017363522711</v>
      </c>
      <c r="G50" s="18">
        <f t="shared" si="33"/>
        <v>0.079377678996666</v>
      </c>
      <c r="H50" s="18">
        <f t="shared" si="33"/>
        <v>-0.0294160906015591</v>
      </c>
      <c r="I50" s="18">
        <f t="shared" si="33"/>
        <v>0.0757690559175633</v>
      </c>
      <c r="J50" s="18">
        <f t="shared" si="33"/>
        <v>-0.00704324552753909</v>
      </c>
      <c r="K50" s="18">
        <f t="shared" si="33"/>
        <v>0.0212796141296638</v>
      </c>
      <c r="L50" s="18">
        <f t="shared" si="33"/>
        <v>-0.00138908181691894</v>
      </c>
      <c r="M50" s="18">
        <f t="shared" si="33"/>
        <v>-0.0680205870079288</v>
      </c>
      <c r="N50" s="18">
        <f t="shared" si="33"/>
        <v>0.0252238805970149</v>
      </c>
      <c r="O50" s="18">
        <f t="shared" si="33"/>
        <v>0.0567768234095211</v>
      </c>
      <c r="P50" s="18">
        <f t="shared" si="33"/>
        <v>-0.106075216972035</v>
      </c>
      <c r="Q50" s="18">
        <f t="shared" si="33"/>
        <v>0.147942672214517</v>
      </c>
      <c r="R50" s="18">
        <f t="shared" si="33"/>
        <v>0</v>
      </c>
      <c r="S50" s="18">
        <f t="shared" si="33"/>
        <v>0</v>
      </c>
      <c r="T50" s="18">
        <f t="shared" si="33"/>
        <v>-0.211974761712982</v>
      </c>
      <c r="U50" s="18">
        <f t="shared" si="33"/>
        <v>0.0221465076660988</v>
      </c>
      <c r="V50" s="82">
        <f t="shared" si="8"/>
        <v>-0.117517281953228</v>
      </c>
      <c r="W50" s="18">
        <f t="shared" si="9"/>
        <v>0</v>
      </c>
      <c r="X50" s="18">
        <f t="shared" ref="X50:AD50" si="34">(X16-W16)/W16</f>
        <v>0.0165</v>
      </c>
      <c r="Y50" s="18">
        <f t="shared" si="34"/>
        <v>0</v>
      </c>
      <c r="Z50" s="18">
        <f t="shared" si="34"/>
        <v>-0.0162321692080669</v>
      </c>
      <c r="AA50" s="18">
        <f t="shared" si="34"/>
        <v>0.0798333333333334</v>
      </c>
      <c r="AB50" s="18">
        <f t="shared" si="34"/>
        <v>-0.00926068837783622</v>
      </c>
      <c r="AC50" s="18">
        <f t="shared" si="34"/>
        <v>-0.0576413771615516</v>
      </c>
      <c r="AD50" s="18">
        <f t="shared" si="34"/>
        <v>0.0578608034385849</v>
      </c>
    </row>
    <row r="51" ht="15.2" spans="1:30">
      <c r="A51" s="76" t="str">
        <f t="shared" si="6"/>
        <v>Свинина</v>
      </c>
      <c r="B51" s="65"/>
      <c r="C51" s="77"/>
      <c r="D51" s="18">
        <f t="shared" ref="D51:U51" si="35">(D17-C17)/C17</f>
        <v>-0.00793670477938438</v>
      </c>
      <c r="E51" s="18">
        <f t="shared" si="35"/>
        <v>-0.150003750093752</v>
      </c>
      <c r="F51" s="18">
        <f t="shared" si="35"/>
        <v>0.117679931762699</v>
      </c>
      <c r="G51" s="18">
        <f t="shared" si="35"/>
        <v>-2.63157894736603e-5</v>
      </c>
      <c r="H51" s="18">
        <f t="shared" si="35"/>
        <v>0</v>
      </c>
      <c r="I51" s="18">
        <f t="shared" si="35"/>
        <v>0.0610542382694281</v>
      </c>
      <c r="J51" s="18">
        <f t="shared" si="35"/>
        <v>-0.00793670477938438</v>
      </c>
      <c r="K51" s="18">
        <f t="shared" si="35"/>
        <v>0</v>
      </c>
      <c r="L51" s="18">
        <f t="shared" si="35"/>
        <v>0</v>
      </c>
      <c r="M51" s="18">
        <f t="shared" si="35"/>
        <v>0.0080002000050001</v>
      </c>
      <c r="N51" s="18">
        <f t="shared" si="35"/>
        <v>0.0119050571690766</v>
      </c>
      <c r="O51" s="18">
        <f t="shared" si="35"/>
        <v>-0.0196083237334248</v>
      </c>
      <c r="P51" s="18">
        <f t="shared" si="35"/>
        <v>0</v>
      </c>
      <c r="Q51" s="18">
        <f t="shared" si="35"/>
        <v>0.0200005000125003</v>
      </c>
      <c r="R51" s="18">
        <f t="shared" si="35"/>
        <v>0</v>
      </c>
      <c r="S51" s="18">
        <f t="shared" si="35"/>
        <v>0</v>
      </c>
      <c r="T51" s="18">
        <f t="shared" si="35"/>
        <v>-0.117649942400549</v>
      </c>
      <c r="U51" s="18">
        <f t="shared" si="35"/>
        <v>0.133337037139921</v>
      </c>
      <c r="V51" s="82">
        <f t="shared" si="8"/>
        <v>0.0119050571690766</v>
      </c>
      <c r="W51" s="18">
        <f t="shared" si="9"/>
        <v>0</v>
      </c>
      <c r="X51" s="18">
        <f t="shared" ref="X51:AD51" si="36">(X17-W17)/W17</f>
        <v>0</v>
      </c>
      <c r="Y51" s="18">
        <f t="shared" si="36"/>
        <v>0</v>
      </c>
      <c r="Z51" s="18">
        <f t="shared" si="36"/>
        <v>0</v>
      </c>
      <c r="AA51" s="18">
        <f t="shared" si="36"/>
        <v>0.0750018382803499</v>
      </c>
      <c r="AB51" s="18">
        <f t="shared" si="36"/>
        <v>0</v>
      </c>
      <c r="AC51" s="18">
        <f t="shared" si="36"/>
        <v>0</v>
      </c>
      <c r="AD51" s="18">
        <f t="shared" si="36"/>
        <v>-0.0196082902026949</v>
      </c>
    </row>
    <row r="52" ht="15.2" spans="1:30">
      <c r="A52" s="76" t="str">
        <f t="shared" si="6"/>
        <v>Пельмени</v>
      </c>
      <c r="B52" s="65"/>
      <c r="C52" s="77"/>
      <c r="D52" s="18">
        <f t="shared" ref="D52:U52" si="37">(D18-C18)/C18</f>
        <v>0.307715978152166</v>
      </c>
      <c r="E52" s="18">
        <f t="shared" si="37"/>
        <v>0</v>
      </c>
      <c r="F52" s="18">
        <f t="shared" si="37"/>
        <v>-0.235307959291723</v>
      </c>
      <c r="G52" s="18">
        <f t="shared" si="37"/>
        <v>0</v>
      </c>
      <c r="H52" s="18">
        <f t="shared" si="37"/>
        <v>0</v>
      </c>
      <c r="I52" s="18">
        <f t="shared" si="37"/>
        <v>0.53850296176629</v>
      </c>
      <c r="J52" s="18">
        <f t="shared" si="37"/>
        <v>-0.350017500875044</v>
      </c>
      <c r="K52" s="18">
        <f t="shared" si="37"/>
        <v>0</v>
      </c>
      <c r="L52" s="18">
        <f t="shared" si="37"/>
        <v>0</v>
      </c>
      <c r="M52" s="18">
        <f t="shared" si="37"/>
        <v>0.461573967228248</v>
      </c>
      <c r="N52" s="18">
        <f t="shared" si="37"/>
        <v>0.0200010526869834</v>
      </c>
      <c r="O52" s="18">
        <f t="shared" si="37"/>
        <v>-0.0196088549460756</v>
      </c>
      <c r="P52" s="18">
        <f t="shared" si="37"/>
        <v>-0.431601663245434</v>
      </c>
      <c r="Q52" s="18">
        <f t="shared" si="37"/>
        <v>0</v>
      </c>
      <c r="R52" s="18">
        <f t="shared" si="37"/>
        <v>0</v>
      </c>
      <c r="S52" s="18">
        <f t="shared" si="37"/>
        <v>0</v>
      </c>
      <c r="T52" s="18">
        <f t="shared" si="37"/>
        <v>0.759329567552551</v>
      </c>
      <c r="U52" s="18">
        <f t="shared" si="37"/>
        <v>0</v>
      </c>
      <c r="V52" s="82">
        <f t="shared" si="8"/>
        <v>0.461573967228248</v>
      </c>
      <c r="W52" s="18">
        <f t="shared" si="9"/>
        <v>0.0200010526869834</v>
      </c>
      <c r="X52" s="18">
        <f t="shared" ref="X52:AD52" si="38">(X18-W18)/W18</f>
        <v>-0.31374167913721</v>
      </c>
      <c r="Y52" s="18">
        <f t="shared" si="38"/>
        <v>0.45717723137078</v>
      </c>
      <c r="Z52" s="18">
        <f t="shared" si="38"/>
        <v>-0.0196088549460756</v>
      </c>
      <c r="AA52" s="18">
        <f t="shared" si="38"/>
        <v>0.0200010526869834</v>
      </c>
      <c r="AB52" s="18">
        <f t="shared" si="38"/>
        <v>0</v>
      </c>
      <c r="AC52" s="18">
        <f t="shared" si="38"/>
        <v>0</v>
      </c>
      <c r="AD52" s="18">
        <f t="shared" si="38"/>
        <v>-0.0196088549460756</v>
      </c>
    </row>
    <row r="53" ht="15.2" spans="1:30">
      <c r="A53" s="76" t="str">
        <f t="shared" si="6"/>
        <v>Сок яблочный</v>
      </c>
      <c r="B53" s="65"/>
      <c r="C53" s="77"/>
      <c r="D53" s="18">
        <f t="shared" ref="D53:U53" si="39">(D19-C19)/C19</f>
        <v>0</v>
      </c>
      <c r="E53" s="18">
        <f t="shared" si="39"/>
        <v>0</v>
      </c>
      <c r="F53" s="18">
        <f t="shared" si="39"/>
        <v>-0.0666711114074272</v>
      </c>
      <c r="G53" s="18">
        <f t="shared" si="39"/>
        <v>0.0714336738338453</v>
      </c>
      <c r="H53" s="18">
        <f t="shared" si="39"/>
        <v>0</v>
      </c>
      <c r="I53" s="18">
        <f t="shared" si="39"/>
        <v>0</v>
      </c>
      <c r="J53" s="18">
        <f t="shared" si="39"/>
        <v>-0.046669777985199</v>
      </c>
      <c r="K53" s="18">
        <f t="shared" si="39"/>
        <v>0</v>
      </c>
      <c r="L53" s="18">
        <f t="shared" si="39"/>
        <v>0</v>
      </c>
      <c r="M53" s="18">
        <f t="shared" si="39"/>
        <v>0</v>
      </c>
      <c r="N53" s="18">
        <f t="shared" si="39"/>
        <v>0.0489544723407231</v>
      </c>
      <c r="O53" s="18">
        <f t="shared" si="39"/>
        <v>0</v>
      </c>
      <c r="P53" s="18">
        <f t="shared" si="39"/>
        <v>0</v>
      </c>
      <c r="Q53" s="18">
        <f t="shared" si="39"/>
        <v>0.0200013334222281</v>
      </c>
      <c r="R53" s="18">
        <f t="shared" si="39"/>
        <v>-0.153604810771946</v>
      </c>
      <c r="S53" s="18">
        <f t="shared" si="39"/>
        <v>0.181481195459109</v>
      </c>
      <c r="T53" s="18">
        <f t="shared" si="39"/>
        <v>0</v>
      </c>
      <c r="U53" s="18">
        <f t="shared" si="39"/>
        <v>0</v>
      </c>
      <c r="V53" s="82">
        <f t="shared" si="8"/>
        <v>0.0200013334222281</v>
      </c>
      <c r="W53" s="18">
        <f t="shared" si="9"/>
        <v>0</v>
      </c>
      <c r="X53" s="18">
        <f t="shared" ref="X53:AD53" si="40">(X19-W19)/W19</f>
        <v>0</v>
      </c>
      <c r="Y53" s="18">
        <f t="shared" si="40"/>
        <v>0</v>
      </c>
      <c r="Z53" s="18">
        <f t="shared" si="40"/>
        <v>0</v>
      </c>
      <c r="AA53" s="18">
        <f t="shared" si="40"/>
        <v>0</v>
      </c>
      <c r="AB53" s="18">
        <f t="shared" si="40"/>
        <v>-0.100006536374927</v>
      </c>
      <c r="AC53" s="18">
        <f t="shared" si="40"/>
        <v>0</v>
      </c>
      <c r="AD53" s="18">
        <f t="shared" si="40"/>
        <v>0</v>
      </c>
    </row>
    <row r="54" ht="15.2" spans="1:30">
      <c r="A54" s="76" t="str">
        <f t="shared" si="6"/>
        <v>Соль поваренная пищевая</v>
      </c>
      <c r="B54" s="65"/>
      <c r="C54" s="77"/>
      <c r="D54" s="18">
        <f t="shared" ref="D54:U54" si="41">(D20-C20)/C20</f>
        <v>0</v>
      </c>
      <c r="E54" s="18">
        <f t="shared" si="41"/>
        <v>-0.350175087543772</v>
      </c>
      <c r="F54" s="18">
        <f t="shared" si="41"/>
        <v>0.615858352578907</v>
      </c>
      <c r="G54" s="18">
        <f t="shared" si="41"/>
        <v>-0.381133873272987</v>
      </c>
      <c r="H54" s="18">
        <f t="shared" si="41"/>
        <v>0</v>
      </c>
      <c r="I54" s="18">
        <f t="shared" si="41"/>
        <v>0.500384911470362</v>
      </c>
      <c r="J54" s="18">
        <f t="shared" si="41"/>
        <v>0.0769625448948179</v>
      </c>
      <c r="K54" s="18">
        <f t="shared" si="41"/>
        <v>0</v>
      </c>
      <c r="L54" s="18">
        <f t="shared" si="41"/>
        <v>0</v>
      </c>
      <c r="M54" s="18">
        <f t="shared" si="41"/>
        <v>-0.190566936636494</v>
      </c>
      <c r="N54" s="18">
        <f t="shared" si="41"/>
        <v>0.176574455562095</v>
      </c>
      <c r="O54" s="18">
        <f t="shared" si="41"/>
        <v>-0.200100050025012</v>
      </c>
      <c r="P54" s="18">
        <f t="shared" si="41"/>
        <v>0</v>
      </c>
      <c r="Q54" s="18">
        <f t="shared" si="41"/>
        <v>0</v>
      </c>
      <c r="R54" s="18">
        <f t="shared" si="41"/>
        <v>0</v>
      </c>
      <c r="S54" s="18">
        <f t="shared" si="41"/>
        <v>0</v>
      </c>
      <c r="T54" s="18">
        <f t="shared" si="41"/>
        <v>0</v>
      </c>
      <c r="U54" s="18">
        <f t="shared" si="41"/>
        <v>0.250156347717323</v>
      </c>
      <c r="V54" s="82">
        <f t="shared" si="8"/>
        <v>0</v>
      </c>
      <c r="W54" s="18">
        <f t="shared" si="9"/>
        <v>0</v>
      </c>
      <c r="X54" s="18">
        <f t="shared" ref="X54:AD54" si="42">(X20-W20)/W20</f>
        <v>0</v>
      </c>
      <c r="Y54" s="18">
        <f t="shared" si="42"/>
        <v>0</v>
      </c>
      <c r="Z54" s="18">
        <f t="shared" si="42"/>
        <v>0</v>
      </c>
      <c r="AA54" s="18">
        <f t="shared" si="42"/>
        <v>0</v>
      </c>
      <c r="AB54" s="18">
        <f t="shared" si="42"/>
        <v>0</v>
      </c>
      <c r="AC54" s="18">
        <f t="shared" si="42"/>
        <v>0</v>
      </c>
      <c r="AD54" s="18">
        <f t="shared" si="42"/>
        <v>0.100050025012506</v>
      </c>
    </row>
    <row r="55" ht="15.2" spans="1:30">
      <c r="A55" s="76" t="str">
        <f t="shared" si="6"/>
        <v>Сыр российский </v>
      </c>
      <c r="B55" s="65"/>
      <c r="C55" s="77"/>
      <c r="D55" s="18">
        <f t="shared" ref="D55:U55" si="43">(D21-C21)/C21</f>
        <v>0</v>
      </c>
      <c r="E55" s="18">
        <f t="shared" si="43"/>
        <v>0</v>
      </c>
      <c r="F55" s="18">
        <f t="shared" si="43"/>
        <v>0</v>
      </c>
      <c r="G55" s="18">
        <f t="shared" si="43"/>
        <v>0</v>
      </c>
      <c r="H55" s="18">
        <f t="shared" si="43"/>
        <v>0.100005000250012</v>
      </c>
      <c r="I55" s="18">
        <f t="shared" si="43"/>
        <v>-0.0909132233283331</v>
      </c>
      <c r="J55" s="18">
        <f t="shared" si="43"/>
        <v>-0.250012500625031</v>
      </c>
      <c r="K55" s="18">
        <f t="shared" si="43"/>
        <v>0.333355557037136</v>
      </c>
      <c r="L55" s="18">
        <f t="shared" si="43"/>
        <v>0</v>
      </c>
      <c r="M55" s="18">
        <f t="shared" si="43"/>
        <v>0</v>
      </c>
      <c r="N55" s="18">
        <f t="shared" si="43"/>
        <v>0</v>
      </c>
      <c r="O55" s="18">
        <f t="shared" si="43"/>
        <v>0</v>
      </c>
      <c r="P55" s="18">
        <f t="shared" si="43"/>
        <v>-0.149957497874894</v>
      </c>
      <c r="Q55" s="18">
        <f t="shared" si="43"/>
        <v>0.0540588235294117</v>
      </c>
      <c r="R55" s="18">
        <f t="shared" si="43"/>
        <v>0</v>
      </c>
      <c r="S55" s="18">
        <f t="shared" si="43"/>
        <v>-0.0513421507896645</v>
      </c>
      <c r="T55" s="18">
        <f t="shared" si="43"/>
        <v>0</v>
      </c>
      <c r="U55" s="18">
        <f t="shared" si="43"/>
        <v>0</v>
      </c>
      <c r="V55" s="82">
        <f t="shared" si="8"/>
        <v>-0.150007500375019</v>
      </c>
      <c r="W55" s="18">
        <f t="shared" si="9"/>
        <v>0</v>
      </c>
      <c r="X55" s="18">
        <f t="shared" ref="X55:AD55" si="44">(X21-W21)/W21</f>
        <v>0</v>
      </c>
      <c r="Y55" s="18">
        <f t="shared" si="44"/>
        <v>0</v>
      </c>
      <c r="Z55" s="18">
        <f t="shared" si="44"/>
        <v>0</v>
      </c>
      <c r="AA55" s="18">
        <f t="shared" si="44"/>
        <v>0</v>
      </c>
      <c r="AB55" s="18">
        <f t="shared" si="44"/>
        <v>0</v>
      </c>
      <c r="AC55" s="18">
        <f t="shared" si="44"/>
        <v>0.0588269898229308</v>
      </c>
      <c r="AD55" s="18">
        <f t="shared" si="44"/>
        <v>0</v>
      </c>
    </row>
    <row r="56" ht="15.2" spans="1:30">
      <c r="A56" s="76" t="str">
        <f t="shared" si="6"/>
        <v>Упаковка печенья </v>
      </c>
      <c r="B56" s="65"/>
      <c r="C56" s="77"/>
      <c r="D56" s="18">
        <f t="shared" ref="D56:U56" si="45">(D22-C22)/C22</f>
        <v>0</v>
      </c>
      <c r="E56" s="18">
        <f t="shared" si="45"/>
        <v>0</v>
      </c>
      <c r="F56" s="18">
        <f t="shared" si="45"/>
        <v>-0.0636421492862988</v>
      </c>
      <c r="G56" s="18">
        <f t="shared" si="45"/>
        <v>0.067967763860569</v>
      </c>
      <c r="H56" s="18">
        <f t="shared" si="45"/>
        <v>0</v>
      </c>
      <c r="I56" s="18">
        <f t="shared" si="45"/>
        <v>0</v>
      </c>
      <c r="J56" s="18">
        <f t="shared" si="45"/>
        <v>0</v>
      </c>
      <c r="K56" s="18">
        <f t="shared" si="45"/>
        <v>0</v>
      </c>
      <c r="L56" s="18">
        <f t="shared" si="45"/>
        <v>0</v>
      </c>
      <c r="M56" s="18">
        <f t="shared" si="45"/>
        <v>0</v>
      </c>
      <c r="N56" s="18">
        <f t="shared" si="45"/>
        <v>0</v>
      </c>
      <c r="O56" s="18">
        <f t="shared" si="45"/>
        <v>0</v>
      </c>
      <c r="P56" s="18">
        <f t="shared" si="45"/>
        <v>0</v>
      </c>
      <c r="Q56" s="18">
        <f t="shared" si="45"/>
        <v>0.0200018183471225</v>
      </c>
      <c r="R56" s="18">
        <f t="shared" si="45"/>
        <v>0</v>
      </c>
      <c r="S56" s="18">
        <f t="shared" si="45"/>
        <v>0</v>
      </c>
      <c r="T56" s="18">
        <f t="shared" si="45"/>
        <v>0</v>
      </c>
      <c r="U56" s="18">
        <f t="shared" si="45"/>
        <v>0</v>
      </c>
      <c r="V56" s="82">
        <f t="shared" si="8"/>
        <v>0.0200018183471225</v>
      </c>
      <c r="W56" s="18">
        <f t="shared" si="9"/>
        <v>0</v>
      </c>
      <c r="X56" s="18">
        <f t="shared" ref="X56:AD56" si="46">(X22-W22)/W22</f>
        <v>0</v>
      </c>
      <c r="Y56" s="18">
        <f t="shared" si="46"/>
        <v>0</v>
      </c>
      <c r="Z56" s="18">
        <f t="shared" si="46"/>
        <v>0</v>
      </c>
      <c r="AA56" s="18">
        <f t="shared" si="46"/>
        <v>0</v>
      </c>
      <c r="AB56" s="18">
        <f t="shared" si="46"/>
        <v>0</v>
      </c>
      <c r="AC56" s="18">
        <f t="shared" si="46"/>
        <v>0</v>
      </c>
      <c r="AD56" s="18">
        <f t="shared" si="46"/>
        <v>0</v>
      </c>
    </row>
    <row r="57" ht="15.2" spans="1:30">
      <c r="A57" s="76" t="str">
        <f t="shared" si="6"/>
        <v>Голень куриная</v>
      </c>
      <c r="B57" s="65"/>
      <c r="C57" s="77"/>
      <c r="D57" s="18">
        <f t="shared" ref="D57:U57" si="47">(D23-C23)/C23</f>
        <v>0</v>
      </c>
      <c r="E57" s="18">
        <f t="shared" si="47"/>
        <v>0.0571444898425669</v>
      </c>
      <c r="F57" s="18">
        <f t="shared" si="47"/>
        <v>-0.189194302548718</v>
      </c>
      <c r="G57" s="18">
        <f t="shared" si="47"/>
        <v>0.150005000166672</v>
      </c>
      <c r="H57" s="18">
        <f t="shared" si="47"/>
        <v>0</v>
      </c>
      <c r="I57" s="18">
        <f t="shared" si="47"/>
        <v>-0.144931737151801</v>
      </c>
      <c r="J57" s="18">
        <f t="shared" si="47"/>
        <v>-0.200006779890844</v>
      </c>
      <c r="K57" s="18">
        <f t="shared" si="47"/>
        <v>0.190686046018899</v>
      </c>
      <c r="L57" s="18">
        <f t="shared" si="47"/>
        <v>0.209971885120467</v>
      </c>
      <c r="M57" s="18">
        <f t="shared" si="47"/>
        <v>0</v>
      </c>
      <c r="N57" s="18">
        <f t="shared" si="47"/>
        <v>0</v>
      </c>
      <c r="O57" s="18">
        <f t="shared" si="47"/>
        <v>0.0588252595664578</v>
      </c>
      <c r="P57" s="18">
        <f t="shared" si="47"/>
        <v>0</v>
      </c>
      <c r="Q57" s="18">
        <f t="shared" si="47"/>
        <v>0</v>
      </c>
      <c r="R57" s="18">
        <f t="shared" si="47"/>
        <v>0</v>
      </c>
      <c r="S57" s="18">
        <f t="shared" si="47"/>
        <v>0</v>
      </c>
      <c r="T57" s="18">
        <f t="shared" si="47"/>
        <v>0</v>
      </c>
      <c r="U57" s="18">
        <f t="shared" si="47"/>
        <v>0</v>
      </c>
      <c r="V57" s="82">
        <f t="shared" si="8"/>
        <v>0.0285722449212835</v>
      </c>
      <c r="W57" s="18">
        <f t="shared" si="9"/>
        <v>-0.0277785494041501</v>
      </c>
      <c r="X57" s="18">
        <f t="shared" ref="X57:AD57" si="48">(X23-W23)/W23</f>
        <v>0</v>
      </c>
      <c r="Y57" s="18">
        <f t="shared" si="48"/>
        <v>0</v>
      </c>
      <c r="Z57" s="18">
        <f t="shared" si="48"/>
        <v>0</v>
      </c>
      <c r="AA57" s="18">
        <f t="shared" si="48"/>
        <v>0.0857167347638504</v>
      </c>
      <c r="AB57" s="18">
        <f t="shared" si="48"/>
        <v>0</v>
      </c>
      <c r="AC57" s="18">
        <f t="shared" si="48"/>
        <v>0</v>
      </c>
      <c r="AD57" s="18">
        <f t="shared" si="48"/>
        <v>-0.0789494460380536</v>
      </c>
    </row>
    <row r="58" ht="15.2" spans="1:30">
      <c r="A58" s="76" t="str">
        <f t="shared" si="6"/>
        <v>Батон нарезной</v>
      </c>
      <c r="B58" s="65"/>
      <c r="C58" s="77"/>
      <c r="D58" s="18">
        <f t="shared" ref="D58:U58" si="49">(D24-C24)/C24</f>
        <v>0</v>
      </c>
      <c r="E58" s="18">
        <f t="shared" si="49"/>
        <v>0</v>
      </c>
      <c r="F58" s="18">
        <f t="shared" si="49"/>
        <v>0</v>
      </c>
      <c r="G58" s="18">
        <f t="shared" si="49"/>
        <v>0</v>
      </c>
      <c r="H58" s="18">
        <f t="shared" si="49"/>
        <v>0</v>
      </c>
      <c r="I58" s="18">
        <f t="shared" si="49"/>
        <v>0</v>
      </c>
      <c r="J58" s="18">
        <f t="shared" si="49"/>
        <v>0</v>
      </c>
      <c r="K58" s="18">
        <f t="shared" si="49"/>
        <v>0.0454648783814503</v>
      </c>
      <c r="L58" s="18">
        <f t="shared" si="49"/>
        <v>0</v>
      </c>
      <c r="M58" s="18">
        <f t="shared" si="49"/>
        <v>-0.0432702761469885</v>
      </c>
      <c r="N58" s="18">
        <f t="shared" si="49"/>
        <v>-0.0456818181818181</v>
      </c>
      <c r="O58" s="18">
        <f t="shared" si="49"/>
        <v>0.0476303881876637</v>
      </c>
      <c r="P58" s="18">
        <f t="shared" si="49"/>
        <v>0</v>
      </c>
      <c r="Q58" s="18">
        <f t="shared" si="49"/>
        <v>0</v>
      </c>
      <c r="R58" s="18">
        <f t="shared" si="49"/>
        <v>0</v>
      </c>
      <c r="S58" s="18">
        <f t="shared" si="49"/>
        <v>0</v>
      </c>
      <c r="T58" s="18">
        <f t="shared" si="49"/>
        <v>0</v>
      </c>
      <c r="U58" s="18">
        <f t="shared" si="49"/>
        <v>0</v>
      </c>
      <c r="V58" s="82">
        <f t="shared" si="8"/>
        <v>0</v>
      </c>
      <c r="W58" s="18">
        <f t="shared" si="9"/>
        <v>0</v>
      </c>
      <c r="X58" s="18">
        <f t="shared" ref="X58:AD58" si="50">(X24-W24)/W24</f>
        <v>0</v>
      </c>
      <c r="Y58" s="18">
        <f t="shared" si="50"/>
        <v>0</v>
      </c>
      <c r="Z58" s="18">
        <f t="shared" si="50"/>
        <v>0</v>
      </c>
      <c r="AA58" s="18">
        <f t="shared" si="50"/>
        <v>0</v>
      </c>
      <c r="AB58" s="18">
        <f t="shared" si="50"/>
        <v>0</v>
      </c>
      <c r="AC58" s="18">
        <f t="shared" si="50"/>
        <v>0</v>
      </c>
      <c r="AD58" s="18">
        <f t="shared" si="50"/>
        <v>0</v>
      </c>
    </row>
    <row r="59" ht="15.2" spans="1:30">
      <c r="A59" s="76" t="str">
        <f t="shared" si="6"/>
        <v>Чай черный </v>
      </c>
      <c r="B59" s="65"/>
      <c r="C59" s="77"/>
      <c r="D59" s="18">
        <f t="shared" ref="D59:U59" si="51">(D25-C25)/C25</f>
        <v>0.440062866123732</v>
      </c>
      <c r="E59" s="18">
        <f t="shared" si="51"/>
        <v>-0.305585871614248</v>
      </c>
      <c r="F59" s="18">
        <f t="shared" si="51"/>
        <v>0</v>
      </c>
      <c r="G59" s="18">
        <f t="shared" si="51"/>
        <v>0</v>
      </c>
      <c r="H59" s="18">
        <f t="shared" si="51"/>
        <v>0</v>
      </c>
      <c r="I59" s="18">
        <f t="shared" si="51"/>
        <v>0</v>
      </c>
      <c r="J59" s="18">
        <f t="shared" si="51"/>
        <v>0</v>
      </c>
      <c r="K59" s="18">
        <f t="shared" si="51"/>
        <v>0</v>
      </c>
      <c r="L59" s="18">
        <f t="shared" si="51"/>
        <v>0</v>
      </c>
      <c r="M59" s="18">
        <f t="shared" si="51"/>
        <v>0</v>
      </c>
      <c r="N59" s="18">
        <f t="shared" si="51"/>
        <v>0</v>
      </c>
      <c r="O59" s="18">
        <f t="shared" si="51"/>
        <v>0</v>
      </c>
      <c r="P59" s="18">
        <f t="shared" si="51"/>
        <v>0</v>
      </c>
      <c r="Q59" s="18">
        <f t="shared" si="51"/>
        <v>0</v>
      </c>
      <c r="R59" s="18">
        <f t="shared" si="51"/>
        <v>0</v>
      </c>
      <c r="S59" s="18">
        <f t="shared" si="51"/>
        <v>0</v>
      </c>
      <c r="T59" s="18">
        <f t="shared" si="51"/>
        <v>0</v>
      </c>
      <c r="U59" s="18">
        <f t="shared" si="51"/>
        <v>0</v>
      </c>
      <c r="V59" s="82">
        <f t="shared" si="8"/>
        <v>0</v>
      </c>
      <c r="W59" s="18">
        <f t="shared" si="9"/>
        <v>0</v>
      </c>
      <c r="X59" s="18">
        <f t="shared" ref="X59:AD59" si="52">(X25-W25)/W25</f>
        <v>0</v>
      </c>
      <c r="Y59" s="18">
        <f t="shared" si="52"/>
        <v>0</v>
      </c>
      <c r="Z59" s="18">
        <f t="shared" si="52"/>
        <v>0.0400057151021576</v>
      </c>
      <c r="AA59" s="18">
        <f t="shared" si="52"/>
        <v>0</v>
      </c>
      <c r="AB59" s="18">
        <f t="shared" si="52"/>
        <v>0</v>
      </c>
      <c r="AC59" s="18">
        <f t="shared" si="52"/>
        <v>-0.0384668223657097</v>
      </c>
      <c r="AD59" s="18">
        <f t="shared" si="52"/>
        <v>0</v>
      </c>
    </row>
    <row r="60" ht="15.2" spans="1:30">
      <c r="A60" s="76" t="str">
        <f t="shared" si="6"/>
        <v>Яблоки зеленые</v>
      </c>
      <c r="B60" s="65"/>
      <c r="C60" s="77"/>
      <c r="D60" s="18">
        <f t="shared" ref="D60:U60" si="53">(D26-C26)/C26</f>
        <v>0</v>
      </c>
      <c r="E60" s="18">
        <f t="shared" si="53"/>
        <v>0</v>
      </c>
      <c r="F60" s="18">
        <f t="shared" si="53"/>
        <v>0.142867347667691</v>
      </c>
      <c r="G60" s="18">
        <f t="shared" si="53"/>
        <v>0</v>
      </c>
      <c r="H60" s="18">
        <f t="shared" si="53"/>
        <v>0</v>
      </c>
      <c r="I60" s="18">
        <f t="shared" si="53"/>
        <v>0</v>
      </c>
      <c r="J60" s="18">
        <f t="shared" si="53"/>
        <v>-0.0625039064941559</v>
      </c>
      <c r="K60" s="18">
        <f t="shared" si="53"/>
        <v>-0.0666711114074272</v>
      </c>
      <c r="L60" s="18">
        <f t="shared" si="53"/>
        <v>0.142867347667691</v>
      </c>
      <c r="M60" s="18">
        <f t="shared" si="53"/>
        <v>-0.0625039064941559</v>
      </c>
      <c r="N60" s="18">
        <f t="shared" si="53"/>
        <v>-0.0666711114074272</v>
      </c>
      <c r="O60" s="18">
        <f t="shared" si="53"/>
        <v>0.214301021501536</v>
      </c>
      <c r="P60" s="18">
        <f t="shared" si="53"/>
        <v>0</v>
      </c>
      <c r="Q60" s="18">
        <f t="shared" si="53"/>
        <v>0.0200011765397963</v>
      </c>
      <c r="R60" s="18">
        <f t="shared" si="53"/>
        <v>-0.19262933271815</v>
      </c>
      <c r="S60" s="18">
        <f t="shared" si="53"/>
        <v>0</v>
      </c>
      <c r="T60" s="18">
        <f t="shared" si="53"/>
        <v>0.165726123294521</v>
      </c>
      <c r="U60" s="18">
        <f t="shared" si="53"/>
        <v>0</v>
      </c>
      <c r="V60" s="82">
        <f t="shared" si="8"/>
        <v>0.165726123294521</v>
      </c>
      <c r="W60" s="18">
        <f t="shared" si="9"/>
        <v>-0.0625038298915374</v>
      </c>
      <c r="X60" s="18">
        <f t="shared" ref="X60:AD60" si="54">(X26-W26)/W26</f>
        <v>0</v>
      </c>
      <c r="Y60" s="18">
        <f t="shared" si="54"/>
        <v>-0.0666710242499511</v>
      </c>
      <c r="Z60" s="18">
        <f t="shared" si="54"/>
        <v>0</v>
      </c>
      <c r="AA60" s="18">
        <f t="shared" si="54"/>
        <v>0</v>
      </c>
      <c r="AB60" s="18">
        <f t="shared" si="54"/>
        <v>-0.159675047272218</v>
      </c>
      <c r="AC60" s="18">
        <f t="shared" si="54"/>
        <v>0.275022918576548</v>
      </c>
      <c r="AD60" s="18">
        <f t="shared" si="54"/>
        <v>0</v>
      </c>
    </row>
    <row r="61" ht="15.2" spans="1:30">
      <c r="A61" s="76" t="str">
        <f t="shared" si="6"/>
        <v>Яйца С1</v>
      </c>
      <c r="B61" s="65"/>
      <c r="C61" s="77"/>
      <c r="D61" s="18">
        <f t="shared" ref="D61:U61" si="55">(D27-C27)/C27</f>
        <v>-0.120009600768061</v>
      </c>
      <c r="E61" s="18">
        <f t="shared" si="55"/>
        <v>0</v>
      </c>
      <c r="F61" s="18">
        <f t="shared" si="55"/>
        <v>0</v>
      </c>
      <c r="G61" s="18">
        <f t="shared" si="55"/>
        <v>-0.045458678061642</v>
      </c>
      <c r="H61" s="18">
        <f t="shared" si="55"/>
        <v>0</v>
      </c>
      <c r="I61" s="18">
        <f t="shared" si="55"/>
        <v>-0.0476235831983998</v>
      </c>
      <c r="J61" s="18">
        <f t="shared" si="55"/>
        <v>0</v>
      </c>
      <c r="K61" s="18">
        <f t="shared" si="55"/>
        <v>0</v>
      </c>
      <c r="L61" s="18">
        <f t="shared" si="55"/>
        <v>0.1000100010001</v>
      </c>
      <c r="M61" s="18">
        <f t="shared" si="55"/>
        <v>0</v>
      </c>
      <c r="N61" s="18">
        <f t="shared" si="55"/>
        <v>0</v>
      </c>
      <c r="O61" s="18">
        <f t="shared" si="55"/>
        <v>0</v>
      </c>
      <c r="P61" s="18">
        <f t="shared" si="55"/>
        <v>0</v>
      </c>
      <c r="Q61" s="18">
        <f t="shared" si="55"/>
        <v>0</v>
      </c>
      <c r="R61" s="18">
        <f t="shared" si="55"/>
        <v>0</v>
      </c>
      <c r="S61" s="18">
        <f t="shared" si="55"/>
        <v>0</v>
      </c>
      <c r="T61" s="18">
        <f t="shared" si="55"/>
        <v>0.0273661241931085</v>
      </c>
      <c r="U61" s="18">
        <f t="shared" si="55"/>
        <v>-8.84955752212842e-5</v>
      </c>
      <c r="V61" s="82">
        <f t="shared" si="8"/>
        <v>-0.0960076806144492</v>
      </c>
      <c r="W61" s="18">
        <f t="shared" si="9"/>
        <v>8.85034073812295e-5</v>
      </c>
      <c r="X61" s="18">
        <f t="shared" ref="X61:AD61" si="56">(X27-W27)/W27</f>
        <v>-8.84955752212842e-5</v>
      </c>
      <c r="Y61" s="18">
        <f t="shared" si="56"/>
        <v>0</v>
      </c>
      <c r="Z61" s="18">
        <f t="shared" si="56"/>
        <v>0</v>
      </c>
      <c r="AA61" s="18">
        <f t="shared" si="56"/>
        <v>0</v>
      </c>
      <c r="AB61" s="18">
        <f t="shared" si="56"/>
        <v>0</v>
      </c>
      <c r="AC61" s="18">
        <f t="shared" si="56"/>
        <v>0</v>
      </c>
      <c r="AD61" s="18">
        <f t="shared" si="56"/>
        <v>0</v>
      </c>
    </row>
    <row r="62" ht="15.2" spans="1:30">
      <c r="A62" s="76" t="str">
        <f t="shared" si="6"/>
        <v>Лапша быстрого приготовления</v>
      </c>
      <c r="B62" s="65"/>
      <c r="C62" s="77"/>
      <c r="D62" s="18">
        <f t="shared" ref="D62:U62" si="57">(D28-C28)/C28</f>
        <v>-0.121638059197189</v>
      </c>
      <c r="E62" s="18">
        <f t="shared" si="57"/>
        <v>0.138482843514387</v>
      </c>
      <c r="F62" s="18">
        <f t="shared" si="57"/>
        <v>-0.243276118394378</v>
      </c>
      <c r="G62" s="18">
        <f t="shared" si="57"/>
        <v>0.232184318628326</v>
      </c>
      <c r="H62" s="18">
        <f t="shared" si="57"/>
        <v>-0.028989708653428</v>
      </c>
      <c r="I62" s="18">
        <f t="shared" si="57"/>
        <v>0.119420809075982</v>
      </c>
      <c r="J62" s="18">
        <f t="shared" si="57"/>
        <v>-0.0800106680890785</v>
      </c>
      <c r="K62" s="18">
        <f t="shared" si="57"/>
        <v>0</v>
      </c>
      <c r="L62" s="18">
        <f t="shared" si="57"/>
        <v>0</v>
      </c>
      <c r="M62" s="18">
        <f t="shared" si="57"/>
        <v>0</v>
      </c>
      <c r="N62" s="18">
        <f t="shared" si="57"/>
        <v>0</v>
      </c>
      <c r="O62" s="18">
        <f t="shared" si="57"/>
        <v>0</v>
      </c>
      <c r="P62" s="18">
        <f t="shared" si="57"/>
        <v>0.0579794173068561</v>
      </c>
      <c r="Q62" s="18">
        <f t="shared" si="57"/>
        <v>0</v>
      </c>
      <c r="R62" s="18">
        <f t="shared" si="57"/>
        <v>0</v>
      </c>
      <c r="S62" s="18">
        <f t="shared" si="57"/>
        <v>0</v>
      </c>
      <c r="T62" s="18">
        <f t="shared" si="57"/>
        <v>0</v>
      </c>
      <c r="U62" s="18">
        <f t="shared" si="57"/>
        <v>-0.082203041512536</v>
      </c>
      <c r="V62" s="82">
        <f t="shared" si="8"/>
        <v>-0.0946073793755913</v>
      </c>
      <c r="W62" s="18">
        <f t="shared" si="9"/>
        <v>0.111957008508733</v>
      </c>
      <c r="X62" s="18">
        <f t="shared" ref="X62:AD62" si="58">(X28-W28)/W28</f>
        <v>0</v>
      </c>
      <c r="Y62" s="18">
        <f t="shared" si="58"/>
        <v>-0.0201369311316955</v>
      </c>
      <c r="Z62" s="18">
        <f t="shared" si="58"/>
        <v>0</v>
      </c>
      <c r="AA62" s="18">
        <f t="shared" si="58"/>
        <v>0</v>
      </c>
      <c r="AB62" s="18">
        <f t="shared" si="58"/>
        <v>0.020550760378134</v>
      </c>
      <c r="AC62" s="18">
        <f t="shared" si="58"/>
        <v>-0.0335615518861592</v>
      </c>
      <c r="AD62" s="18">
        <f t="shared" si="58"/>
        <v>0</v>
      </c>
    </row>
    <row r="63" ht="15.2" spans="1:30">
      <c r="A63" s="78" t="s">
        <v>69</v>
      </c>
      <c r="B63" s="105"/>
      <c r="C63" s="79"/>
      <c r="D63" s="20">
        <f t="shared" ref="D63:U63" si="59">((SUM(D4:D28)-SUM(C4:C28))/(SUM(C4:C28)))</f>
        <v>0.00814740718189605</v>
      </c>
      <c r="E63" s="20">
        <f t="shared" si="59"/>
        <v>-0.0272932514631658</v>
      </c>
      <c r="F63" s="20">
        <f t="shared" si="59"/>
        <v>-0.034590423251482</v>
      </c>
      <c r="G63" s="20">
        <f t="shared" si="59"/>
        <v>0.0318483627142314</v>
      </c>
      <c r="H63" s="20">
        <f t="shared" si="59"/>
        <v>0.00314619414392365</v>
      </c>
      <c r="I63" s="20">
        <f t="shared" si="59"/>
        <v>0.0404467786078852</v>
      </c>
      <c r="J63" s="20">
        <f t="shared" si="59"/>
        <v>-0.0518107750714501</v>
      </c>
      <c r="K63" s="20">
        <f t="shared" si="59"/>
        <v>-0.0087305729007335</v>
      </c>
      <c r="L63" s="20">
        <f t="shared" si="59"/>
        <v>0.0331301151233681</v>
      </c>
      <c r="M63" s="20">
        <f t="shared" si="59"/>
        <v>-0.010153310002489</v>
      </c>
      <c r="N63" s="20">
        <f t="shared" si="59"/>
        <v>0.0146953532269419</v>
      </c>
      <c r="O63" s="20">
        <f t="shared" si="59"/>
        <v>0.00198562535535708</v>
      </c>
      <c r="P63" s="20">
        <f t="shared" si="59"/>
        <v>-0.0419850660272489</v>
      </c>
      <c r="Q63" s="20">
        <f t="shared" si="59"/>
        <v>0.0198956314660804</v>
      </c>
      <c r="R63" s="20">
        <f t="shared" si="59"/>
        <v>0.00121214648209456</v>
      </c>
      <c r="S63" s="20">
        <f t="shared" si="59"/>
        <v>-0.0137368929872832</v>
      </c>
      <c r="T63" s="20">
        <f t="shared" si="59"/>
        <v>0.0259683855264708</v>
      </c>
      <c r="U63" s="20">
        <f t="shared" si="59"/>
        <v>0.0315403904552761</v>
      </c>
      <c r="V63" s="106">
        <f>((SUM(U4:U28)-SUM(C4:C28))/(SUM(C4:C28)))</f>
        <v>0.0173994983980634</v>
      </c>
      <c r="W63" s="20">
        <f>((SUM(W4:W28)-SUM(U4:U28))/(SUM(U4:U28)))</f>
        <v>-0.0142748848661711</v>
      </c>
      <c r="X63" s="20">
        <f t="shared" ref="X63:AD63" si="60">((SUM(X4:X28)-SUM(W4:W28))/(SUM(W4:W28)))</f>
        <v>-0.0146926597414764</v>
      </c>
      <c r="Y63" s="20">
        <f t="shared" si="60"/>
        <v>0.0137938117105093</v>
      </c>
      <c r="Z63" s="20">
        <f t="shared" si="60"/>
        <v>0.00610987942322266</v>
      </c>
      <c r="AA63" s="20">
        <f t="shared" si="60"/>
        <v>0.020191762773397</v>
      </c>
      <c r="AB63" s="20">
        <f t="shared" si="60"/>
        <v>-0.011617545878027</v>
      </c>
      <c r="AC63" s="20">
        <f t="shared" si="60"/>
        <v>0.0316105398897626</v>
      </c>
      <c r="AD63" s="20">
        <f t="shared" si="60"/>
        <v>-0.00680317260146668</v>
      </c>
    </row>
    <row r="64" ht="15.2" spans="1:30">
      <c r="A64" s="70"/>
      <c r="B64" s="70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</row>
    <row r="65" ht="61" spans="1:30">
      <c r="A65" s="80" t="s">
        <v>70</v>
      </c>
      <c r="B65" s="70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3">
        <f>(U30/C30)^(1/3)-1</f>
        <v>0.00576651617315171</v>
      </c>
      <c r="W65" s="45"/>
      <c r="X65" s="45"/>
      <c r="Y65" s="45"/>
      <c r="Z65" s="45"/>
      <c r="AA65" s="45"/>
      <c r="AB65" s="45"/>
      <c r="AC65" s="45"/>
      <c r="AD65" s="45"/>
    </row>
    <row r="66" ht="15.2" spans="1:30">
      <c r="A66" s="70"/>
      <c r="B66" s="70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</row>
    <row r="67" ht="15.2" spans="1:30">
      <c r="A67" s="70"/>
      <c r="B67" s="70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130"/>
      <c r="W67" s="45"/>
      <c r="X67" s="45"/>
      <c r="Y67" s="45"/>
      <c r="Z67" s="45"/>
      <c r="AA67" s="45"/>
      <c r="AB67" s="45"/>
      <c r="AC67" s="45"/>
      <c r="AD67" s="45"/>
    </row>
    <row r="68" ht="15.2" spans="1:30">
      <c r="A68" s="70"/>
      <c r="B68" s="70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</row>
    <row r="69" ht="15.2" spans="1:30">
      <c r="A69" s="70"/>
      <c r="B69" s="70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</row>
    <row r="70" ht="15.2" spans="1:30">
      <c r="A70" s="70"/>
      <c r="B70" s="70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ht="15.2" spans="1:30">
      <c r="A71" s="70"/>
      <c r="B71" s="70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</sheetData>
  <mergeCells count="8">
    <mergeCell ref="C1:AA1"/>
    <mergeCell ref="C31:AA31"/>
    <mergeCell ref="C35:AA35"/>
    <mergeCell ref="A1:A3"/>
    <mergeCell ref="A35:A37"/>
    <mergeCell ref="B1:B3"/>
    <mergeCell ref="B35:B37"/>
    <mergeCell ref="V36:V37"/>
  </mergeCells>
  <hyperlinks>
    <hyperlink ref="C29" r:id="rId3" display="Yandex 1"/>
    <hyperlink ref="D29" r:id="rId4" display="Yandex 2"/>
    <hyperlink ref="E29" r:id="rId5" display="Yandex 3"/>
    <hyperlink ref="F29" r:id="rId6" display="Yandex 4"/>
    <hyperlink ref="G29" r:id="rId7" display="Yandex 5"/>
    <hyperlink ref="H29" r:id="rId8" display="Yandex 6"/>
    <hyperlink ref="I29" r:id="rId9" display="Yandex 7"/>
    <hyperlink ref="J29" r:id="rId10" display="Yandex 8"/>
    <hyperlink ref="K29" r:id="rId11" display="Yandex 9"/>
    <hyperlink ref="L29" r:id="rId12" display="Yandex 10"/>
    <hyperlink ref="M29" r:id="rId13" display="Yandex 11"/>
    <hyperlink ref="N29" r:id="rId14" display="Yandex 12"/>
    <hyperlink ref="O29" r:id="rId15" display="Yandex 13"/>
    <hyperlink ref="P29" r:id="rId16" display="Yandex 14"/>
    <hyperlink ref="Q29" r:id="rId17" display="Yandex 15"/>
    <hyperlink ref="R29" r:id="rId18" display="Yandex 16"/>
    <hyperlink ref="S29" r:id="rId19" display="Yandex 17"/>
    <hyperlink ref="T29" r:id="rId20" display="Yandex 18"/>
    <hyperlink ref="U29" r:id="rId21" display="Yandex 19"/>
    <hyperlink ref="W29" r:id="rId22" display="Yandex 20"/>
    <hyperlink ref="X29" r:id="rId23" display="Yandex 21"/>
    <hyperlink ref="Y29" r:id="rId24" display="Yandex 22"/>
    <hyperlink ref="Z29" r:id="rId25" display="Yandex 23"/>
    <hyperlink ref="AA29" r:id="rId26" display="Yandex 24"/>
    <hyperlink ref="AB29" r:id="rId27" display="Yandex 25"/>
    <hyperlink ref="AC29" r:id="rId28" display="Yandex 26"/>
    <hyperlink ref="AD29" r:id="rId29" display="Yandex 27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34"/>
  <sheetViews>
    <sheetView workbookViewId="0">
      <pane xSplit="2" topLeftCell="C1" activePane="topRight" state="frozen"/>
      <selection/>
      <selection pane="topRight" activeCell="D2" sqref="D2"/>
    </sheetView>
  </sheetViews>
  <sheetFormatPr defaultColWidth="12.6339285714286" defaultRowHeight="15.75" customHeight="1"/>
  <cols>
    <col min="1" max="1" width="20.6339285714286" customWidth="1"/>
    <col min="2" max="2" width="17.5" customWidth="1"/>
    <col min="3" max="3" width="10.6339285714286" customWidth="1"/>
    <col min="4" max="4" width="9.63392857142857" customWidth="1"/>
    <col min="5" max="5" width="10.25" customWidth="1"/>
    <col min="6" max="6" width="10.75" customWidth="1"/>
    <col min="7" max="7" width="9.63392857142857" customWidth="1"/>
    <col min="8" max="8" width="10.5" customWidth="1"/>
    <col min="9" max="9" width="9.38392857142857" customWidth="1"/>
    <col min="10" max="10" width="10.3839285714286" customWidth="1"/>
    <col min="11" max="11" width="10.75" customWidth="1"/>
    <col min="12" max="12" width="9.63392857142857" customWidth="1"/>
    <col min="13" max="13" width="9.75" customWidth="1"/>
    <col min="14" max="14" width="11.25" customWidth="1"/>
  </cols>
  <sheetData>
    <row r="1" ht="15.95" spans="1:31">
      <c r="A1" s="89" t="s">
        <v>71</v>
      </c>
      <c r="B1" s="97" t="s">
        <v>1</v>
      </c>
      <c r="C1" s="56" t="s">
        <v>2</v>
      </c>
      <c r="AA1" s="56"/>
      <c r="AB1" s="56"/>
      <c r="AC1" s="56"/>
      <c r="AD1" s="56"/>
      <c r="AE1" s="56"/>
    </row>
    <row r="2" ht="15.95" spans="1:31">
      <c r="A2" s="90"/>
      <c r="B2" s="98"/>
      <c r="C2" s="91">
        <v>1</v>
      </c>
      <c r="D2" s="58">
        <v>2</v>
      </c>
      <c r="E2" s="58">
        <v>3</v>
      </c>
      <c r="F2" s="58">
        <v>4</v>
      </c>
      <c r="G2" s="58">
        <v>5</v>
      </c>
      <c r="H2" s="58">
        <v>6</v>
      </c>
      <c r="I2" s="58">
        <v>7</v>
      </c>
      <c r="J2" s="58">
        <v>8</v>
      </c>
      <c r="K2" s="58">
        <v>9</v>
      </c>
      <c r="L2" s="58">
        <v>10</v>
      </c>
      <c r="M2" s="58">
        <v>11</v>
      </c>
      <c r="N2" s="58">
        <v>12</v>
      </c>
      <c r="O2" s="58">
        <v>13</v>
      </c>
      <c r="P2" s="58">
        <v>14</v>
      </c>
      <c r="Q2" s="58">
        <v>15</v>
      </c>
      <c r="R2" s="58">
        <v>16</v>
      </c>
      <c r="S2" s="58">
        <v>17</v>
      </c>
      <c r="T2" s="58">
        <v>18</v>
      </c>
      <c r="U2" s="58">
        <v>19</v>
      </c>
      <c r="V2" s="58">
        <v>20</v>
      </c>
      <c r="W2" s="58">
        <v>21</v>
      </c>
      <c r="X2" s="58">
        <v>22</v>
      </c>
      <c r="Y2" s="58">
        <v>23</v>
      </c>
      <c r="Z2" s="58">
        <v>24</v>
      </c>
      <c r="AA2" s="58">
        <v>25</v>
      </c>
      <c r="AB2" s="58">
        <v>26</v>
      </c>
      <c r="AC2" s="58">
        <v>27</v>
      </c>
      <c r="AD2" s="51"/>
      <c r="AE2" s="51"/>
    </row>
    <row r="3" ht="15.95" spans="1:31">
      <c r="A3" s="92"/>
      <c r="B3" s="99"/>
      <c r="C3" s="100">
        <v>45427</v>
      </c>
      <c r="D3" s="60">
        <v>45434</v>
      </c>
      <c r="E3" s="100">
        <v>45441</v>
      </c>
      <c r="F3" s="60">
        <v>45448</v>
      </c>
      <c r="G3" s="100">
        <v>45455</v>
      </c>
      <c r="H3" s="60">
        <v>45462</v>
      </c>
      <c r="I3" s="100">
        <v>45469</v>
      </c>
      <c r="J3" s="60">
        <v>45476</v>
      </c>
      <c r="K3" s="100">
        <v>45483</v>
      </c>
      <c r="L3" s="60">
        <v>45490</v>
      </c>
      <c r="M3" s="100">
        <v>45497</v>
      </c>
      <c r="N3" s="60">
        <v>45504</v>
      </c>
      <c r="O3" s="100">
        <v>45511</v>
      </c>
      <c r="P3" s="60">
        <v>45518</v>
      </c>
      <c r="Q3" s="100">
        <v>45525</v>
      </c>
      <c r="R3" s="60">
        <v>45531</v>
      </c>
      <c r="S3" s="100">
        <v>45539</v>
      </c>
      <c r="T3" s="60">
        <v>45546</v>
      </c>
      <c r="U3" s="100">
        <v>45553</v>
      </c>
      <c r="V3" s="60">
        <v>45560</v>
      </c>
      <c r="W3" s="100">
        <v>45567</v>
      </c>
      <c r="X3" s="60">
        <v>45574</v>
      </c>
      <c r="Y3" s="100">
        <v>45581</v>
      </c>
      <c r="Z3" s="60">
        <v>45588</v>
      </c>
      <c r="AA3" s="60">
        <v>45594</v>
      </c>
      <c r="AB3" s="60">
        <v>45603</v>
      </c>
      <c r="AC3" s="60">
        <v>45609</v>
      </c>
      <c r="AD3" s="52"/>
      <c r="AE3" s="52"/>
    </row>
    <row r="4" ht="15.95" spans="1:31">
      <c r="A4" s="101" t="s">
        <v>72</v>
      </c>
      <c r="B4" s="102" t="s">
        <v>73</v>
      </c>
      <c r="C4" s="83">
        <v>199.99</v>
      </c>
      <c r="D4" s="94">
        <v>199.99</v>
      </c>
      <c r="E4" s="83">
        <v>199.99</v>
      </c>
      <c r="F4" s="96">
        <v>199.99</v>
      </c>
      <c r="G4" s="94">
        <v>199.99</v>
      </c>
      <c r="H4" s="83">
        <v>199.99</v>
      </c>
      <c r="I4" s="83">
        <v>199.99</v>
      </c>
      <c r="J4" s="83">
        <v>199.99</v>
      </c>
      <c r="K4" s="83">
        <v>200</v>
      </c>
      <c r="L4" s="83">
        <v>199.99</v>
      </c>
      <c r="M4" s="83">
        <v>200</v>
      </c>
      <c r="N4" s="83">
        <v>199.99</v>
      </c>
      <c r="O4" s="83">
        <v>200</v>
      </c>
      <c r="P4" s="83">
        <v>200</v>
      </c>
      <c r="Q4" s="83">
        <v>199.99</v>
      </c>
      <c r="R4" s="83">
        <v>200</v>
      </c>
      <c r="S4" s="83">
        <v>200</v>
      </c>
      <c r="T4" s="83">
        <v>199.99</v>
      </c>
      <c r="U4" s="83">
        <v>199.99</v>
      </c>
      <c r="V4" s="83">
        <v>199.99</v>
      </c>
      <c r="W4" s="83">
        <v>199.99</v>
      </c>
      <c r="X4" s="83">
        <v>199.99</v>
      </c>
      <c r="Y4" s="83">
        <v>199.99</v>
      </c>
      <c r="Z4" s="83">
        <v>199.99</v>
      </c>
      <c r="AA4" s="83">
        <v>199.99</v>
      </c>
      <c r="AB4" s="83">
        <v>199.99</v>
      </c>
      <c r="AC4" s="83">
        <v>199.99</v>
      </c>
      <c r="AD4" s="87"/>
      <c r="AE4" s="87"/>
    </row>
    <row r="5" ht="15.2" spans="1:31">
      <c r="A5" s="101" t="s">
        <v>74</v>
      </c>
      <c r="B5" s="102" t="s">
        <v>75</v>
      </c>
      <c r="C5" s="63">
        <v>224</v>
      </c>
      <c r="D5" s="62">
        <v>224</v>
      </c>
      <c r="E5" s="63">
        <v>299</v>
      </c>
      <c r="F5" s="63">
        <v>299</v>
      </c>
      <c r="G5" s="63">
        <v>215</v>
      </c>
      <c r="H5" s="63">
        <v>299</v>
      </c>
      <c r="I5" s="63">
        <v>192</v>
      </c>
      <c r="J5" s="63">
        <v>299</v>
      </c>
      <c r="K5" s="63">
        <v>281</v>
      </c>
      <c r="L5" s="63">
        <v>224</v>
      </c>
      <c r="M5" s="63">
        <v>199</v>
      </c>
      <c r="N5" s="63">
        <v>199</v>
      </c>
      <c r="O5" s="63">
        <v>199</v>
      </c>
      <c r="P5" s="63">
        <v>199</v>
      </c>
      <c r="Q5" s="63">
        <v>199</v>
      </c>
      <c r="R5" s="63">
        <v>199</v>
      </c>
      <c r="S5" s="63">
        <v>199</v>
      </c>
      <c r="T5" s="63">
        <v>167</v>
      </c>
      <c r="U5" s="63">
        <v>149</v>
      </c>
      <c r="V5" s="63">
        <v>138</v>
      </c>
      <c r="W5" s="63">
        <v>140</v>
      </c>
      <c r="X5" s="63">
        <v>180</v>
      </c>
      <c r="Y5" s="63">
        <v>180</v>
      </c>
      <c r="Z5" s="63">
        <v>180</v>
      </c>
      <c r="AA5" s="63">
        <v>183</v>
      </c>
      <c r="AB5" s="63">
        <v>166</v>
      </c>
      <c r="AC5" s="63">
        <v>179</v>
      </c>
      <c r="AD5" s="87"/>
      <c r="AE5" s="87"/>
    </row>
    <row r="6" ht="15.2" spans="1:31">
      <c r="A6" s="101" t="s">
        <v>76</v>
      </c>
      <c r="B6" s="102" t="s">
        <v>75</v>
      </c>
      <c r="C6" s="63">
        <v>154</v>
      </c>
      <c r="D6" s="62">
        <v>154</v>
      </c>
      <c r="E6" s="63">
        <v>154</v>
      </c>
      <c r="F6" s="63">
        <v>154</v>
      </c>
      <c r="G6" s="63">
        <v>175</v>
      </c>
      <c r="H6" s="63">
        <v>154</v>
      </c>
      <c r="I6" s="63">
        <v>166</v>
      </c>
      <c r="J6" s="63">
        <v>154</v>
      </c>
      <c r="K6" s="63">
        <v>145</v>
      </c>
      <c r="L6" s="63">
        <v>154</v>
      </c>
      <c r="M6" s="63">
        <v>154</v>
      </c>
      <c r="N6" s="63">
        <v>154</v>
      </c>
      <c r="O6" s="63">
        <v>154</v>
      </c>
      <c r="P6" s="63">
        <v>150</v>
      </c>
      <c r="Q6" s="63">
        <v>140</v>
      </c>
      <c r="R6" s="63">
        <v>140</v>
      </c>
      <c r="S6" s="63">
        <v>140</v>
      </c>
      <c r="T6" s="63">
        <v>137</v>
      </c>
      <c r="U6" s="63">
        <v>137</v>
      </c>
      <c r="V6" s="63">
        <v>137</v>
      </c>
      <c r="W6" s="63">
        <v>137</v>
      </c>
      <c r="X6" s="63">
        <v>137</v>
      </c>
      <c r="Y6" s="63">
        <v>137</v>
      </c>
      <c r="Z6" s="63">
        <v>137</v>
      </c>
      <c r="AA6" s="63">
        <v>126</v>
      </c>
      <c r="AB6" s="63">
        <v>126</v>
      </c>
      <c r="AC6" s="63">
        <v>137</v>
      </c>
      <c r="AD6" s="87"/>
      <c r="AE6" s="87"/>
    </row>
    <row r="7" ht="15.2" spans="1:31">
      <c r="A7" s="101" t="s">
        <v>77</v>
      </c>
      <c r="B7" s="102" t="s">
        <v>13</v>
      </c>
      <c r="C7" s="63">
        <v>999</v>
      </c>
      <c r="D7" s="62">
        <v>999</v>
      </c>
      <c r="E7" s="63">
        <v>999</v>
      </c>
      <c r="F7" s="63">
        <v>999</v>
      </c>
      <c r="G7" s="63">
        <v>999</v>
      </c>
      <c r="H7" s="63">
        <v>999</v>
      </c>
      <c r="I7" s="63">
        <v>999</v>
      </c>
      <c r="J7" s="63">
        <v>999</v>
      </c>
      <c r="K7" s="63">
        <v>999</v>
      </c>
      <c r="L7" s="63">
        <v>999</v>
      </c>
      <c r="M7" s="63">
        <v>999</v>
      </c>
      <c r="N7" s="63">
        <v>999</v>
      </c>
      <c r="O7" s="63">
        <v>999</v>
      </c>
      <c r="P7" s="63">
        <v>999</v>
      </c>
      <c r="Q7" s="63">
        <v>999</v>
      </c>
      <c r="R7" s="63">
        <v>999</v>
      </c>
      <c r="S7" s="63">
        <v>999</v>
      </c>
      <c r="T7" s="63">
        <v>1649</v>
      </c>
      <c r="U7" s="63">
        <v>1649</v>
      </c>
      <c r="V7" s="63">
        <v>1649</v>
      </c>
      <c r="W7" s="63">
        <v>1319</v>
      </c>
      <c r="X7" s="63">
        <v>1319</v>
      </c>
      <c r="Y7" s="63">
        <v>1319</v>
      </c>
      <c r="Z7" s="63">
        <v>1319</v>
      </c>
      <c r="AA7" s="63">
        <v>1319</v>
      </c>
      <c r="AB7" s="63">
        <v>1319</v>
      </c>
      <c r="AC7" s="63">
        <v>1319</v>
      </c>
      <c r="AD7" s="87"/>
      <c r="AE7" s="87"/>
    </row>
    <row r="8" ht="15.2" spans="1:31">
      <c r="A8" s="101" t="s">
        <v>78</v>
      </c>
      <c r="B8" s="102" t="s">
        <v>79</v>
      </c>
      <c r="C8" s="63">
        <v>119.99</v>
      </c>
      <c r="D8" s="62">
        <v>119.99</v>
      </c>
      <c r="E8" s="63">
        <v>119.99</v>
      </c>
      <c r="F8" s="63">
        <v>121.99</v>
      </c>
      <c r="G8" s="63">
        <v>119.99</v>
      </c>
      <c r="H8" s="63">
        <v>119.99</v>
      </c>
      <c r="I8" s="63">
        <v>119.99</v>
      </c>
      <c r="J8" s="63">
        <v>119.99</v>
      </c>
      <c r="K8" s="63">
        <v>120</v>
      </c>
      <c r="L8" s="63">
        <v>120</v>
      </c>
      <c r="M8" s="63">
        <v>119.99</v>
      </c>
      <c r="N8" s="63">
        <v>120</v>
      </c>
      <c r="O8" s="63">
        <v>119.99</v>
      </c>
      <c r="P8" s="63">
        <v>119.99</v>
      </c>
      <c r="Q8" s="63">
        <v>120</v>
      </c>
      <c r="R8" s="63">
        <v>119.99</v>
      </c>
      <c r="S8" s="63">
        <v>119.99</v>
      </c>
      <c r="T8" s="63">
        <v>119.99</v>
      </c>
      <c r="U8" s="63">
        <v>119.99</v>
      </c>
      <c r="V8" s="63">
        <v>119.99</v>
      </c>
      <c r="W8" s="63">
        <v>119.99</v>
      </c>
      <c r="X8" s="63">
        <v>119.99</v>
      </c>
      <c r="Y8" s="63">
        <v>119.99</v>
      </c>
      <c r="Z8" s="63">
        <v>119.99</v>
      </c>
      <c r="AA8" s="63">
        <v>119.99</v>
      </c>
      <c r="AB8" s="63">
        <v>119.99</v>
      </c>
      <c r="AC8" s="63">
        <v>119.99</v>
      </c>
      <c r="AD8" s="87"/>
      <c r="AE8" s="87"/>
    </row>
    <row r="9" ht="15.2" spans="1:31">
      <c r="A9" s="101" t="s">
        <v>80</v>
      </c>
      <c r="B9" s="102" t="s">
        <v>81</v>
      </c>
      <c r="C9" s="63">
        <v>169.99</v>
      </c>
      <c r="D9" s="62">
        <v>169.99</v>
      </c>
      <c r="E9" s="63">
        <v>169.99</v>
      </c>
      <c r="F9" s="63">
        <v>149.99</v>
      </c>
      <c r="G9" s="63">
        <v>169.99</v>
      </c>
      <c r="H9" s="63">
        <v>169.99</v>
      </c>
      <c r="I9" s="63">
        <v>169.99</v>
      </c>
      <c r="J9" s="63">
        <v>169.99</v>
      </c>
      <c r="K9" s="63">
        <v>169.99</v>
      </c>
      <c r="L9" s="63">
        <v>169.99</v>
      </c>
      <c r="M9" s="63">
        <v>149.99</v>
      </c>
      <c r="N9" s="63">
        <v>173.39</v>
      </c>
      <c r="O9" s="63">
        <v>130</v>
      </c>
      <c r="P9" s="63">
        <v>149.99</v>
      </c>
      <c r="Q9" s="63">
        <v>149.99</v>
      </c>
      <c r="R9" s="63">
        <v>149.99</v>
      </c>
      <c r="S9" s="63">
        <v>149.99</v>
      </c>
      <c r="T9" s="63">
        <v>149.99</v>
      </c>
      <c r="U9" s="63">
        <v>149.99</v>
      </c>
      <c r="V9" s="63">
        <v>130</v>
      </c>
      <c r="W9" s="63">
        <v>149.99</v>
      </c>
      <c r="X9" s="63">
        <v>149.99</v>
      </c>
      <c r="Y9" s="63">
        <v>149.99</v>
      </c>
      <c r="Z9" s="63">
        <v>149.99</v>
      </c>
      <c r="AA9" s="63">
        <v>149.99</v>
      </c>
      <c r="AB9" s="63">
        <v>149.99</v>
      </c>
      <c r="AC9" s="63">
        <v>149.99</v>
      </c>
      <c r="AD9" s="87"/>
      <c r="AE9" s="87"/>
    </row>
    <row r="10" ht="15.2" spans="1:31">
      <c r="A10" s="101" t="s">
        <v>82</v>
      </c>
      <c r="B10" s="102" t="s">
        <v>83</v>
      </c>
      <c r="C10" s="63">
        <v>39999</v>
      </c>
      <c r="D10" s="62">
        <v>32999</v>
      </c>
      <c r="E10" s="63">
        <v>32999</v>
      </c>
      <c r="F10" s="63">
        <v>32999</v>
      </c>
      <c r="G10" s="63">
        <v>32999</v>
      </c>
      <c r="H10" s="63">
        <v>32999</v>
      </c>
      <c r="I10" s="63">
        <v>32999</v>
      </c>
      <c r="J10" s="63">
        <v>32999</v>
      </c>
      <c r="K10" s="63">
        <v>32999</v>
      </c>
      <c r="L10" s="63">
        <v>32999</v>
      </c>
      <c r="M10" s="63">
        <v>32999</v>
      </c>
      <c r="N10" s="63">
        <v>32999</v>
      </c>
      <c r="O10" s="63">
        <v>32999</v>
      </c>
      <c r="P10" s="63">
        <v>32999</v>
      </c>
      <c r="Q10" s="63">
        <v>32999</v>
      </c>
      <c r="R10" s="63">
        <v>32999</v>
      </c>
      <c r="S10" s="63">
        <v>31360</v>
      </c>
      <c r="T10" s="63">
        <v>31360</v>
      </c>
      <c r="U10" s="63">
        <v>27440</v>
      </c>
      <c r="V10" s="63">
        <v>27440</v>
      </c>
      <c r="W10" s="63">
        <v>19600</v>
      </c>
      <c r="X10" s="63">
        <v>29290</v>
      </c>
      <c r="Y10" s="63">
        <v>29290</v>
      </c>
      <c r="Z10" s="63">
        <v>29290</v>
      </c>
      <c r="AA10" s="63">
        <v>29290</v>
      </c>
      <c r="AB10" s="63">
        <v>30090</v>
      </c>
      <c r="AC10" s="63">
        <v>30090</v>
      </c>
      <c r="AD10" s="87"/>
      <c r="AE10" s="87"/>
    </row>
    <row r="11" ht="15" customHeight="1" spans="1:31">
      <c r="A11" s="101" t="s">
        <v>84</v>
      </c>
      <c r="B11" s="102" t="s">
        <v>85</v>
      </c>
      <c r="C11" s="63">
        <v>679.99</v>
      </c>
      <c r="D11" s="62">
        <v>680</v>
      </c>
      <c r="E11" s="63">
        <v>450</v>
      </c>
      <c r="F11" s="63">
        <v>680</v>
      </c>
      <c r="G11" s="63">
        <v>500</v>
      </c>
      <c r="H11" s="63">
        <v>680</v>
      </c>
      <c r="I11" s="63">
        <v>450</v>
      </c>
      <c r="J11" s="63">
        <v>680</v>
      </c>
      <c r="K11" s="63">
        <v>450</v>
      </c>
      <c r="L11" s="63">
        <v>680</v>
      </c>
      <c r="M11" s="63">
        <v>450</v>
      </c>
      <c r="N11" s="63">
        <v>600</v>
      </c>
      <c r="O11" s="63">
        <v>450</v>
      </c>
      <c r="P11" s="63">
        <v>600</v>
      </c>
      <c r="Q11" s="63">
        <v>599.99</v>
      </c>
      <c r="R11" s="63">
        <v>599.99</v>
      </c>
      <c r="S11" s="63">
        <v>599.99</v>
      </c>
      <c r="T11" s="63">
        <v>599.99</v>
      </c>
      <c r="U11" s="63">
        <v>599.99</v>
      </c>
      <c r="V11" s="63">
        <v>599.99</v>
      </c>
      <c r="W11" s="63">
        <v>629.99</v>
      </c>
      <c r="X11" s="63">
        <v>599.99</v>
      </c>
      <c r="Y11" s="63">
        <v>629.99</v>
      </c>
      <c r="Z11" s="63">
        <v>599.99</v>
      </c>
      <c r="AA11" s="63">
        <v>599.99</v>
      </c>
      <c r="AB11" s="63">
        <v>599.99</v>
      </c>
      <c r="AC11" s="63">
        <v>599.99</v>
      </c>
      <c r="AD11" s="87"/>
      <c r="AE11" s="87"/>
    </row>
    <row r="12" ht="15.2" spans="1:31">
      <c r="A12" s="101" t="s">
        <v>86</v>
      </c>
      <c r="B12" s="102" t="s">
        <v>87</v>
      </c>
      <c r="C12" s="63">
        <v>21.99</v>
      </c>
      <c r="D12" s="62">
        <v>21.99</v>
      </c>
      <c r="E12" s="63">
        <v>21.99</v>
      </c>
      <c r="F12" s="63">
        <v>21.99</v>
      </c>
      <c r="G12" s="63">
        <v>21.99</v>
      </c>
      <c r="H12" s="63">
        <v>21.99</v>
      </c>
      <c r="I12" s="63">
        <v>21.99</v>
      </c>
      <c r="J12" s="63">
        <v>21.99</v>
      </c>
      <c r="K12" s="63">
        <v>21.99</v>
      </c>
      <c r="L12" s="63">
        <v>21.99</v>
      </c>
      <c r="M12" s="63">
        <v>21.99</v>
      </c>
      <c r="N12" s="63">
        <v>21.99</v>
      </c>
      <c r="O12" s="63">
        <v>21.99</v>
      </c>
      <c r="P12" s="63">
        <v>21.99</v>
      </c>
      <c r="Q12" s="63">
        <v>21.99</v>
      </c>
      <c r="R12" s="63">
        <v>21.99</v>
      </c>
      <c r="S12" s="63">
        <v>21.99</v>
      </c>
      <c r="T12" s="63">
        <v>21.99</v>
      </c>
      <c r="U12" s="63">
        <v>21.99</v>
      </c>
      <c r="V12" s="63">
        <v>21.99</v>
      </c>
      <c r="W12" s="63">
        <v>21.99</v>
      </c>
      <c r="X12" s="63">
        <v>21.99</v>
      </c>
      <c r="Y12" s="63">
        <v>21.99</v>
      </c>
      <c r="Z12" s="63">
        <v>21.99</v>
      </c>
      <c r="AA12" s="63">
        <v>21.99</v>
      </c>
      <c r="AB12" s="63">
        <v>21.99</v>
      </c>
      <c r="AC12" s="63">
        <v>21.99</v>
      </c>
      <c r="AD12" s="87"/>
      <c r="AE12" s="87"/>
    </row>
    <row r="13" ht="15.95" spans="1:31">
      <c r="A13" s="101" t="s">
        <v>88</v>
      </c>
      <c r="B13" s="102" t="s">
        <v>83</v>
      </c>
      <c r="C13" s="63">
        <v>380</v>
      </c>
      <c r="D13" s="62">
        <v>380</v>
      </c>
      <c r="E13" s="63">
        <v>380</v>
      </c>
      <c r="F13" s="63">
        <v>380</v>
      </c>
      <c r="G13" s="63">
        <v>380</v>
      </c>
      <c r="H13" s="63">
        <v>380</v>
      </c>
      <c r="I13" s="63">
        <v>380</v>
      </c>
      <c r="J13" s="63">
        <v>380</v>
      </c>
      <c r="K13" s="63">
        <v>357</v>
      </c>
      <c r="L13" s="63">
        <v>380</v>
      </c>
      <c r="M13" s="63">
        <v>380</v>
      </c>
      <c r="N13" s="63">
        <v>380</v>
      </c>
      <c r="O13" s="63">
        <v>380</v>
      </c>
      <c r="P13" s="63">
        <v>267</v>
      </c>
      <c r="Q13" s="63">
        <v>380</v>
      </c>
      <c r="R13" s="63">
        <v>380</v>
      </c>
      <c r="S13" s="63">
        <v>426</v>
      </c>
      <c r="T13" s="63">
        <v>364</v>
      </c>
      <c r="U13" s="63">
        <v>364</v>
      </c>
      <c r="V13" s="63">
        <v>364</v>
      </c>
      <c r="W13" s="63">
        <v>364</v>
      </c>
      <c r="X13" s="63">
        <v>364</v>
      </c>
      <c r="Y13" s="63">
        <v>364</v>
      </c>
      <c r="Z13" s="63">
        <v>364</v>
      </c>
      <c r="AA13" s="63">
        <v>335</v>
      </c>
      <c r="AB13" s="63">
        <v>335</v>
      </c>
      <c r="AC13" s="63">
        <v>364</v>
      </c>
      <c r="AD13" s="87"/>
      <c r="AE13" s="87"/>
    </row>
    <row r="14" ht="15.95" spans="1:31">
      <c r="A14" s="95"/>
      <c r="B14" s="95"/>
      <c r="C14" s="68" t="s">
        <v>38</v>
      </c>
      <c r="D14" s="86" t="s">
        <v>39</v>
      </c>
      <c r="E14" s="86" t="s">
        <v>40</v>
      </c>
      <c r="F14" s="86" t="s">
        <v>41</v>
      </c>
      <c r="G14" s="86" t="s">
        <v>42</v>
      </c>
      <c r="H14" s="86" t="s">
        <v>43</v>
      </c>
      <c r="I14" s="86" t="s">
        <v>44</v>
      </c>
      <c r="J14" s="86" t="s">
        <v>45</v>
      </c>
      <c r="K14" s="86" t="s">
        <v>46</v>
      </c>
      <c r="L14" s="86" t="s">
        <v>47</v>
      </c>
      <c r="M14" s="86" t="s">
        <v>48</v>
      </c>
      <c r="N14" s="86" t="s">
        <v>49</v>
      </c>
      <c r="O14" s="86" t="s">
        <v>50</v>
      </c>
      <c r="P14" s="86" t="s">
        <v>51</v>
      </c>
      <c r="Q14" s="86" t="s">
        <v>52</v>
      </c>
      <c r="R14" s="86" t="s">
        <v>53</v>
      </c>
      <c r="S14" s="86" t="s">
        <v>54</v>
      </c>
      <c r="T14" s="86" t="s">
        <v>55</v>
      </c>
      <c r="U14" s="86" t="s">
        <v>56</v>
      </c>
      <c r="V14" s="86" t="s">
        <v>57</v>
      </c>
      <c r="W14" s="86" t="s">
        <v>58</v>
      </c>
      <c r="X14" s="86" t="s">
        <v>59</v>
      </c>
      <c r="Y14" s="86" t="s">
        <v>60</v>
      </c>
      <c r="Z14" s="86" t="s">
        <v>61</v>
      </c>
      <c r="AA14" s="86" t="s">
        <v>62</v>
      </c>
      <c r="AB14" s="86" t="s">
        <v>63</v>
      </c>
      <c r="AC14" s="86" t="s">
        <v>64</v>
      </c>
      <c r="AD14" s="71"/>
      <c r="AE14" s="71"/>
    </row>
    <row r="15" ht="15.2" spans="1:31">
      <c r="A15" s="72" t="s">
        <v>89</v>
      </c>
      <c r="B15" s="72"/>
      <c r="C15" s="103">
        <f t="shared" ref="C15:AC15" si="0">SUM(C4:C13)</f>
        <v>42947.95</v>
      </c>
      <c r="D15" s="103">
        <f t="shared" si="0"/>
        <v>35947.96</v>
      </c>
      <c r="E15" s="103">
        <f t="shared" si="0"/>
        <v>35792.96</v>
      </c>
      <c r="F15" s="103">
        <f t="shared" si="0"/>
        <v>36004.96</v>
      </c>
      <c r="G15" s="103">
        <f t="shared" si="0"/>
        <v>35779.96</v>
      </c>
      <c r="H15" s="103">
        <f t="shared" si="0"/>
        <v>36022.96</v>
      </c>
      <c r="I15" s="103">
        <f t="shared" si="0"/>
        <v>35697.96</v>
      </c>
      <c r="J15" s="103">
        <f t="shared" si="0"/>
        <v>36022.96</v>
      </c>
      <c r="K15" s="103">
        <f t="shared" si="0"/>
        <v>35742.98</v>
      </c>
      <c r="L15" s="103">
        <f t="shared" si="0"/>
        <v>35947.97</v>
      </c>
      <c r="M15" s="103">
        <f t="shared" si="0"/>
        <v>35672.97</v>
      </c>
      <c r="N15" s="103">
        <f t="shared" si="0"/>
        <v>35846.37</v>
      </c>
      <c r="O15" s="103">
        <f t="shared" si="0"/>
        <v>35652.98</v>
      </c>
      <c r="P15" s="103">
        <f t="shared" si="0"/>
        <v>35705.97</v>
      </c>
      <c r="Q15" s="103">
        <f t="shared" si="0"/>
        <v>35808.96</v>
      </c>
      <c r="R15" s="103">
        <f t="shared" si="0"/>
        <v>35808.96</v>
      </c>
      <c r="S15" s="103">
        <f t="shared" si="0"/>
        <v>34215.96</v>
      </c>
      <c r="T15" s="103">
        <f t="shared" si="0"/>
        <v>34768.95</v>
      </c>
      <c r="U15" s="103">
        <f t="shared" si="0"/>
        <v>30830.95</v>
      </c>
      <c r="V15" s="103">
        <f t="shared" si="0"/>
        <v>30799.96</v>
      </c>
      <c r="W15" s="103">
        <f t="shared" si="0"/>
        <v>22681.95</v>
      </c>
      <c r="X15" s="103">
        <f t="shared" si="0"/>
        <v>32381.95</v>
      </c>
      <c r="Y15" s="103">
        <f t="shared" si="0"/>
        <v>32411.95</v>
      </c>
      <c r="Z15" s="103">
        <f t="shared" si="0"/>
        <v>32381.95</v>
      </c>
      <c r="AA15" s="103">
        <f t="shared" si="0"/>
        <v>32344.95</v>
      </c>
      <c r="AB15" s="103">
        <f t="shared" si="0"/>
        <v>33127.95</v>
      </c>
      <c r="AC15" s="103">
        <f t="shared" si="0"/>
        <v>33180.95</v>
      </c>
      <c r="AD15" s="107"/>
      <c r="AE15" s="107"/>
    </row>
    <row r="16" ht="15.2" spans="1:31">
      <c r="A16" s="70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</row>
    <row r="17" ht="15.2" spans="1:31">
      <c r="A17" s="70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</row>
    <row r="18" ht="15.2" spans="1:31">
      <c r="A18" s="72" t="s">
        <v>66</v>
      </c>
      <c r="B18" s="70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</row>
    <row r="19" ht="15.2" spans="1:31">
      <c r="A19" s="73" t="s">
        <v>0</v>
      </c>
      <c r="B19" s="104"/>
      <c r="C19" s="74" t="s">
        <v>67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48"/>
      <c r="AB19" s="56"/>
      <c r="AC19" s="56"/>
      <c r="AD19" s="56"/>
      <c r="AE19" s="56"/>
    </row>
    <row r="20" ht="15.2" spans="1:31">
      <c r="A20" s="7"/>
      <c r="B20" s="7"/>
      <c r="C20" s="8">
        <f t="shared" ref="C20:U20" si="1">C2</f>
        <v>1</v>
      </c>
      <c r="D20" s="8">
        <f t="shared" si="1"/>
        <v>2</v>
      </c>
      <c r="E20" s="8">
        <f t="shared" si="1"/>
        <v>3</v>
      </c>
      <c r="F20" s="8">
        <f t="shared" si="1"/>
        <v>4</v>
      </c>
      <c r="G20" s="8">
        <f t="shared" si="1"/>
        <v>5</v>
      </c>
      <c r="H20" s="8">
        <f t="shared" si="1"/>
        <v>6</v>
      </c>
      <c r="I20" s="8">
        <f t="shared" si="1"/>
        <v>7</v>
      </c>
      <c r="J20" s="8">
        <f t="shared" si="1"/>
        <v>8</v>
      </c>
      <c r="K20" s="8">
        <f t="shared" si="1"/>
        <v>9</v>
      </c>
      <c r="L20" s="8">
        <f t="shared" si="1"/>
        <v>10</v>
      </c>
      <c r="M20" s="8">
        <f t="shared" si="1"/>
        <v>11</v>
      </c>
      <c r="N20" s="8">
        <f t="shared" si="1"/>
        <v>12</v>
      </c>
      <c r="O20" s="8">
        <f t="shared" si="1"/>
        <v>13</v>
      </c>
      <c r="P20" s="8">
        <f t="shared" si="1"/>
        <v>14</v>
      </c>
      <c r="Q20" s="8">
        <f t="shared" si="1"/>
        <v>15</v>
      </c>
      <c r="R20" s="8">
        <f t="shared" si="1"/>
        <v>16</v>
      </c>
      <c r="S20" s="8">
        <f t="shared" si="1"/>
        <v>17</v>
      </c>
      <c r="T20" s="8">
        <f t="shared" si="1"/>
        <v>18</v>
      </c>
      <c r="U20" s="8">
        <f t="shared" si="1"/>
        <v>19</v>
      </c>
      <c r="V20" s="81" t="s">
        <v>68</v>
      </c>
      <c r="W20" s="8">
        <f t="shared" ref="W20:AD20" si="2">V2</f>
        <v>20</v>
      </c>
      <c r="X20" s="8">
        <f t="shared" si="2"/>
        <v>21</v>
      </c>
      <c r="Y20" s="8">
        <f t="shared" si="2"/>
        <v>22</v>
      </c>
      <c r="Z20" s="8">
        <f t="shared" si="2"/>
        <v>23</v>
      </c>
      <c r="AA20" s="8">
        <f t="shared" si="2"/>
        <v>24</v>
      </c>
      <c r="AB20" s="8">
        <f t="shared" si="2"/>
        <v>25</v>
      </c>
      <c r="AC20" s="8">
        <f t="shared" si="2"/>
        <v>26</v>
      </c>
      <c r="AD20" s="8">
        <f t="shared" si="2"/>
        <v>27</v>
      </c>
      <c r="AE20" s="51"/>
    </row>
    <row r="21" ht="15.2" spans="1:31">
      <c r="A21" s="9"/>
      <c r="B21" s="9"/>
      <c r="C21" s="75">
        <f t="shared" ref="C21:U21" si="3">C3</f>
        <v>45427</v>
      </c>
      <c r="D21" s="75">
        <f t="shared" si="3"/>
        <v>45434</v>
      </c>
      <c r="E21" s="75">
        <f t="shared" si="3"/>
        <v>45441</v>
      </c>
      <c r="F21" s="75">
        <f t="shared" si="3"/>
        <v>45448</v>
      </c>
      <c r="G21" s="75">
        <f t="shared" si="3"/>
        <v>45455</v>
      </c>
      <c r="H21" s="75">
        <f t="shared" si="3"/>
        <v>45462</v>
      </c>
      <c r="I21" s="75">
        <f t="shared" si="3"/>
        <v>45469</v>
      </c>
      <c r="J21" s="75">
        <f t="shared" si="3"/>
        <v>45476</v>
      </c>
      <c r="K21" s="75">
        <f t="shared" si="3"/>
        <v>45483</v>
      </c>
      <c r="L21" s="75">
        <f t="shared" si="3"/>
        <v>45490</v>
      </c>
      <c r="M21" s="75">
        <f t="shared" si="3"/>
        <v>45497</v>
      </c>
      <c r="N21" s="75">
        <f t="shared" si="3"/>
        <v>45504</v>
      </c>
      <c r="O21" s="75">
        <f t="shared" si="3"/>
        <v>45511</v>
      </c>
      <c r="P21" s="75">
        <f t="shared" si="3"/>
        <v>45518</v>
      </c>
      <c r="Q21" s="75">
        <f t="shared" si="3"/>
        <v>45525</v>
      </c>
      <c r="R21" s="75">
        <f t="shared" si="3"/>
        <v>45531</v>
      </c>
      <c r="S21" s="75">
        <f t="shared" si="3"/>
        <v>45539</v>
      </c>
      <c r="T21" s="75">
        <f t="shared" si="3"/>
        <v>45546</v>
      </c>
      <c r="U21" s="75">
        <f t="shared" si="3"/>
        <v>45553</v>
      </c>
      <c r="V21" s="9"/>
      <c r="W21" s="75">
        <f t="shared" ref="W21:AD21" si="4">V3</f>
        <v>45560</v>
      </c>
      <c r="X21" s="75">
        <f t="shared" si="4"/>
        <v>45567</v>
      </c>
      <c r="Y21" s="75">
        <f t="shared" si="4"/>
        <v>45574</v>
      </c>
      <c r="Z21" s="75">
        <f t="shared" si="4"/>
        <v>45581</v>
      </c>
      <c r="AA21" s="75">
        <f t="shared" si="4"/>
        <v>45588</v>
      </c>
      <c r="AB21" s="75">
        <f t="shared" si="4"/>
        <v>45594</v>
      </c>
      <c r="AC21" s="75">
        <f t="shared" si="4"/>
        <v>45603</v>
      </c>
      <c r="AD21" s="75">
        <f t="shared" si="4"/>
        <v>45609</v>
      </c>
      <c r="AE21" s="51"/>
    </row>
    <row r="22" ht="15.2" spans="1:31">
      <c r="A22" s="76" t="str">
        <f t="shared" ref="A22:A31" si="5">A4</f>
        <v>Бумага туалетная</v>
      </c>
      <c r="B22" s="65"/>
      <c r="C22" s="77"/>
      <c r="D22" s="18">
        <f t="shared" ref="D22:U22" si="6">(D4-C4)/C4</f>
        <v>0</v>
      </c>
      <c r="E22" s="18">
        <f t="shared" si="6"/>
        <v>0</v>
      </c>
      <c r="F22" s="18">
        <f t="shared" si="6"/>
        <v>0</v>
      </c>
      <c r="G22" s="18">
        <f t="shared" si="6"/>
        <v>0</v>
      </c>
      <c r="H22" s="18">
        <f t="shared" si="6"/>
        <v>0</v>
      </c>
      <c r="I22" s="18">
        <f t="shared" si="6"/>
        <v>0</v>
      </c>
      <c r="J22" s="18">
        <f t="shared" si="6"/>
        <v>0</v>
      </c>
      <c r="K22" s="18">
        <f t="shared" si="6"/>
        <v>5.00025001249608e-5</v>
      </c>
      <c r="L22" s="18">
        <f t="shared" si="6"/>
        <v>-4.99999999999545e-5</v>
      </c>
      <c r="M22" s="18">
        <f t="shared" si="6"/>
        <v>5.00025001249608e-5</v>
      </c>
      <c r="N22" s="18">
        <f t="shared" si="6"/>
        <v>-4.99999999999545e-5</v>
      </c>
      <c r="O22" s="18">
        <f t="shared" si="6"/>
        <v>5.00025001249608e-5</v>
      </c>
      <c r="P22" s="18">
        <f t="shared" si="6"/>
        <v>0</v>
      </c>
      <c r="Q22" s="18">
        <f t="shared" si="6"/>
        <v>-4.99999999999545e-5</v>
      </c>
      <c r="R22" s="18">
        <f t="shared" si="6"/>
        <v>5.00025001249608e-5</v>
      </c>
      <c r="S22" s="18">
        <f t="shared" si="6"/>
        <v>0</v>
      </c>
      <c r="T22" s="18">
        <f t="shared" si="6"/>
        <v>-4.99999999999545e-5</v>
      </c>
      <c r="U22" s="18">
        <f t="shared" si="6"/>
        <v>0</v>
      </c>
      <c r="V22" s="82">
        <f t="shared" ref="V22:V31" si="7">(U4-C4)/C4</f>
        <v>0</v>
      </c>
      <c r="W22" s="18">
        <f t="shared" ref="W22:AD22" si="8">V4/U4-1</f>
        <v>0</v>
      </c>
      <c r="X22" s="18">
        <f t="shared" si="8"/>
        <v>0</v>
      </c>
      <c r="Y22" s="18">
        <f t="shared" si="8"/>
        <v>0</v>
      </c>
      <c r="Z22" s="18">
        <f t="shared" si="8"/>
        <v>0</v>
      </c>
      <c r="AA22" s="18">
        <f t="shared" si="8"/>
        <v>0</v>
      </c>
      <c r="AB22" s="18">
        <f t="shared" si="8"/>
        <v>0</v>
      </c>
      <c r="AC22" s="18">
        <f t="shared" si="8"/>
        <v>0</v>
      </c>
      <c r="AD22" s="18">
        <f t="shared" si="8"/>
        <v>0</v>
      </c>
      <c r="AE22" s="43"/>
    </row>
    <row r="23" ht="15.2" spans="1:31">
      <c r="A23" s="76" t="str">
        <f t="shared" si="5"/>
        <v>Колготки капроновые</v>
      </c>
      <c r="B23" s="65"/>
      <c r="C23" s="77"/>
      <c r="D23" s="18">
        <f t="shared" ref="D23:U23" si="9">(D5-C5)/C5</f>
        <v>0</v>
      </c>
      <c r="E23" s="18">
        <f t="shared" si="9"/>
        <v>0.334821428571429</v>
      </c>
      <c r="F23" s="18">
        <f t="shared" si="9"/>
        <v>0</v>
      </c>
      <c r="G23" s="18">
        <f t="shared" si="9"/>
        <v>-0.280936454849498</v>
      </c>
      <c r="H23" s="18">
        <f t="shared" si="9"/>
        <v>0.390697674418605</v>
      </c>
      <c r="I23" s="18">
        <f t="shared" si="9"/>
        <v>-0.357859531772575</v>
      </c>
      <c r="J23" s="18">
        <f t="shared" si="9"/>
        <v>0.557291666666667</v>
      </c>
      <c r="K23" s="18">
        <f t="shared" si="9"/>
        <v>-0.0602006688963211</v>
      </c>
      <c r="L23" s="18">
        <f t="shared" si="9"/>
        <v>-0.202846975088968</v>
      </c>
      <c r="M23" s="18">
        <f t="shared" si="9"/>
        <v>-0.111607142857143</v>
      </c>
      <c r="N23" s="18">
        <f t="shared" si="9"/>
        <v>0</v>
      </c>
      <c r="O23" s="18">
        <f t="shared" si="9"/>
        <v>0</v>
      </c>
      <c r="P23" s="18">
        <f t="shared" si="9"/>
        <v>0</v>
      </c>
      <c r="Q23" s="18">
        <f t="shared" si="9"/>
        <v>0</v>
      </c>
      <c r="R23" s="18">
        <f t="shared" si="9"/>
        <v>0</v>
      </c>
      <c r="S23" s="18">
        <f t="shared" si="9"/>
        <v>0</v>
      </c>
      <c r="T23" s="18">
        <f t="shared" si="9"/>
        <v>-0.160804020100503</v>
      </c>
      <c r="U23" s="18">
        <f t="shared" si="9"/>
        <v>-0.107784431137725</v>
      </c>
      <c r="V23" s="82">
        <f t="shared" si="7"/>
        <v>-0.334821428571429</v>
      </c>
      <c r="W23" s="18">
        <f t="shared" ref="W23:AD23" si="10">V5/U5-1</f>
        <v>-0.0738255033557047</v>
      </c>
      <c r="X23" s="18">
        <f t="shared" si="10"/>
        <v>0.0144927536231885</v>
      </c>
      <c r="Y23" s="18">
        <f t="shared" si="10"/>
        <v>0.285714285714286</v>
      </c>
      <c r="Z23" s="18">
        <f t="shared" si="10"/>
        <v>0</v>
      </c>
      <c r="AA23" s="18">
        <f t="shared" si="10"/>
        <v>0</v>
      </c>
      <c r="AB23" s="18">
        <f t="shared" si="10"/>
        <v>0.0166666666666666</v>
      </c>
      <c r="AC23" s="18">
        <f t="shared" si="10"/>
        <v>-0.092896174863388</v>
      </c>
      <c r="AD23" s="18">
        <f t="shared" si="10"/>
        <v>0.0783132530120483</v>
      </c>
      <c r="AE23" s="43"/>
    </row>
    <row r="24" ht="15.2" spans="1:31">
      <c r="A24" s="76" t="str">
        <f t="shared" si="5"/>
        <v>Носки мужские</v>
      </c>
      <c r="B24" s="65"/>
      <c r="C24" s="77"/>
      <c r="D24" s="18">
        <f t="shared" ref="D24:U24" si="11">(D6-C6)/C6</f>
        <v>0</v>
      </c>
      <c r="E24" s="18">
        <f t="shared" si="11"/>
        <v>0</v>
      </c>
      <c r="F24" s="18">
        <f t="shared" si="11"/>
        <v>0</v>
      </c>
      <c r="G24" s="18">
        <f t="shared" si="11"/>
        <v>0.136363636363636</v>
      </c>
      <c r="H24" s="18">
        <f t="shared" si="11"/>
        <v>-0.12</v>
      </c>
      <c r="I24" s="18">
        <f t="shared" si="11"/>
        <v>0.0779220779220779</v>
      </c>
      <c r="J24" s="18">
        <f t="shared" si="11"/>
        <v>-0.072289156626506</v>
      </c>
      <c r="K24" s="18">
        <f t="shared" si="11"/>
        <v>-0.0584415584415584</v>
      </c>
      <c r="L24" s="18">
        <f t="shared" si="11"/>
        <v>0.0620689655172414</v>
      </c>
      <c r="M24" s="18">
        <f t="shared" si="11"/>
        <v>0</v>
      </c>
      <c r="N24" s="18">
        <f t="shared" si="11"/>
        <v>0</v>
      </c>
      <c r="O24" s="18">
        <f t="shared" si="11"/>
        <v>0</v>
      </c>
      <c r="P24" s="18">
        <f t="shared" si="11"/>
        <v>-0.025974025974026</v>
      </c>
      <c r="Q24" s="18">
        <f t="shared" si="11"/>
        <v>-0.0666666666666667</v>
      </c>
      <c r="R24" s="18">
        <f t="shared" si="11"/>
        <v>0</v>
      </c>
      <c r="S24" s="18">
        <f t="shared" si="11"/>
        <v>0</v>
      </c>
      <c r="T24" s="18">
        <f t="shared" si="11"/>
        <v>-0.0214285714285714</v>
      </c>
      <c r="U24" s="18">
        <f t="shared" si="11"/>
        <v>0</v>
      </c>
      <c r="V24" s="82">
        <f t="shared" si="7"/>
        <v>-0.11038961038961</v>
      </c>
      <c r="W24" s="18">
        <f t="shared" ref="W24:AD24" si="12">V6/U6-1</f>
        <v>0</v>
      </c>
      <c r="X24" s="18">
        <f t="shared" si="12"/>
        <v>0</v>
      </c>
      <c r="Y24" s="18">
        <f t="shared" si="12"/>
        <v>0</v>
      </c>
      <c r="Z24" s="18">
        <f t="shared" si="12"/>
        <v>0</v>
      </c>
      <c r="AA24" s="18">
        <f t="shared" si="12"/>
        <v>0</v>
      </c>
      <c r="AB24" s="18">
        <f t="shared" si="12"/>
        <v>-0.0802919708029197</v>
      </c>
      <c r="AC24" s="18">
        <f t="shared" si="12"/>
        <v>0</v>
      </c>
      <c r="AD24" s="18">
        <f t="shared" si="12"/>
        <v>0.0873015873015872</v>
      </c>
      <c r="AE24" s="43"/>
    </row>
    <row r="25" ht="15.2" spans="1:31">
      <c r="A25" s="76" t="str">
        <f t="shared" si="5"/>
        <v>Подгузники</v>
      </c>
      <c r="B25" s="65"/>
      <c r="C25" s="77"/>
      <c r="D25" s="18">
        <f t="shared" ref="D25:U25" si="13">(D7-C7)/C7</f>
        <v>0</v>
      </c>
      <c r="E25" s="18">
        <f t="shared" si="13"/>
        <v>0</v>
      </c>
      <c r="F25" s="18">
        <f t="shared" si="13"/>
        <v>0</v>
      </c>
      <c r="G25" s="18">
        <f t="shared" si="13"/>
        <v>0</v>
      </c>
      <c r="H25" s="18">
        <f t="shared" si="13"/>
        <v>0</v>
      </c>
      <c r="I25" s="18">
        <f t="shared" si="13"/>
        <v>0</v>
      </c>
      <c r="J25" s="18">
        <f t="shared" si="13"/>
        <v>0</v>
      </c>
      <c r="K25" s="18">
        <f t="shared" si="13"/>
        <v>0</v>
      </c>
      <c r="L25" s="18">
        <f t="shared" si="13"/>
        <v>0</v>
      </c>
      <c r="M25" s="18">
        <f t="shared" si="13"/>
        <v>0</v>
      </c>
      <c r="N25" s="18">
        <f t="shared" si="13"/>
        <v>0</v>
      </c>
      <c r="O25" s="18">
        <f t="shared" si="13"/>
        <v>0</v>
      </c>
      <c r="P25" s="18">
        <f t="shared" si="13"/>
        <v>0</v>
      </c>
      <c r="Q25" s="18">
        <f t="shared" si="13"/>
        <v>0</v>
      </c>
      <c r="R25" s="18">
        <f t="shared" si="13"/>
        <v>0</v>
      </c>
      <c r="S25" s="18">
        <f t="shared" si="13"/>
        <v>0</v>
      </c>
      <c r="T25" s="18">
        <f t="shared" si="13"/>
        <v>0.650650650650651</v>
      </c>
      <c r="U25" s="18">
        <f t="shared" si="13"/>
        <v>0</v>
      </c>
      <c r="V25" s="82">
        <f t="shared" si="7"/>
        <v>0.650650650650651</v>
      </c>
      <c r="W25" s="18">
        <f t="shared" ref="W25:AD25" si="14">V7/U7-1</f>
        <v>0</v>
      </c>
      <c r="X25" s="18">
        <f t="shared" si="14"/>
        <v>-0.200121285627653</v>
      </c>
      <c r="Y25" s="18">
        <f t="shared" si="14"/>
        <v>0</v>
      </c>
      <c r="Z25" s="18">
        <f t="shared" si="14"/>
        <v>0</v>
      </c>
      <c r="AA25" s="18">
        <f t="shared" si="14"/>
        <v>0</v>
      </c>
      <c r="AB25" s="18">
        <f t="shared" si="14"/>
        <v>0</v>
      </c>
      <c r="AC25" s="18">
        <f t="shared" si="14"/>
        <v>0</v>
      </c>
      <c r="AD25" s="18">
        <f t="shared" si="14"/>
        <v>0</v>
      </c>
      <c r="AE25" s="43"/>
    </row>
    <row r="26" ht="15.2" spans="1:31">
      <c r="A26" s="76" t="str">
        <f t="shared" si="5"/>
        <v>Презервативы</v>
      </c>
      <c r="B26" s="65"/>
      <c r="C26" s="77"/>
      <c r="D26" s="18">
        <f t="shared" ref="D26:U26" si="15">(D8-C8)/C8</f>
        <v>0</v>
      </c>
      <c r="E26" s="18">
        <f t="shared" si="15"/>
        <v>0</v>
      </c>
      <c r="F26" s="18">
        <f t="shared" si="15"/>
        <v>0.0166680556713059</v>
      </c>
      <c r="G26" s="18">
        <f t="shared" si="15"/>
        <v>-0.0163947864579064</v>
      </c>
      <c r="H26" s="18">
        <f t="shared" si="15"/>
        <v>0</v>
      </c>
      <c r="I26" s="18">
        <f t="shared" si="15"/>
        <v>0</v>
      </c>
      <c r="J26" s="18">
        <f t="shared" si="15"/>
        <v>0</v>
      </c>
      <c r="K26" s="18">
        <f t="shared" si="15"/>
        <v>8.33402783565724e-5</v>
      </c>
      <c r="L26" s="18">
        <f t="shared" si="15"/>
        <v>0</v>
      </c>
      <c r="M26" s="18">
        <f t="shared" si="15"/>
        <v>-8.3333333333376e-5</v>
      </c>
      <c r="N26" s="18">
        <f t="shared" si="15"/>
        <v>8.33402783565724e-5</v>
      </c>
      <c r="O26" s="18">
        <f t="shared" si="15"/>
        <v>-8.3333333333376e-5</v>
      </c>
      <c r="P26" s="18">
        <f t="shared" si="15"/>
        <v>0</v>
      </c>
      <c r="Q26" s="18">
        <f t="shared" si="15"/>
        <v>8.33402783565724e-5</v>
      </c>
      <c r="R26" s="18">
        <f t="shared" si="15"/>
        <v>-8.3333333333376e-5</v>
      </c>
      <c r="S26" s="18">
        <f t="shared" si="15"/>
        <v>0</v>
      </c>
      <c r="T26" s="18">
        <f t="shared" si="15"/>
        <v>0</v>
      </c>
      <c r="U26" s="18">
        <f t="shared" si="15"/>
        <v>0</v>
      </c>
      <c r="V26" s="82">
        <f t="shared" si="7"/>
        <v>0</v>
      </c>
      <c r="W26" s="18">
        <f t="shared" ref="W26:AD26" si="16">V8/U8-1</f>
        <v>0</v>
      </c>
      <c r="X26" s="18">
        <f t="shared" si="16"/>
        <v>0</v>
      </c>
      <c r="Y26" s="18">
        <f t="shared" si="16"/>
        <v>0</v>
      </c>
      <c r="Z26" s="18">
        <f t="shared" si="16"/>
        <v>0</v>
      </c>
      <c r="AA26" s="18">
        <f t="shared" si="16"/>
        <v>0</v>
      </c>
      <c r="AB26" s="18">
        <f t="shared" si="16"/>
        <v>0</v>
      </c>
      <c r="AC26" s="18">
        <f t="shared" si="16"/>
        <v>0</v>
      </c>
      <c r="AD26" s="18">
        <f t="shared" si="16"/>
        <v>0</v>
      </c>
      <c r="AE26" s="43"/>
    </row>
    <row r="27" ht="15.2" spans="1:31">
      <c r="A27" s="76" t="str">
        <f t="shared" si="5"/>
        <v>Прокладки женские</v>
      </c>
      <c r="B27" s="65"/>
      <c r="C27" s="77"/>
      <c r="D27" s="18">
        <f t="shared" ref="D27:U27" si="17">(D9-C9)/C9</f>
        <v>0</v>
      </c>
      <c r="E27" s="18">
        <f t="shared" si="17"/>
        <v>0</v>
      </c>
      <c r="F27" s="18">
        <f t="shared" si="17"/>
        <v>-0.117653979645862</v>
      </c>
      <c r="G27" s="18">
        <f t="shared" si="17"/>
        <v>0.133342222814854</v>
      </c>
      <c r="H27" s="18">
        <f t="shared" si="17"/>
        <v>0</v>
      </c>
      <c r="I27" s="18">
        <f t="shared" si="17"/>
        <v>0</v>
      </c>
      <c r="J27" s="18">
        <f t="shared" si="17"/>
        <v>0</v>
      </c>
      <c r="K27" s="18">
        <f t="shared" si="17"/>
        <v>0</v>
      </c>
      <c r="L27" s="18">
        <f t="shared" si="17"/>
        <v>0</v>
      </c>
      <c r="M27" s="18">
        <f t="shared" si="17"/>
        <v>-0.117653979645862</v>
      </c>
      <c r="N27" s="18">
        <f t="shared" si="17"/>
        <v>0.156010400693379</v>
      </c>
      <c r="O27" s="18">
        <f t="shared" si="17"/>
        <v>-0.250245112174866</v>
      </c>
      <c r="P27" s="18">
        <f t="shared" si="17"/>
        <v>0.153769230769231</v>
      </c>
      <c r="Q27" s="18">
        <f t="shared" si="17"/>
        <v>0</v>
      </c>
      <c r="R27" s="18">
        <f t="shared" si="17"/>
        <v>0</v>
      </c>
      <c r="S27" s="18">
        <f t="shared" si="17"/>
        <v>0</v>
      </c>
      <c r="T27" s="18">
        <f t="shared" si="17"/>
        <v>0</v>
      </c>
      <c r="U27" s="18">
        <f t="shared" si="17"/>
        <v>0</v>
      </c>
      <c r="V27" s="82">
        <f t="shared" si="7"/>
        <v>-0.117653979645862</v>
      </c>
      <c r="W27" s="18">
        <f t="shared" ref="W27:AD27" si="18">V9/U9-1</f>
        <v>-0.133275551703447</v>
      </c>
      <c r="X27" s="18">
        <f t="shared" si="18"/>
        <v>0.153769230769231</v>
      </c>
      <c r="Y27" s="18">
        <f t="shared" si="18"/>
        <v>0</v>
      </c>
      <c r="Z27" s="18">
        <f t="shared" si="18"/>
        <v>0</v>
      </c>
      <c r="AA27" s="18">
        <f t="shared" si="18"/>
        <v>0</v>
      </c>
      <c r="AB27" s="18">
        <f t="shared" si="18"/>
        <v>0</v>
      </c>
      <c r="AC27" s="18">
        <f t="shared" si="18"/>
        <v>0</v>
      </c>
      <c r="AD27" s="18">
        <f t="shared" si="18"/>
        <v>0</v>
      </c>
      <c r="AE27" s="43"/>
    </row>
    <row r="28" ht="15.2" spans="1:31">
      <c r="A28" s="76" t="str">
        <f t="shared" si="5"/>
        <v>Смартфон Самсунг</v>
      </c>
      <c r="B28" s="65"/>
      <c r="C28" s="77"/>
      <c r="D28" s="18">
        <f t="shared" ref="D28:U28" si="19">(D10-C10)/C10</f>
        <v>-0.175004375109378</v>
      </c>
      <c r="E28" s="18">
        <f t="shared" si="19"/>
        <v>0</v>
      </c>
      <c r="F28" s="18">
        <f t="shared" si="19"/>
        <v>0</v>
      </c>
      <c r="G28" s="18">
        <f t="shared" si="19"/>
        <v>0</v>
      </c>
      <c r="H28" s="18">
        <f t="shared" si="19"/>
        <v>0</v>
      </c>
      <c r="I28" s="18">
        <f t="shared" si="19"/>
        <v>0</v>
      </c>
      <c r="J28" s="18">
        <f t="shared" si="19"/>
        <v>0</v>
      </c>
      <c r="K28" s="18">
        <f t="shared" si="19"/>
        <v>0</v>
      </c>
      <c r="L28" s="18">
        <f t="shared" si="19"/>
        <v>0</v>
      </c>
      <c r="M28" s="18">
        <f t="shared" si="19"/>
        <v>0</v>
      </c>
      <c r="N28" s="18">
        <f t="shared" si="19"/>
        <v>0</v>
      </c>
      <c r="O28" s="18">
        <f t="shared" si="19"/>
        <v>0</v>
      </c>
      <c r="P28" s="18">
        <f t="shared" si="19"/>
        <v>0</v>
      </c>
      <c r="Q28" s="18">
        <f t="shared" si="19"/>
        <v>0</v>
      </c>
      <c r="R28" s="18">
        <f t="shared" si="19"/>
        <v>0</v>
      </c>
      <c r="S28" s="18">
        <f t="shared" si="19"/>
        <v>-0.0496681717627807</v>
      </c>
      <c r="T28" s="18">
        <f t="shared" si="19"/>
        <v>0</v>
      </c>
      <c r="U28" s="18">
        <f t="shared" si="19"/>
        <v>-0.125</v>
      </c>
      <c r="V28" s="82">
        <f t="shared" si="7"/>
        <v>-0.313982849571239</v>
      </c>
      <c r="W28" s="18">
        <f t="shared" ref="W28:AD28" si="20">V10/U10-1</f>
        <v>0</v>
      </c>
      <c r="X28" s="18">
        <f t="shared" si="20"/>
        <v>-0.285714285714286</v>
      </c>
      <c r="Y28" s="18">
        <f t="shared" si="20"/>
        <v>0.494387755102041</v>
      </c>
      <c r="Z28" s="18">
        <f t="shared" si="20"/>
        <v>0</v>
      </c>
      <c r="AA28" s="18">
        <f t="shared" si="20"/>
        <v>0</v>
      </c>
      <c r="AB28" s="18">
        <f t="shared" si="20"/>
        <v>0</v>
      </c>
      <c r="AC28" s="18">
        <f t="shared" si="20"/>
        <v>0.0273130761351996</v>
      </c>
      <c r="AD28" s="18">
        <f t="shared" si="20"/>
        <v>0</v>
      </c>
      <c r="AE28" s="43"/>
    </row>
    <row r="29" ht="15.2" spans="1:31">
      <c r="A29" s="76" t="str">
        <f t="shared" si="5"/>
        <v>Стиральный порошок</v>
      </c>
      <c r="B29" s="65"/>
      <c r="C29" s="77"/>
      <c r="D29" s="18">
        <f t="shared" ref="D29:U29" si="21">(D11-C11)/C11</f>
        <v>1.4706098619084e-5</v>
      </c>
      <c r="E29" s="18">
        <f t="shared" si="21"/>
        <v>-0.338235294117647</v>
      </c>
      <c r="F29" s="18">
        <f t="shared" si="21"/>
        <v>0.511111111111111</v>
      </c>
      <c r="G29" s="18">
        <f t="shared" si="21"/>
        <v>-0.264705882352941</v>
      </c>
      <c r="H29" s="18">
        <f t="shared" si="21"/>
        <v>0.36</v>
      </c>
      <c r="I29" s="18">
        <f t="shared" si="21"/>
        <v>-0.338235294117647</v>
      </c>
      <c r="J29" s="18">
        <f t="shared" si="21"/>
        <v>0.511111111111111</v>
      </c>
      <c r="K29" s="18">
        <f t="shared" si="21"/>
        <v>-0.338235294117647</v>
      </c>
      <c r="L29" s="18">
        <f t="shared" si="21"/>
        <v>0.511111111111111</v>
      </c>
      <c r="M29" s="18">
        <f t="shared" si="21"/>
        <v>-0.338235294117647</v>
      </c>
      <c r="N29" s="18">
        <f t="shared" si="21"/>
        <v>0.333333333333333</v>
      </c>
      <c r="O29" s="18">
        <f t="shared" si="21"/>
        <v>-0.25</v>
      </c>
      <c r="P29" s="18">
        <f t="shared" si="21"/>
        <v>0.333333333333333</v>
      </c>
      <c r="Q29" s="18">
        <f t="shared" si="21"/>
        <v>-1.66666666666515e-5</v>
      </c>
      <c r="R29" s="18">
        <f t="shared" si="21"/>
        <v>0</v>
      </c>
      <c r="S29" s="18">
        <f t="shared" si="21"/>
        <v>0</v>
      </c>
      <c r="T29" s="18">
        <f t="shared" si="21"/>
        <v>0</v>
      </c>
      <c r="U29" s="18">
        <f t="shared" si="21"/>
        <v>0</v>
      </c>
      <c r="V29" s="82">
        <f t="shared" si="7"/>
        <v>-0.117648788952779</v>
      </c>
      <c r="W29" s="18">
        <f t="shared" ref="W29:AD29" si="22">V11/U11-1</f>
        <v>0</v>
      </c>
      <c r="X29" s="18">
        <f t="shared" si="22"/>
        <v>0.0500008333472224</v>
      </c>
      <c r="Y29" s="18">
        <f t="shared" si="22"/>
        <v>-0.0476198034889442</v>
      </c>
      <c r="Z29" s="18">
        <f t="shared" si="22"/>
        <v>0.0500008333472224</v>
      </c>
      <c r="AA29" s="18">
        <f t="shared" si="22"/>
        <v>-0.0476198034889442</v>
      </c>
      <c r="AB29" s="18">
        <f t="shared" si="22"/>
        <v>0</v>
      </c>
      <c r="AC29" s="18">
        <f t="shared" si="22"/>
        <v>0</v>
      </c>
      <c r="AD29" s="18">
        <f t="shared" si="22"/>
        <v>0</v>
      </c>
      <c r="AE29" s="43"/>
    </row>
    <row r="30" ht="15.2" spans="1:31">
      <c r="A30" s="76" t="str">
        <f t="shared" si="5"/>
        <v>Туалетное мыло</v>
      </c>
      <c r="B30" s="65"/>
      <c r="C30" s="77"/>
      <c r="D30" s="18">
        <f t="shared" ref="D30:U30" si="23">(D12-C12)/C12</f>
        <v>0</v>
      </c>
      <c r="E30" s="18">
        <f t="shared" si="23"/>
        <v>0</v>
      </c>
      <c r="F30" s="18">
        <f t="shared" si="23"/>
        <v>0</v>
      </c>
      <c r="G30" s="18">
        <f t="shared" si="23"/>
        <v>0</v>
      </c>
      <c r="H30" s="18">
        <f t="shared" si="23"/>
        <v>0</v>
      </c>
      <c r="I30" s="18">
        <f t="shared" si="23"/>
        <v>0</v>
      </c>
      <c r="J30" s="18">
        <f t="shared" si="23"/>
        <v>0</v>
      </c>
      <c r="K30" s="18">
        <f t="shared" si="23"/>
        <v>0</v>
      </c>
      <c r="L30" s="18">
        <f t="shared" si="23"/>
        <v>0</v>
      </c>
      <c r="M30" s="18">
        <f t="shared" si="23"/>
        <v>0</v>
      </c>
      <c r="N30" s="18">
        <f t="shared" si="23"/>
        <v>0</v>
      </c>
      <c r="O30" s="18">
        <f t="shared" si="23"/>
        <v>0</v>
      </c>
      <c r="P30" s="18">
        <f t="shared" si="23"/>
        <v>0</v>
      </c>
      <c r="Q30" s="18">
        <f t="shared" si="23"/>
        <v>0</v>
      </c>
      <c r="R30" s="18">
        <f t="shared" si="23"/>
        <v>0</v>
      </c>
      <c r="S30" s="18">
        <f t="shared" si="23"/>
        <v>0</v>
      </c>
      <c r="T30" s="18">
        <f t="shared" si="23"/>
        <v>0</v>
      </c>
      <c r="U30" s="18">
        <f t="shared" si="23"/>
        <v>0</v>
      </c>
      <c r="V30" s="82">
        <f t="shared" si="7"/>
        <v>0</v>
      </c>
      <c r="W30" s="18">
        <f t="shared" ref="W30:AD30" si="24">V12/U12-1</f>
        <v>0</v>
      </c>
      <c r="X30" s="18">
        <f t="shared" si="24"/>
        <v>0</v>
      </c>
      <c r="Y30" s="18">
        <f t="shared" si="24"/>
        <v>0</v>
      </c>
      <c r="Z30" s="18">
        <f t="shared" si="24"/>
        <v>0</v>
      </c>
      <c r="AA30" s="18">
        <f t="shared" si="24"/>
        <v>0</v>
      </c>
      <c r="AB30" s="18">
        <f t="shared" si="24"/>
        <v>0</v>
      </c>
      <c r="AC30" s="18">
        <f t="shared" si="24"/>
        <v>0</v>
      </c>
      <c r="AD30" s="18">
        <f t="shared" si="24"/>
        <v>0</v>
      </c>
      <c r="AE30" s="43"/>
    </row>
    <row r="31" ht="15.2" spans="1:31">
      <c r="A31" s="76" t="str">
        <f t="shared" si="5"/>
        <v>Футболка детская</v>
      </c>
      <c r="B31" s="65"/>
      <c r="C31" s="77"/>
      <c r="D31" s="18">
        <f t="shared" ref="D31:U31" si="25">(D13-C13)/C13</f>
        <v>0</v>
      </c>
      <c r="E31" s="18">
        <f t="shared" si="25"/>
        <v>0</v>
      </c>
      <c r="F31" s="18">
        <f t="shared" si="25"/>
        <v>0</v>
      </c>
      <c r="G31" s="18">
        <f t="shared" si="25"/>
        <v>0</v>
      </c>
      <c r="H31" s="18">
        <f t="shared" si="25"/>
        <v>0</v>
      </c>
      <c r="I31" s="18">
        <f t="shared" si="25"/>
        <v>0</v>
      </c>
      <c r="J31" s="18">
        <f t="shared" si="25"/>
        <v>0</v>
      </c>
      <c r="K31" s="18">
        <f t="shared" si="25"/>
        <v>-0.0605263157894737</v>
      </c>
      <c r="L31" s="18">
        <f t="shared" si="25"/>
        <v>0.0644257703081232</v>
      </c>
      <c r="M31" s="18">
        <f t="shared" si="25"/>
        <v>0</v>
      </c>
      <c r="N31" s="18">
        <f t="shared" si="25"/>
        <v>0</v>
      </c>
      <c r="O31" s="18">
        <f t="shared" si="25"/>
        <v>0</v>
      </c>
      <c r="P31" s="18">
        <f t="shared" si="25"/>
        <v>-0.297368421052632</v>
      </c>
      <c r="Q31" s="18">
        <f t="shared" si="25"/>
        <v>0.423220973782772</v>
      </c>
      <c r="R31" s="18">
        <f t="shared" si="25"/>
        <v>0</v>
      </c>
      <c r="S31" s="18">
        <f t="shared" si="25"/>
        <v>0.121052631578947</v>
      </c>
      <c r="T31" s="18">
        <f t="shared" si="25"/>
        <v>-0.145539906103286</v>
      </c>
      <c r="U31" s="18">
        <f t="shared" si="25"/>
        <v>0</v>
      </c>
      <c r="V31" s="82">
        <f t="shared" si="7"/>
        <v>-0.0421052631578947</v>
      </c>
      <c r="W31" s="18">
        <f t="shared" ref="W31:AD31" si="26">V13/U13-1</f>
        <v>0</v>
      </c>
      <c r="X31" s="18">
        <f t="shared" si="26"/>
        <v>0</v>
      </c>
      <c r="Y31" s="18">
        <f t="shared" si="26"/>
        <v>0</v>
      </c>
      <c r="Z31" s="18">
        <f t="shared" si="26"/>
        <v>0</v>
      </c>
      <c r="AA31" s="18">
        <f t="shared" si="26"/>
        <v>0</v>
      </c>
      <c r="AB31" s="18">
        <f t="shared" si="26"/>
        <v>-0.0796703296703297</v>
      </c>
      <c r="AC31" s="18">
        <f t="shared" si="26"/>
        <v>0</v>
      </c>
      <c r="AD31" s="18">
        <f t="shared" si="26"/>
        <v>0.0865671641791044</v>
      </c>
      <c r="AE31" s="43"/>
    </row>
    <row r="32" ht="15.2" spans="1:31">
      <c r="A32" s="78" t="s">
        <v>90</v>
      </c>
      <c r="B32" s="105"/>
      <c r="C32" s="79"/>
      <c r="D32" s="20">
        <f t="shared" ref="D32:U32" si="27">D15/C15-1</f>
        <v>-0.16298775610943</v>
      </c>
      <c r="E32" s="20">
        <f t="shared" si="27"/>
        <v>-0.00431178848535496</v>
      </c>
      <c r="F32" s="20">
        <f t="shared" si="27"/>
        <v>0.00592295244651453</v>
      </c>
      <c r="G32" s="20">
        <f t="shared" si="27"/>
        <v>-0.00624913900751456</v>
      </c>
      <c r="H32" s="20">
        <f t="shared" si="27"/>
        <v>0.00679151122583699</v>
      </c>
      <c r="I32" s="20">
        <f t="shared" si="27"/>
        <v>-0.00902202373153127</v>
      </c>
      <c r="J32" s="20">
        <f t="shared" si="27"/>
        <v>0.00910416169439365</v>
      </c>
      <c r="K32" s="20">
        <f t="shared" si="27"/>
        <v>-0.00777226524416663</v>
      </c>
      <c r="L32" s="20">
        <f t="shared" si="27"/>
        <v>0.00573511218146905</v>
      </c>
      <c r="M32" s="20">
        <f t="shared" si="27"/>
        <v>-0.00764994518466555</v>
      </c>
      <c r="N32" s="20">
        <f t="shared" si="27"/>
        <v>0.00486082319470449</v>
      </c>
      <c r="O32" s="20">
        <f t="shared" si="27"/>
        <v>-0.00539496746811463</v>
      </c>
      <c r="P32" s="20">
        <f t="shared" si="27"/>
        <v>0.00148627127381795</v>
      </c>
      <c r="Q32" s="20">
        <f t="shared" si="27"/>
        <v>0.00288439160174048</v>
      </c>
      <c r="R32" s="20">
        <f t="shared" si="27"/>
        <v>0</v>
      </c>
      <c r="S32" s="20">
        <f t="shared" si="27"/>
        <v>-0.0444860727594435</v>
      </c>
      <c r="T32" s="20">
        <f t="shared" si="27"/>
        <v>0.0161617560927707</v>
      </c>
      <c r="U32" s="20">
        <f t="shared" si="27"/>
        <v>-0.113261976562421</v>
      </c>
      <c r="V32" s="106">
        <f>U15/C15-1</f>
        <v>-0.282132208871436</v>
      </c>
      <c r="W32" s="20">
        <f t="shared" ref="W32:AD32" si="28">V15/U15-1</f>
        <v>-0.00100515877713792</v>
      </c>
      <c r="X32" s="20">
        <f t="shared" si="28"/>
        <v>-0.263572095548176</v>
      </c>
      <c r="Y32" s="20">
        <f t="shared" si="28"/>
        <v>0.427652825264142</v>
      </c>
      <c r="Z32" s="20">
        <f t="shared" si="28"/>
        <v>0.000926442045645848</v>
      </c>
      <c r="AA32" s="20">
        <f t="shared" si="28"/>
        <v>-0.000925584545206304</v>
      </c>
      <c r="AB32" s="20">
        <f t="shared" si="28"/>
        <v>-0.00114261185629649</v>
      </c>
      <c r="AC32" s="20">
        <f t="shared" si="28"/>
        <v>0.0242077975078023</v>
      </c>
      <c r="AD32" s="20">
        <f t="shared" si="28"/>
        <v>0.00159985752212255</v>
      </c>
      <c r="AE32" s="108"/>
    </row>
    <row r="33" ht="15.2" spans="1:31">
      <c r="A33" s="70"/>
      <c r="B33" s="70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</row>
    <row r="34" ht="76" spans="1:31">
      <c r="A34" s="80" t="s">
        <v>91</v>
      </c>
      <c r="B34" s="70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3">
        <f>(U15/C15)^(1/3)-1</f>
        <v>-0.104604674656733</v>
      </c>
      <c r="W34" s="45"/>
      <c r="X34" s="45"/>
      <c r="Y34" s="45"/>
      <c r="Z34" s="45"/>
      <c r="AA34" s="45"/>
      <c r="AB34" s="45"/>
      <c r="AC34" s="45"/>
      <c r="AD34" s="45"/>
      <c r="AE34" s="45"/>
    </row>
  </sheetData>
  <mergeCells count="7">
    <mergeCell ref="C1:Z1"/>
    <mergeCell ref="C19:AA19"/>
    <mergeCell ref="A1:A3"/>
    <mergeCell ref="A19:A21"/>
    <mergeCell ref="B1:B3"/>
    <mergeCell ref="B19:B21"/>
    <mergeCell ref="V20:V21"/>
  </mergeCells>
  <hyperlinks>
    <hyperlink ref="C14" r:id="rId3" display="Yandex 1"/>
    <hyperlink ref="D14" r:id="rId4" display="Yandex 2"/>
    <hyperlink ref="E14" r:id="rId5" display="Yandex 3"/>
    <hyperlink ref="F14" r:id="rId6" display="Yandex 4"/>
    <hyperlink ref="G14" r:id="rId7" display="Yandex 5"/>
    <hyperlink ref="H14" r:id="rId8" display="Yandex 6"/>
    <hyperlink ref="I14" r:id="rId9" display="Yandex 7"/>
    <hyperlink ref="J14" r:id="rId10" display="Yandex 8"/>
    <hyperlink ref="K14" r:id="rId11" display="Yandex 9"/>
    <hyperlink ref="L14" r:id="rId12" display="Yandex 10"/>
    <hyperlink ref="M14" r:id="rId13" display="Yandex 11"/>
    <hyperlink ref="N14" r:id="rId14" display="Yandex 12"/>
    <hyperlink ref="O14" r:id="rId15" display="Yandex 13"/>
    <hyperlink ref="P14" r:id="rId16" display="Yandex 14"/>
    <hyperlink ref="Q14" r:id="rId17" display="Yandex 15"/>
    <hyperlink ref="R14" r:id="rId18" display="Yandex 16"/>
    <hyperlink ref="S14" r:id="rId19" display="Yandex 17"/>
    <hyperlink ref="T14" r:id="rId20" display="Yandex 18"/>
    <hyperlink ref="U14" r:id="rId21" display="Yandex 19"/>
    <hyperlink ref="V14" r:id="rId22" display="Yandex 20"/>
    <hyperlink ref="W14" r:id="rId23" display="Yandex 21"/>
    <hyperlink ref="X14" r:id="rId24" display="Yandex 22"/>
    <hyperlink ref="Y14" r:id="rId25" display="Yandex 23"/>
    <hyperlink ref="Z14" r:id="rId26" display="Yandex 24"/>
    <hyperlink ref="AA14" r:id="rId27" display="Yandex 25"/>
    <hyperlink ref="AB14" r:id="rId28" display="Yandex 26"/>
    <hyperlink ref="AC14" r:id="rId29" display="Yandex 27"/>
  </hyperlink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18"/>
  <sheetViews>
    <sheetView workbookViewId="0">
      <pane xSplit="1" topLeftCell="B1" activePane="topRight" state="frozen"/>
      <selection/>
      <selection pane="topRight" activeCell="C2" sqref="C2"/>
    </sheetView>
  </sheetViews>
  <sheetFormatPr defaultColWidth="12.6339285714286" defaultRowHeight="15.75" customHeight="1"/>
  <cols>
    <col min="1" max="1" width="40" customWidth="1"/>
  </cols>
  <sheetData>
    <row r="1" customHeight="1" spans="1:30">
      <c r="A1" s="89"/>
      <c r="B1" s="56" t="s">
        <v>2</v>
      </c>
      <c r="Z1" s="56"/>
      <c r="AA1" s="56"/>
      <c r="AB1" s="56"/>
      <c r="AC1" s="56"/>
      <c r="AD1" s="56"/>
    </row>
    <row r="2" customHeight="1" spans="1:30">
      <c r="A2" s="90"/>
      <c r="B2" s="91">
        <v>1</v>
      </c>
      <c r="C2" s="58">
        <v>2</v>
      </c>
      <c r="D2" s="58">
        <v>3</v>
      </c>
      <c r="E2" s="58">
        <v>4</v>
      </c>
      <c r="F2" s="58">
        <v>5</v>
      </c>
      <c r="G2" s="58">
        <v>6</v>
      </c>
      <c r="H2" s="58">
        <v>7</v>
      </c>
      <c r="I2" s="58">
        <v>8</v>
      </c>
      <c r="J2" s="58">
        <v>9</v>
      </c>
      <c r="K2" s="58">
        <v>10</v>
      </c>
      <c r="L2" s="58">
        <v>11</v>
      </c>
      <c r="M2" s="58">
        <v>12</v>
      </c>
      <c r="N2" s="58">
        <v>13</v>
      </c>
      <c r="O2" s="58">
        <v>14</v>
      </c>
      <c r="P2" s="58">
        <v>15</v>
      </c>
      <c r="Q2" s="58">
        <v>16</v>
      </c>
      <c r="R2" s="58">
        <v>17</v>
      </c>
      <c r="S2" s="58">
        <v>18</v>
      </c>
      <c r="T2" s="58">
        <v>19</v>
      </c>
      <c r="U2" s="58">
        <v>20</v>
      </c>
      <c r="V2" s="58">
        <v>21</v>
      </c>
      <c r="W2" s="58">
        <v>22</v>
      </c>
      <c r="X2" s="58">
        <v>23</v>
      </c>
      <c r="Y2" s="58">
        <v>24</v>
      </c>
      <c r="Z2" s="58">
        <v>25</v>
      </c>
      <c r="AA2" s="58">
        <v>26</v>
      </c>
      <c r="AB2" s="58">
        <v>27</v>
      </c>
      <c r="AC2" s="51"/>
      <c r="AD2" s="51"/>
    </row>
    <row r="3" customHeight="1" spans="1:30">
      <c r="A3" s="92"/>
      <c r="B3" s="93">
        <v>45427</v>
      </c>
      <c r="C3" s="60">
        <v>45434</v>
      </c>
      <c r="D3" s="93">
        <v>45441</v>
      </c>
      <c r="E3" s="60">
        <v>45448</v>
      </c>
      <c r="F3" s="93">
        <v>45455</v>
      </c>
      <c r="G3" s="60">
        <v>45462</v>
      </c>
      <c r="H3" s="93">
        <v>45469</v>
      </c>
      <c r="I3" s="60">
        <v>45476</v>
      </c>
      <c r="J3" s="93">
        <v>45483</v>
      </c>
      <c r="K3" s="60">
        <v>45490</v>
      </c>
      <c r="L3" s="93">
        <v>45497</v>
      </c>
      <c r="M3" s="93">
        <v>45504</v>
      </c>
      <c r="N3" s="60">
        <v>45511</v>
      </c>
      <c r="O3" s="93">
        <v>45518</v>
      </c>
      <c r="P3" s="60">
        <v>45525</v>
      </c>
      <c r="Q3" s="93">
        <v>45531</v>
      </c>
      <c r="R3" s="60">
        <v>45539</v>
      </c>
      <c r="S3" s="93">
        <v>45546</v>
      </c>
      <c r="T3" s="60">
        <v>45553</v>
      </c>
      <c r="U3" s="93">
        <v>45560</v>
      </c>
      <c r="V3" s="60">
        <v>45567</v>
      </c>
      <c r="W3" s="93">
        <v>45574</v>
      </c>
      <c r="X3" s="93">
        <v>45581</v>
      </c>
      <c r="Y3" s="60">
        <v>45588</v>
      </c>
      <c r="Z3" s="60">
        <v>45594</v>
      </c>
      <c r="AA3" s="60">
        <v>45603</v>
      </c>
      <c r="AB3" s="60">
        <v>45609</v>
      </c>
      <c r="AC3" s="52"/>
      <c r="AD3" s="52"/>
    </row>
    <row r="4" customHeight="1" spans="1:30">
      <c r="A4" s="61" t="s">
        <v>92</v>
      </c>
      <c r="B4" s="94">
        <v>38000</v>
      </c>
      <c r="C4" s="83">
        <v>38000</v>
      </c>
      <c r="D4" s="83">
        <v>38000</v>
      </c>
      <c r="E4" s="96">
        <v>30000</v>
      </c>
      <c r="F4" s="94">
        <v>39000</v>
      </c>
      <c r="G4" s="83">
        <v>45000</v>
      </c>
      <c r="H4" s="83">
        <v>45000</v>
      </c>
      <c r="I4" s="83">
        <v>45000</v>
      </c>
      <c r="J4" s="83">
        <v>45000</v>
      </c>
      <c r="K4" s="83">
        <v>45000</v>
      </c>
      <c r="L4" s="83">
        <v>45000</v>
      </c>
      <c r="M4" s="83">
        <v>45000</v>
      </c>
      <c r="N4" s="83">
        <v>45000</v>
      </c>
      <c r="O4" s="83">
        <v>45000</v>
      </c>
      <c r="P4" s="83">
        <v>45000</v>
      </c>
      <c r="Q4" s="83">
        <v>45000</v>
      </c>
      <c r="R4" s="83">
        <v>50000</v>
      </c>
      <c r="S4" s="83">
        <v>49000</v>
      </c>
      <c r="T4" s="83">
        <v>40000</v>
      </c>
      <c r="U4" s="83">
        <v>46000</v>
      </c>
      <c r="V4" s="83">
        <v>46000</v>
      </c>
      <c r="W4" s="83">
        <v>50000</v>
      </c>
      <c r="X4" s="83">
        <v>50000</v>
      </c>
      <c r="Y4" s="83">
        <v>48000</v>
      </c>
      <c r="Z4" s="83">
        <v>50000</v>
      </c>
      <c r="AA4" s="83">
        <v>48000</v>
      </c>
      <c r="AB4" s="83">
        <v>45000</v>
      </c>
      <c r="AC4" s="87"/>
      <c r="AD4" s="87"/>
    </row>
    <row r="5" customHeight="1" spans="1:30">
      <c r="A5" s="64" t="s">
        <v>93</v>
      </c>
      <c r="B5" s="62">
        <v>16700000</v>
      </c>
      <c r="C5" s="63">
        <v>16700000</v>
      </c>
      <c r="D5" s="63">
        <v>17250000</v>
      </c>
      <c r="E5" s="63">
        <v>17250000</v>
      </c>
      <c r="F5" s="63">
        <v>17250000</v>
      </c>
      <c r="G5" s="63">
        <v>17250000</v>
      </c>
      <c r="H5" s="63">
        <v>17250000</v>
      </c>
      <c r="I5" s="63">
        <v>17250000</v>
      </c>
      <c r="J5" s="63">
        <v>17250000</v>
      </c>
      <c r="K5" s="63">
        <v>17250000</v>
      </c>
      <c r="L5" s="63">
        <v>17250000</v>
      </c>
      <c r="M5" s="63">
        <v>17250000</v>
      </c>
      <c r="N5" s="63">
        <v>17900000</v>
      </c>
      <c r="O5" s="63">
        <v>17300000</v>
      </c>
      <c r="P5" s="63">
        <v>17300000</v>
      </c>
      <c r="Q5" s="63">
        <v>16900000</v>
      </c>
      <c r="R5" s="63">
        <v>18500000</v>
      </c>
      <c r="S5" s="63">
        <v>18500000</v>
      </c>
      <c r="T5" s="63">
        <v>18500000</v>
      </c>
      <c r="U5" s="63">
        <v>18500000</v>
      </c>
      <c r="V5" s="63">
        <v>18500000</v>
      </c>
      <c r="W5" s="63">
        <v>18500000</v>
      </c>
      <c r="X5" s="63">
        <v>18500000</v>
      </c>
      <c r="Y5" s="63">
        <v>18500000</v>
      </c>
      <c r="Z5" s="63">
        <v>18500000</v>
      </c>
      <c r="AA5" s="63">
        <v>18500000</v>
      </c>
      <c r="AB5" s="63">
        <v>18500000</v>
      </c>
      <c r="AC5" s="87"/>
      <c r="AD5" s="87"/>
    </row>
    <row r="6" customHeight="1" spans="1:30">
      <c r="A6" s="95"/>
      <c r="B6" s="86" t="s">
        <v>38</v>
      </c>
      <c r="C6" s="86" t="s">
        <v>39</v>
      </c>
      <c r="D6" s="86" t="s">
        <v>40</v>
      </c>
      <c r="E6" s="86" t="s">
        <v>41</v>
      </c>
      <c r="F6" s="86" t="s">
        <v>42</v>
      </c>
      <c r="G6" s="86" t="s">
        <v>43</v>
      </c>
      <c r="H6" s="86" t="s">
        <v>44</v>
      </c>
      <c r="I6" s="86" t="s">
        <v>45</v>
      </c>
      <c r="J6" s="86" t="s">
        <v>46</v>
      </c>
      <c r="K6" s="86" t="s">
        <v>47</v>
      </c>
      <c r="L6" s="86" t="s">
        <v>48</v>
      </c>
      <c r="M6" s="86" t="s">
        <v>49</v>
      </c>
      <c r="N6" s="86" t="s">
        <v>50</v>
      </c>
      <c r="O6" s="86" t="s">
        <v>51</v>
      </c>
      <c r="P6" s="86" t="s">
        <v>52</v>
      </c>
      <c r="Q6" s="86" t="s">
        <v>53</v>
      </c>
      <c r="R6" s="86" t="s">
        <v>54</v>
      </c>
      <c r="S6" s="86" t="s">
        <v>55</v>
      </c>
      <c r="T6" s="86" t="s">
        <v>56</v>
      </c>
      <c r="U6" s="86" t="s">
        <v>57</v>
      </c>
      <c r="V6" s="86" t="s">
        <v>58</v>
      </c>
      <c r="W6" s="86" t="s">
        <v>59</v>
      </c>
      <c r="X6" s="86" t="s">
        <v>60</v>
      </c>
      <c r="Y6" s="86" t="s">
        <v>61</v>
      </c>
      <c r="Z6" s="86" t="s">
        <v>62</v>
      </c>
      <c r="AA6" s="86" t="s">
        <v>63</v>
      </c>
      <c r="AB6" s="86" t="s">
        <v>64</v>
      </c>
      <c r="AC6" s="71"/>
      <c r="AD6" s="71"/>
    </row>
    <row r="7" customHeight="1" spans="1:30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87"/>
      <c r="AA7" s="71"/>
      <c r="AB7" s="71"/>
      <c r="AC7" s="71"/>
      <c r="AD7" s="71"/>
    </row>
    <row r="8" customHeight="1" spans="1:30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87"/>
      <c r="AA8" s="71"/>
      <c r="AB8" s="71"/>
      <c r="AC8" s="71"/>
      <c r="AD8" s="71"/>
    </row>
    <row r="9" customHeight="1" spans="1:30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87"/>
      <c r="AA9" s="71"/>
      <c r="AB9" s="71"/>
      <c r="AC9" s="71"/>
      <c r="AD9" s="71"/>
    </row>
    <row r="10" customHeight="1" spans="1:30">
      <c r="A10" s="72" t="s">
        <v>66</v>
      </c>
      <c r="B10" s="70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87"/>
      <c r="AA10" s="45"/>
      <c r="AB10" s="45"/>
      <c r="AC10" s="45"/>
      <c r="AD10" s="45"/>
    </row>
    <row r="11" customHeight="1" spans="1:26">
      <c r="A11" s="73" t="s">
        <v>0</v>
      </c>
      <c r="B11" s="74" t="s">
        <v>67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48"/>
    </row>
    <row r="12" customHeight="1" spans="1:29">
      <c r="A12" s="7"/>
      <c r="B12" s="8">
        <f t="shared" ref="B12:T12" si="0">B2</f>
        <v>1</v>
      </c>
      <c r="C12" s="8">
        <f t="shared" si="0"/>
        <v>2</v>
      </c>
      <c r="D12" s="8">
        <f t="shared" si="0"/>
        <v>3</v>
      </c>
      <c r="E12" s="8">
        <f t="shared" si="0"/>
        <v>4</v>
      </c>
      <c r="F12" s="8">
        <f t="shared" si="0"/>
        <v>5</v>
      </c>
      <c r="G12" s="8">
        <f t="shared" si="0"/>
        <v>6</v>
      </c>
      <c r="H12" s="8">
        <f t="shared" si="0"/>
        <v>7</v>
      </c>
      <c r="I12" s="8">
        <f t="shared" si="0"/>
        <v>8</v>
      </c>
      <c r="J12" s="8">
        <f t="shared" si="0"/>
        <v>9</v>
      </c>
      <c r="K12" s="8">
        <f t="shared" si="0"/>
        <v>10</v>
      </c>
      <c r="L12" s="8">
        <f t="shared" si="0"/>
        <v>11</v>
      </c>
      <c r="M12" s="8">
        <f t="shared" si="0"/>
        <v>12</v>
      </c>
      <c r="N12" s="8">
        <f t="shared" si="0"/>
        <v>13</v>
      </c>
      <c r="O12" s="8">
        <f t="shared" si="0"/>
        <v>14</v>
      </c>
      <c r="P12" s="8">
        <f t="shared" si="0"/>
        <v>15</v>
      </c>
      <c r="Q12" s="8">
        <f t="shared" si="0"/>
        <v>16</v>
      </c>
      <c r="R12" s="8">
        <f t="shared" si="0"/>
        <v>17</v>
      </c>
      <c r="S12" s="8">
        <f t="shared" si="0"/>
        <v>18</v>
      </c>
      <c r="T12" s="8">
        <f t="shared" si="0"/>
        <v>19</v>
      </c>
      <c r="U12" s="81" t="s">
        <v>68</v>
      </c>
      <c r="V12" s="8">
        <f t="shared" ref="V12:AC12" si="1">U2</f>
        <v>20</v>
      </c>
      <c r="W12" s="8">
        <f t="shared" si="1"/>
        <v>21</v>
      </c>
      <c r="X12" s="8">
        <f t="shared" si="1"/>
        <v>22</v>
      </c>
      <c r="Y12" s="8">
        <f t="shared" si="1"/>
        <v>23</v>
      </c>
      <c r="Z12" s="8">
        <f t="shared" si="1"/>
        <v>24</v>
      </c>
      <c r="AA12" s="8">
        <f t="shared" si="1"/>
        <v>25</v>
      </c>
      <c r="AB12" s="8">
        <f t="shared" si="1"/>
        <v>26</v>
      </c>
      <c r="AC12" s="8">
        <f t="shared" si="1"/>
        <v>27</v>
      </c>
    </row>
    <row r="13" customHeight="1" spans="1:29">
      <c r="A13" s="9"/>
      <c r="B13" s="75">
        <f t="shared" ref="B13:T13" si="2">B3</f>
        <v>45427</v>
      </c>
      <c r="C13" s="75">
        <f t="shared" si="2"/>
        <v>45434</v>
      </c>
      <c r="D13" s="75">
        <f t="shared" si="2"/>
        <v>45441</v>
      </c>
      <c r="E13" s="75">
        <f t="shared" si="2"/>
        <v>45448</v>
      </c>
      <c r="F13" s="75">
        <f t="shared" si="2"/>
        <v>45455</v>
      </c>
      <c r="G13" s="75">
        <f t="shared" si="2"/>
        <v>45462</v>
      </c>
      <c r="H13" s="75">
        <f t="shared" si="2"/>
        <v>45469</v>
      </c>
      <c r="I13" s="75">
        <f t="shared" si="2"/>
        <v>45476</v>
      </c>
      <c r="J13" s="75">
        <f t="shared" si="2"/>
        <v>45483</v>
      </c>
      <c r="K13" s="75">
        <f t="shared" si="2"/>
        <v>45490</v>
      </c>
      <c r="L13" s="75">
        <f t="shared" si="2"/>
        <v>45497</v>
      </c>
      <c r="M13" s="75">
        <f t="shared" si="2"/>
        <v>45504</v>
      </c>
      <c r="N13" s="75">
        <f t="shared" si="2"/>
        <v>45511</v>
      </c>
      <c r="O13" s="75">
        <f t="shared" si="2"/>
        <v>45518</v>
      </c>
      <c r="P13" s="75">
        <f t="shared" si="2"/>
        <v>45525</v>
      </c>
      <c r="Q13" s="75">
        <f t="shared" si="2"/>
        <v>45531</v>
      </c>
      <c r="R13" s="75">
        <f t="shared" si="2"/>
        <v>45539</v>
      </c>
      <c r="S13" s="75">
        <f t="shared" si="2"/>
        <v>45546</v>
      </c>
      <c r="T13" s="75">
        <f t="shared" si="2"/>
        <v>45553</v>
      </c>
      <c r="U13" s="9"/>
      <c r="V13" s="75">
        <f t="shared" ref="V13:AC13" si="3">U3</f>
        <v>45560</v>
      </c>
      <c r="W13" s="75">
        <f t="shared" si="3"/>
        <v>45567</v>
      </c>
      <c r="X13" s="75">
        <f t="shared" si="3"/>
        <v>45574</v>
      </c>
      <c r="Y13" s="75">
        <f t="shared" si="3"/>
        <v>45581</v>
      </c>
      <c r="Z13" s="75">
        <f t="shared" si="3"/>
        <v>45588</v>
      </c>
      <c r="AA13" s="75">
        <f t="shared" si="3"/>
        <v>45594</v>
      </c>
      <c r="AB13" s="75">
        <f t="shared" si="3"/>
        <v>45603</v>
      </c>
      <c r="AC13" s="75">
        <f t="shared" si="3"/>
        <v>45609</v>
      </c>
    </row>
    <row r="14" customHeight="1" spans="1:29">
      <c r="A14" s="76" t="str">
        <f t="shared" ref="A14:A15" si="4">A4</f>
        <v>Аренда однушки в спальном районе, 30-40 м2</v>
      </c>
      <c r="B14" s="77"/>
      <c r="C14" s="18">
        <f t="shared" ref="C14:T14" si="5">C4/B4-1</f>
        <v>0</v>
      </c>
      <c r="D14" s="18">
        <f t="shared" si="5"/>
        <v>0</v>
      </c>
      <c r="E14" s="18">
        <f t="shared" si="5"/>
        <v>-0.210526315789474</v>
      </c>
      <c r="F14" s="18">
        <f t="shared" si="5"/>
        <v>0.3</v>
      </c>
      <c r="G14" s="18">
        <f t="shared" si="5"/>
        <v>0.153846153846154</v>
      </c>
      <c r="H14" s="18">
        <f t="shared" si="5"/>
        <v>0</v>
      </c>
      <c r="I14" s="18">
        <f t="shared" si="5"/>
        <v>0</v>
      </c>
      <c r="J14" s="18">
        <f t="shared" si="5"/>
        <v>0</v>
      </c>
      <c r="K14" s="18">
        <f t="shared" si="5"/>
        <v>0</v>
      </c>
      <c r="L14" s="18">
        <f t="shared" si="5"/>
        <v>0</v>
      </c>
      <c r="M14" s="18">
        <f t="shared" si="5"/>
        <v>0</v>
      </c>
      <c r="N14" s="18">
        <f t="shared" si="5"/>
        <v>0</v>
      </c>
      <c r="O14" s="18">
        <f t="shared" si="5"/>
        <v>0</v>
      </c>
      <c r="P14" s="18">
        <f t="shared" si="5"/>
        <v>0</v>
      </c>
      <c r="Q14" s="18">
        <f t="shared" si="5"/>
        <v>0</v>
      </c>
      <c r="R14" s="18">
        <f t="shared" si="5"/>
        <v>0.111111111111111</v>
      </c>
      <c r="S14" s="18">
        <f t="shared" si="5"/>
        <v>-0.02</v>
      </c>
      <c r="T14" s="18">
        <f t="shared" si="5"/>
        <v>-0.183673469387755</v>
      </c>
      <c r="U14" s="82">
        <f t="shared" ref="U14:U15" si="6">T4/B4-1</f>
        <v>0.0526315789473684</v>
      </c>
      <c r="V14" s="18">
        <f t="shared" ref="V14:AC14" si="7">U4/T4-1</f>
        <v>0.15</v>
      </c>
      <c r="W14" s="18">
        <f t="shared" si="7"/>
        <v>0</v>
      </c>
      <c r="X14" s="18">
        <f t="shared" si="7"/>
        <v>0.0869565217391304</v>
      </c>
      <c r="Y14" s="18">
        <f t="shared" si="7"/>
        <v>0</v>
      </c>
      <c r="Z14" s="18">
        <f t="shared" si="7"/>
        <v>-0.04</v>
      </c>
      <c r="AA14" s="18">
        <f t="shared" si="7"/>
        <v>0.0416666666666667</v>
      </c>
      <c r="AB14" s="18">
        <f t="shared" si="7"/>
        <v>-0.04</v>
      </c>
      <c r="AC14" s="18">
        <f t="shared" si="7"/>
        <v>-0.0625</v>
      </c>
    </row>
    <row r="15" customHeight="1" spans="1:29">
      <c r="A15" s="76" t="str">
        <f t="shared" si="4"/>
        <v>Покупка однушки новостройка в спальном районе, 30-40 м2</v>
      </c>
      <c r="B15" s="77"/>
      <c r="C15" s="18">
        <f t="shared" ref="C15:T15" si="8">C5/B5-1</f>
        <v>0</v>
      </c>
      <c r="D15" s="18">
        <f t="shared" si="8"/>
        <v>0.032934131736527</v>
      </c>
      <c r="E15" s="18">
        <f t="shared" si="8"/>
        <v>0</v>
      </c>
      <c r="F15" s="18">
        <f t="shared" si="8"/>
        <v>0</v>
      </c>
      <c r="G15" s="18">
        <f t="shared" si="8"/>
        <v>0</v>
      </c>
      <c r="H15" s="18">
        <f t="shared" si="8"/>
        <v>0</v>
      </c>
      <c r="I15" s="18">
        <f t="shared" si="8"/>
        <v>0</v>
      </c>
      <c r="J15" s="18">
        <f t="shared" si="8"/>
        <v>0</v>
      </c>
      <c r="K15" s="18">
        <f t="shared" si="8"/>
        <v>0</v>
      </c>
      <c r="L15" s="18">
        <f t="shared" si="8"/>
        <v>0</v>
      </c>
      <c r="M15" s="18">
        <f t="shared" si="8"/>
        <v>0</v>
      </c>
      <c r="N15" s="18">
        <f t="shared" si="8"/>
        <v>0.0376811594202899</v>
      </c>
      <c r="O15" s="18">
        <f t="shared" si="8"/>
        <v>-0.0335195530726257</v>
      </c>
      <c r="P15" s="18">
        <f t="shared" si="8"/>
        <v>0</v>
      </c>
      <c r="Q15" s="18">
        <f t="shared" si="8"/>
        <v>-0.023121387283237</v>
      </c>
      <c r="R15" s="18">
        <f t="shared" si="8"/>
        <v>0.0946745562130178</v>
      </c>
      <c r="S15" s="18">
        <f t="shared" si="8"/>
        <v>0</v>
      </c>
      <c r="T15" s="18">
        <f t="shared" si="8"/>
        <v>0</v>
      </c>
      <c r="U15" s="82">
        <f t="shared" si="6"/>
        <v>0.107784431137725</v>
      </c>
      <c r="V15" s="18">
        <f t="shared" ref="V15:AC15" si="9">U5/T5-1</f>
        <v>0</v>
      </c>
      <c r="W15" s="18">
        <f t="shared" si="9"/>
        <v>0</v>
      </c>
      <c r="X15" s="18">
        <f t="shared" si="9"/>
        <v>0</v>
      </c>
      <c r="Y15" s="18">
        <f t="shared" si="9"/>
        <v>0</v>
      </c>
      <c r="Z15" s="18">
        <f t="shared" si="9"/>
        <v>0</v>
      </c>
      <c r="AA15" s="18">
        <f t="shared" si="9"/>
        <v>0</v>
      </c>
      <c r="AB15" s="18">
        <f t="shared" si="9"/>
        <v>0</v>
      </c>
      <c r="AC15" s="18">
        <f t="shared" si="9"/>
        <v>0</v>
      </c>
    </row>
    <row r="16" customHeight="1" spans="1:30">
      <c r="A16" s="70"/>
      <c r="B16" s="7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customHeight="1" spans="1:30">
      <c r="A17" s="80" t="s">
        <v>94</v>
      </c>
      <c r="B17" s="70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3">
        <f t="shared" ref="U17:U18" si="10">(T4/B4)^(1/3)-1</f>
        <v>0.017244768191101</v>
      </c>
      <c r="V17" s="43"/>
      <c r="W17" s="45"/>
      <c r="X17" s="45"/>
      <c r="Y17" s="45"/>
      <c r="Z17" s="45"/>
      <c r="AA17" s="45"/>
      <c r="AB17" s="45"/>
      <c r="AC17" s="45"/>
      <c r="AD17" s="45"/>
    </row>
    <row r="18" customHeight="1" spans="1:30">
      <c r="A18" s="80" t="s">
        <v>95</v>
      </c>
      <c r="B18" s="70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3">
        <f t="shared" si="10"/>
        <v>0.0347094585033205</v>
      </c>
      <c r="W18" s="45"/>
      <c r="X18" s="45"/>
      <c r="Y18" s="45"/>
      <c r="Z18" s="45"/>
      <c r="AA18" s="45"/>
      <c r="AB18" s="45"/>
      <c r="AC18" s="45"/>
      <c r="AD18" s="45"/>
    </row>
  </sheetData>
  <mergeCells count="5">
    <mergeCell ref="B1:Y1"/>
    <mergeCell ref="B11:Z11"/>
    <mergeCell ref="A1:A3"/>
    <mergeCell ref="A11:A13"/>
    <mergeCell ref="U12:U13"/>
  </mergeCells>
  <hyperlinks>
    <hyperlink ref="B6" r:id="rId3" display="Yandex 1"/>
    <hyperlink ref="C6" r:id="rId4" display="Yandex 2"/>
    <hyperlink ref="D6" r:id="rId5" display="Yandex 3"/>
    <hyperlink ref="E6" r:id="rId6" display="Yandex 4"/>
    <hyperlink ref="F6" r:id="rId7" display="Yandex 5"/>
    <hyperlink ref="G6" r:id="rId8" display="Yandex 6"/>
    <hyperlink ref="H6" r:id="rId9" display="Yandex 7"/>
    <hyperlink ref="I6" r:id="rId10" display="Yandex 8"/>
    <hyperlink ref="J6" r:id="rId11" display="Yandex 9"/>
    <hyperlink ref="K6" r:id="rId12" display="Yandex 10"/>
    <hyperlink ref="L6" r:id="rId13" display="Yandex 11"/>
    <hyperlink ref="M6" r:id="rId14" display="Yandex 12"/>
    <hyperlink ref="N6" r:id="rId15" display="Yandex 13"/>
    <hyperlink ref="O6" r:id="rId16" display="Yandex 14"/>
    <hyperlink ref="P6" r:id="rId17" display="Yandex 15"/>
    <hyperlink ref="Q6" r:id="rId18" display="Yandex 16"/>
    <hyperlink ref="R6" r:id="rId19" display="Yandex 17"/>
    <hyperlink ref="S6" r:id="rId20" display="Yandex 18"/>
    <hyperlink ref="T6" r:id="rId21" display="Yandex 19"/>
    <hyperlink ref="U6" r:id="rId22" display="Yandex 20"/>
    <hyperlink ref="V6" r:id="rId23" display="Yandex 21"/>
    <hyperlink ref="W6" r:id="rId24" display="Yandex 22"/>
    <hyperlink ref="X6" r:id="rId25" display="Yandex 23"/>
    <hyperlink ref="Y6" r:id="rId26" display="Yandex 24"/>
    <hyperlink ref="Z6" r:id="rId27" display="Yandex 25"/>
    <hyperlink ref="AA6" r:id="rId28" display="Yandex 26"/>
    <hyperlink ref="AB6" r:id="rId29" display="Yandex 27"/>
  </hyperlink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27"/>
  <sheetViews>
    <sheetView workbookViewId="0">
      <pane xSplit="1" topLeftCell="B1" activePane="topRight" state="frozen"/>
      <selection/>
      <selection pane="topRight" activeCell="C2" sqref="C2"/>
    </sheetView>
  </sheetViews>
  <sheetFormatPr defaultColWidth="12.6339285714286" defaultRowHeight="15.75" customHeight="1"/>
  <cols>
    <col min="1" max="1" width="36.8839285714286" customWidth="1"/>
    <col min="2" max="2" width="11.75" customWidth="1"/>
    <col min="3" max="3" width="12.25" customWidth="1"/>
    <col min="4" max="4" width="11.5" customWidth="1"/>
    <col min="5" max="6" width="12.25" customWidth="1"/>
    <col min="7" max="7" width="12" customWidth="1"/>
    <col min="8" max="8" width="11.75" customWidth="1"/>
    <col min="9" max="10" width="11.8839285714286" customWidth="1"/>
    <col min="11" max="11" width="12" customWidth="1"/>
    <col min="12" max="12" width="12.1339285714286" customWidth="1"/>
  </cols>
  <sheetData>
    <row r="1" customHeight="1" spans="1:30">
      <c r="A1" s="55"/>
      <c r="B1" s="56" t="s">
        <v>2</v>
      </c>
      <c r="Z1" s="56"/>
      <c r="AA1" s="56"/>
      <c r="AB1" s="56"/>
      <c r="AC1" s="56"/>
      <c r="AD1" s="56"/>
    </row>
    <row r="2" customHeight="1" spans="1:30">
      <c r="A2" s="57"/>
      <c r="B2" s="58">
        <v>1</v>
      </c>
      <c r="C2" s="58">
        <v>2</v>
      </c>
      <c r="D2" s="58">
        <v>3</v>
      </c>
      <c r="E2" s="58">
        <v>4</v>
      </c>
      <c r="F2" s="58">
        <v>5</v>
      </c>
      <c r="G2" s="58">
        <v>6</v>
      </c>
      <c r="H2" s="58">
        <v>7</v>
      </c>
      <c r="I2" s="58">
        <v>8</v>
      </c>
      <c r="J2" s="58">
        <v>9</v>
      </c>
      <c r="K2" s="58">
        <v>10</v>
      </c>
      <c r="L2" s="58">
        <v>11</v>
      </c>
      <c r="M2" s="58">
        <v>12</v>
      </c>
      <c r="N2" s="58">
        <v>13</v>
      </c>
      <c r="O2" s="58">
        <v>14</v>
      </c>
      <c r="P2" s="58">
        <v>15</v>
      </c>
      <c r="Q2" s="58">
        <v>16</v>
      </c>
      <c r="R2" s="58">
        <v>17</v>
      </c>
      <c r="S2" s="58">
        <v>18</v>
      </c>
      <c r="T2" s="58">
        <v>19</v>
      </c>
      <c r="U2" s="58">
        <v>20</v>
      </c>
      <c r="V2" s="58">
        <v>21</v>
      </c>
      <c r="W2" s="58">
        <v>22</v>
      </c>
      <c r="X2" s="58">
        <v>23</v>
      </c>
      <c r="Y2" s="58">
        <v>24</v>
      </c>
      <c r="Z2" s="58">
        <v>25</v>
      </c>
      <c r="AA2" s="58">
        <v>26</v>
      </c>
      <c r="AB2" s="58">
        <v>27</v>
      </c>
      <c r="AC2" s="51"/>
      <c r="AD2" s="51"/>
    </row>
    <row r="3" customHeight="1" spans="1:30">
      <c r="A3" s="59"/>
      <c r="B3" s="60">
        <v>45427</v>
      </c>
      <c r="C3" s="60">
        <v>45434</v>
      </c>
      <c r="D3" s="60">
        <v>45441</v>
      </c>
      <c r="E3" s="60">
        <v>45448</v>
      </c>
      <c r="F3" s="60">
        <v>45455</v>
      </c>
      <c r="G3" s="60">
        <v>45462</v>
      </c>
      <c r="H3" s="60">
        <v>45469</v>
      </c>
      <c r="I3" s="60">
        <v>45476</v>
      </c>
      <c r="J3" s="60">
        <v>45483</v>
      </c>
      <c r="K3" s="60">
        <v>45490</v>
      </c>
      <c r="L3" s="60">
        <v>45497</v>
      </c>
      <c r="M3" s="60">
        <v>45504</v>
      </c>
      <c r="N3" s="60">
        <v>45511</v>
      </c>
      <c r="O3" s="60">
        <v>45518</v>
      </c>
      <c r="P3" s="60">
        <v>45525</v>
      </c>
      <c r="Q3" s="60">
        <v>45531</v>
      </c>
      <c r="R3" s="60">
        <v>45539</v>
      </c>
      <c r="S3" s="60">
        <v>45546</v>
      </c>
      <c r="T3" s="60">
        <v>45553</v>
      </c>
      <c r="U3" s="60">
        <v>45560</v>
      </c>
      <c r="V3" s="60">
        <v>45567</v>
      </c>
      <c r="W3" s="60">
        <v>45574</v>
      </c>
      <c r="X3" s="60">
        <v>45581</v>
      </c>
      <c r="Y3" s="60">
        <v>45588</v>
      </c>
      <c r="Z3" s="60">
        <v>45594</v>
      </c>
      <c r="AA3" s="60">
        <v>45603</v>
      </c>
      <c r="AB3" s="60">
        <v>45609</v>
      </c>
      <c r="AC3" s="52"/>
      <c r="AD3" s="52"/>
    </row>
    <row r="4" customHeight="1" spans="1:30">
      <c r="A4" s="61" t="s">
        <v>96</v>
      </c>
      <c r="B4" s="62">
        <v>65</v>
      </c>
      <c r="C4" s="63">
        <v>70</v>
      </c>
      <c r="D4" s="63">
        <v>70</v>
      </c>
      <c r="E4" s="63">
        <v>70</v>
      </c>
      <c r="F4" s="63">
        <v>70</v>
      </c>
      <c r="G4" s="63">
        <v>70</v>
      </c>
      <c r="H4" s="63">
        <v>70</v>
      </c>
      <c r="I4" s="63">
        <v>70</v>
      </c>
      <c r="J4" s="63">
        <v>70</v>
      </c>
      <c r="K4" s="63">
        <v>70</v>
      </c>
      <c r="L4" s="63">
        <v>70</v>
      </c>
      <c r="M4" s="63">
        <v>70</v>
      </c>
      <c r="N4" s="63">
        <v>70</v>
      </c>
      <c r="O4" s="63">
        <v>70</v>
      </c>
      <c r="P4" s="63">
        <v>70</v>
      </c>
      <c r="Q4" s="63">
        <v>70</v>
      </c>
      <c r="R4" s="63">
        <v>70</v>
      </c>
      <c r="S4" s="63">
        <v>70</v>
      </c>
      <c r="T4" s="63">
        <v>70</v>
      </c>
      <c r="U4" s="63">
        <v>70</v>
      </c>
      <c r="V4" s="63">
        <v>70</v>
      </c>
      <c r="W4" s="63">
        <v>70</v>
      </c>
      <c r="X4" s="63">
        <v>70</v>
      </c>
      <c r="Y4" s="63">
        <v>70</v>
      </c>
      <c r="Z4" s="83">
        <v>70</v>
      </c>
      <c r="AA4" s="83">
        <v>70</v>
      </c>
      <c r="AB4" s="83">
        <v>70</v>
      </c>
      <c r="AC4" s="87"/>
      <c r="AD4" s="87"/>
    </row>
    <row r="5" customHeight="1" spans="1:30">
      <c r="A5" s="61" t="s">
        <v>97</v>
      </c>
      <c r="B5" s="62">
        <v>669900</v>
      </c>
      <c r="C5" s="63">
        <v>699900</v>
      </c>
      <c r="D5" s="63">
        <v>699900</v>
      </c>
      <c r="E5" s="63">
        <v>699900</v>
      </c>
      <c r="F5" s="63">
        <v>699900</v>
      </c>
      <c r="G5" s="63">
        <v>699900</v>
      </c>
      <c r="H5" s="63">
        <v>699900</v>
      </c>
      <c r="I5" s="63">
        <v>699900</v>
      </c>
      <c r="J5" s="63">
        <v>699900</v>
      </c>
      <c r="K5" s="63">
        <v>699900</v>
      </c>
      <c r="L5" s="63">
        <v>699900</v>
      </c>
      <c r="M5" s="63">
        <v>699900</v>
      </c>
      <c r="N5" s="63">
        <v>699900</v>
      </c>
      <c r="O5" s="63">
        <v>699900</v>
      </c>
      <c r="P5" s="63">
        <v>699900</v>
      </c>
      <c r="Q5" s="63">
        <v>699900</v>
      </c>
      <c r="R5" s="63">
        <v>699900</v>
      </c>
      <c r="S5" s="63">
        <v>699900</v>
      </c>
      <c r="T5" s="63">
        <v>699900</v>
      </c>
      <c r="U5" s="63">
        <v>699900</v>
      </c>
      <c r="V5" s="63">
        <v>699900</v>
      </c>
      <c r="W5" s="63">
        <v>699900</v>
      </c>
      <c r="X5" s="63">
        <v>699900</v>
      </c>
      <c r="Y5" s="63">
        <v>699900</v>
      </c>
      <c r="Z5" s="63">
        <v>699900</v>
      </c>
      <c r="AA5" s="63">
        <v>699900</v>
      </c>
      <c r="AB5" s="63">
        <v>699900</v>
      </c>
      <c r="AC5" s="87"/>
      <c r="AD5" s="87"/>
    </row>
    <row r="6" customHeight="1" spans="1:30">
      <c r="A6" s="61" t="s">
        <v>98</v>
      </c>
      <c r="B6" s="62">
        <v>1999000</v>
      </c>
      <c r="C6" s="63">
        <v>1999000</v>
      </c>
      <c r="D6" s="63">
        <v>1999000</v>
      </c>
      <c r="E6" s="63">
        <v>1999000</v>
      </c>
      <c r="F6" s="63">
        <v>1999000</v>
      </c>
      <c r="G6" s="63">
        <v>1999000</v>
      </c>
      <c r="H6" s="63">
        <v>1999000</v>
      </c>
      <c r="I6" s="63">
        <v>1999000</v>
      </c>
      <c r="J6" s="63">
        <v>1999000</v>
      </c>
      <c r="K6" s="63">
        <v>1999000</v>
      </c>
      <c r="L6" s="63">
        <v>1999000</v>
      </c>
      <c r="M6" s="63">
        <v>1999000</v>
      </c>
      <c r="N6" s="63">
        <v>1999000</v>
      </c>
      <c r="O6" s="63">
        <v>1899000</v>
      </c>
      <c r="P6" s="63">
        <v>1899000</v>
      </c>
      <c r="Q6" s="63">
        <v>1899000</v>
      </c>
      <c r="R6" s="63">
        <v>1899000</v>
      </c>
      <c r="S6" s="63">
        <v>1899000</v>
      </c>
      <c r="T6" s="63">
        <v>1899000</v>
      </c>
      <c r="U6" s="63">
        <v>1899000</v>
      </c>
      <c r="V6" s="63">
        <v>1899000</v>
      </c>
      <c r="W6" s="63">
        <v>1899000</v>
      </c>
      <c r="X6" s="63">
        <v>1999000</v>
      </c>
      <c r="Y6" s="63">
        <v>1999000</v>
      </c>
      <c r="Z6" s="63">
        <v>1999000</v>
      </c>
      <c r="AA6" s="63">
        <v>1999000</v>
      </c>
      <c r="AB6" s="63">
        <v>1999000</v>
      </c>
      <c r="AC6" s="87"/>
      <c r="AD6" s="87"/>
    </row>
    <row r="7" customHeight="1" spans="1:30">
      <c r="A7" s="61" t="s">
        <v>99</v>
      </c>
      <c r="B7" s="62">
        <v>56.75</v>
      </c>
      <c r="C7" s="63">
        <v>56.75</v>
      </c>
      <c r="D7" s="63">
        <v>56.75</v>
      </c>
      <c r="E7" s="63">
        <v>57.05</v>
      </c>
      <c r="F7" s="63">
        <v>57.25</v>
      </c>
      <c r="G7" s="63">
        <v>57.25</v>
      </c>
      <c r="H7" s="63">
        <v>57.85</v>
      </c>
      <c r="I7" s="63">
        <v>58.15</v>
      </c>
      <c r="J7" s="63">
        <v>58.45</v>
      </c>
      <c r="K7" s="63">
        <v>58.75</v>
      </c>
      <c r="L7" s="63">
        <v>58.8</v>
      </c>
      <c r="M7" s="63">
        <v>58.9</v>
      </c>
      <c r="N7" s="63">
        <v>58.9</v>
      </c>
      <c r="O7" s="63">
        <v>58.95</v>
      </c>
      <c r="P7" s="63">
        <v>59</v>
      </c>
      <c r="Q7" s="63">
        <v>59</v>
      </c>
      <c r="R7" s="63">
        <v>59.05</v>
      </c>
      <c r="S7" s="63">
        <v>59.05</v>
      </c>
      <c r="T7" s="63">
        <v>59.15</v>
      </c>
      <c r="U7" s="63">
        <v>59.2</v>
      </c>
      <c r="V7" s="63">
        <v>59.2</v>
      </c>
      <c r="W7" s="63">
        <v>59.35</v>
      </c>
      <c r="X7" s="63">
        <v>59.45</v>
      </c>
      <c r="Y7" s="63">
        <v>59.55</v>
      </c>
      <c r="Z7" s="85">
        <v>59.65</v>
      </c>
      <c r="AA7" s="85">
        <v>59.8</v>
      </c>
      <c r="AB7" s="85">
        <v>59.8</v>
      </c>
      <c r="AC7" s="87"/>
      <c r="AD7" s="87"/>
    </row>
    <row r="8" customHeight="1" spans="1:30">
      <c r="A8" s="65"/>
      <c r="B8" s="66" t="s">
        <v>38</v>
      </c>
      <c r="C8" s="88" t="s">
        <v>39</v>
      </c>
      <c r="D8" s="86" t="s">
        <v>40</v>
      </c>
      <c r="E8" s="86" t="s">
        <v>41</v>
      </c>
      <c r="F8" s="86" t="s">
        <v>42</v>
      </c>
      <c r="G8" s="86" t="s">
        <v>43</v>
      </c>
      <c r="H8" s="86" t="s">
        <v>44</v>
      </c>
      <c r="I8" s="86" t="s">
        <v>45</v>
      </c>
      <c r="J8" s="86" t="s">
        <v>46</v>
      </c>
      <c r="K8" s="86" t="s">
        <v>47</v>
      </c>
      <c r="L8" s="86" t="s">
        <v>48</v>
      </c>
      <c r="M8" s="86" t="s">
        <v>49</v>
      </c>
      <c r="N8" s="86" t="s">
        <v>50</v>
      </c>
      <c r="O8" s="86" t="s">
        <v>51</v>
      </c>
      <c r="P8" s="86" t="s">
        <v>52</v>
      </c>
      <c r="Q8" s="86" t="s">
        <v>53</v>
      </c>
      <c r="R8" s="86" t="s">
        <v>54</v>
      </c>
      <c r="S8" s="86" t="s">
        <v>55</v>
      </c>
      <c r="T8" s="86" t="s">
        <v>56</v>
      </c>
      <c r="U8" s="86" t="s">
        <v>57</v>
      </c>
      <c r="V8" s="86" t="s">
        <v>58</v>
      </c>
      <c r="W8" s="86" t="s">
        <v>59</v>
      </c>
      <c r="X8" s="86" t="s">
        <v>60</v>
      </c>
      <c r="Y8" s="86" t="s">
        <v>61</v>
      </c>
      <c r="Z8" s="86" t="s">
        <v>62</v>
      </c>
      <c r="AA8" s="86" t="s">
        <v>63</v>
      </c>
      <c r="AB8" s="86" t="s">
        <v>64</v>
      </c>
      <c r="AC8" s="71"/>
      <c r="AD8" s="71"/>
    </row>
    <row r="9" customHeight="1" spans="1:30">
      <c r="A9" s="65" t="s">
        <v>100</v>
      </c>
      <c r="B9" s="69">
        <f t="shared" ref="B9:AB9" si="0">SUM(B4:B7)</f>
        <v>2669021.75</v>
      </c>
      <c r="C9" s="69">
        <f t="shared" si="0"/>
        <v>2699026.75</v>
      </c>
      <c r="D9" s="69">
        <f t="shared" si="0"/>
        <v>2699026.75</v>
      </c>
      <c r="E9" s="69">
        <f t="shared" si="0"/>
        <v>2699027.05</v>
      </c>
      <c r="F9" s="69">
        <f t="shared" si="0"/>
        <v>2699027.25</v>
      </c>
      <c r="G9" s="69">
        <f t="shared" si="0"/>
        <v>2699027.25</v>
      </c>
      <c r="H9" s="69">
        <f t="shared" si="0"/>
        <v>2699027.85</v>
      </c>
      <c r="I9" s="69">
        <f t="shared" si="0"/>
        <v>2699028.15</v>
      </c>
      <c r="J9" s="69">
        <f t="shared" si="0"/>
        <v>2699028.45</v>
      </c>
      <c r="K9" s="69">
        <f t="shared" si="0"/>
        <v>2699028.75</v>
      </c>
      <c r="L9" s="69">
        <f t="shared" si="0"/>
        <v>2699028.8</v>
      </c>
      <c r="M9" s="69">
        <f t="shared" si="0"/>
        <v>2699028.9</v>
      </c>
      <c r="N9" s="69">
        <f t="shared" si="0"/>
        <v>2699028.9</v>
      </c>
      <c r="O9" s="69">
        <f t="shared" si="0"/>
        <v>2599028.95</v>
      </c>
      <c r="P9" s="69">
        <f t="shared" si="0"/>
        <v>2599029</v>
      </c>
      <c r="Q9" s="69">
        <f t="shared" si="0"/>
        <v>2599029</v>
      </c>
      <c r="R9" s="69">
        <f t="shared" si="0"/>
        <v>2599029.05</v>
      </c>
      <c r="S9" s="69">
        <f t="shared" si="0"/>
        <v>2599029.05</v>
      </c>
      <c r="T9" s="69">
        <f t="shared" si="0"/>
        <v>2599029.15</v>
      </c>
      <c r="U9" s="69">
        <f t="shared" si="0"/>
        <v>2599029.2</v>
      </c>
      <c r="V9" s="69">
        <f t="shared" si="0"/>
        <v>2599029.2</v>
      </c>
      <c r="W9" s="69">
        <f t="shared" si="0"/>
        <v>2599029.35</v>
      </c>
      <c r="X9" s="69">
        <f t="shared" si="0"/>
        <v>2699029.45</v>
      </c>
      <c r="Y9" s="69">
        <f t="shared" si="0"/>
        <v>2699029.55</v>
      </c>
      <c r="Z9" s="69">
        <f t="shared" si="0"/>
        <v>2699029.65</v>
      </c>
      <c r="AA9" s="69">
        <f t="shared" si="0"/>
        <v>2699029.8</v>
      </c>
      <c r="AB9" s="69">
        <f t="shared" si="0"/>
        <v>2699029.8</v>
      </c>
      <c r="AC9" s="71"/>
      <c r="AD9" s="71"/>
    </row>
    <row r="10" customHeight="1" spans="1:30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 customHeight="1" spans="1:30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</row>
    <row r="12" customHeight="1" spans="1:30">
      <c r="A12" s="72" t="s">
        <v>66</v>
      </c>
      <c r="B12" s="70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</row>
    <row r="13" customHeight="1" spans="1:26">
      <c r="A13" s="73" t="s">
        <v>0</v>
      </c>
      <c r="B13" s="74" t="s">
        <v>67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48"/>
    </row>
    <row r="14" customHeight="1" spans="1:29">
      <c r="A14" s="7"/>
      <c r="B14" s="8">
        <f t="shared" ref="B14:T14" si="1">B2</f>
        <v>1</v>
      </c>
      <c r="C14" s="8">
        <f t="shared" si="1"/>
        <v>2</v>
      </c>
      <c r="D14" s="8">
        <f t="shared" si="1"/>
        <v>3</v>
      </c>
      <c r="E14" s="8">
        <f t="shared" si="1"/>
        <v>4</v>
      </c>
      <c r="F14" s="8">
        <f t="shared" si="1"/>
        <v>5</v>
      </c>
      <c r="G14" s="8">
        <f t="shared" si="1"/>
        <v>6</v>
      </c>
      <c r="H14" s="8">
        <f t="shared" si="1"/>
        <v>7</v>
      </c>
      <c r="I14" s="8">
        <f t="shared" si="1"/>
        <v>8</v>
      </c>
      <c r="J14" s="8">
        <f t="shared" si="1"/>
        <v>9</v>
      </c>
      <c r="K14" s="8">
        <f t="shared" si="1"/>
        <v>10</v>
      </c>
      <c r="L14" s="8">
        <f t="shared" si="1"/>
        <v>11</v>
      </c>
      <c r="M14" s="8">
        <f t="shared" si="1"/>
        <v>12</v>
      </c>
      <c r="N14" s="8">
        <f t="shared" si="1"/>
        <v>13</v>
      </c>
      <c r="O14" s="8">
        <f t="shared" si="1"/>
        <v>14</v>
      </c>
      <c r="P14" s="8">
        <f t="shared" si="1"/>
        <v>15</v>
      </c>
      <c r="Q14" s="8">
        <f t="shared" si="1"/>
        <v>16</v>
      </c>
      <c r="R14" s="8">
        <f t="shared" si="1"/>
        <v>17</v>
      </c>
      <c r="S14" s="8">
        <f t="shared" si="1"/>
        <v>18</v>
      </c>
      <c r="T14" s="8">
        <f t="shared" si="1"/>
        <v>19</v>
      </c>
      <c r="U14" s="81" t="s">
        <v>68</v>
      </c>
      <c r="V14" s="8">
        <f t="shared" ref="V14:AC14" si="2">U2</f>
        <v>20</v>
      </c>
      <c r="W14" s="8">
        <f t="shared" si="2"/>
        <v>21</v>
      </c>
      <c r="X14" s="8">
        <f t="shared" si="2"/>
        <v>22</v>
      </c>
      <c r="Y14" s="8">
        <f t="shared" si="2"/>
        <v>23</v>
      </c>
      <c r="Z14" s="8">
        <f t="shared" si="2"/>
        <v>24</v>
      </c>
      <c r="AA14" s="8">
        <f t="shared" si="2"/>
        <v>25</v>
      </c>
      <c r="AB14" s="8">
        <f t="shared" si="2"/>
        <v>26</v>
      </c>
      <c r="AC14" s="8">
        <f t="shared" si="2"/>
        <v>27</v>
      </c>
    </row>
    <row r="15" customHeight="1" spans="1:29">
      <c r="A15" s="9"/>
      <c r="B15" s="75">
        <f t="shared" ref="B15:T15" si="3">B3</f>
        <v>45427</v>
      </c>
      <c r="C15" s="75">
        <f t="shared" si="3"/>
        <v>45434</v>
      </c>
      <c r="D15" s="75">
        <f t="shared" si="3"/>
        <v>45441</v>
      </c>
      <c r="E15" s="75">
        <f t="shared" si="3"/>
        <v>45448</v>
      </c>
      <c r="F15" s="75">
        <f t="shared" si="3"/>
        <v>45455</v>
      </c>
      <c r="G15" s="75">
        <f t="shared" si="3"/>
        <v>45462</v>
      </c>
      <c r="H15" s="75">
        <f t="shared" si="3"/>
        <v>45469</v>
      </c>
      <c r="I15" s="75">
        <f t="shared" si="3"/>
        <v>45476</v>
      </c>
      <c r="J15" s="75">
        <f t="shared" si="3"/>
        <v>45483</v>
      </c>
      <c r="K15" s="75">
        <f t="shared" si="3"/>
        <v>45490</v>
      </c>
      <c r="L15" s="75">
        <f t="shared" si="3"/>
        <v>45497</v>
      </c>
      <c r="M15" s="75">
        <f t="shared" si="3"/>
        <v>45504</v>
      </c>
      <c r="N15" s="75">
        <f t="shared" si="3"/>
        <v>45511</v>
      </c>
      <c r="O15" s="75">
        <f t="shared" si="3"/>
        <v>45518</v>
      </c>
      <c r="P15" s="75">
        <f t="shared" si="3"/>
        <v>45525</v>
      </c>
      <c r="Q15" s="75">
        <f t="shared" si="3"/>
        <v>45531</v>
      </c>
      <c r="R15" s="75">
        <f t="shared" si="3"/>
        <v>45539</v>
      </c>
      <c r="S15" s="75">
        <f t="shared" si="3"/>
        <v>45546</v>
      </c>
      <c r="T15" s="75">
        <f t="shared" si="3"/>
        <v>45553</v>
      </c>
      <c r="U15" s="9"/>
      <c r="V15" s="75">
        <f t="shared" ref="V15:AC15" si="4">U3</f>
        <v>45560</v>
      </c>
      <c r="W15" s="75">
        <f t="shared" si="4"/>
        <v>45567</v>
      </c>
      <c r="X15" s="75">
        <f t="shared" si="4"/>
        <v>45574</v>
      </c>
      <c r="Y15" s="75">
        <f t="shared" si="4"/>
        <v>45581</v>
      </c>
      <c r="Z15" s="75">
        <f t="shared" si="4"/>
        <v>45588</v>
      </c>
      <c r="AA15" s="75">
        <f t="shared" si="4"/>
        <v>45594</v>
      </c>
      <c r="AB15" s="75">
        <f t="shared" si="4"/>
        <v>45603</v>
      </c>
      <c r="AC15" s="75">
        <f t="shared" si="4"/>
        <v>45609</v>
      </c>
    </row>
    <row r="16" customHeight="1" spans="1:29">
      <c r="A16" s="76" t="str">
        <f t="shared" ref="A16:A19" si="5">A4</f>
        <v>1 поездка на общественном транспорте </v>
      </c>
      <c r="B16" s="77"/>
      <c r="C16" s="18">
        <f t="shared" ref="C16:T16" si="6">C4/B4-1</f>
        <v>0.0769230769230769</v>
      </c>
      <c r="D16" s="18">
        <f t="shared" si="6"/>
        <v>0</v>
      </c>
      <c r="E16" s="18">
        <f t="shared" si="6"/>
        <v>0</v>
      </c>
      <c r="F16" s="18">
        <f t="shared" si="6"/>
        <v>0</v>
      </c>
      <c r="G16" s="18">
        <f t="shared" si="6"/>
        <v>0</v>
      </c>
      <c r="H16" s="18">
        <f t="shared" si="6"/>
        <v>0</v>
      </c>
      <c r="I16" s="18">
        <f t="shared" si="6"/>
        <v>0</v>
      </c>
      <c r="J16" s="18">
        <f t="shared" si="6"/>
        <v>0</v>
      </c>
      <c r="K16" s="18">
        <f t="shared" si="6"/>
        <v>0</v>
      </c>
      <c r="L16" s="18">
        <f t="shared" si="6"/>
        <v>0</v>
      </c>
      <c r="M16" s="18">
        <f t="shared" si="6"/>
        <v>0</v>
      </c>
      <c r="N16" s="18">
        <f t="shared" si="6"/>
        <v>0</v>
      </c>
      <c r="O16" s="18">
        <f t="shared" si="6"/>
        <v>0</v>
      </c>
      <c r="P16" s="18">
        <f t="shared" si="6"/>
        <v>0</v>
      </c>
      <c r="Q16" s="18">
        <f t="shared" si="6"/>
        <v>0</v>
      </c>
      <c r="R16" s="18">
        <f t="shared" si="6"/>
        <v>0</v>
      </c>
      <c r="S16" s="18">
        <f t="shared" si="6"/>
        <v>0</v>
      </c>
      <c r="T16" s="18">
        <f t="shared" si="6"/>
        <v>0</v>
      </c>
      <c r="U16" s="82">
        <f t="shared" ref="U16:U19" si="7">T4/B4-1</f>
        <v>0.0769230769230769</v>
      </c>
      <c r="V16" s="18">
        <f t="shared" ref="V16:AC16" si="8">U4/T4-1</f>
        <v>0</v>
      </c>
      <c r="W16" s="18">
        <f t="shared" si="8"/>
        <v>0</v>
      </c>
      <c r="X16" s="18">
        <f t="shared" si="8"/>
        <v>0</v>
      </c>
      <c r="Y16" s="18">
        <f t="shared" si="8"/>
        <v>0</v>
      </c>
      <c r="Z16" s="18">
        <f t="shared" si="8"/>
        <v>0</v>
      </c>
      <c r="AA16" s="18">
        <f t="shared" si="8"/>
        <v>0</v>
      </c>
      <c r="AB16" s="18">
        <f t="shared" si="8"/>
        <v>0</v>
      </c>
      <c r="AC16" s="18">
        <f t="shared" si="8"/>
        <v>0</v>
      </c>
    </row>
    <row r="17" customHeight="1" spans="1:29">
      <c r="A17" s="76" t="str">
        <f t="shared" si="5"/>
        <v>Автомобиль Lada Granta, новый</v>
      </c>
      <c r="B17" s="77"/>
      <c r="C17" s="18">
        <f t="shared" ref="C17:T17" si="9">C5/B5-1</f>
        <v>0.0447828034034932</v>
      </c>
      <c r="D17" s="18">
        <f t="shared" si="9"/>
        <v>0</v>
      </c>
      <c r="E17" s="18">
        <f t="shared" si="9"/>
        <v>0</v>
      </c>
      <c r="F17" s="18">
        <f t="shared" si="9"/>
        <v>0</v>
      </c>
      <c r="G17" s="18">
        <f t="shared" si="9"/>
        <v>0</v>
      </c>
      <c r="H17" s="18">
        <f t="shared" si="9"/>
        <v>0</v>
      </c>
      <c r="I17" s="18">
        <f t="shared" si="9"/>
        <v>0</v>
      </c>
      <c r="J17" s="18">
        <f t="shared" si="9"/>
        <v>0</v>
      </c>
      <c r="K17" s="18">
        <f t="shared" si="9"/>
        <v>0</v>
      </c>
      <c r="L17" s="18">
        <f t="shared" si="9"/>
        <v>0</v>
      </c>
      <c r="M17" s="18">
        <f t="shared" si="9"/>
        <v>0</v>
      </c>
      <c r="N17" s="18">
        <f t="shared" si="9"/>
        <v>0</v>
      </c>
      <c r="O17" s="18">
        <f t="shared" si="9"/>
        <v>0</v>
      </c>
      <c r="P17" s="18">
        <f t="shared" si="9"/>
        <v>0</v>
      </c>
      <c r="Q17" s="18">
        <f t="shared" si="9"/>
        <v>0</v>
      </c>
      <c r="R17" s="18">
        <f t="shared" si="9"/>
        <v>0</v>
      </c>
      <c r="S17" s="18">
        <f t="shared" si="9"/>
        <v>0</v>
      </c>
      <c r="T17" s="18">
        <f t="shared" si="9"/>
        <v>0</v>
      </c>
      <c r="U17" s="82">
        <f t="shared" si="7"/>
        <v>0.0447828034034932</v>
      </c>
      <c r="V17" s="18">
        <f t="shared" ref="V17:AC17" si="10">U5/T5-1</f>
        <v>0</v>
      </c>
      <c r="W17" s="18">
        <f t="shared" si="10"/>
        <v>0</v>
      </c>
      <c r="X17" s="18">
        <f t="shared" si="10"/>
        <v>0</v>
      </c>
      <c r="Y17" s="18">
        <f t="shared" si="10"/>
        <v>0</v>
      </c>
      <c r="Z17" s="18">
        <f t="shared" si="10"/>
        <v>0</v>
      </c>
      <c r="AA17" s="18">
        <f t="shared" si="10"/>
        <v>0</v>
      </c>
      <c r="AB17" s="18">
        <f t="shared" si="10"/>
        <v>0</v>
      </c>
      <c r="AC17" s="18">
        <f t="shared" si="10"/>
        <v>0</v>
      </c>
    </row>
    <row r="18" customHeight="1" spans="1:29">
      <c r="A18" s="76" t="str">
        <f t="shared" si="5"/>
        <v>Автомобиль Haval Jolion, новый</v>
      </c>
      <c r="B18" s="77"/>
      <c r="C18" s="18">
        <f t="shared" ref="C18:T18" si="11">C6/B6-1</f>
        <v>0</v>
      </c>
      <c r="D18" s="18">
        <f t="shared" si="11"/>
        <v>0</v>
      </c>
      <c r="E18" s="18">
        <f t="shared" si="11"/>
        <v>0</v>
      </c>
      <c r="F18" s="18">
        <f t="shared" si="11"/>
        <v>0</v>
      </c>
      <c r="G18" s="18">
        <f t="shared" si="11"/>
        <v>0</v>
      </c>
      <c r="H18" s="18">
        <f t="shared" si="11"/>
        <v>0</v>
      </c>
      <c r="I18" s="18">
        <f t="shared" si="11"/>
        <v>0</v>
      </c>
      <c r="J18" s="18">
        <f t="shared" si="11"/>
        <v>0</v>
      </c>
      <c r="K18" s="18">
        <f t="shared" si="11"/>
        <v>0</v>
      </c>
      <c r="L18" s="18">
        <f t="shared" si="11"/>
        <v>0</v>
      </c>
      <c r="M18" s="18">
        <f t="shared" si="11"/>
        <v>0</v>
      </c>
      <c r="N18" s="18">
        <f t="shared" si="11"/>
        <v>0</v>
      </c>
      <c r="O18" s="18">
        <f t="shared" si="11"/>
        <v>-0.0500250125062531</v>
      </c>
      <c r="P18" s="18">
        <f t="shared" si="11"/>
        <v>0</v>
      </c>
      <c r="Q18" s="18">
        <f t="shared" si="11"/>
        <v>0</v>
      </c>
      <c r="R18" s="18">
        <f t="shared" si="11"/>
        <v>0</v>
      </c>
      <c r="S18" s="18">
        <f t="shared" si="11"/>
        <v>0</v>
      </c>
      <c r="T18" s="18">
        <f t="shared" si="11"/>
        <v>0</v>
      </c>
      <c r="U18" s="82">
        <f t="shared" si="7"/>
        <v>-0.0500250125062531</v>
      </c>
      <c r="V18" s="18">
        <f t="shared" ref="V18:AC18" si="12">U6/T6-1</f>
        <v>0</v>
      </c>
      <c r="W18" s="18">
        <f t="shared" si="12"/>
        <v>0</v>
      </c>
      <c r="X18" s="18">
        <f t="shared" si="12"/>
        <v>0</v>
      </c>
      <c r="Y18" s="18">
        <f t="shared" si="12"/>
        <v>0.0526592943654556</v>
      </c>
      <c r="Z18" s="18">
        <f t="shared" si="12"/>
        <v>0</v>
      </c>
      <c r="AA18" s="18">
        <f t="shared" si="12"/>
        <v>0</v>
      </c>
      <c r="AB18" s="18">
        <f t="shared" si="12"/>
        <v>0</v>
      </c>
      <c r="AC18" s="18">
        <f t="shared" si="12"/>
        <v>0</v>
      </c>
    </row>
    <row r="19" customHeight="1" spans="1:29">
      <c r="A19" s="76" t="str">
        <f t="shared" si="5"/>
        <v>Бензин АИ-95 </v>
      </c>
      <c r="B19" s="77"/>
      <c r="C19" s="18">
        <f t="shared" ref="C19:T19" si="13">C7/B7-1</f>
        <v>0</v>
      </c>
      <c r="D19" s="18">
        <f t="shared" si="13"/>
        <v>0</v>
      </c>
      <c r="E19" s="18">
        <f t="shared" si="13"/>
        <v>0.00528634361233471</v>
      </c>
      <c r="F19" s="18">
        <f t="shared" si="13"/>
        <v>0.00350569675723045</v>
      </c>
      <c r="G19" s="18">
        <f t="shared" si="13"/>
        <v>0</v>
      </c>
      <c r="H19" s="18">
        <f t="shared" si="13"/>
        <v>0.0104803493449781</v>
      </c>
      <c r="I19" s="18">
        <f t="shared" si="13"/>
        <v>0.00518582541054435</v>
      </c>
      <c r="J19" s="18">
        <f t="shared" si="13"/>
        <v>0.00515907136715388</v>
      </c>
      <c r="K19" s="18">
        <f t="shared" si="13"/>
        <v>0.00513259195893911</v>
      </c>
      <c r="L19" s="18">
        <f t="shared" si="13"/>
        <v>0.000851063829787169</v>
      </c>
      <c r="M19" s="18">
        <f t="shared" si="13"/>
        <v>0.0017006802721089</v>
      </c>
      <c r="N19" s="18">
        <f t="shared" si="13"/>
        <v>0</v>
      </c>
      <c r="O19" s="18">
        <f t="shared" si="13"/>
        <v>0.000848896434635149</v>
      </c>
      <c r="P19" s="18">
        <f t="shared" si="13"/>
        <v>0.000848176420695346</v>
      </c>
      <c r="Q19" s="18">
        <f t="shared" si="13"/>
        <v>0</v>
      </c>
      <c r="R19" s="18">
        <f t="shared" si="13"/>
        <v>0.000847457627118686</v>
      </c>
      <c r="S19" s="18">
        <f t="shared" si="13"/>
        <v>0</v>
      </c>
      <c r="T19" s="18">
        <f t="shared" si="13"/>
        <v>0.00169348010160886</v>
      </c>
      <c r="U19" s="82">
        <f t="shared" si="7"/>
        <v>0.0422907488986783</v>
      </c>
      <c r="V19" s="18">
        <f t="shared" ref="V19:AC19" si="14">U7/T7-1</f>
        <v>0.000845308537616329</v>
      </c>
      <c r="W19" s="18">
        <f t="shared" si="14"/>
        <v>0</v>
      </c>
      <c r="X19" s="18">
        <f t="shared" si="14"/>
        <v>0.00253378378378377</v>
      </c>
      <c r="Y19" s="18">
        <f t="shared" si="14"/>
        <v>0.0016849199663016</v>
      </c>
      <c r="Z19" s="18">
        <f t="shared" si="14"/>
        <v>0.00168208578637508</v>
      </c>
      <c r="AA19" s="18">
        <f t="shared" si="14"/>
        <v>0.00167926112510508</v>
      </c>
      <c r="AB19" s="18">
        <f t="shared" si="14"/>
        <v>0.00251466890192797</v>
      </c>
      <c r="AC19" s="18">
        <f t="shared" si="14"/>
        <v>0</v>
      </c>
    </row>
    <row r="20" customHeight="1" spans="1:29">
      <c r="A20" s="78" t="s">
        <v>101</v>
      </c>
      <c r="B20" s="79"/>
      <c r="C20" s="20">
        <f t="shared" ref="C20:T20" si="15">C9/B9-1</f>
        <v>0.0112419466045939</v>
      </c>
      <c r="D20" s="20">
        <f t="shared" si="15"/>
        <v>0</v>
      </c>
      <c r="E20" s="20">
        <f t="shared" si="15"/>
        <v>1.1115117692917e-7</v>
      </c>
      <c r="F20" s="20">
        <f t="shared" si="15"/>
        <v>7.4100776403796e-8</v>
      </c>
      <c r="G20" s="20">
        <f t="shared" si="15"/>
        <v>0</v>
      </c>
      <c r="H20" s="20">
        <f t="shared" si="15"/>
        <v>2.22302312780087e-7</v>
      </c>
      <c r="I20" s="20">
        <f t="shared" si="15"/>
        <v>1.1115113163207e-7</v>
      </c>
      <c r="J20" s="20">
        <f t="shared" si="15"/>
        <v>1.11151119419617e-7</v>
      </c>
      <c r="K20" s="20">
        <f t="shared" si="15"/>
        <v>1.11151106985119e-7</v>
      </c>
      <c r="L20" s="20">
        <f t="shared" si="15"/>
        <v>1.85251822770738e-8</v>
      </c>
      <c r="M20" s="20">
        <f t="shared" si="15"/>
        <v>3.7050364332103e-8</v>
      </c>
      <c r="N20" s="20">
        <f t="shared" si="15"/>
        <v>0</v>
      </c>
      <c r="O20" s="20">
        <f t="shared" si="15"/>
        <v>-0.0370503442923489</v>
      </c>
      <c r="P20" s="20">
        <f t="shared" si="15"/>
        <v>1.92379541186227e-8</v>
      </c>
      <c r="Q20" s="20">
        <f t="shared" si="15"/>
        <v>0</v>
      </c>
      <c r="R20" s="20">
        <f t="shared" si="15"/>
        <v>1.92379538965781e-8</v>
      </c>
      <c r="S20" s="20">
        <f t="shared" si="15"/>
        <v>0</v>
      </c>
      <c r="T20" s="20">
        <f t="shared" si="15"/>
        <v>3.84759071270224e-8</v>
      </c>
      <c r="U20" s="82">
        <f>T9/B9-1</f>
        <v>-0.026224065053048</v>
      </c>
      <c r="V20" s="20">
        <f t="shared" ref="V20:AC20" si="16">U9/T9-1</f>
        <v>1.92379527863551e-8</v>
      </c>
      <c r="W20" s="20">
        <f t="shared" si="16"/>
        <v>0</v>
      </c>
      <c r="X20" s="20">
        <f t="shared" si="16"/>
        <v>5.77138570267977e-8</v>
      </c>
      <c r="Y20" s="20">
        <f t="shared" si="16"/>
        <v>0.0384759410277533</v>
      </c>
      <c r="Z20" s="20">
        <f t="shared" si="16"/>
        <v>3.70503552282742e-8</v>
      </c>
      <c r="AA20" s="20">
        <f t="shared" si="16"/>
        <v>3.70503538960065e-8</v>
      </c>
      <c r="AB20" s="20">
        <f t="shared" si="16"/>
        <v>5.55755288456083e-8</v>
      </c>
      <c r="AC20" s="20">
        <f t="shared" si="16"/>
        <v>0</v>
      </c>
    </row>
    <row r="21" customHeight="1" spans="1:30">
      <c r="A21" s="70"/>
      <c r="B21" s="70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customHeight="1" spans="1:30">
      <c r="A22" s="80" t="s">
        <v>102</v>
      </c>
      <c r="B22" s="70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3">
        <f>(T9/B9)^(1/3)-1</f>
        <v>-0.00881889937990876</v>
      </c>
      <c r="V22" s="43"/>
      <c r="W22" s="45"/>
      <c r="X22" s="45"/>
      <c r="Y22" s="45"/>
      <c r="Z22" s="45"/>
      <c r="AA22" s="45"/>
      <c r="AB22" s="45"/>
      <c r="AC22" s="45"/>
      <c r="AD22" s="45"/>
    </row>
    <row r="23" customHeight="1" spans="1:30">
      <c r="A23" s="80"/>
      <c r="B23" s="70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3"/>
      <c r="W23" s="45"/>
      <c r="X23" s="45"/>
      <c r="Y23" s="45"/>
      <c r="Z23" s="45"/>
      <c r="AA23" s="45"/>
      <c r="AB23" s="45"/>
      <c r="AC23" s="45"/>
      <c r="AD23" s="45"/>
    </row>
    <row r="24" customHeight="1" spans="1:30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customHeight="1" spans="1:30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customHeight="1" spans="1:30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customHeight="1" spans="1:30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</sheetData>
  <mergeCells count="5">
    <mergeCell ref="B1:Y1"/>
    <mergeCell ref="B13:Z13"/>
    <mergeCell ref="A1:A3"/>
    <mergeCell ref="A13:A15"/>
    <mergeCell ref="U14:U15"/>
  </mergeCells>
  <hyperlinks>
    <hyperlink ref="B8" r:id="rId3" display="Yandex 1"/>
    <hyperlink ref="C8" r:id="rId4" display="Yandex 2"/>
    <hyperlink ref="D8" r:id="rId5" display="Yandex 3"/>
    <hyperlink ref="E8" r:id="rId6" display="Yandex 4"/>
    <hyperlink ref="F8" r:id="rId7" display="Yandex 5"/>
    <hyperlink ref="G8" r:id="rId8" display="Yandex 6"/>
    <hyperlink ref="H8" r:id="rId9" display="Yandex 7"/>
    <hyperlink ref="I8" r:id="rId10" display="Yandex 8"/>
    <hyperlink ref="J8" r:id="rId11" display="Yandex 9"/>
    <hyperlink ref="K8" r:id="rId12" display="Yandex 10"/>
    <hyperlink ref="L8" r:id="rId13" display="Yandex 11"/>
    <hyperlink ref="M8" r:id="rId14" display="Yandex 12"/>
    <hyperlink ref="N8" r:id="rId15" display="Yandex 13"/>
    <hyperlink ref="O8" r:id="rId16" display="Yandex 14"/>
    <hyperlink ref="P8" r:id="rId17" display="Yandex 15"/>
    <hyperlink ref="Q8" r:id="rId18" display="Yandex 16"/>
    <hyperlink ref="R8" r:id="rId19" display="Yandex 17"/>
    <hyperlink ref="S8" r:id="rId20" display="Yandex 18"/>
    <hyperlink ref="T8" r:id="rId21" display="Yandex 19"/>
    <hyperlink ref="U8" r:id="rId22" display="Yandex 20"/>
    <hyperlink ref="V8" r:id="rId23" display="Yandex 21"/>
    <hyperlink ref="W8" r:id="rId24" display="Yandex 22"/>
    <hyperlink ref="X8" r:id="rId25" display="Yandex 23"/>
    <hyperlink ref="Y8" r:id="rId26" display="Yandex 24"/>
    <hyperlink ref="Z8" r:id="rId27" display="Yandex 25"/>
    <hyperlink ref="AA8" r:id="rId28" display="Yandex 26"/>
    <hyperlink ref="AB8" r:id="rId29" display="Yandex 27"/>
  </hyperlink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27"/>
  <sheetViews>
    <sheetView workbookViewId="0">
      <pane xSplit="1" topLeftCell="B1" activePane="topRight" state="frozen"/>
      <selection/>
      <selection pane="topRight" activeCell="C2" sqref="C2"/>
    </sheetView>
  </sheetViews>
  <sheetFormatPr defaultColWidth="12.6339285714286" defaultRowHeight="15.75" customHeight="1"/>
  <cols>
    <col min="1" max="1" width="30.25" customWidth="1"/>
    <col min="2" max="2" width="9.13392857142857" customWidth="1"/>
    <col min="3" max="4" width="8.75" customWidth="1"/>
    <col min="5" max="5" width="9.63392857142857" customWidth="1"/>
    <col min="6" max="6" width="8.88392857142857" customWidth="1"/>
    <col min="7" max="7" width="8.75" customWidth="1"/>
    <col min="8" max="8" width="9.5" customWidth="1"/>
    <col min="9" max="9" width="9.13392857142857" customWidth="1"/>
    <col min="10" max="10" width="10.25" customWidth="1"/>
    <col min="11" max="11" width="9.88392857142857" customWidth="1"/>
    <col min="12" max="14" width="9.63392857142857" customWidth="1"/>
    <col min="15" max="15" width="10" customWidth="1"/>
    <col min="16" max="16" width="9.5" customWidth="1"/>
    <col min="17" max="17" width="10.8839285714286" customWidth="1"/>
  </cols>
  <sheetData>
    <row r="1" customHeight="1" spans="1:30">
      <c r="A1" s="55"/>
      <c r="B1" s="56" t="s">
        <v>2</v>
      </c>
      <c r="Z1" s="56"/>
      <c r="AA1" s="56"/>
      <c r="AB1" s="56"/>
      <c r="AC1" s="56"/>
      <c r="AD1" s="56"/>
    </row>
    <row r="2" customHeight="1" spans="1:30">
      <c r="A2" s="57"/>
      <c r="B2" s="58">
        <v>1</v>
      </c>
      <c r="C2" s="58">
        <v>2</v>
      </c>
      <c r="D2" s="58">
        <v>3</v>
      </c>
      <c r="E2" s="58">
        <v>4</v>
      </c>
      <c r="F2" s="58">
        <v>5</v>
      </c>
      <c r="G2" s="58">
        <v>6</v>
      </c>
      <c r="H2" s="58">
        <v>7</v>
      </c>
      <c r="I2" s="58">
        <v>8</v>
      </c>
      <c r="J2" s="58">
        <v>9</v>
      </c>
      <c r="K2" s="58">
        <v>10</v>
      </c>
      <c r="L2" s="58">
        <v>11</v>
      </c>
      <c r="M2" s="58">
        <v>12</v>
      </c>
      <c r="N2" s="58">
        <v>13</v>
      </c>
      <c r="O2" s="58">
        <v>14</v>
      </c>
      <c r="P2" s="58">
        <v>15</v>
      </c>
      <c r="Q2" s="58">
        <v>16</v>
      </c>
      <c r="R2" s="58">
        <v>17</v>
      </c>
      <c r="S2" s="58">
        <v>18</v>
      </c>
      <c r="T2" s="58">
        <v>19</v>
      </c>
      <c r="U2" s="58">
        <v>20</v>
      </c>
      <c r="V2" s="58">
        <v>21</v>
      </c>
      <c r="W2" s="58">
        <v>22</v>
      </c>
      <c r="X2" s="58">
        <v>23</v>
      </c>
      <c r="Y2" s="58">
        <v>24</v>
      </c>
      <c r="Z2" s="58">
        <v>25</v>
      </c>
      <c r="AA2" s="58">
        <v>26</v>
      </c>
      <c r="AB2" s="58">
        <v>27</v>
      </c>
      <c r="AC2" s="51"/>
      <c r="AD2" s="51"/>
    </row>
    <row r="3" customHeight="1" spans="1:30">
      <c r="A3" s="59"/>
      <c r="B3" s="60">
        <v>45427</v>
      </c>
      <c r="C3" s="60">
        <v>45434</v>
      </c>
      <c r="D3" s="60">
        <v>45441</v>
      </c>
      <c r="E3" s="60">
        <v>45448</v>
      </c>
      <c r="F3" s="60">
        <v>45455</v>
      </c>
      <c r="G3" s="60">
        <v>45462</v>
      </c>
      <c r="H3" s="60">
        <v>45469</v>
      </c>
      <c r="I3" s="60">
        <v>45476</v>
      </c>
      <c r="J3" s="60">
        <v>45483</v>
      </c>
      <c r="K3" s="60">
        <v>45490</v>
      </c>
      <c r="L3" s="60">
        <v>45497</v>
      </c>
      <c r="M3" s="60">
        <v>45504</v>
      </c>
      <c r="N3" s="60">
        <v>45511</v>
      </c>
      <c r="O3" s="60">
        <v>45518</v>
      </c>
      <c r="P3" s="60">
        <v>45525</v>
      </c>
      <c r="Q3" s="60">
        <v>45531</v>
      </c>
      <c r="R3" s="60">
        <v>45539</v>
      </c>
      <c r="S3" s="60">
        <v>45546</v>
      </c>
      <c r="T3" s="60">
        <v>45553</v>
      </c>
      <c r="U3" s="60">
        <v>45560</v>
      </c>
      <c r="V3" s="60">
        <v>45567</v>
      </c>
      <c r="W3" s="60">
        <v>45574</v>
      </c>
      <c r="X3" s="60">
        <v>45581</v>
      </c>
      <c r="Y3" s="60">
        <v>45588</v>
      </c>
      <c r="Z3" s="60">
        <v>45594</v>
      </c>
      <c r="AA3" s="60">
        <v>45603</v>
      </c>
      <c r="AB3" s="60">
        <v>45609</v>
      </c>
      <c r="AC3" s="52"/>
      <c r="AD3" s="52"/>
    </row>
    <row r="4" customHeight="1" spans="1:30">
      <c r="A4" s="61" t="s">
        <v>103</v>
      </c>
      <c r="B4" s="62">
        <v>2190</v>
      </c>
      <c r="C4" s="63">
        <v>2190</v>
      </c>
      <c r="D4" s="63">
        <v>2190</v>
      </c>
      <c r="E4" s="63">
        <v>2190</v>
      </c>
      <c r="F4" s="63">
        <v>2190</v>
      </c>
      <c r="G4" s="63">
        <v>2190</v>
      </c>
      <c r="H4" s="63">
        <v>2190</v>
      </c>
      <c r="I4" s="63">
        <v>2190</v>
      </c>
      <c r="J4" s="63">
        <v>2190</v>
      </c>
      <c r="K4" s="63">
        <v>2190</v>
      </c>
      <c r="L4" s="63">
        <v>2190</v>
      </c>
      <c r="M4" s="63">
        <v>2190</v>
      </c>
      <c r="N4" s="63">
        <v>2190</v>
      </c>
      <c r="O4" s="63">
        <v>2190</v>
      </c>
      <c r="P4" s="63">
        <v>2190</v>
      </c>
      <c r="Q4" s="63">
        <v>2190</v>
      </c>
      <c r="R4" s="63">
        <v>2300</v>
      </c>
      <c r="S4" s="63">
        <v>2300</v>
      </c>
      <c r="T4" s="63">
        <v>2300</v>
      </c>
      <c r="U4" s="63">
        <v>2300</v>
      </c>
      <c r="V4" s="63">
        <v>2300</v>
      </c>
      <c r="W4" s="63">
        <v>2300</v>
      </c>
      <c r="X4" s="63">
        <v>2300</v>
      </c>
      <c r="Y4" s="63">
        <v>2300</v>
      </c>
      <c r="Z4" s="83">
        <v>2300</v>
      </c>
      <c r="AA4" s="83">
        <v>2300</v>
      </c>
      <c r="AB4" s="83">
        <v>2300</v>
      </c>
      <c r="AC4" s="87"/>
      <c r="AD4" s="87"/>
    </row>
    <row r="5" customHeight="1" spans="1:30">
      <c r="A5" s="61" t="s">
        <v>104</v>
      </c>
      <c r="B5" s="62">
        <v>800</v>
      </c>
      <c r="C5" s="63">
        <v>800</v>
      </c>
      <c r="D5" s="63">
        <v>800</v>
      </c>
      <c r="E5" s="63">
        <v>800</v>
      </c>
      <c r="F5" s="63">
        <v>800</v>
      </c>
      <c r="G5" s="63">
        <v>800</v>
      </c>
      <c r="H5" s="63">
        <v>800</v>
      </c>
      <c r="I5" s="63">
        <v>800</v>
      </c>
      <c r="J5" s="63">
        <v>800</v>
      </c>
      <c r="K5" s="63">
        <v>800</v>
      </c>
      <c r="L5" s="63">
        <v>950</v>
      </c>
      <c r="M5" s="63">
        <v>950</v>
      </c>
      <c r="N5" s="63">
        <v>950</v>
      </c>
      <c r="O5" s="63">
        <v>950</v>
      </c>
      <c r="P5" s="63">
        <v>950</v>
      </c>
      <c r="Q5" s="63">
        <v>950</v>
      </c>
      <c r="R5" s="63">
        <v>950</v>
      </c>
      <c r="S5" s="63">
        <v>950</v>
      </c>
      <c r="T5" s="63">
        <v>950</v>
      </c>
      <c r="U5" s="63">
        <v>950</v>
      </c>
      <c r="V5" s="63">
        <v>950</v>
      </c>
      <c r="W5" s="63">
        <v>950</v>
      </c>
      <c r="X5" s="63">
        <v>950</v>
      </c>
      <c r="Y5" s="63">
        <v>950</v>
      </c>
      <c r="Z5" s="63">
        <v>950</v>
      </c>
      <c r="AA5" s="63">
        <v>950</v>
      </c>
      <c r="AB5" s="63">
        <v>950</v>
      </c>
      <c r="AC5" s="87"/>
      <c r="AD5" s="87"/>
    </row>
    <row r="6" customHeight="1" spans="1:30">
      <c r="A6" s="61" t="s">
        <v>105</v>
      </c>
      <c r="B6" s="62">
        <v>450</v>
      </c>
      <c r="C6" s="63">
        <v>450</v>
      </c>
      <c r="D6" s="63">
        <v>450</v>
      </c>
      <c r="E6" s="63">
        <v>450</v>
      </c>
      <c r="F6" s="63">
        <v>450</v>
      </c>
      <c r="G6" s="63">
        <v>450</v>
      </c>
      <c r="H6" s="63">
        <v>450</v>
      </c>
      <c r="I6" s="63">
        <v>450</v>
      </c>
      <c r="J6" s="63">
        <v>450</v>
      </c>
      <c r="K6" s="63">
        <v>450</v>
      </c>
      <c r="L6" s="63">
        <v>450</v>
      </c>
      <c r="M6" s="63">
        <v>450</v>
      </c>
      <c r="N6" s="63">
        <v>450</v>
      </c>
      <c r="O6" s="63">
        <v>450</v>
      </c>
      <c r="P6" s="63">
        <v>450</v>
      </c>
      <c r="Q6" s="63">
        <v>450</v>
      </c>
      <c r="R6" s="63">
        <v>450</v>
      </c>
      <c r="S6" s="63">
        <v>650</v>
      </c>
      <c r="T6" s="63">
        <v>650</v>
      </c>
      <c r="U6" s="63">
        <v>650</v>
      </c>
      <c r="V6" s="63">
        <v>650</v>
      </c>
      <c r="W6" s="63">
        <v>650</v>
      </c>
      <c r="X6" s="63">
        <v>650</v>
      </c>
      <c r="Y6" s="63">
        <v>650</v>
      </c>
      <c r="Z6" s="63">
        <v>650</v>
      </c>
      <c r="AA6" s="63">
        <v>650</v>
      </c>
      <c r="AB6" s="63">
        <v>650</v>
      </c>
      <c r="AC6" s="87"/>
      <c r="AD6" s="87"/>
    </row>
    <row r="7" customHeight="1" spans="1:30">
      <c r="A7" s="61" t="s">
        <v>106</v>
      </c>
      <c r="B7" s="62">
        <v>700</v>
      </c>
      <c r="C7" s="63">
        <v>700</v>
      </c>
      <c r="D7" s="63">
        <v>700</v>
      </c>
      <c r="E7" s="63">
        <v>700</v>
      </c>
      <c r="F7" s="63">
        <v>700</v>
      </c>
      <c r="G7" s="63">
        <v>700</v>
      </c>
      <c r="H7" s="63">
        <v>700</v>
      </c>
      <c r="I7" s="63">
        <v>700</v>
      </c>
      <c r="J7" s="63">
        <v>700</v>
      </c>
      <c r="K7" s="63">
        <v>700</v>
      </c>
      <c r="L7" s="63">
        <v>700</v>
      </c>
      <c r="M7" s="63">
        <v>700</v>
      </c>
      <c r="N7" s="63">
        <v>700</v>
      </c>
      <c r="O7" s="63">
        <v>700</v>
      </c>
      <c r="P7" s="63">
        <v>700</v>
      </c>
      <c r="Q7" s="63">
        <v>700</v>
      </c>
      <c r="R7" s="63">
        <v>700</v>
      </c>
      <c r="S7" s="63">
        <v>700</v>
      </c>
      <c r="T7" s="63">
        <v>700</v>
      </c>
      <c r="U7" s="63">
        <v>700</v>
      </c>
      <c r="V7" s="63">
        <v>700</v>
      </c>
      <c r="W7" s="63">
        <v>700</v>
      </c>
      <c r="X7" s="63">
        <v>700</v>
      </c>
      <c r="Y7" s="63">
        <v>700</v>
      </c>
      <c r="Z7" s="85">
        <v>700</v>
      </c>
      <c r="AA7" s="85">
        <v>800</v>
      </c>
      <c r="AB7" s="85">
        <v>800</v>
      </c>
      <c r="AC7" s="87"/>
      <c r="AD7" s="87"/>
    </row>
    <row r="8" customHeight="1" spans="1:30">
      <c r="A8" s="65"/>
      <c r="B8" s="66" t="s">
        <v>38</v>
      </c>
      <c r="C8" s="88" t="s">
        <v>39</v>
      </c>
      <c r="D8" s="86" t="s">
        <v>40</v>
      </c>
      <c r="E8" s="86" t="s">
        <v>41</v>
      </c>
      <c r="F8" s="86" t="s">
        <v>42</v>
      </c>
      <c r="G8" s="86" t="s">
        <v>43</v>
      </c>
      <c r="H8" s="86" t="s">
        <v>44</v>
      </c>
      <c r="I8" s="86" t="s">
        <v>45</v>
      </c>
      <c r="J8" s="86" t="s">
        <v>46</v>
      </c>
      <c r="K8" s="86" t="s">
        <v>47</v>
      </c>
      <c r="L8" s="86" t="s">
        <v>48</v>
      </c>
      <c r="M8" s="86" t="s">
        <v>49</v>
      </c>
      <c r="N8" s="86" t="s">
        <v>50</v>
      </c>
      <c r="O8" s="86" t="s">
        <v>51</v>
      </c>
      <c r="P8" s="86" t="s">
        <v>52</v>
      </c>
      <c r="Q8" s="86" t="s">
        <v>53</v>
      </c>
      <c r="R8" s="86" t="s">
        <v>54</v>
      </c>
      <c r="S8" s="86" t="s">
        <v>55</v>
      </c>
      <c r="T8" s="86" t="s">
        <v>56</v>
      </c>
      <c r="U8" s="86" t="s">
        <v>57</v>
      </c>
      <c r="V8" s="86" t="s">
        <v>58</v>
      </c>
      <c r="W8" s="86" t="s">
        <v>59</v>
      </c>
      <c r="X8" s="86" t="s">
        <v>60</v>
      </c>
      <c r="Y8" s="86" t="s">
        <v>61</v>
      </c>
      <c r="Z8" s="86" t="s">
        <v>62</v>
      </c>
      <c r="AA8" s="86" t="s">
        <v>63</v>
      </c>
      <c r="AB8" s="86" t="s">
        <v>64</v>
      </c>
      <c r="AC8" s="71"/>
      <c r="AD8" s="71"/>
    </row>
    <row r="9" customHeight="1" spans="1:30">
      <c r="A9" s="65" t="s">
        <v>89</v>
      </c>
      <c r="B9" s="69">
        <f t="shared" ref="B9:AB9" si="0">SUM(B4:B7)</f>
        <v>4140</v>
      </c>
      <c r="C9" s="69">
        <f t="shared" si="0"/>
        <v>4140</v>
      </c>
      <c r="D9" s="69">
        <f t="shared" si="0"/>
        <v>4140</v>
      </c>
      <c r="E9" s="69">
        <f t="shared" si="0"/>
        <v>4140</v>
      </c>
      <c r="F9" s="69">
        <f t="shared" si="0"/>
        <v>4140</v>
      </c>
      <c r="G9" s="69">
        <f t="shared" si="0"/>
        <v>4140</v>
      </c>
      <c r="H9" s="69">
        <f t="shared" si="0"/>
        <v>4140</v>
      </c>
      <c r="I9" s="69">
        <f t="shared" si="0"/>
        <v>4140</v>
      </c>
      <c r="J9" s="69">
        <f t="shared" si="0"/>
        <v>4140</v>
      </c>
      <c r="K9" s="69">
        <f t="shared" si="0"/>
        <v>4140</v>
      </c>
      <c r="L9" s="69">
        <f t="shared" si="0"/>
        <v>4290</v>
      </c>
      <c r="M9" s="69">
        <f t="shared" si="0"/>
        <v>4290</v>
      </c>
      <c r="N9" s="69">
        <f t="shared" si="0"/>
        <v>4290</v>
      </c>
      <c r="O9" s="69">
        <f t="shared" si="0"/>
        <v>4290</v>
      </c>
      <c r="P9" s="69">
        <f t="shared" si="0"/>
        <v>4290</v>
      </c>
      <c r="Q9" s="69">
        <f t="shared" si="0"/>
        <v>4290</v>
      </c>
      <c r="R9" s="69">
        <f t="shared" si="0"/>
        <v>4400</v>
      </c>
      <c r="S9" s="69">
        <f t="shared" si="0"/>
        <v>4600</v>
      </c>
      <c r="T9" s="69">
        <f t="shared" si="0"/>
        <v>4600</v>
      </c>
      <c r="U9" s="69">
        <f t="shared" si="0"/>
        <v>4600</v>
      </c>
      <c r="V9" s="69">
        <f t="shared" si="0"/>
        <v>4600</v>
      </c>
      <c r="W9" s="69">
        <f t="shared" si="0"/>
        <v>4600</v>
      </c>
      <c r="X9" s="69">
        <f t="shared" si="0"/>
        <v>4600</v>
      </c>
      <c r="Y9" s="69">
        <f t="shared" si="0"/>
        <v>4600</v>
      </c>
      <c r="Z9" s="69">
        <f t="shared" si="0"/>
        <v>4600</v>
      </c>
      <c r="AA9" s="69">
        <f t="shared" si="0"/>
        <v>4700</v>
      </c>
      <c r="AB9" s="69">
        <f t="shared" si="0"/>
        <v>4700</v>
      </c>
      <c r="AC9" s="71"/>
      <c r="AD9" s="71"/>
    </row>
    <row r="10" customHeight="1" spans="1:30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 customHeight="1" spans="1:30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</row>
    <row r="12" customHeight="1" spans="1:30">
      <c r="A12" s="72" t="s">
        <v>66</v>
      </c>
      <c r="B12" s="70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</row>
    <row r="13" customHeight="1" spans="1:26">
      <c r="A13" s="73" t="s">
        <v>0</v>
      </c>
      <c r="B13" s="74" t="s">
        <v>67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48"/>
    </row>
    <row r="14" customHeight="1" spans="1:29">
      <c r="A14" s="7"/>
      <c r="B14" s="8">
        <f t="shared" ref="B14:T14" si="1">B2</f>
        <v>1</v>
      </c>
      <c r="C14" s="8">
        <f t="shared" si="1"/>
        <v>2</v>
      </c>
      <c r="D14" s="8">
        <f t="shared" si="1"/>
        <v>3</v>
      </c>
      <c r="E14" s="8">
        <f t="shared" si="1"/>
        <v>4</v>
      </c>
      <c r="F14" s="8">
        <f t="shared" si="1"/>
        <v>5</v>
      </c>
      <c r="G14" s="8">
        <f t="shared" si="1"/>
        <v>6</v>
      </c>
      <c r="H14" s="8">
        <f t="shared" si="1"/>
        <v>7</v>
      </c>
      <c r="I14" s="8">
        <f t="shared" si="1"/>
        <v>8</v>
      </c>
      <c r="J14" s="8">
        <f t="shared" si="1"/>
        <v>9</v>
      </c>
      <c r="K14" s="8">
        <f t="shared" si="1"/>
        <v>10</v>
      </c>
      <c r="L14" s="8">
        <f t="shared" si="1"/>
        <v>11</v>
      </c>
      <c r="M14" s="8">
        <f t="shared" si="1"/>
        <v>12</v>
      </c>
      <c r="N14" s="8">
        <f t="shared" si="1"/>
        <v>13</v>
      </c>
      <c r="O14" s="8">
        <f t="shared" si="1"/>
        <v>14</v>
      </c>
      <c r="P14" s="8">
        <f t="shared" si="1"/>
        <v>15</v>
      </c>
      <c r="Q14" s="8">
        <f t="shared" si="1"/>
        <v>16</v>
      </c>
      <c r="R14" s="8">
        <f t="shared" si="1"/>
        <v>17</v>
      </c>
      <c r="S14" s="8">
        <f t="shared" si="1"/>
        <v>18</v>
      </c>
      <c r="T14" s="8">
        <f t="shared" si="1"/>
        <v>19</v>
      </c>
      <c r="U14" s="81" t="s">
        <v>68</v>
      </c>
      <c r="V14" s="8">
        <f t="shared" ref="V14:AC14" si="2">U2</f>
        <v>20</v>
      </c>
      <c r="W14" s="8">
        <f t="shared" si="2"/>
        <v>21</v>
      </c>
      <c r="X14" s="8">
        <f t="shared" si="2"/>
        <v>22</v>
      </c>
      <c r="Y14" s="8">
        <f t="shared" si="2"/>
        <v>23</v>
      </c>
      <c r="Z14" s="8">
        <f t="shared" si="2"/>
        <v>24</v>
      </c>
      <c r="AA14" s="8">
        <f t="shared" si="2"/>
        <v>25</v>
      </c>
      <c r="AB14" s="8">
        <f t="shared" si="2"/>
        <v>26</v>
      </c>
      <c r="AC14" s="8">
        <f t="shared" si="2"/>
        <v>27</v>
      </c>
    </row>
    <row r="15" customHeight="1" spans="1:29">
      <c r="A15" s="9"/>
      <c r="B15" s="75">
        <f t="shared" ref="B15:T15" si="3">B3</f>
        <v>45427</v>
      </c>
      <c r="C15" s="75">
        <f t="shared" si="3"/>
        <v>45434</v>
      </c>
      <c r="D15" s="75">
        <f t="shared" si="3"/>
        <v>45441</v>
      </c>
      <c r="E15" s="75">
        <f t="shared" si="3"/>
        <v>45448</v>
      </c>
      <c r="F15" s="75">
        <f t="shared" si="3"/>
        <v>45455</v>
      </c>
      <c r="G15" s="75">
        <f t="shared" si="3"/>
        <v>45462</v>
      </c>
      <c r="H15" s="75">
        <f t="shared" si="3"/>
        <v>45469</v>
      </c>
      <c r="I15" s="75">
        <f t="shared" si="3"/>
        <v>45476</v>
      </c>
      <c r="J15" s="75">
        <f t="shared" si="3"/>
        <v>45483</v>
      </c>
      <c r="K15" s="75">
        <f t="shared" si="3"/>
        <v>45490</v>
      </c>
      <c r="L15" s="75">
        <f t="shared" si="3"/>
        <v>45497</v>
      </c>
      <c r="M15" s="75">
        <f t="shared" si="3"/>
        <v>45504</v>
      </c>
      <c r="N15" s="75">
        <f t="shared" si="3"/>
        <v>45511</v>
      </c>
      <c r="O15" s="75">
        <f t="shared" si="3"/>
        <v>45518</v>
      </c>
      <c r="P15" s="75">
        <f t="shared" si="3"/>
        <v>45525</v>
      </c>
      <c r="Q15" s="75">
        <f t="shared" si="3"/>
        <v>45531</v>
      </c>
      <c r="R15" s="75">
        <f t="shared" si="3"/>
        <v>45539</v>
      </c>
      <c r="S15" s="75">
        <f t="shared" si="3"/>
        <v>45546</v>
      </c>
      <c r="T15" s="75">
        <f t="shared" si="3"/>
        <v>45553</v>
      </c>
      <c r="U15" s="9"/>
      <c r="V15" s="75">
        <f t="shared" ref="V15:AC15" si="4">U3</f>
        <v>45560</v>
      </c>
      <c r="W15" s="75">
        <f t="shared" si="4"/>
        <v>45567</v>
      </c>
      <c r="X15" s="75">
        <f t="shared" si="4"/>
        <v>45574</v>
      </c>
      <c r="Y15" s="75">
        <f t="shared" si="4"/>
        <v>45581</v>
      </c>
      <c r="Z15" s="75">
        <f t="shared" si="4"/>
        <v>45588</v>
      </c>
      <c r="AA15" s="75">
        <f t="shared" si="4"/>
        <v>45594</v>
      </c>
      <c r="AB15" s="75">
        <f t="shared" si="4"/>
        <v>45603</v>
      </c>
      <c r="AC15" s="75">
        <f t="shared" si="4"/>
        <v>45609</v>
      </c>
    </row>
    <row r="16" customHeight="1" spans="1:29">
      <c r="A16" s="76" t="str">
        <f t="shared" ref="A16:A19" si="5">A4</f>
        <v>Абонемент в масс-маркет
спортзал на месяц</v>
      </c>
      <c r="B16" s="18"/>
      <c r="C16" s="18">
        <f t="shared" ref="C16:T16" si="6">C4/B4-1</f>
        <v>0</v>
      </c>
      <c r="D16" s="18">
        <f t="shared" si="6"/>
        <v>0</v>
      </c>
      <c r="E16" s="18">
        <f t="shared" si="6"/>
        <v>0</v>
      </c>
      <c r="F16" s="18">
        <f t="shared" si="6"/>
        <v>0</v>
      </c>
      <c r="G16" s="18">
        <f t="shared" si="6"/>
        <v>0</v>
      </c>
      <c r="H16" s="18">
        <f t="shared" si="6"/>
        <v>0</v>
      </c>
      <c r="I16" s="18">
        <f t="shared" si="6"/>
        <v>0</v>
      </c>
      <c r="J16" s="18">
        <f t="shared" si="6"/>
        <v>0</v>
      </c>
      <c r="K16" s="18">
        <f t="shared" si="6"/>
        <v>0</v>
      </c>
      <c r="L16" s="18">
        <f t="shared" si="6"/>
        <v>0</v>
      </c>
      <c r="M16" s="18">
        <f t="shared" si="6"/>
        <v>0</v>
      </c>
      <c r="N16" s="18">
        <f t="shared" si="6"/>
        <v>0</v>
      </c>
      <c r="O16" s="18">
        <f t="shared" si="6"/>
        <v>0</v>
      </c>
      <c r="P16" s="18">
        <f t="shared" si="6"/>
        <v>0</v>
      </c>
      <c r="Q16" s="18">
        <f t="shared" si="6"/>
        <v>0</v>
      </c>
      <c r="R16" s="18">
        <f t="shared" si="6"/>
        <v>0.0502283105022832</v>
      </c>
      <c r="S16" s="18">
        <f t="shared" si="6"/>
        <v>0</v>
      </c>
      <c r="T16" s="18">
        <f t="shared" si="6"/>
        <v>0</v>
      </c>
      <c r="U16" s="82">
        <f t="shared" ref="U16:U19" si="7">T4/B4-1</f>
        <v>0.0502283105022832</v>
      </c>
      <c r="V16" s="18">
        <f t="shared" ref="V16:AC16" si="8">U4/T4-1</f>
        <v>0</v>
      </c>
      <c r="W16" s="18">
        <f t="shared" si="8"/>
        <v>0</v>
      </c>
      <c r="X16" s="18">
        <f t="shared" si="8"/>
        <v>0</v>
      </c>
      <c r="Y16" s="18">
        <f t="shared" si="8"/>
        <v>0</v>
      </c>
      <c r="Z16" s="18">
        <f t="shared" si="8"/>
        <v>0</v>
      </c>
      <c r="AA16" s="18">
        <f t="shared" si="8"/>
        <v>0</v>
      </c>
      <c r="AB16" s="18">
        <f t="shared" si="8"/>
        <v>0</v>
      </c>
      <c r="AC16" s="18">
        <f t="shared" si="8"/>
        <v>0</v>
      </c>
    </row>
    <row r="17" customHeight="1" spans="1:29">
      <c r="A17" s="76" t="str">
        <f t="shared" si="5"/>
        <v>Стрижка женская</v>
      </c>
      <c r="B17" s="77"/>
      <c r="C17" s="18">
        <f t="shared" ref="C17:T17" si="9">C5/B5-1</f>
        <v>0</v>
      </c>
      <c r="D17" s="18">
        <f t="shared" si="9"/>
        <v>0</v>
      </c>
      <c r="E17" s="18">
        <f t="shared" si="9"/>
        <v>0</v>
      </c>
      <c r="F17" s="18">
        <f t="shared" si="9"/>
        <v>0</v>
      </c>
      <c r="G17" s="18">
        <f t="shared" si="9"/>
        <v>0</v>
      </c>
      <c r="H17" s="18">
        <f t="shared" si="9"/>
        <v>0</v>
      </c>
      <c r="I17" s="18">
        <f t="shared" si="9"/>
        <v>0</v>
      </c>
      <c r="J17" s="18">
        <f t="shared" si="9"/>
        <v>0</v>
      </c>
      <c r="K17" s="18">
        <f t="shared" si="9"/>
        <v>0</v>
      </c>
      <c r="L17" s="18">
        <f t="shared" si="9"/>
        <v>0.1875</v>
      </c>
      <c r="M17" s="18">
        <f t="shared" si="9"/>
        <v>0</v>
      </c>
      <c r="N17" s="18">
        <f t="shared" si="9"/>
        <v>0</v>
      </c>
      <c r="O17" s="18">
        <f t="shared" si="9"/>
        <v>0</v>
      </c>
      <c r="P17" s="18">
        <f t="shared" si="9"/>
        <v>0</v>
      </c>
      <c r="Q17" s="18">
        <f t="shared" si="9"/>
        <v>0</v>
      </c>
      <c r="R17" s="18">
        <f t="shared" si="9"/>
        <v>0</v>
      </c>
      <c r="S17" s="18">
        <f t="shared" si="9"/>
        <v>0</v>
      </c>
      <c r="T17" s="18">
        <f t="shared" si="9"/>
        <v>0</v>
      </c>
      <c r="U17" s="82">
        <f t="shared" si="7"/>
        <v>0.1875</v>
      </c>
      <c r="V17" s="18">
        <f t="shared" ref="V17:AC17" si="10">U5/T5-1</f>
        <v>0</v>
      </c>
      <c r="W17" s="18">
        <f t="shared" si="10"/>
        <v>0</v>
      </c>
      <c r="X17" s="18">
        <f t="shared" si="10"/>
        <v>0</v>
      </c>
      <c r="Y17" s="18">
        <f t="shared" si="10"/>
        <v>0</v>
      </c>
      <c r="Z17" s="18">
        <f t="shared" si="10"/>
        <v>0</v>
      </c>
      <c r="AA17" s="18">
        <f t="shared" si="10"/>
        <v>0</v>
      </c>
      <c r="AB17" s="18">
        <f t="shared" si="10"/>
        <v>0</v>
      </c>
      <c r="AC17" s="18">
        <f t="shared" si="10"/>
        <v>0</v>
      </c>
    </row>
    <row r="18" customHeight="1" spans="1:29">
      <c r="A18" s="76" t="str">
        <f t="shared" si="5"/>
        <v>Стрижка мужская</v>
      </c>
      <c r="B18" s="77"/>
      <c r="C18" s="18">
        <f t="shared" ref="C18:T18" si="11">C6/B6-1</f>
        <v>0</v>
      </c>
      <c r="D18" s="18">
        <f t="shared" si="11"/>
        <v>0</v>
      </c>
      <c r="E18" s="18">
        <f t="shared" si="11"/>
        <v>0</v>
      </c>
      <c r="F18" s="18">
        <f t="shared" si="11"/>
        <v>0</v>
      </c>
      <c r="G18" s="18">
        <f t="shared" si="11"/>
        <v>0</v>
      </c>
      <c r="H18" s="18">
        <f t="shared" si="11"/>
        <v>0</v>
      </c>
      <c r="I18" s="18">
        <f t="shared" si="11"/>
        <v>0</v>
      </c>
      <c r="J18" s="18">
        <f t="shared" si="11"/>
        <v>0</v>
      </c>
      <c r="K18" s="18">
        <f t="shared" si="11"/>
        <v>0</v>
      </c>
      <c r="L18" s="18">
        <f t="shared" si="11"/>
        <v>0</v>
      </c>
      <c r="M18" s="18">
        <f t="shared" si="11"/>
        <v>0</v>
      </c>
      <c r="N18" s="18">
        <f t="shared" si="11"/>
        <v>0</v>
      </c>
      <c r="O18" s="18">
        <f t="shared" si="11"/>
        <v>0</v>
      </c>
      <c r="P18" s="18">
        <f t="shared" si="11"/>
        <v>0</v>
      </c>
      <c r="Q18" s="18">
        <f t="shared" si="11"/>
        <v>0</v>
      </c>
      <c r="R18" s="18">
        <f t="shared" si="11"/>
        <v>0</v>
      </c>
      <c r="S18" s="18">
        <f t="shared" si="11"/>
        <v>0.444444444444444</v>
      </c>
      <c r="T18" s="18">
        <f t="shared" si="11"/>
        <v>0</v>
      </c>
      <c r="U18" s="82">
        <f t="shared" si="7"/>
        <v>0.444444444444444</v>
      </c>
      <c r="V18" s="18">
        <f t="shared" ref="V18:AC18" si="12">U6/T6-1</f>
        <v>0</v>
      </c>
      <c r="W18" s="18">
        <f t="shared" si="12"/>
        <v>0</v>
      </c>
      <c r="X18" s="18">
        <f t="shared" si="12"/>
        <v>0</v>
      </c>
      <c r="Y18" s="18">
        <f t="shared" si="12"/>
        <v>0</v>
      </c>
      <c r="Z18" s="18">
        <f t="shared" si="12"/>
        <v>0</v>
      </c>
      <c r="AA18" s="18">
        <f t="shared" si="12"/>
        <v>0</v>
      </c>
      <c r="AB18" s="18">
        <f t="shared" si="12"/>
        <v>0</v>
      </c>
      <c r="AC18" s="18">
        <f t="shared" si="12"/>
        <v>0</v>
      </c>
    </row>
    <row r="19" customHeight="1" spans="1:29">
      <c r="A19" s="76" t="str">
        <f t="shared" si="5"/>
        <v>Услуги оператора сотовой связи</v>
      </c>
      <c r="B19" s="77"/>
      <c r="C19" s="18">
        <f t="shared" ref="C19:T19" si="13">C7/B7-1</f>
        <v>0</v>
      </c>
      <c r="D19" s="18">
        <f t="shared" si="13"/>
        <v>0</v>
      </c>
      <c r="E19" s="18">
        <f t="shared" si="13"/>
        <v>0</v>
      </c>
      <c r="F19" s="18">
        <f t="shared" si="13"/>
        <v>0</v>
      </c>
      <c r="G19" s="18">
        <f t="shared" si="13"/>
        <v>0</v>
      </c>
      <c r="H19" s="18">
        <f t="shared" si="13"/>
        <v>0</v>
      </c>
      <c r="I19" s="18">
        <f t="shared" si="13"/>
        <v>0</v>
      </c>
      <c r="J19" s="18">
        <f t="shared" si="13"/>
        <v>0</v>
      </c>
      <c r="K19" s="18">
        <f t="shared" si="13"/>
        <v>0</v>
      </c>
      <c r="L19" s="18">
        <f t="shared" si="13"/>
        <v>0</v>
      </c>
      <c r="M19" s="18">
        <f t="shared" si="13"/>
        <v>0</v>
      </c>
      <c r="N19" s="18">
        <f t="shared" si="13"/>
        <v>0</v>
      </c>
      <c r="O19" s="18">
        <f t="shared" si="13"/>
        <v>0</v>
      </c>
      <c r="P19" s="18">
        <f t="shared" si="13"/>
        <v>0</v>
      </c>
      <c r="Q19" s="18">
        <f t="shared" si="13"/>
        <v>0</v>
      </c>
      <c r="R19" s="18">
        <f t="shared" si="13"/>
        <v>0</v>
      </c>
      <c r="S19" s="18">
        <f t="shared" si="13"/>
        <v>0</v>
      </c>
      <c r="T19" s="18">
        <f t="shared" si="13"/>
        <v>0</v>
      </c>
      <c r="U19" s="82">
        <f t="shared" si="7"/>
        <v>0</v>
      </c>
      <c r="V19" s="18">
        <f t="shared" ref="V19:AC19" si="14">U7/T7-1</f>
        <v>0</v>
      </c>
      <c r="W19" s="18">
        <f t="shared" si="14"/>
        <v>0</v>
      </c>
      <c r="X19" s="18">
        <f t="shared" si="14"/>
        <v>0</v>
      </c>
      <c r="Y19" s="18">
        <f t="shared" si="14"/>
        <v>0</v>
      </c>
      <c r="Z19" s="18">
        <f t="shared" si="14"/>
        <v>0</v>
      </c>
      <c r="AA19" s="18">
        <f t="shared" si="14"/>
        <v>0</v>
      </c>
      <c r="AB19" s="18">
        <f t="shared" si="14"/>
        <v>0.142857142857143</v>
      </c>
      <c r="AC19" s="18">
        <f t="shared" si="14"/>
        <v>0</v>
      </c>
    </row>
    <row r="20" customHeight="1" spans="1:29">
      <c r="A20" s="78" t="s">
        <v>107</v>
      </c>
      <c r="B20" s="79"/>
      <c r="C20" s="20">
        <f t="shared" ref="C20:T20" si="15">C9/B9-1</f>
        <v>0</v>
      </c>
      <c r="D20" s="20">
        <f t="shared" si="15"/>
        <v>0</v>
      </c>
      <c r="E20" s="20">
        <f t="shared" si="15"/>
        <v>0</v>
      </c>
      <c r="F20" s="20">
        <f t="shared" si="15"/>
        <v>0</v>
      </c>
      <c r="G20" s="20">
        <f t="shared" si="15"/>
        <v>0</v>
      </c>
      <c r="H20" s="20">
        <f t="shared" si="15"/>
        <v>0</v>
      </c>
      <c r="I20" s="20">
        <f t="shared" si="15"/>
        <v>0</v>
      </c>
      <c r="J20" s="20">
        <f t="shared" si="15"/>
        <v>0</v>
      </c>
      <c r="K20" s="20">
        <f t="shared" si="15"/>
        <v>0</v>
      </c>
      <c r="L20" s="20">
        <f t="shared" si="15"/>
        <v>0.036231884057971</v>
      </c>
      <c r="M20" s="20">
        <f t="shared" si="15"/>
        <v>0</v>
      </c>
      <c r="N20" s="20">
        <f t="shared" si="15"/>
        <v>0</v>
      </c>
      <c r="O20" s="20">
        <f t="shared" si="15"/>
        <v>0</v>
      </c>
      <c r="P20" s="20">
        <f t="shared" si="15"/>
        <v>0</v>
      </c>
      <c r="Q20" s="20">
        <f t="shared" si="15"/>
        <v>0</v>
      </c>
      <c r="R20" s="20">
        <f t="shared" si="15"/>
        <v>0.0256410256410255</v>
      </c>
      <c r="S20" s="20">
        <f t="shared" si="15"/>
        <v>0.0454545454545454</v>
      </c>
      <c r="T20" s="20">
        <f t="shared" si="15"/>
        <v>0</v>
      </c>
      <c r="U20" s="82">
        <f>T9/B9-1</f>
        <v>0.111111111111111</v>
      </c>
      <c r="V20" s="20">
        <f t="shared" ref="V20:AC20" si="16">U9/T9-1</f>
        <v>0</v>
      </c>
      <c r="W20" s="20">
        <f t="shared" si="16"/>
        <v>0</v>
      </c>
      <c r="X20" s="20">
        <f t="shared" si="16"/>
        <v>0</v>
      </c>
      <c r="Y20" s="20">
        <f t="shared" si="16"/>
        <v>0</v>
      </c>
      <c r="Z20" s="20">
        <f t="shared" si="16"/>
        <v>0</v>
      </c>
      <c r="AA20" s="20">
        <f t="shared" si="16"/>
        <v>0</v>
      </c>
      <c r="AB20" s="20">
        <f t="shared" si="16"/>
        <v>0.0217391304347827</v>
      </c>
      <c r="AC20" s="20">
        <f t="shared" si="16"/>
        <v>0</v>
      </c>
    </row>
    <row r="21" customHeight="1" spans="1:30">
      <c r="A21" s="70"/>
      <c r="B21" s="70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customHeight="1" spans="1:30">
      <c r="A22" s="80" t="s">
        <v>108</v>
      </c>
      <c r="B22" s="70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3">
        <f>(T9/B9)^(1/3)-1</f>
        <v>0.0357441686512863</v>
      </c>
      <c r="V22" s="43"/>
      <c r="W22" s="45"/>
      <c r="X22" s="45"/>
      <c r="Y22" s="45"/>
      <c r="Z22" s="45"/>
      <c r="AA22" s="45"/>
      <c r="AB22" s="45"/>
      <c r="AC22" s="45"/>
      <c r="AD22" s="45"/>
    </row>
    <row r="23" customHeight="1" spans="1:30">
      <c r="A23" s="80"/>
      <c r="B23" s="70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3"/>
      <c r="W23" s="45"/>
      <c r="X23" s="45"/>
      <c r="Y23" s="45"/>
      <c r="Z23" s="45"/>
      <c r="AA23" s="45"/>
      <c r="AB23" s="45"/>
      <c r="AC23" s="45"/>
      <c r="AD23" s="45"/>
    </row>
    <row r="24" customHeight="1" spans="1:30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customHeight="1" spans="1:30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customHeight="1" spans="1:30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customHeight="1" spans="1:30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</sheetData>
  <mergeCells count="5">
    <mergeCell ref="B1:Y1"/>
    <mergeCell ref="B13:Z13"/>
    <mergeCell ref="A1:A3"/>
    <mergeCell ref="A13:A15"/>
    <mergeCell ref="U14:U15"/>
  </mergeCells>
  <hyperlinks>
    <hyperlink ref="B8" r:id="rId1" display="Yandex 1"/>
    <hyperlink ref="C8" r:id="rId2" display="Yandex 2"/>
    <hyperlink ref="D8" r:id="rId3" display="Yandex 3"/>
    <hyperlink ref="E8" r:id="rId4" display="Yandex 4"/>
    <hyperlink ref="F8" r:id="rId5" display="Yandex 5"/>
    <hyperlink ref="G8" r:id="rId6" display="Yandex 6"/>
    <hyperlink ref="H8" r:id="rId7" display="Yandex 7"/>
    <hyperlink ref="I8" r:id="rId8" display="Yandex 8"/>
    <hyperlink ref="J8" r:id="rId9" display="Yandex 9"/>
    <hyperlink ref="K8" r:id="rId10" display="Yandex 10"/>
    <hyperlink ref="L8" r:id="rId11" display="Yandex 11"/>
    <hyperlink ref="M8" r:id="rId12" display="Yandex 12"/>
    <hyperlink ref="N8" r:id="rId13" display="Yandex 13"/>
    <hyperlink ref="O8" r:id="rId14" display="Yandex 14"/>
    <hyperlink ref="P8" r:id="rId15" display="Yandex 15"/>
    <hyperlink ref="Q8" r:id="rId16" display="Yandex 16"/>
    <hyperlink ref="R8" r:id="rId17" display="Yandex 17"/>
    <hyperlink ref="S8" r:id="rId18" display="Yandex 18"/>
    <hyperlink ref="T8" r:id="rId19" display="Yandex 19"/>
    <hyperlink ref="U8" r:id="rId20" display="Yandex 20"/>
    <hyperlink ref="V8" r:id="rId21" display="Yandex 21"/>
    <hyperlink ref="W8" r:id="rId22" display="Yandex 22"/>
    <hyperlink ref="X8" r:id="rId23" display="Yandex 23"/>
    <hyperlink ref="Y8" r:id="rId24" display="Yandex 24"/>
    <hyperlink ref="Z8" r:id="rId25" display="Yandex 25"/>
    <hyperlink ref="AA8" r:id="rId26" display="Yandex 26"/>
    <hyperlink ref="AB8" r:id="rId27" display="Yandex 27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28"/>
  <sheetViews>
    <sheetView workbookViewId="0">
      <pane xSplit="1" topLeftCell="B1" activePane="topRight" state="frozen"/>
      <selection/>
      <selection pane="topRight" activeCell="C2" sqref="C2"/>
    </sheetView>
  </sheetViews>
  <sheetFormatPr defaultColWidth="12.6339285714286" defaultRowHeight="15.75" customHeight="1"/>
  <cols>
    <col min="1" max="1" width="42.5" customWidth="1"/>
    <col min="2" max="2" width="9.38392857142857" customWidth="1"/>
    <col min="3" max="3" width="8.75" customWidth="1"/>
    <col min="4" max="4" width="9.38392857142857" customWidth="1"/>
    <col min="5" max="5" width="9.5" customWidth="1"/>
    <col min="6" max="6" width="8.88392857142857" customWidth="1"/>
    <col min="7" max="7" width="8.75" customWidth="1"/>
    <col min="8" max="8" width="9.25" customWidth="1"/>
    <col min="9" max="9" width="8.88392857142857" customWidth="1"/>
    <col min="10" max="10" width="9.13392857142857" customWidth="1"/>
    <col min="11" max="11" width="8.88392857142857" customWidth="1"/>
    <col min="12" max="12" width="9.88392857142857" customWidth="1"/>
    <col min="13" max="13" width="9.75" customWidth="1"/>
    <col min="14" max="14" width="10" customWidth="1"/>
    <col min="15" max="15" width="9.13392857142857" customWidth="1"/>
    <col min="16" max="16" width="9.75" customWidth="1"/>
  </cols>
  <sheetData>
    <row r="1" customHeight="1" spans="1:30">
      <c r="A1" s="55"/>
      <c r="B1" s="56" t="s">
        <v>2</v>
      </c>
      <c r="Z1" s="56"/>
      <c r="AA1" s="56"/>
      <c r="AB1" s="56"/>
      <c r="AC1" s="56"/>
      <c r="AD1" s="56"/>
    </row>
    <row r="2" customHeight="1" spans="1:30">
      <c r="A2" s="57"/>
      <c r="B2" s="58">
        <v>1</v>
      </c>
      <c r="C2" s="58">
        <v>2</v>
      </c>
      <c r="D2" s="58">
        <v>3</v>
      </c>
      <c r="E2" s="58">
        <v>4</v>
      </c>
      <c r="F2" s="58">
        <v>5</v>
      </c>
      <c r="G2" s="58">
        <v>6</v>
      </c>
      <c r="H2" s="58">
        <v>7</v>
      </c>
      <c r="I2" s="58">
        <v>8</v>
      </c>
      <c r="J2" s="58">
        <v>9</v>
      </c>
      <c r="K2" s="58">
        <v>10</v>
      </c>
      <c r="L2" s="58">
        <v>11</v>
      </c>
      <c r="M2" s="58">
        <v>12</v>
      </c>
      <c r="N2" s="58">
        <v>13</v>
      </c>
      <c r="O2" s="58">
        <v>14</v>
      </c>
      <c r="P2" s="58">
        <v>15</v>
      </c>
      <c r="Q2" s="58">
        <v>16</v>
      </c>
      <c r="R2" s="58">
        <v>17</v>
      </c>
      <c r="S2" s="58">
        <v>18</v>
      </c>
      <c r="T2" s="58">
        <v>19</v>
      </c>
      <c r="U2" s="58">
        <v>20</v>
      </c>
      <c r="V2" s="58">
        <v>21</v>
      </c>
      <c r="W2" s="58">
        <v>22</v>
      </c>
      <c r="X2" s="58">
        <v>23</v>
      </c>
      <c r="Y2" s="58">
        <v>24</v>
      </c>
      <c r="Z2" s="58">
        <v>25</v>
      </c>
      <c r="AA2" s="58">
        <v>26</v>
      </c>
      <c r="AB2" s="58">
        <v>27</v>
      </c>
      <c r="AC2" s="51"/>
      <c r="AD2" s="51"/>
    </row>
    <row r="3" customHeight="1" spans="1:30">
      <c r="A3" s="59"/>
      <c r="B3" s="60">
        <v>45427</v>
      </c>
      <c r="C3" s="60">
        <v>45434</v>
      </c>
      <c r="D3" s="60">
        <v>45441</v>
      </c>
      <c r="E3" s="60">
        <v>45448</v>
      </c>
      <c r="F3" s="60">
        <v>45455</v>
      </c>
      <c r="G3" s="60">
        <v>45462</v>
      </c>
      <c r="H3" s="60">
        <v>45469</v>
      </c>
      <c r="I3" s="60">
        <v>45476</v>
      </c>
      <c r="J3" s="60">
        <v>45483</v>
      </c>
      <c r="K3" s="60">
        <v>45490</v>
      </c>
      <c r="L3" s="60">
        <v>45497</v>
      </c>
      <c r="M3" s="60">
        <v>45504</v>
      </c>
      <c r="N3" s="60">
        <v>45511</v>
      </c>
      <c r="O3" s="60">
        <v>45518</v>
      </c>
      <c r="P3" s="60">
        <v>45525</v>
      </c>
      <c r="Q3" s="60">
        <v>45531</v>
      </c>
      <c r="R3" s="60">
        <v>45539</v>
      </c>
      <c r="S3" s="60">
        <v>45546</v>
      </c>
      <c r="T3" s="60">
        <v>45553</v>
      </c>
      <c r="U3" s="60">
        <v>45560</v>
      </c>
      <c r="V3" s="60">
        <v>45567</v>
      </c>
      <c r="W3" s="60">
        <v>45574</v>
      </c>
      <c r="X3" s="60">
        <v>45581</v>
      </c>
      <c r="Y3" s="60">
        <v>45588</v>
      </c>
      <c r="Z3" s="60">
        <v>45594</v>
      </c>
      <c r="AA3" s="60">
        <v>45603</v>
      </c>
      <c r="AB3" s="60">
        <v>45609</v>
      </c>
      <c r="AC3" s="52"/>
      <c r="AD3" s="52"/>
    </row>
    <row r="4" customHeight="1" spans="1:30">
      <c r="A4" s="61" t="s">
        <v>109</v>
      </c>
      <c r="B4" s="62">
        <v>160</v>
      </c>
      <c r="C4" s="63">
        <v>160</v>
      </c>
      <c r="D4" s="63">
        <v>160</v>
      </c>
      <c r="E4" s="63">
        <v>160</v>
      </c>
      <c r="F4" s="63">
        <v>160</v>
      </c>
      <c r="G4" s="63">
        <v>160</v>
      </c>
      <c r="H4" s="63">
        <v>160</v>
      </c>
      <c r="I4" s="63">
        <v>160</v>
      </c>
      <c r="J4" s="63">
        <v>160</v>
      </c>
      <c r="K4" s="63">
        <v>160</v>
      </c>
      <c r="L4" s="63">
        <v>160</v>
      </c>
      <c r="M4" s="63">
        <v>160</v>
      </c>
      <c r="N4" s="63">
        <v>160</v>
      </c>
      <c r="O4" s="63">
        <v>160</v>
      </c>
      <c r="P4" s="63">
        <v>160</v>
      </c>
      <c r="Q4" s="63">
        <v>160</v>
      </c>
      <c r="R4" s="63">
        <v>160</v>
      </c>
      <c r="S4" s="63">
        <v>160</v>
      </c>
      <c r="T4" s="63">
        <v>160</v>
      </c>
      <c r="U4" s="63">
        <v>160</v>
      </c>
      <c r="V4" s="63">
        <v>180</v>
      </c>
      <c r="W4" s="63">
        <v>180</v>
      </c>
      <c r="X4" s="63">
        <v>180</v>
      </c>
      <c r="Y4" s="63">
        <v>180</v>
      </c>
      <c r="Z4" s="83">
        <v>180</v>
      </c>
      <c r="AA4" s="83">
        <v>180</v>
      </c>
      <c r="AB4" s="83">
        <v>180</v>
      </c>
      <c r="AC4" s="87"/>
      <c r="AD4" s="87"/>
    </row>
    <row r="5" customHeight="1" spans="1:30">
      <c r="A5" s="61" t="s">
        <v>110</v>
      </c>
      <c r="B5" s="62">
        <v>405</v>
      </c>
      <c r="C5" s="63">
        <v>405</v>
      </c>
      <c r="D5" s="63">
        <v>405</v>
      </c>
      <c r="E5" s="63">
        <v>405</v>
      </c>
      <c r="F5" s="63">
        <v>405</v>
      </c>
      <c r="G5" s="63">
        <v>405</v>
      </c>
      <c r="H5" s="63">
        <v>410</v>
      </c>
      <c r="I5" s="63">
        <v>410</v>
      </c>
      <c r="J5" s="63">
        <v>410</v>
      </c>
      <c r="K5" s="63">
        <v>410</v>
      </c>
      <c r="L5" s="63">
        <v>410</v>
      </c>
      <c r="M5" s="63">
        <v>410</v>
      </c>
      <c r="N5" s="63">
        <v>410</v>
      </c>
      <c r="O5" s="63">
        <v>410</v>
      </c>
      <c r="P5" s="63">
        <v>410</v>
      </c>
      <c r="Q5" s="63">
        <v>410</v>
      </c>
      <c r="R5" s="63">
        <v>410</v>
      </c>
      <c r="S5" s="63">
        <v>410</v>
      </c>
      <c r="T5" s="63">
        <v>410</v>
      </c>
      <c r="U5" s="63">
        <v>419</v>
      </c>
      <c r="V5" s="63">
        <v>419</v>
      </c>
      <c r="W5" s="63">
        <v>419</v>
      </c>
      <c r="X5" s="63">
        <v>419</v>
      </c>
      <c r="Y5" s="63">
        <v>419</v>
      </c>
      <c r="Z5" s="63">
        <v>419</v>
      </c>
      <c r="AA5" s="63">
        <v>419</v>
      </c>
      <c r="AB5" s="63">
        <v>419</v>
      </c>
      <c r="AC5" s="87"/>
      <c r="AD5" s="87"/>
    </row>
    <row r="6" customHeight="1" spans="1:30">
      <c r="A6" s="61" t="s">
        <v>111</v>
      </c>
      <c r="B6" s="62">
        <v>729</v>
      </c>
      <c r="C6" s="63">
        <v>729</v>
      </c>
      <c r="D6" s="63">
        <v>729</v>
      </c>
      <c r="E6" s="63">
        <v>729</v>
      </c>
      <c r="F6" s="63">
        <v>729</v>
      </c>
      <c r="G6" s="63">
        <v>729</v>
      </c>
      <c r="H6" s="63">
        <v>729</v>
      </c>
      <c r="I6" s="63">
        <v>729</v>
      </c>
      <c r="J6" s="63">
        <v>729</v>
      </c>
      <c r="K6" s="63">
        <v>729</v>
      </c>
      <c r="L6" s="63">
        <v>729</v>
      </c>
      <c r="M6" s="63">
        <v>729</v>
      </c>
      <c r="N6" s="63">
        <v>729</v>
      </c>
      <c r="O6" s="63">
        <v>729</v>
      </c>
      <c r="P6" s="63">
        <v>729</v>
      </c>
      <c r="Q6" s="63">
        <v>729</v>
      </c>
      <c r="R6" s="63">
        <v>729</v>
      </c>
      <c r="S6" s="63">
        <v>729</v>
      </c>
      <c r="T6" s="63">
        <v>729</v>
      </c>
      <c r="U6" s="63">
        <v>759</v>
      </c>
      <c r="V6" s="63">
        <v>759</v>
      </c>
      <c r="W6" s="63">
        <v>759</v>
      </c>
      <c r="X6" s="63">
        <v>759</v>
      </c>
      <c r="Y6" s="63">
        <v>779</v>
      </c>
      <c r="Z6" s="63">
        <v>779</v>
      </c>
      <c r="AA6" s="63">
        <v>779</v>
      </c>
      <c r="AB6" s="63">
        <v>779</v>
      </c>
      <c r="AC6" s="87"/>
      <c r="AD6" s="87"/>
    </row>
    <row r="7" customHeight="1" spans="1:30">
      <c r="A7" s="64" t="s">
        <v>112</v>
      </c>
      <c r="B7" s="63">
        <v>249</v>
      </c>
      <c r="C7" s="63">
        <v>249</v>
      </c>
      <c r="D7" s="63">
        <v>249</v>
      </c>
      <c r="E7" s="63">
        <v>249</v>
      </c>
      <c r="F7" s="63">
        <v>249</v>
      </c>
      <c r="G7" s="63">
        <v>249</v>
      </c>
      <c r="H7" s="63">
        <v>249</v>
      </c>
      <c r="I7" s="63">
        <v>249</v>
      </c>
      <c r="J7" s="63">
        <v>249</v>
      </c>
      <c r="K7" s="63">
        <v>249</v>
      </c>
      <c r="L7" s="63">
        <v>249</v>
      </c>
      <c r="M7" s="63">
        <v>269</v>
      </c>
      <c r="N7" s="63">
        <v>269</v>
      </c>
      <c r="O7" s="63">
        <v>269</v>
      </c>
      <c r="P7" s="63">
        <v>269</v>
      </c>
      <c r="Q7" s="63">
        <v>269</v>
      </c>
      <c r="R7" s="63">
        <v>269</v>
      </c>
      <c r="S7" s="63">
        <v>269</v>
      </c>
      <c r="T7" s="63">
        <v>269</v>
      </c>
      <c r="U7" s="63">
        <v>269</v>
      </c>
      <c r="V7" s="63">
        <v>269</v>
      </c>
      <c r="W7" s="63">
        <v>269</v>
      </c>
      <c r="X7" s="63">
        <v>269</v>
      </c>
      <c r="Y7" s="63">
        <v>279</v>
      </c>
      <c r="Z7" s="84">
        <v>279</v>
      </c>
      <c r="AA7" s="84">
        <v>279</v>
      </c>
      <c r="AB7" s="85">
        <v>279</v>
      </c>
      <c r="AC7" s="87"/>
      <c r="AD7" s="87"/>
    </row>
    <row r="8" customHeight="1" spans="1:30">
      <c r="A8" s="65"/>
      <c r="B8" s="66" t="s">
        <v>38</v>
      </c>
      <c r="C8" s="67" t="s">
        <v>39</v>
      </c>
      <c r="D8" s="68" t="s">
        <v>40</v>
      </c>
      <c r="E8" s="68" t="s">
        <v>41</v>
      </c>
      <c r="F8" s="68" t="s">
        <v>42</v>
      </c>
      <c r="G8" s="68" t="s">
        <v>43</v>
      </c>
      <c r="H8" s="68" t="s">
        <v>44</v>
      </c>
      <c r="I8" s="68" t="s">
        <v>45</v>
      </c>
      <c r="J8" s="68" t="s">
        <v>46</v>
      </c>
      <c r="K8" s="68" t="s">
        <v>47</v>
      </c>
      <c r="L8" s="68" t="s">
        <v>48</v>
      </c>
      <c r="M8" s="68" t="s">
        <v>49</v>
      </c>
      <c r="N8" s="68" t="s">
        <v>50</v>
      </c>
      <c r="O8" s="68" t="s">
        <v>51</v>
      </c>
      <c r="P8" s="68" t="s">
        <v>52</v>
      </c>
      <c r="Q8" s="68" t="s">
        <v>53</v>
      </c>
      <c r="R8" s="68" t="s">
        <v>54</v>
      </c>
      <c r="S8" s="68" t="s">
        <v>55</v>
      </c>
      <c r="T8" s="68" t="s">
        <v>56</v>
      </c>
      <c r="U8" s="68" t="s">
        <v>57</v>
      </c>
      <c r="V8" s="68" t="s">
        <v>58</v>
      </c>
      <c r="W8" s="68" t="s">
        <v>59</v>
      </c>
      <c r="X8" s="68" t="s">
        <v>60</v>
      </c>
      <c r="Y8" s="68" t="s">
        <v>61</v>
      </c>
      <c r="Z8" s="68" t="s">
        <v>62</v>
      </c>
      <c r="AA8" s="68" t="s">
        <v>63</v>
      </c>
      <c r="AB8" s="86" t="s">
        <v>64</v>
      </c>
      <c r="AC8" s="71"/>
      <c r="AD8" s="71"/>
    </row>
    <row r="9" customHeight="1" spans="1:30">
      <c r="A9" s="65" t="s">
        <v>89</v>
      </c>
      <c r="B9" s="69">
        <f t="shared" ref="B9:AB9" si="0">SUM(B4:B7)</f>
        <v>1543</v>
      </c>
      <c r="C9" s="69">
        <f t="shared" si="0"/>
        <v>1543</v>
      </c>
      <c r="D9" s="69">
        <f t="shared" si="0"/>
        <v>1543</v>
      </c>
      <c r="E9" s="69">
        <f t="shared" si="0"/>
        <v>1543</v>
      </c>
      <c r="F9" s="69">
        <f t="shared" si="0"/>
        <v>1543</v>
      </c>
      <c r="G9" s="69">
        <f t="shared" si="0"/>
        <v>1543</v>
      </c>
      <c r="H9" s="69">
        <f t="shared" si="0"/>
        <v>1548</v>
      </c>
      <c r="I9" s="69">
        <f t="shared" si="0"/>
        <v>1548</v>
      </c>
      <c r="J9" s="69">
        <f t="shared" si="0"/>
        <v>1548</v>
      </c>
      <c r="K9" s="69">
        <f t="shared" si="0"/>
        <v>1548</v>
      </c>
      <c r="L9" s="69">
        <f t="shared" si="0"/>
        <v>1548</v>
      </c>
      <c r="M9" s="69">
        <f t="shared" si="0"/>
        <v>1568</v>
      </c>
      <c r="N9" s="69">
        <f t="shared" si="0"/>
        <v>1568</v>
      </c>
      <c r="O9" s="69">
        <f t="shared" si="0"/>
        <v>1568</v>
      </c>
      <c r="P9" s="69">
        <f t="shared" si="0"/>
        <v>1568</v>
      </c>
      <c r="Q9" s="69">
        <f t="shared" si="0"/>
        <v>1568</v>
      </c>
      <c r="R9" s="69">
        <f t="shared" si="0"/>
        <v>1568</v>
      </c>
      <c r="S9" s="69">
        <f t="shared" si="0"/>
        <v>1568</v>
      </c>
      <c r="T9" s="69">
        <f t="shared" si="0"/>
        <v>1568</v>
      </c>
      <c r="U9" s="69">
        <f t="shared" si="0"/>
        <v>1607</v>
      </c>
      <c r="V9" s="69">
        <f t="shared" si="0"/>
        <v>1627</v>
      </c>
      <c r="W9" s="69">
        <f t="shared" si="0"/>
        <v>1627</v>
      </c>
      <c r="X9" s="69">
        <f t="shared" si="0"/>
        <v>1627</v>
      </c>
      <c r="Y9" s="69">
        <f t="shared" si="0"/>
        <v>1657</v>
      </c>
      <c r="Z9" s="69">
        <f t="shared" si="0"/>
        <v>1657</v>
      </c>
      <c r="AA9" s="69">
        <f t="shared" si="0"/>
        <v>1657</v>
      </c>
      <c r="AB9" s="69">
        <f t="shared" si="0"/>
        <v>1657</v>
      </c>
      <c r="AC9" s="71"/>
      <c r="AD9" s="71"/>
    </row>
    <row r="10" customHeight="1" spans="1:30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 customHeight="1" spans="1:30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</row>
    <row r="12" customHeight="1" spans="1:30">
      <c r="A12" s="72" t="s">
        <v>66</v>
      </c>
      <c r="B12" s="70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</row>
    <row r="13" customHeight="1" spans="1:26">
      <c r="A13" s="73" t="s">
        <v>0</v>
      </c>
      <c r="B13" s="74" t="s">
        <v>67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48"/>
    </row>
    <row r="14" customHeight="1" spans="1:29">
      <c r="A14" s="7"/>
      <c r="B14" s="8">
        <f t="shared" ref="B14:T14" si="1">B2</f>
        <v>1</v>
      </c>
      <c r="C14" s="8">
        <f t="shared" si="1"/>
        <v>2</v>
      </c>
      <c r="D14" s="8">
        <f t="shared" si="1"/>
        <v>3</v>
      </c>
      <c r="E14" s="8">
        <f t="shared" si="1"/>
        <v>4</v>
      </c>
      <c r="F14" s="8">
        <f t="shared" si="1"/>
        <v>5</v>
      </c>
      <c r="G14" s="8">
        <f t="shared" si="1"/>
        <v>6</v>
      </c>
      <c r="H14" s="8">
        <f t="shared" si="1"/>
        <v>7</v>
      </c>
      <c r="I14" s="8">
        <f t="shared" si="1"/>
        <v>8</v>
      </c>
      <c r="J14" s="8">
        <f t="shared" si="1"/>
        <v>9</v>
      </c>
      <c r="K14" s="8">
        <f t="shared" si="1"/>
        <v>10</v>
      </c>
      <c r="L14" s="8">
        <f t="shared" si="1"/>
        <v>11</v>
      </c>
      <c r="M14" s="8">
        <f t="shared" si="1"/>
        <v>12</v>
      </c>
      <c r="N14" s="8">
        <f t="shared" si="1"/>
        <v>13</v>
      </c>
      <c r="O14" s="8">
        <f t="shared" si="1"/>
        <v>14</v>
      </c>
      <c r="P14" s="8">
        <f t="shared" si="1"/>
        <v>15</v>
      </c>
      <c r="Q14" s="8">
        <f t="shared" si="1"/>
        <v>16</v>
      </c>
      <c r="R14" s="8">
        <f t="shared" si="1"/>
        <v>17</v>
      </c>
      <c r="S14" s="8">
        <f t="shared" si="1"/>
        <v>18</v>
      </c>
      <c r="T14" s="8">
        <f t="shared" si="1"/>
        <v>19</v>
      </c>
      <c r="U14" s="81" t="s">
        <v>68</v>
      </c>
      <c r="V14" s="8">
        <f t="shared" ref="V14:AC14" si="2">U2</f>
        <v>20</v>
      </c>
      <c r="W14" s="8">
        <f t="shared" si="2"/>
        <v>21</v>
      </c>
      <c r="X14" s="8">
        <f t="shared" si="2"/>
        <v>22</v>
      </c>
      <c r="Y14" s="8">
        <f t="shared" si="2"/>
        <v>23</v>
      </c>
      <c r="Z14" s="8">
        <f t="shared" si="2"/>
        <v>24</v>
      </c>
      <c r="AA14" s="8">
        <f t="shared" si="2"/>
        <v>25</v>
      </c>
      <c r="AB14" s="8">
        <f t="shared" si="2"/>
        <v>26</v>
      </c>
      <c r="AC14" s="8">
        <f t="shared" si="2"/>
        <v>27</v>
      </c>
    </row>
    <row r="15" customHeight="1" spans="1:29">
      <c r="A15" s="9"/>
      <c r="B15" s="75">
        <f t="shared" ref="B15:T15" si="3">B3</f>
        <v>45427</v>
      </c>
      <c r="C15" s="75">
        <f t="shared" si="3"/>
        <v>45434</v>
      </c>
      <c r="D15" s="75">
        <f t="shared" si="3"/>
        <v>45441</v>
      </c>
      <c r="E15" s="75">
        <f t="shared" si="3"/>
        <v>45448</v>
      </c>
      <c r="F15" s="75">
        <f t="shared" si="3"/>
        <v>45455</v>
      </c>
      <c r="G15" s="75">
        <f t="shared" si="3"/>
        <v>45462</v>
      </c>
      <c r="H15" s="75">
        <f t="shared" si="3"/>
        <v>45469</v>
      </c>
      <c r="I15" s="75">
        <f t="shared" si="3"/>
        <v>45476</v>
      </c>
      <c r="J15" s="75">
        <f t="shared" si="3"/>
        <v>45483</v>
      </c>
      <c r="K15" s="75">
        <f t="shared" si="3"/>
        <v>45490</v>
      </c>
      <c r="L15" s="75">
        <f t="shared" si="3"/>
        <v>45497</v>
      </c>
      <c r="M15" s="75">
        <f t="shared" si="3"/>
        <v>45504</v>
      </c>
      <c r="N15" s="75">
        <f t="shared" si="3"/>
        <v>45511</v>
      </c>
      <c r="O15" s="75">
        <f t="shared" si="3"/>
        <v>45518</v>
      </c>
      <c r="P15" s="75">
        <f t="shared" si="3"/>
        <v>45525</v>
      </c>
      <c r="Q15" s="75">
        <f t="shared" si="3"/>
        <v>45531</v>
      </c>
      <c r="R15" s="75">
        <f t="shared" si="3"/>
        <v>45539</v>
      </c>
      <c r="S15" s="75">
        <f t="shared" si="3"/>
        <v>45546</v>
      </c>
      <c r="T15" s="75">
        <f t="shared" si="3"/>
        <v>45553</v>
      </c>
      <c r="U15" s="9"/>
      <c r="V15" s="75">
        <f t="shared" ref="V15:AC15" si="4">U3</f>
        <v>45560</v>
      </c>
      <c r="W15" s="75">
        <f t="shared" si="4"/>
        <v>45567</v>
      </c>
      <c r="X15" s="75">
        <f t="shared" si="4"/>
        <v>45574</v>
      </c>
      <c r="Y15" s="75">
        <f t="shared" si="4"/>
        <v>45581</v>
      </c>
      <c r="Z15" s="75">
        <f t="shared" si="4"/>
        <v>45588</v>
      </c>
      <c r="AA15" s="75">
        <f t="shared" si="4"/>
        <v>45594</v>
      </c>
      <c r="AB15" s="75">
        <f t="shared" si="4"/>
        <v>45603</v>
      </c>
      <c r="AC15" s="75">
        <f t="shared" si="4"/>
        <v>45609</v>
      </c>
    </row>
    <row r="16" customHeight="1" spans="1:29">
      <c r="A16" s="76" t="str">
        <f t="shared" ref="A16:A19" si="5">A4</f>
        <v>Капучино 0,3 в популярной сети кофеен</v>
      </c>
      <c r="B16" s="18"/>
      <c r="C16" s="18">
        <f t="shared" ref="C16:T16" si="6">C4/B4-1</f>
        <v>0</v>
      </c>
      <c r="D16" s="18">
        <f t="shared" si="6"/>
        <v>0</v>
      </c>
      <c r="E16" s="18">
        <f t="shared" si="6"/>
        <v>0</v>
      </c>
      <c r="F16" s="18">
        <f t="shared" si="6"/>
        <v>0</v>
      </c>
      <c r="G16" s="18">
        <f t="shared" si="6"/>
        <v>0</v>
      </c>
      <c r="H16" s="18">
        <f t="shared" si="6"/>
        <v>0</v>
      </c>
      <c r="I16" s="18">
        <f t="shared" si="6"/>
        <v>0</v>
      </c>
      <c r="J16" s="18">
        <f t="shared" si="6"/>
        <v>0</v>
      </c>
      <c r="K16" s="18">
        <f t="shared" si="6"/>
        <v>0</v>
      </c>
      <c r="L16" s="18">
        <f t="shared" si="6"/>
        <v>0</v>
      </c>
      <c r="M16" s="18">
        <f t="shared" si="6"/>
        <v>0</v>
      </c>
      <c r="N16" s="18">
        <f t="shared" si="6"/>
        <v>0</v>
      </c>
      <c r="O16" s="18">
        <f t="shared" si="6"/>
        <v>0</v>
      </c>
      <c r="P16" s="18">
        <f t="shared" si="6"/>
        <v>0</v>
      </c>
      <c r="Q16" s="18">
        <f t="shared" si="6"/>
        <v>0</v>
      </c>
      <c r="R16" s="18">
        <f t="shared" si="6"/>
        <v>0</v>
      </c>
      <c r="S16" s="18">
        <f t="shared" si="6"/>
        <v>0</v>
      </c>
      <c r="T16" s="18">
        <f t="shared" si="6"/>
        <v>0</v>
      </c>
      <c r="U16" s="82">
        <f t="shared" ref="U16:U19" si="7">T4/B4-1</f>
        <v>0</v>
      </c>
      <c r="V16" s="18">
        <f t="shared" ref="V16:AC16" si="8">U4/T4-1</f>
        <v>0</v>
      </c>
      <c r="W16" s="18">
        <f t="shared" si="8"/>
        <v>0.125</v>
      </c>
      <c r="X16" s="18">
        <f t="shared" si="8"/>
        <v>0</v>
      </c>
      <c r="Y16" s="18">
        <f t="shared" si="8"/>
        <v>0</v>
      </c>
      <c r="Z16" s="18">
        <f t="shared" si="8"/>
        <v>0</v>
      </c>
      <c r="AA16" s="18">
        <f t="shared" si="8"/>
        <v>0</v>
      </c>
      <c r="AB16" s="18">
        <f t="shared" si="8"/>
        <v>0</v>
      </c>
      <c r="AC16" s="18">
        <f t="shared" si="8"/>
        <v>0</v>
      </c>
    </row>
    <row r="17" customHeight="1" spans="1:29">
      <c r="A17" s="76" t="str">
        <f t="shared" si="5"/>
        <v>Обед в популярном сетевом кафе на 1 человека</v>
      </c>
      <c r="B17" s="77"/>
      <c r="C17" s="18">
        <f t="shared" ref="C17:T17" si="9">C5/B5-1</f>
        <v>0</v>
      </c>
      <c r="D17" s="18">
        <f t="shared" si="9"/>
        <v>0</v>
      </c>
      <c r="E17" s="18">
        <f t="shared" si="9"/>
        <v>0</v>
      </c>
      <c r="F17" s="18">
        <f t="shared" si="9"/>
        <v>0</v>
      </c>
      <c r="G17" s="18">
        <f t="shared" si="9"/>
        <v>0</v>
      </c>
      <c r="H17" s="18">
        <f t="shared" si="9"/>
        <v>0.0123456790123457</v>
      </c>
      <c r="I17" s="18">
        <f t="shared" si="9"/>
        <v>0</v>
      </c>
      <c r="J17" s="18">
        <f t="shared" si="9"/>
        <v>0</v>
      </c>
      <c r="K17" s="18">
        <f t="shared" si="9"/>
        <v>0</v>
      </c>
      <c r="L17" s="18">
        <f t="shared" si="9"/>
        <v>0</v>
      </c>
      <c r="M17" s="18">
        <f t="shared" si="9"/>
        <v>0</v>
      </c>
      <c r="N17" s="18">
        <f t="shared" si="9"/>
        <v>0</v>
      </c>
      <c r="O17" s="18">
        <f t="shared" si="9"/>
        <v>0</v>
      </c>
      <c r="P17" s="18">
        <f t="shared" si="9"/>
        <v>0</v>
      </c>
      <c r="Q17" s="18">
        <f t="shared" si="9"/>
        <v>0</v>
      </c>
      <c r="R17" s="18">
        <f t="shared" si="9"/>
        <v>0</v>
      </c>
      <c r="S17" s="18">
        <f t="shared" si="9"/>
        <v>0</v>
      </c>
      <c r="T17" s="18">
        <f t="shared" si="9"/>
        <v>0</v>
      </c>
      <c r="U17" s="82">
        <f t="shared" si="7"/>
        <v>0.0123456790123457</v>
      </c>
      <c r="V17" s="18">
        <f t="shared" ref="V17:AC17" si="10">U5/T5-1</f>
        <v>0.0219512195121951</v>
      </c>
      <c r="W17" s="18">
        <f t="shared" si="10"/>
        <v>0</v>
      </c>
      <c r="X17" s="18">
        <f t="shared" si="10"/>
        <v>0</v>
      </c>
      <c r="Y17" s="18">
        <f t="shared" si="10"/>
        <v>0</v>
      </c>
      <c r="Z17" s="18">
        <f t="shared" si="10"/>
        <v>0</v>
      </c>
      <c r="AA17" s="18">
        <f t="shared" si="10"/>
        <v>0</v>
      </c>
      <c r="AB17" s="18">
        <f t="shared" si="10"/>
        <v>0</v>
      </c>
      <c r="AC17" s="18">
        <f t="shared" si="10"/>
        <v>0</v>
      </c>
    </row>
    <row r="18" customHeight="1" spans="1:29">
      <c r="A18" s="76" t="str">
        <f t="shared" si="5"/>
        <v>Пицца Маргарита 30 см из популярной сети </v>
      </c>
      <c r="B18" s="77"/>
      <c r="C18" s="18">
        <f t="shared" ref="C18:T18" si="11">C6/B6-1</f>
        <v>0</v>
      </c>
      <c r="D18" s="18">
        <f t="shared" si="11"/>
        <v>0</v>
      </c>
      <c r="E18" s="18">
        <f t="shared" si="11"/>
        <v>0</v>
      </c>
      <c r="F18" s="18">
        <f t="shared" si="11"/>
        <v>0</v>
      </c>
      <c r="G18" s="18">
        <f t="shared" si="11"/>
        <v>0</v>
      </c>
      <c r="H18" s="18">
        <f t="shared" si="11"/>
        <v>0</v>
      </c>
      <c r="I18" s="18">
        <f t="shared" si="11"/>
        <v>0</v>
      </c>
      <c r="J18" s="18">
        <f t="shared" si="11"/>
        <v>0</v>
      </c>
      <c r="K18" s="18">
        <f t="shared" si="11"/>
        <v>0</v>
      </c>
      <c r="L18" s="18">
        <f t="shared" si="11"/>
        <v>0</v>
      </c>
      <c r="M18" s="18">
        <f t="shared" si="11"/>
        <v>0</v>
      </c>
      <c r="N18" s="18">
        <f t="shared" si="11"/>
        <v>0</v>
      </c>
      <c r="O18" s="18">
        <f t="shared" si="11"/>
        <v>0</v>
      </c>
      <c r="P18" s="18">
        <f t="shared" si="11"/>
        <v>0</v>
      </c>
      <c r="Q18" s="18">
        <f t="shared" si="11"/>
        <v>0</v>
      </c>
      <c r="R18" s="18">
        <f t="shared" si="11"/>
        <v>0</v>
      </c>
      <c r="S18" s="18">
        <f t="shared" si="11"/>
        <v>0</v>
      </c>
      <c r="T18" s="18">
        <f t="shared" si="11"/>
        <v>0</v>
      </c>
      <c r="U18" s="82">
        <f t="shared" si="7"/>
        <v>0</v>
      </c>
      <c r="V18" s="18">
        <f t="shared" ref="V18:AC18" si="12">U6/T6-1</f>
        <v>0.0411522633744856</v>
      </c>
      <c r="W18" s="18">
        <f t="shared" si="12"/>
        <v>0</v>
      </c>
      <c r="X18" s="18">
        <f t="shared" si="12"/>
        <v>0</v>
      </c>
      <c r="Y18" s="18">
        <f t="shared" si="12"/>
        <v>0</v>
      </c>
      <c r="Z18" s="18">
        <f t="shared" si="12"/>
        <v>0.0263504611330698</v>
      </c>
      <c r="AA18" s="18">
        <f t="shared" si="12"/>
        <v>0</v>
      </c>
      <c r="AB18" s="18">
        <f t="shared" si="12"/>
        <v>0</v>
      </c>
      <c r="AC18" s="18">
        <f t="shared" si="12"/>
        <v>0</v>
      </c>
    </row>
    <row r="19" customHeight="1" spans="1:29">
      <c r="A19" s="76" t="str">
        <f t="shared" si="5"/>
        <v>Сырники со сметаной из популярного сервиса доставки</v>
      </c>
      <c r="B19" s="77"/>
      <c r="C19" s="18">
        <f t="shared" ref="C19:T19" si="13">C7/B7-1</f>
        <v>0</v>
      </c>
      <c r="D19" s="18">
        <f t="shared" si="13"/>
        <v>0</v>
      </c>
      <c r="E19" s="18">
        <f t="shared" si="13"/>
        <v>0</v>
      </c>
      <c r="F19" s="18">
        <f t="shared" si="13"/>
        <v>0</v>
      </c>
      <c r="G19" s="18">
        <f t="shared" si="13"/>
        <v>0</v>
      </c>
      <c r="H19" s="18">
        <f t="shared" si="13"/>
        <v>0</v>
      </c>
      <c r="I19" s="18">
        <f t="shared" si="13"/>
        <v>0</v>
      </c>
      <c r="J19" s="18">
        <f t="shared" si="13"/>
        <v>0</v>
      </c>
      <c r="K19" s="18">
        <f t="shared" si="13"/>
        <v>0</v>
      </c>
      <c r="L19" s="18">
        <f t="shared" si="13"/>
        <v>0</v>
      </c>
      <c r="M19" s="18">
        <f t="shared" si="13"/>
        <v>0.0803212851405624</v>
      </c>
      <c r="N19" s="18">
        <f t="shared" si="13"/>
        <v>0</v>
      </c>
      <c r="O19" s="18">
        <f t="shared" si="13"/>
        <v>0</v>
      </c>
      <c r="P19" s="18">
        <f t="shared" si="13"/>
        <v>0</v>
      </c>
      <c r="Q19" s="18">
        <f t="shared" si="13"/>
        <v>0</v>
      </c>
      <c r="R19" s="18">
        <f t="shared" si="13"/>
        <v>0</v>
      </c>
      <c r="S19" s="18">
        <f t="shared" si="13"/>
        <v>0</v>
      </c>
      <c r="T19" s="18">
        <f t="shared" si="13"/>
        <v>0</v>
      </c>
      <c r="U19" s="82">
        <f t="shared" si="7"/>
        <v>0.0803212851405624</v>
      </c>
      <c r="V19" s="18">
        <f t="shared" ref="V19:AC19" si="14">U7/T7-1</f>
        <v>0</v>
      </c>
      <c r="W19" s="18">
        <f t="shared" si="14"/>
        <v>0</v>
      </c>
      <c r="X19" s="18">
        <f t="shared" si="14"/>
        <v>0</v>
      </c>
      <c r="Y19" s="18">
        <f t="shared" si="14"/>
        <v>0</v>
      </c>
      <c r="Z19" s="18">
        <f t="shared" si="14"/>
        <v>0.037174721189591</v>
      </c>
      <c r="AA19" s="18">
        <f t="shared" si="14"/>
        <v>0</v>
      </c>
      <c r="AB19" s="18">
        <f t="shared" si="14"/>
        <v>0</v>
      </c>
      <c r="AC19" s="18">
        <f t="shared" si="14"/>
        <v>0</v>
      </c>
    </row>
    <row r="20" customHeight="1" spans="1:29">
      <c r="A20" s="78" t="s">
        <v>107</v>
      </c>
      <c r="B20" s="79"/>
      <c r="C20" s="20">
        <f t="shared" ref="C20:T20" si="15">C9/B9-1</f>
        <v>0</v>
      </c>
      <c r="D20" s="20">
        <f t="shared" si="15"/>
        <v>0</v>
      </c>
      <c r="E20" s="20">
        <f t="shared" si="15"/>
        <v>0</v>
      </c>
      <c r="F20" s="20">
        <f t="shared" si="15"/>
        <v>0</v>
      </c>
      <c r="G20" s="20">
        <f t="shared" si="15"/>
        <v>0</v>
      </c>
      <c r="H20" s="20">
        <f t="shared" si="15"/>
        <v>0.00324044069993512</v>
      </c>
      <c r="I20" s="20">
        <f t="shared" si="15"/>
        <v>0</v>
      </c>
      <c r="J20" s="20">
        <f t="shared" si="15"/>
        <v>0</v>
      </c>
      <c r="K20" s="20">
        <f t="shared" si="15"/>
        <v>0</v>
      </c>
      <c r="L20" s="20">
        <f t="shared" si="15"/>
        <v>0</v>
      </c>
      <c r="M20" s="20">
        <f t="shared" si="15"/>
        <v>0.0129198966408268</v>
      </c>
      <c r="N20" s="20">
        <f t="shared" si="15"/>
        <v>0</v>
      </c>
      <c r="O20" s="20">
        <f t="shared" si="15"/>
        <v>0</v>
      </c>
      <c r="P20" s="20">
        <f t="shared" si="15"/>
        <v>0</v>
      </c>
      <c r="Q20" s="20">
        <f t="shared" si="15"/>
        <v>0</v>
      </c>
      <c r="R20" s="20">
        <f t="shared" si="15"/>
        <v>0</v>
      </c>
      <c r="S20" s="20">
        <f t="shared" si="15"/>
        <v>0</v>
      </c>
      <c r="T20" s="20">
        <f t="shared" si="15"/>
        <v>0</v>
      </c>
      <c r="U20" s="82">
        <f>T9/B9-1</f>
        <v>0.016202203499676</v>
      </c>
      <c r="V20" s="20">
        <f t="shared" ref="V20:AC20" si="16">U9/T9-1</f>
        <v>0.0248724489795917</v>
      </c>
      <c r="W20" s="20">
        <f t="shared" si="16"/>
        <v>0.0124455507156191</v>
      </c>
      <c r="X20" s="20">
        <f t="shared" si="16"/>
        <v>0</v>
      </c>
      <c r="Y20" s="20">
        <f t="shared" si="16"/>
        <v>0</v>
      </c>
      <c r="Z20" s="20">
        <f t="shared" si="16"/>
        <v>0.018438844499078</v>
      </c>
      <c r="AA20" s="20">
        <f t="shared" si="16"/>
        <v>0</v>
      </c>
      <c r="AB20" s="20">
        <f t="shared" si="16"/>
        <v>0</v>
      </c>
      <c r="AC20" s="20">
        <f t="shared" si="16"/>
        <v>0</v>
      </c>
    </row>
    <row r="21" customHeight="1" spans="1:30">
      <c r="A21" s="70"/>
      <c r="B21" s="70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customHeight="1" spans="1:30">
      <c r="A22" s="80" t="s">
        <v>108</v>
      </c>
      <c r="B22" s="70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3">
        <f>(T9/B9)^(1/3)-1</f>
        <v>0.00537182631123989</v>
      </c>
      <c r="V22" s="43"/>
      <c r="W22" s="45"/>
      <c r="X22" s="45"/>
      <c r="Y22" s="45"/>
      <c r="Z22" s="45"/>
      <c r="AA22" s="45"/>
      <c r="AB22" s="45"/>
      <c r="AC22" s="45"/>
      <c r="AD22" s="45"/>
    </row>
    <row r="23" customHeight="1" spans="1:30">
      <c r="A23" s="80"/>
      <c r="B23" s="70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3"/>
      <c r="V23" s="43"/>
      <c r="W23" s="45"/>
      <c r="X23" s="45"/>
      <c r="Y23" s="45"/>
      <c r="Z23" s="45"/>
      <c r="AA23" s="45"/>
      <c r="AB23" s="45"/>
      <c r="AC23" s="45"/>
      <c r="AD23" s="45"/>
    </row>
    <row r="24" customHeight="1" spans="1:30">
      <c r="A24" s="80"/>
      <c r="B24" s="7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3"/>
      <c r="W24" s="45"/>
      <c r="X24" s="45"/>
      <c r="Y24" s="45"/>
      <c r="Z24" s="45"/>
      <c r="AA24" s="45"/>
      <c r="AB24" s="45"/>
      <c r="AC24" s="45"/>
      <c r="AD24" s="45"/>
    </row>
    <row r="25" customHeight="1" spans="1:30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customHeight="1" spans="1:30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customHeight="1" spans="1:30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customHeight="1" spans="1:30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</sheetData>
  <mergeCells count="5">
    <mergeCell ref="B1:Y1"/>
    <mergeCell ref="B13:Z13"/>
    <mergeCell ref="A1:A3"/>
    <mergeCell ref="A13:A15"/>
    <mergeCell ref="U14:U15"/>
  </mergeCells>
  <hyperlinks>
    <hyperlink ref="B8" r:id="rId3" display="Yandex 1"/>
    <hyperlink ref="C8" r:id="rId4" display="Yandex 2"/>
    <hyperlink ref="D8" r:id="rId5" display="Yandex 3"/>
    <hyperlink ref="E8" r:id="rId6" display="Yandex 4"/>
    <hyperlink ref="F8" r:id="rId7" display="Yandex 5"/>
    <hyperlink ref="G8" r:id="rId8" display="Yandex 6"/>
    <hyperlink ref="H8" r:id="rId9" display="Yandex 7"/>
    <hyperlink ref="I8" r:id="rId10" display="Yandex 8"/>
    <hyperlink ref="J8" r:id="rId11" display="Yandex 9"/>
    <hyperlink ref="K8" r:id="rId12" display="Yandex 10"/>
    <hyperlink ref="L8" r:id="rId13" display="Yandex 11"/>
    <hyperlink ref="M8" r:id="rId14" display="Yandex 12"/>
    <hyperlink ref="N8" r:id="rId15" display="Yandex 13"/>
    <hyperlink ref="O8" r:id="rId16" display="Yandex 14"/>
    <hyperlink ref="P8" r:id="rId17" display="Yandex 15"/>
    <hyperlink ref="Q8" r:id="rId18" display="Yandex 16"/>
    <hyperlink ref="R8" r:id="rId19" display="Yandex 17"/>
    <hyperlink ref="S8" r:id="rId20" display="Yandex 18"/>
    <hyperlink ref="T8" r:id="rId21" display="Yandex 19"/>
    <hyperlink ref="U8" r:id="rId22" display="Yandex 20"/>
    <hyperlink ref="V8" r:id="rId23" display="Yandex 21"/>
    <hyperlink ref="W8" r:id="rId24" display="Yandex 22"/>
    <hyperlink ref="X8" r:id="rId25" display="Yandex 23"/>
    <hyperlink ref="Y8" r:id="rId26" display="Yandex 24"/>
    <hyperlink ref="Z8" r:id="rId27" display="Yandex 25"/>
    <hyperlink ref="AA8" r:id="rId28" display="Yandex 26"/>
    <hyperlink ref="AB8" r:id="rId29" display="Yandex 27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D100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B6" sqref="B6"/>
    </sheetView>
  </sheetViews>
  <sheetFormatPr defaultColWidth="12.6339285714286" defaultRowHeight="15.75" customHeight="1"/>
  <cols>
    <col min="1" max="1" width="25.3839285714286" customWidth="1"/>
    <col min="2" max="28" width="13.1339285714286" customWidth="1"/>
  </cols>
  <sheetData>
    <row r="1" ht="16.8" spans="1:29">
      <c r="A1" s="1" t="s">
        <v>113</v>
      </c>
      <c r="B1" s="2"/>
      <c r="C1" s="2"/>
      <c r="D1" s="2"/>
      <c r="E1" s="31"/>
      <c r="F1" s="32">
        <v>1</v>
      </c>
      <c r="G1" s="31"/>
      <c r="H1" s="31"/>
      <c r="I1" s="31"/>
      <c r="J1" s="31"/>
      <c r="K1" s="32">
        <v>2</v>
      </c>
      <c r="L1" s="31"/>
      <c r="M1" s="31"/>
      <c r="N1" s="31"/>
      <c r="O1" s="32">
        <v>3</v>
      </c>
      <c r="P1" s="31"/>
      <c r="Q1" s="31"/>
      <c r="R1" s="31"/>
      <c r="S1" s="31"/>
      <c r="T1" s="32">
        <v>4</v>
      </c>
      <c r="U1" s="31"/>
      <c r="V1" s="31"/>
      <c r="W1" s="31"/>
      <c r="X1" s="32">
        <v>5</v>
      </c>
      <c r="Y1" s="31"/>
      <c r="Z1" s="31"/>
      <c r="AA1" s="31"/>
      <c r="AB1" s="32">
        <v>6</v>
      </c>
      <c r="AC1" s="31"/>
    </row>
    <row r="2" ht="7.5" customHeight="1" spans="1:28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5.2" spans="1:30">
      <c r="A3" s="4" t="s">
        <v>114</v>
      </c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48"/>
      <c r="Z3" s="49"/>
      <c r="AA3" s="49"/>
      <c r="AB3" s="49"/>
      <c r="AC3" s="50"/>
      <c r="AD3" s="50"/>
    </row>
    <row r="4" ht="15.2" spans="1:30">
      <c r="A4" s="7"/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  <c r="N4" s="8">
        <v>13</v>
      </c>
      <c r="O4" s="8">
        <v>14</v>
      </c>
      <c r="P4" s="8">
        <v>15</v>
      </c>
      <c r="Q4" s="8">
        <v>16</v>
      </c>
      <c r="R4" s="8">
        <v>17</v>
      </c>
      <c r="S4" s="8">
        <v>18</v>
      </c>
      <c r="T4" s="8">
        <v>19</v>
      </c>
      <c r="U4" s="8">
        <v>20</v>
      </c>
      <c r="V4" s="8">
        <v>21</v>
      </c>
      <c r="W4" s="8">
        <v>22</v>
      </c>
      <c r="X4" s="8">
        <v>23</v>
      </c>
      <c r="Y4" s="8">
        <v>24</v>
      </c>
      <c r="Z4" s="8">
        <v>25</v>
      </c>
      <c r="AA4" s="8">
        <v>26</v>
      </c>
      <c r="AB4" s="8">
        <v>27</v>
      </c>
      <c r="AC4" s="51"/>
      <c r="AD4" s="51"/>
    </row>
    <row r="5" ht="15.2" spans="1:30">
      <c r="A5" s="9"/>
      <c r="B5" s="10">
        <v>45427</v>
      </c>
      <c r="C5" s="10">
        <v>45434</v>
      </c>
      <c r="D5" s="10">
        <v>45441</v>
      </c>
      <c r="E5" s="10">
        <v>45448</v>
      </c>
      <c r="F5" s="10">
        <v>45455</v>
      </c>
      <c r="G5" s="10">
        <v>45462</v>
      </c>
      <c r="H5" s="10">
        <v>45469</v>
      </c>
      <c r="I5" s="10">
        <v>45476</v>
      </c>
      <c r="J5" s="10">
        <v>45483</v>
      </c>
      <c r="K5" s="10">
        <v>45490</v>
      </c>
      <c r="L5" s="10">
        <v>45497</v>
      </c>
      <c r="M5" s="10">
        <v>45504</v>
      </c>
      <c r="N5" s="10">
        <v>45511</v>
      </c>
      <c r="O5" s="10">
        <v>45518</v>
      </c>
      <c r="P5" s="10">
        <v>45525</v>
      </c>
      <c r="Q5" s="10">
        <v>45531</v>
      </c>
      <c r="R5" s="10">
        <v>45539</v>
      </c>
      <c r="S5" s="10">
        <v>45546</v>
      </c>
      <c r="T5" s="10">
        <v>45553</v>
      </c>
      <c r="U5" s="10">
        <v>45560</v>
      </c>
      <c r="V5" s="10">
        <v>45567</v>
      </c>
      <c r="W5" s="10">
        <v>45574</v>
      </c>
      <c r="X5" s="10">
        <v>45581</v>
      </c>
      <c r="Y5" s="10">
        <v>45588</v>
      </c>
      <c r="Z5" s="10">
        <v>45594</v>
      </c>
      <c r="AA5" s="10">
        <v>45603</v>
      </c>
      <c r="AB5" s="10">
        <v>45609</v>
      </c>
      <c r="AC5" s="52"/>
      <c r="AD5" s="52"/>
    </row>
    <row r="6" ht="16" spans="1:28">
      <c r="A6" s="11" t="s">
        <v>115</v>
      </c>
      <c r="B6" s="12">
        <f>'Продукты питания'!C30</f>
        <v>3448.95</v>
      </c>
      <c r="C6" s="12">
        <f>'Продукты питания'!D30</f>
        <v>3477.05</v>
      </c>
      <c r="D6" s="12">
        <f>'Продукты питания'!E30</f>
        <v>3382.15</v>
      </c>
      <c r="E6" s="12">
        <f>'Продукты питания'!F30</f>
        <v>3265.16</v>
      </c>
      <c r="F6" s="12">
        <f>'Продукты питания'!G30</f>
        <v>3369.15</v>
      </c>
      <c r="G6" s="12">
        <f>'Продукты питания'!H30</f>
        <v>3379.75</v>
      </c>
      <c r="H6" s="12">
        <f>'Продукты питания'!I30</f>
        <v>3516.45</v>
      </c>
      <c r="I6" s="12">
        <f>'Продукты питания'!J30</f>
        <v>3334.26</v>
      </c>
      <c r="J6" s="12">
        <f>'Продукты питания'!K30</f>
        <v>3305.15</v>
      </c>
      <c r="K6" s="12">
        <f>'Продукты питания'!L30</f>
        <v>3414.65</v>
      </c>
      <c r="L6" s="12">
        <f>'Продукты питания'!M30</f>
        <v>3379.98</v>
      </c>
      <c r="M6" s="12">
        <f>'Продукты питания'!N30</f>
        <v>3429.65</v>
      </c>
      <c r="N6" s="12">
        <f>'Продукты питания'!O30</f>
        <v>3436.46</v>
      </c>
      <c r="O6" s="12">
        <f>'Продукты питания'!P30</f>
        <v>3292.18</v>
      </c>
      <c r="P6" s="12">
        <f>'Продукты питания'!Q30</f>
        <v>3357.68</v>
      </c>
      <c r="Q6" s="12">
        <f>'Продукты питания'!R30</f>
        <v>3361.75</v>
      </c>
      <c r="R6" s="12">
        <f>'Продукты питания'!S30</f>
        <v>3315.57</v>
      </c>
      <c r="S6" s="12">
        <f>'Продукты питания'!T30</f>
        <v>3401.67</v>
      </c>
      <c r="T6" s="12">
        <f>'Продукты питания'!U30</f>
        <v>3508.96</v>
      </c>
      <c r="U6" s="12">
        <f>'Продукты питания'!W30</f>
        <v>3458.87</v>
      </c>
      <c r="V6" s="12">
        <f>'Продукты питания'!X30</f>
        <v>3408.05</v>
      </c>
      <c r="W6" s="12">
        <f>'Продукты питания'!Y30</f>
        <v>3455.06</v>
      </c>
      <c r="X6" s="12">
        <f>'Продукты питания'!Z30</f>
        <v>3476.17</v>
      </c>
      <c r="Y6" s="12">
        <f>'Продукты питания'!AA30</f>
        <v>3546.36</v>
      </c>
      <c r="Z6" s="12">
        <f>'Продукты питания'!AB30</f>
        <v>3505.16</v>
      </c>
      <c r="AA6" s="12">
        <f>'Продукты питания'!AC30</f>
        <v>3615.96</v>
      </c>
      <c r="AB6" s="12">
        <f>'Продукты питания'!AD30</f>
        <v>3591.36</v>
      </c>
    </row>
    <row r="7" ht="46" spans="1:28">
      <c r="A7" s="11" t="s">
        <v>116</v>
      </c>
      <c r="B7" s="12">
        <f>'Непродовольственные товары'!C15</f>
        <v>42947.95</v>
      </c>
      <c r="C7" s="12">
        <f>'Непродовольственные товары'!D15</f>
        <v>35947.96</v>
      </c>
      <c r="D7" s="12">
        <f>'Непродовольственные товары'!E15</f>
        <v>35792.96</v>
      </c>
      <c r="E7" s="12">
        <f>'Непродовольственные товары'!F15</f>
        <v>36004.96</v>
      </c>
      <c r="F7" s="12">
        <f>'Непродовольственные товары'!G15</f>
        <v>35779.96</v>
      </c>
      <c r="G7" s="12">
        <f>'Непродовольственные товары'!H15</f>
        <v>36022.96</v>
      </c>
      <c r="H7" s="12">
        <f>'Непродовольственные товары'!I15</f>
        <v>35697.96</v>
      </c>
      <c r="I7" s="12">
        <f>'Непродовольственные товары'!J15</f>
        <v>36022.96</v>
      </c>
      <c r="J7" s="12">
        <f>'Непродовольственные товары'!K15</f>
        <v>35742.98</v>
      </c>
      <c r="K7" s="12">
        <f>'Непродовольственные товары'!L15</f>
        <v>35947.97</v>
      </c>
      <c r="L7" s="12">
        <f>'Непродовольственные товары'!M15</f>
        <v>35672.97</v>
      </c>
      <c r="M7" s="12">
        <f>'Непродовольственные товары'!N15</f>
        <v>35846.37</v>
      </c>
      <c r="N7" s="12">
        <f>'Непродовольственные товары'!O15</f>
        <v>35652.98</v>
      </c>
      <c r="O7" s="12">
        <f>'Непродовольственные товары'!P15</f>
        <v>35705.97</v>
      </c>
      <c r="P7" s="12">
        <f>'Непродовольственные товары'!Q15</f>
        <v>35808.96</v>
      </c>
      <c r="Q7" s="12">
        <f>'Непродовольственные товары'!R15</f>
        <v>35808.96</v>
      </c>
      <c r="R7" s="12">
        <f>'Непродовольственные товары'!S15</f>
        <v>34215.96</v>
      </c>
      <c r="S7" s="12">
        <f>'Непродовольственные товары'!T15</f>
        <v>34768.95</v>
      </c>
      <c r="T7" s="12">
        <f>'Непродовольственные товары'!U15</f>
        <v>30830.95</v>
      </c>
      <c r="U7" s="12">
        <f>'Непродовольственные товары'!V15</f>
        <v>30799.96</v>
      </c>
      <c r="V7" s="12">
        <f>'Непродовольственные товары'!W15</f>
        <v>22681.95</v>
      </c>
      <c r="W7" s="12">
        <f>'Непродовольственные товары'!X15</f>
        <v>32381.95</v>
      </c>
      <c r="X7" s="12">
        <f>'Непродовольственные товары'!Y15</f>
        <v>32411.95</v>
      </c>
      <c r="Y7" s="12">
        <f>'Непродовольственные товары'!Z15</f>
        <v>32381.95</v>
      </c>
      <c r="Z7" s="12">
        <f>'Непродовольственные товары'!AA15</f>
        <v>32344.95</v>
      </c>
      <c r="AA7" s="12">
        <f>'Непродовольственные товары'!AB15</f>
        <v>33127.95</v>
      </c>
      <c r="AB7" s="12">
        <f>'Непродовольственные товары'!AC15</f>
        <v>33180.95</v>
      </c>
    </row>
    <row r="8" ht="16" spans="1:28">
      <c r="A8" s="11" t="s">
        <v>117</v>
      </c>
      <c r="B8" s="12">
        <f>SUM(Жилье!B4:B5)</f>
        <v>16738000</v>
      </c>
      <c r="C8" s="12">
        <f>SUM(Жилье!C4:C5)</f>
        <v>16738000</v>
      </c>
      <c r="D8" s="12">
        <f>SUM(Жилье!D4:D5)</f>
        <v>17288000</v>
      </c>
      <c r="E8" s="12">
        <f>SUM(Жилье!E4:E5)</f>
        <v>17280000</v>
      </c>
      <c r="F8" s="12">
        <f>SUM(Жилье!F4:F5)</f>
        <v>17289000</v>
      </c>
      <c r="G8" s="12">
        <f>SUM(Жилье!G4:G5)</f>
        <v>17295000</v>
      </c>
      <c r="H8" s="12">
        <f>SUM(Жилье!H4:H5)</f>
        <v>17295000</v>
      </c>
      <c r="I8" s="12">
        <f>SUM(Жилье!I4:I5)</f>
        <v>17295000</v>
      </c>
      <c r="J8" s="12">
        <f>SUM(Жилье!J4:J5)</f>
        <v>17295000</v>
      </c>
      <c r="K8" s="12">
        <f>SUM(Жилье!K4:K5)</f>
        <v>17295000</v>
      </c>
      <c r="L8" s="12">
        <f>SUM(Жилье!L4:L5)</f>
        <v>17295000</v>
      </c>
      <c r="M8" s="12">
        <f>SUM(Жилье!M4:M5)</f>
        <v>17295000</v>
      </c>
      <c r="N8" s="12">
        <f>SUM(Жилье!N4:N5)</f>
        <v>17945000</v>
      </c>
      <c r="O8" s="12">
        <f>SUM(Жилье!O4:O5)</f>
        <v>17345000</v>
      </c>
      <c r="P8" s="12">
        <f>SUM(Жилье!P4:P5)</f>
        <v>17345000</v>
      </c>
      <c r="Q8" s="12">
        <f>SUM(Жилье!Q4:Q5)</f>
        <v>16945000</v>
      </c>
      <c r="R8" s="12">
        <f>SUM(Жилье!R4:R5)</f>
        <v>18550000</v>
      </c>
      <c r="S8" s="12">
        <f>SUM(Жилье!S4:S5)</f>
        <v>18549000</v>
      </c>
      <c r="T8" s="12">
        <f>SUM(Жилье!T4:T5)</f>
        <v>18540000</v>
      </c>
      <c r="U8" s="12">
        <f>SUM(Жилье!U4:U5)</f>
        <v>18546000</v>
      </c>
      <c r="V8" s="12">
        <f>SUM(Жилье!V4:V5)</f>
        <v>18546000</v>
      </c>
      <c r="W8" s="12">
        <f>SUM(Жилье!W4:W5)</f>
        <v>18550000</v>
      </c>
      <c r="X8" s="12">
        <f>SUM(Жилье!X4:X5)</f>
        <v>18550000</v>
      </c>
      <c r="Y8" s="12">
        <f>SUM(Жилье!Y4:Y5)</f>
        <v>18548000</v>
      </c>
      <c r="Z8" s="12">
        <f>SUM(Жилье!Z4:Z5)</f>
        <v>18550000</v>
      </c>
      <c r="AA8" s="12">
        <f>SUM(Жилье!AA4:AA5)</f>
        <v>18548000</v>
      </c>
      <c r="AB8" s="12">
        <f>SUM(Жилье!AB4:AB5)</f>
        <v>18545000</v>
      </c>
    </row>
    <row r="9" ht="16" spans="1:28">
      <c r="A9" s="11" t="s">
        <v>118</v>
      </c>
      <c r="B9" s="12">
        <f>Транспорт!B9</f>
        <v>2669021.75</v>
      </c>
      <c r="C9" s="12">
        <f>Транспорт!C9</f>
        <v>2699026.75</v>
      </c>
      <c r="D9" s="12">
        <f>Транспорт!D9</f>
        <v>2699026.75</v>
      </c>
      <c r="E9" s="12">
        <f>Транспорт!E9</f>
        <v>2699027.05</v>
      </c>
      <c r="F9" s="12">
        <f>Транспорт!F9</f>
        <v>2699027.25</v>
      </c>
      <c r="G9" s="12">
        <f>Транспорт!G9</f>
        <v>2699027.25</v>
      </c>
      <c r="H9" s="12">
        <f>Транспорт!H9</f>
        <v>2699027.85</v>
      </c>
      <c r="I9" s="12">
        <f>Транспорт!I9</f>
        <v>2699028.15</v>
      </c>
      <c r="J9" s="12">
        <f>Транспорт!J9</f>
        <v>2699028.45</v>
      </c>
      <c r="K9" s="12">
        <f>Транспорт!K9</f>
        <v>2699028.75</v>
      </c>
      <c r="L9" s="12">
        <f>Транспорт!L9</f>
        <v>2699028.8</v>
      </c>
      <c r="M9" s="12">
        <f>Транспорт!M9</f>
        <v>2699028.9</v>
      </c>
      <c r="N9" s="12">
        <f>Транспорт!N9</f>
        <v>2699028.9</v>
      </c>
      <c r="O9" s="12">
        <f>Транспорт!O9</f>
        <v>2599028.95</v>
      </c>
      <c r="P9" s="12">
        <f>Транспорт!P9</f>
        <v>2599029</v>
      </c>
      <c r="Q9" s="12">
        <f>Транспорт!Q9</f>
        <v>2599029</v>
      </c>
      <c r="R9" s="12">
        <f>Транспорт!R9</f>
        <v>2599029.05</v>
      </c>
      <c r="S9" s="12">
        <f>Транспорт!S9</f>
        <v>2599029.05</v>
      </c>
      <c r="T9" s="12">
        <f>Транспорт!T9</f>
        <v>2599029.15</v>
      </c>
      <c r="U9" s="12">
        <f>Транспорт!U9</f>
        <v>2599029.2</v>
      </c>
      <c r="V9" s="12">
        <f>Транспорт!V9</f>
        <v>2599029.2</v>
      </c>
      <c r="W9" s="12">
        <f>Транспорт!W9</f>
        <v>2599029.35</v>
      </c>
      <c r="X9" s="12">
        <f>Транспорт!X9</f>
        <v>2699029.45</v>
      </c>
      <c r="Y9" s="12">
        <f>Транспорт!Y9</f>
        <v>2699029.55</v>
      </c>
      <c r="Z9" s="12">
        <f>Транспорт!Z9</f>
        <v>2699029.65</v>
      </c>
      <c r="AA9" s="12">
        <f>Транспорт!AA9</f>
        <v>2699029.8</v>
      </c>
      <c r="AB9" s="12">
        <f>Транспорт!AB9</f>
        <v>2699029.8</v>
      </c>
    </row>
    <row r="10" ht="16" spans="1:28">
      <c r="A10" s="11" t="s">
        <v>119</v>
      </c>
      <c r="B10" s="12">
        <f>Услуги!B9</f>
        <v>4140</v>
      </c>
      <c r="C10" s="12">
        <f>Услуги!C9</f>
        <v>4140</v>
      </c>
      <c r="D10" s="12">
        <f>Услуги!D9</f>
        <v>4140</v>
      </c>
      <c r="E10" s="12">
        <f>Услуги!E9</f>
        <v>4140</v>
      </c>
      <c r="F10" s="12">
        <f>Услуги!F9</f>
        <v>4140</v>
      </c>
      <c r="G10" s="12">
        <f>Услуги!G9</f>
        <v>4140</v>
      </c>
      <c r="H10" s="12">
        <f>Услуги!H9</f>
        <v>4140</v>
      </c>
      <c r="I10" s="12">
        <f>Услуги!I9</f>
        <v>4140</v>
      </c>
      <c r="J10" s="12">
        <f>Услуги!J9</f>
        <v>4140</v>
      </c>
      <c r="K10" s="12">
        <f>Услуги!K9</f>
        <v>4140</v>
      </c>
      <c r="L10" s="12">
        <f>Услуги!L9</f>
        <v>4290</v>
      </c>
      <c r="M10" s="12">
        <f>Услуги!M9</f>
        <v>4290</v>
      </c>
      <c r="N10" s="12">
        <f>Услуги!N9</f>
        <v>4290</v>
      </c>
      <c r="O10" s="12">
        <f>Услуги!O9</f>
        <v>4290</v>
      </c>
      <c r="P10" s="12">
        <f>Услуги!P9</f>
        <v>4290</v>
      </c>
      <c r="Q10" s="12">
        <f>Услуги!Q9</f>
        <v>4290</v>
      </c>
      <c r="R10" s="12">
        <f>Услуги!R9</f>
        <v>4400</v>
      </c>
      <c r="S10" s="12">
        <f>Услуги!S9</f>
        <v>4600</v>
      </c>
      <c r="T10" s="12">
        <f>Услуги!T9</f>
        <v>4600</v>
      </c>
      <c r="U10" s="12">
        <f>Услуги!U9</f>
        <v>4600</v>
      </c>
      <c r="V10" s="12">
        <f>Услуги!V9</f>
        <v>4600</v>
      </c>
      <c r="W10" s="12">
        <f>Услуги!W9</f>
        <v>4600</v>
      </c>
      <c r="X10" s="12">
        <f>Услуги!X9</f>
        <v>4600</v>
      </c>
      <c r="Y10" s="12">
        <f>Услуги!Y9</f>
        <v>4600</v>
      </c>
      <c r="Z10" s="12">
        <f>Услуги!Z9</f>
        <v>4600</v>
      </c>
      <c r="AA10" s="12">
        <f>Услуги!AA9</f>
        <v>4700</v>
      </c>
      <c r="AB10" s="12">
        <f>Услуги!AB9</f>
        <v>4700</v>
      </c>
    </row>
    <row r="11" ht="31" spans="1:28">
      <c r="A11" s="11" t="s">
        <v>120</v>
      </c>
      <c r="B11" s="12">
        <f>'Рестораны и кафе'!B9</f>
        <v>1543</v>
      </c>
      <c r="C11" s="12">
        <f>'Рестораны и кафе'!C9</f>
        <v>1543</v>
      </c>
      <c r="D11" s="12">
        <f>'Рестораны и кафе'!D9</f>
        <v>1543</v>
      </c>
      <c r="E11" s="12">
        <f>'Рестораны и кафе'!E9</f>
        <v>1543</v>
      </c>
      <c r="F11" s="12">
        <f>'Рестораны и кафе'!F9</f>
        <v>1543</v>
      </c>
      <c r="G11" s="12">
        <f>'Рестораны и кафе'!G9</f>
        <v>1543</v>
      </c>
      <c r="H11" s="12">
        <f>'Рестораны и кафе'!H9</f>
        <v>1548</v>
      </c>
      <c r="I11" s="12">
        <f>'Рестораны и кафе'!I9</f>
        <v>1548</v>
      </c>
      <c r="J11" s="12">
        <f>'Рестораны и кафе'!J9</f>
        <v>1548</v>
      </c>
      <c r="K11" s="12">
        <f>'Рестораны и кафе'!K9</f>
        <v>1548</v>
      </c>
      <c r="L11" s="12">
        <f>'Рестораны и кафе'!L9</f>
        <v>1548</v>
      </c>
      <c r="M11" s="12">
        <f>'Рестораны и кафе'!M9</f>
        <v>1568</v>
      </c>
      <c r="N11" s="12">
        <f>'Рестораны и кафе'!N9</f>
        <v>1568</v>
      </c>
      <c r="O11" s="12">
        <f>'Рестораны и кафе'!O9</f>
        <v>1568</v>
      </c>
      <c r="P11" s="12">
        <f>'Рестораны и кафе'!P9</f>
        <v>1568</v>
      </c>
      <c r="Q11" s="12">
        <f>'Рестораны и кафе'!Q9</f>
        <v>1568</v>
      </c>
      <c r="R11" s="12">
        <f>'Рестораны и кафе'!R9</f>
        <v>1568</v>
      </c>
      <c r="S11" s="12">
        <f>'Рестораны и кафе'!S9</f>
        <v>1568</v>
      </c>
      <c r="T11" s="12">
        <f>'Рестораны и кафе'!T9</f>
        <v>1568</v>
      </c>
      <c r="U11" s="12">
        <f>'Рестораны и кафе'!U9</f>
        <v>1607</v>
      </c>
      <c r="V11" s="12">
        <f>'Рестораны и кафе'!V9</f>
        <v>1627</v>
      </c>
      <c r="W11" s="12">
        <f>'Рестораны и кафе'!W9</f>
        <v>1627</v>
      </c>
      <c r="X11" s="12">
        <f>'Рестораны и кафе'!X9</f>
        <v>1627</v>
      </c>
      <c r="Y11" s="12">
        <f>'Рестораны и кафе'!Y9</f>
        <v>1657</v>
      </c>
      <c r="Z11" s="12">
        <f>'Рестораны и кафе'!Z9</f>
        <v>1657</v>
      </c>
      <c r="AA11" s="12">
        <f>'Рестораны и кафе'!AA9</f>
        <v>1657</v>
      </c>
      <c r="AB11" s="12">
        <f>'Рестораны и кафе'!AB9</f>
        <v>1657</v>
      </c>
    </row>
    <row r="12" ht="16" spans="1:30">
      <c r="A12" s="13" t="s">
        <v>121</v>
      </c>
      <c r="B12" s="14">
        <f t="shared" ref="B12:AB12" si="0">SUM(B6:B11)</f>
        <v>19459101.65</v>
      </c>
      <c r="C12" s="14">
        <f t="shared" si="0"/>
        <v>19482134.76</v>
      </c>
      <c r="D12" s="14">
        <f t="shared" si="0"/>
        <v>20031884.86</v>
      </c>
      <c r="E12" s="14">
        <f t="shared" si="0"/>
        <v>20023980.17</v>
      </c>
      <c r="F12" s="14">
        <f t="shared" si="0"/>
        <v>20032859.36</v>
      </c>
      <c r="G12" s="14">
        <f t="shared" si="0"/>
        <v>20039112.96</v>
      </c>
      <c r="H12" s="14">
        <f t="shared" si="0"/>
        <v>20038930.26</v>
      </c>
      <c r="I12" s="14">
        <f t="shared" si="0"/>
        <v>20039073.37</v>
      </c>
      <c r="J12" s="14">
        <f t="shared" si="0"/>
        <v>20038764.58</v>
      </c>
      <c r="K12" s="14">
        <f t="shared" si="0"/>
        <v>20039079.37</v>
      </c>
      <c r="L12" s="14">
        <f t="shared" si="0"/>
        <v>20038919.75</v>
      </c>
      <c r="M12" s="14">
        <f t="shared" si="0"/>
        <v>20039162.92</v>
      </c>
      <c r="N12" s="14">
        <f t="shared" si="0"/>
        <v>20688976.34</v>
      </c>
      <c r="O12" s="14">
        <f t="shared" si="0"/>
        <v>19988885.1</v>
      </c>
      <c r="P12" s="14">
        <f t="shared" si="0"/>
        <v>19989053.64</v>
      </c>
      <c r="Q12" s="14">
        <f t="shared" si="0"/>
        <v>19589057.71</v>
      </c>
      <c r="R12" s="14">
        <f t="shared" si="0"/>
        <v>21192528.58</v>
      </c>
      <c r="S12" s="14">
        <f t="shared" si="0"/>
        <v>21192367.67</v>
      </c>
      <c r="T12" s="14">
        <f t="shared" si="0"/>
        <v>21179537.06</v>
      </c>
      <c r="U12" s="14">
        <f t="shared" si="0"/>
        <v>21185495.03</v>
      </c>
      <c r="V12" s="14">
        <f t="shared" si="0"/>
        <v>21177346.2</v>
      </c>
      <c r="W12" s="14">
        <f t="shared" si="0"/>
        <v>21191093.36</v>
      </c>
      <c r="X12" s="14">
        <f t="shared" si="0"/>
        <v>21291144.57</v>
      </c>
      <c r="Y12" s="14">
        <f t="shared" si="0"/>
        <v>21289214.86</v>
      </c>
      <c r="Z12" s="14">
        <f t="shared" si="0"/>
        <v>21291136.76</v>
      </c>
      <c r="AA12" s="14">
        <f t="shared" si="0"/>
        <v>21290130.71</v>
      </c>
      <c r="AB12" s="14">
        <f t="shared" si="0"/>
        <v>21287159.11</v>
      </c>
      <c r="AC12" s="53"/>
      <c r="AD12" s="53"/>
    </row>
    <row r="13" ht="15.2" spans="1:28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2" spans="1:28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t="16.8" spans="1:28">
      <c r="A15" s="1" t="s">
        <v>122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ht="15.2" spans="1:30">
      <c r="A16" s="4" t="s">
        <v>114</v>
      </c>
      <c r="B16" s="5" t="s">
        <v>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48"/>
      <c r="Z16" s="49"/>
      <c r="AA16" s="49"/>
      <c r="AB16" s="49"/>
      <c r="AC16" s="50"/>
      <c r="AD16" s="50"/>
    </row>
    <row r="17" ht="15.2" spans="1:30">
      <c r="A17" s="7"/>
      <c r="B17" s="8">
        <v>1</v>
      </c>
      <c r="C17" s="8">
        <v>2</v>
      </c>
      <c r="D17" s="8">
        <v>3</v>
      </c>
      <c r="E17" s="8">
        <v>4</v>
      </c>
      <c r="F17" s="8">
        <v>5</v>
      </c>
      <c r="G17" s="8">
        <v>6</v>
      </c>
      <c r="H17" s="8">
        <v>7</v>
      </c>
      <c r="I17" s="8">
        <v>8</v>
      </c>
      <c r="J17" s="8">
        <v>9</v>
      </c>
      <c r="K17" s="8">
        <v>10</v>
      </c>
      <c r="L17" s="8">
        <v>11</v>
      </c>
      <c r="M17" s="8">
        <v>12</v>
      </c>
      <c r="N17" s="8">
        <v>13</v>
      </c>
      <c r="O17" s="8">
        <v>14</v>
      </c>
      <c r="P17" s="8">
        <v>15</v>
      </c>
      <c r="Q17" s="8">
        <v>16</v>
      </c>
      <c r="R17" s="8">
        <v>17</v>
      </c>
      <c r="S17" s="8">
        <v>18</v>
      </c>
      <c r="T17" s="8">
        <v>19</v>
      </c>
      <c r="U17" s="8">
        <v>20</v>
      </c>
      <c r="V17" s="8">
        <v>21</v>
      </c>
      <c r="W17" s="8">
        <v>22</v>
      </c>
      <c r="X17" s="8">
        <v>23</v>
      </c>
      <c r="Y17" s="8">
        <v>24</v>
      </c>
      <c r="Z17" s="8">
        <v>25</v>
      </c>
      <c r="AA17" s="8">
        <v>26</v>
      </c>
      <c r="AB17" s="8">
        <v>27</v>
      </c>
      <c r="AC17" s="51"/>
      <c r="AD17" s="51"/>
    </row>
    <row r="18" ht="15.2" spans="1:30">
      <c r="A18" s="9"/>
      <c r="B18" s="10">
        <v>45427</v>
      </c>
      <c r="C18" s="10">
        <v>45434</v>
      </c>
      <c r="D18" s="10">
        <v>45441</v>
      </c>
      <c r="E18" s="10">
        <v>45448</v>
      </c>
      <c r="F18" s="10">
        <v>45455</v>
      </c>
      <c r="G18" s="10">
        <v>45462</v>
      </c>
      <c r="H18" s="10">
        <v>45469</v>
      </c>
      <c r="I18" s="10">
        <v>45476</v>
      </c>
      <c r="J18" s="10">
        <v>45483</v>
      </c>
      <c r="K18" s="10">
        <v>45490</v>
      </c>
      <c r="L18" s="10">
        <v>45497</v>
      </c>
      <c r="M18" s="10">
        <v>45504</v>
      </c>
      <c r="N18" s="10">
        <v>45511</v>
      </c>
      <c r="O18" s="10">
        <v>45518</v>
      </c>
      <c r="P18" s="10">
        <v>45525</v>
      </c>
      <c r="Q18" s="10">
        <v>45531</v>
      </c>
      <c r="R18" s="10">
        <v>45539</v>
      </c>
      <c r="S18" s="10">
        <v>45546</v>
      </c>
      <c r="T18" s="10">
        <v>45553</v>
      </c>
      <c r="U18" s="10">
        <v>45560</v>
      </c>
      <c r="V18" s="10">
        <v>45567</v>
      </c>
      <c r="W18" s="10">
        <v>45574</v>
      </c>
      <c r="X18" s="10">
        <v>45581</v>
      </c>
      <c r="Y18" s="10">
        <v>45588</v>
      </c>
      <c r="Z18" s="10">
        <v>45594</v>
      </c>
      <c r="AA18" s="10">
        <v>45603</v>
      </c>
      <c r="AB18" s="10">
        <v>45609</v>
      </c>
      <c r="AC18" s="52"/>
      <c r="AD18" s="52"/>
    </row>
    <row r="19" ht="16" spans="1:28">
      <c r="A19" s="11" t="str">
        <f t="shared" ref="A19:A24" si="1">A6</f>
        <v>Продуктовая корзина</v>
      </c>
      <c r="B19" s="17"/>
      <c r="C19" s="18">
        <f t="shared" ref="C19:AB19" si="2">(C6-B6)/B6</f>
        <v>0.00814740718189605</v>
      </c>
      <c r="D19" s="18">
        <f t="shared" si="2"/>
        <v>-0.0272932514631658</v>
      </c>
      <c r="E19" s="18">
        <f t="shared" si="2"/>
        <v>-0.034590423251482</v>
      </c>
      <c r="F19" s="18">
        <f t="shared" si="2"/>
        <v>0.0318483627142314</v>
      </c>
      <c r="G19" s="18">
        <f t="shared" si="2"/>
        <v>0.00314619414392365</v>
      </c>
      <c r="H19" s="18">
        <f t="shared" si="2"/>
        <v>0.0404467786078852</v>
      </c>
      <c r="I19" s="18">
        <f t="shared" si="2"/>
        <v>-0.0518107750714501</v>
      </c>
      <c r="J19" s="18">
        <f t="shared" si="2"/>
        <v>-0.0087305729007335</v>
      </c>
      <c r="K19" s="18">
        <f t="shared" si="2"/>
        <v>0.0331301151233681</v>
      </c>
      <c r="L19" s="18">
        <f t="shared" si="2"/>
        <v>-0.010153310002489</v>
      </c>
      <c r="M19" s="18">
        <f t="shared" si="2"/>
        <v>0.0146953532269419</v>
      </c>
      <c r="N19" s="18">
        <f t="shared" si="2"/>
        <v>0.00198562535535708</v>
      </c>
      <c r="O19" s="18">
        <f t="shared" si="2"/>
        <v>-0.0419850660272489</v>
      </c>
      <c r="P19" s="18">
        <f t="shared" si="2"/>
        <v>0.0198956314660804</v>
      </c>
      <c r="Q19" s="18">
        <f t="shared" si="2"/>
        <v>0.00121214648209456</v>
      </c>
      <c r="R19" s="18">
        <f t="shared" si="2"/>
        <v>-0.0137368929872832</v>
      </c>
      <c r="S19" s="18">
        <f t="shared" si="2"/>
        <v>0.0259683855264708</v>
      </c>
      <c r="T19" s="18">
        <f t="shared" si="2"/>
        <v>0.0315403904552761</v>
      </c>
      <c r="U19" s="18">
        <f t="shared" si="2"/>
        <v>-0.0142748848661711</v>
      </c>
      <c r="V19" s="18">
        <f t="shared" si="2"/>
        <v>-0.0146926597414764</v>
      </c>
      <c r="W19" s="18">
        <f t="shared" si="2"/>
        <v>0.0137938117105093</v>
      </c>
      <c r="X19" s="18">
        <f t="shared" si="2"/>
        <v>0.00610987942322266</v>
      </c>
      <c r="Y19" s="18">
        <f t="shared" si="2"/>
        <v>0.020191762773397</v>
      </c>
      <c r="Z19" s="18">
        <f t="shared" si="2"/>
        <v>-0.011617545878027</v>
      </c>
      <c r="AA19" s="18">
        <f t="shared" si="2"/>
        <v>0.0316105398897626</v>
      </c>
      <c r="AB19" s="18">
        <f t="shared" si="2"/>
        <v>-0.00680317260146668</v>
      </c>
    </row>
    <row r="20" ht="46" spans="1:28">
      <c r="A20" s="11" t="str">
        <f t="shared" si="1"/>
        <v>Корзина непродовольственных товаров</v>
      </c>
      <c r="B20" s="17"/>
      <c r="C20" s="18">
        <f t="shared" ref="C20:AB20" si="3">(C7-B7)/B7</f>
        <v>-0.16298775610943</v>
      </c>
      <c r="D20" s="18">
        <f t="shared" si="3"/>
        <v>-0.00431178848535494</v>
      </c>
      <c r="E20" s="18">
        <f t="shared" si="3"/>
        <v>0.00592295244651462</v>
      </c>
      <c r="F20" s="18">
        <f t="shared" si="3"/>
        <v>-0.00624913900751452</v>
      </c>
      <c r="G20" s="18">
        <f t="shared" si="3"/>
        <v>0.00679151122583703</v>
      </c>
      <c r="H20" s="18">
        <f t="shared" si="3"/>
        <v>-0.00902202373153122</v>
      </c>
      <c r="I20" s="18">
        <f t="shared" si="3"/>
        <v>0.00910416169439374</v>
      </c>
      <c r="J20" s="18">
        <f t="shared" si="3"/>
        <v>-0.00777226524416659</v>
      </c>
      <c r="K20" s="18">
        <f t="shared" si="3"/>
        <v>0.00573511218146907</v>
      </c>
      <c r="L20" s="18">
        <f t="shared" si="3"/>
        <v>-0.0076499451846655</v>
      </c>
      <c r="M20" s="18">
        <f t="shared" si="3"/>
        <v>0.0048608231947044</v>
      </c>
      <c r="N20" s="18">
        <f t="shared" si="3"/>
        <v>-0.00539496746811461</v>
      </c>
      <c r="O20" s="18">
        <f t="shared" si="3"/>
        <v>0.00148627127381793</v>
      </c>
      <c r="P20" s="18">
        <f t="shared" si="3"/>
        <v>0.00288439160174049</v>
      </c>
      <c r="Q20" s="18">
        <f t="shared" si="3"/>
        <v>0</v>
      </c>
      <c r="R20" s="18">
        <f t="shared" si="3"/>
        <v>-0.0444860727594434</v>
      </c>
      <c r="S20" s="18">
        <f t="shared" si="3"/>
        <v>0.0161617560927707</v>
      </c>
      <c r="T20" s="18">
        <f t="shared" si="3"/>
        <v>-0.113261976562421</v>
      </c>
      <c r="U20" s="18">
        <f t="shared" si="3"/>
        <v>-0.00100515877713796</v>
      </c>
      <c r="V20" s="18">
        <f t="shared" si="3"/>
        <v>-0.263572095548176</v>
      </c>
      <c r="W20" s="18">
        <f t="shared" si="3"/>
        <v>0.427652825264142</v>
      </c>
      <c r="X20" s="18">
        <f t="shared" si="3"/>
        <v>0.0009264420456458</v>
      </c>
      <c r="Y20" s="18">
        <f t="shared" si="3"/>
        <v>-0.00092558454520632</v>
      </c>
      <c r="Z20" s="18">
        <f t="shared" si="3"/>
        <v>-0.00114261185629649</v>
      </c>
      <c r="AA20" s="18">
        <f t="shared" si="3"/>
        <v>0.0242077975078024</v>
      </c>
      <c r="AB20" s="18">
        <f t="shared" si="3"/>
        <v>0.00159985752212256</v>
      </c>
    </row>
    <row r="21" ht="16" spans="1:28">
      <c r="A21" s="11" t="str">
        <f t="shared" si="1"/>
        <v>Жилье</v>
      </c>
      <c r="B21" s="17"/>
      <c r="C21" s="18">
        <f t="shared" ref="C21:AB21" si="4">(C8-B8)/B8</f>
        <v>0</v>
      </c>
      <c r="D21" s="18">
        <f t="shared" si="4"/>
        <v>0.0328593619309356</v>
      </c>
      <c r="E21" s="18">
        <f t="shared" si="4"/>
        <v>-0.000462748727441</v>
      </c>
      <c r="F21" s="18">
        <f t="shared" si="4"/>
        <v>0.000520833333333333</v>
      </c>
      <c r="G21" s="18">
        <f t="shared" si="4"/>
        <v>0.000347041471455839</v>
      </c>
      <c r="H21" s="18">
        <f t="shared" si="4"/>
        <v>0</v>
      </c>
      <c r="I21" s="18">
        <f t="shared" si="4"/>
        <v>0</v>
      </c>
      <c r="J21" s="18">
        <f t="shared" si="4"/>
        <v>0</v>
      </c>
      <c r="K21" s="18">
        <f t="shared" si="4"/>
        <v>0</v>
      </c>
      <c r="L21" s="18">
        <f t="shared" si="4"/>
        <v>0</v>
      </c>
      <c r="M21" s="18">
        <f t="shared" si="4"/>
        <v>0</v>
      </c>
      <c r="N21" s="18">
        <f t="shared" si="4"/>
        <v>0.0375831165076612</v>
      </c>
      <c r="O21" s="18">
        <f t="shared" si="4"/>
        <v>-0.0334354973530231</v>
      </c>
      <c r="P21" s="18">
        <f t="shared" si="4"/>
        <v>0</v>
      </c>
      <c r="Q21" s="18">
        <f t="shared" si="4"/>
        <v>-0.0230614009801095</v>
      </c>
      <c r="R21" s="18">
        <f t="shared" si="4"/>
        <v>0.0947182059604603</v>
      </c>
      <c r="S21" s="18">
        <f t="shared" si="4"/>
        <v>-5.39083557951482e-5</v>
      </c>
      <c r="T21" s="18">
        <f t="shared" si="4"/>
        <v>-0.000485201358563804</v>
      </c>
      <c r="U21" s="18">
        <f t="shared" si="4"/>
        <v>0.000323624595469256</v>
      </c>
      <c r="V21" s="18">
        <f t="shared" si="4"/>
        <v>0</v>
      </c>
      <c r="W21" s="18">
        <f t="shared" si="4"/>
        <v>0.000215679930982422</v>
      </c>
      <c r="X21" s="18">
        <f t="shared" si="4"/>
        <v>0</v>
      </c>
      <c r="Y21" s="18">
        <f t="shared" si="4"/>
        <v>-0.000107816711590296</v>
      </c>
      <c r="Z21" s="18">
        <f t="shared" si="4"/>
        <v>0.000107828337287039</v>
      </c>
      <c r="AA21" s="18">
        <f t="shared" si="4"/>
        <v>-0.000107816711590296</v>
      </c>
      <c r="AB21" s="18">
        <f t="shared" si="4"/>
        <v>-0.000161742505930559</v>
      </c>
    </row>
    <row r="22" ht="16" spans="1:28">
      <c r="A22" s="11" t="str">
        <f t="shared" si="1"/>
        <v>Транспорт</v>
      </c>
      <c r="B22" s="17"/>
      <c r="C22" s="18">
        <f t="shared" ref="C22:AB22" si="5">(C9-B9)/B9</f>
        <v>0.011241946604594</v>
      </c>
      <c r="D22" s="18">
        <f t="shared" si="5"/>
        <v>0</v>
      </c>
      <c r="E22" s="18">
        <f t="shared" si="5"/>
        <v>1.11151176924695e-7</v>
      </c>
      <c r="F22" s="18">
        <f t="shared" si="5"/>
        <v>7.41007764950946e-8</v>
      </c>
      <c r="G22" s="18">
        <f t="shared" si="5"/>
        <v>0</v>
      </c>
      <c r="H22" s="18">
        <f t="shared" si="5"/>
        <v>2.2230231283998e-7</v>
      </c>
      <c r="I22" s="18">
        <f t="shared" si="5"/>
        <v>1.11151131624572e-7</v>
      </c>
      <c r="J22" s="18">
        <f t="shared" si="5"/>
        <v>1.11151119442529e-7</v>
      </c>
      <c r="K22" s="18">
        <f t="shared" si="5"/>
        <v>1.11151106915429e-7</v>
      </c>
      <c r="L22" s="18">
        <f t="shared" si="5"/>
        <v>1.85251823693006e-8</v>
      </c>
      <c r="M22" s="18">
        <f t="shared" si="5"/>
        <v>3.70503642247657e-8</v>
      </c>
      <c r="N22" s="18">
        <f t="shared" si="5"/>
        <v>0</v>
      </c>
      <c r="O22" s="18">
        <f t="shared" si="5"/>
        <v>-0.0370503442923489</v>
      </c>
      <c r="P22" s="18">
        <f t="shared" si="5"/>
        <v>1.9237954165049e-8</v>
      </c>
      <c r="Q22" s="18">
        <f t="shared" si="5"/>
        <v>0</v>
      </c>
      <c r="R22" s="18">
        <f t="shared" si="5"/>
        <v>1.92379537949501e-8</v>
      </c>
      <c r="S22" s="18">
        <f t="shared" si="5"/>
        <v>0</v>
      </c>
      <c r="T22" s="18">
        <f t="shared" si="5"/>
        <v>3.847590702887e-8</v>
      </c>
      <c r="U22" s="18">
        <f t="shared" si="5"/>
        <v>1.9237952863821e-8</v>
      </c>
      <c r="V22" s="18">
        <f t="shared" si="5"/>
        <v>0</v>
      </c>
      <c r="W22" s="18">
        <f t="shared" si="5"/>
        <v>5.77138571228318e-8</v>
      </c>
      <c r="X22" s="18">
        <f t="shared" si="5"/>
        <v>0.0384759410277533</v>
      </c>
      <c r="Y22" s="18">
        <f t="shared" si="5"/>
        <v>3.7050355129497e-8</v>
      </c>
      <c r="Z22" s="18">
        <f t="shared" si="5"/>
        <v>3.70503539292974e-8</v>
      </c>
      <c r="AA22" s="18">
        <f t="shared" si="5"/>
        <v>5.55755287485885e-8</v>
      </c>
      <c r="AB22" s="18">
        <f t="shared" si="5"/>
        <v>0</v>
      </c>
    </row>
    <row r="23" ht="16" spans="1:28">
      <c r="A23" s="11" t="str">
        <f t="shared" si="1"/>
        <v>Набор бытовых услуг</v>
      </c>
      <c r="B23" s="17"/>
      <c r="C23" s="18">
        <f t="shared" ref="C23:AB23" si="6">(C10-B10)/B10</f>
        <v>0</v>
      </c>
      <c r="D23" s="18">
        <f t="shared" si="6"/>
        <v>0</v>
      </c>
      <c r="E23" s="18">
        <f t="shared" si="6"/>
        <v>0</v>
      </c>
      <c r="F23" s="18">
        <f t="shared" si="6"/>
        <v>0</v>
      </c>
      <c r="G23" s="18">
        <f t="shared" si="6"/>
        <v>0</v>
      </c>
      <c r="H23" s="18">
        <f t="shared" si="6"/>
        <v>0</v>
      </c>
      <c r="I23" s="18">
        <f t="shared" si="6"/>
        <v>0</v>
      </c>
      <c r="J23" s="18">
        <f t="shared" si="6"/>
        <v>0</v>
      </c>
      <c r="K23" s="18">
        <f t="shared" si="6"/>
        <v>0</v>
      </c>
      <c r="L23" s="18">
        <f t="shared" si="6"/>
        <v>0.036231884057971</v>
      </c>
      <c r="M23" s="18">
        <f t="shared" si="6"/>
        <v>0</v>
      </c>
      <c r="N23" s="18">
        <f t="shared" si="6"/>
        <v>0</v>
      </c>
      <c r="O23" s="18">
        <f t="shared" si="6"/>
        <v>0</v>
      </c>
      <c r="P23" s="18">
        <f t="shared" si="6"/>
        <v>0</v>
      </c>
      <c r="Q23" s="18">
        <f t="shared" si="6"/>
        <v>0</v>
      </c>
      <c r="R23" s="18">
        <f t="shared" si="6"/>
        <v>0.0256410256410256</v>
      </c>
      <c r="S23" s="18">
        <f t="shared" si="6"/>
        <v>0.0454545454545455</v>
      </c>
      <c r="T23" s="18">
        <f t="shared" si="6"/>
        <v>0</v>
      </c>
      <c r="U23" s="18">
        <f t="shared" si="6"/>
        <v>0</v>
      </c>
      <c r="V23" s="18">
        <f t="shared" si="6"/>
        <v>0</v>
      </c>
      <c r="W23" s="18">
        <f t="shared" si="6"/>
        <v>0</v>
      </c>
      <c r="X23" s="18">
        <f t="shared" si="6"/>
        <v>0</v>
      </c>
      <c r="Y23" s="18">
        <f t="shared" si="6"/>
        <v>0</v>
      </c>
      <c r="Z23" s="18">
        <f t="shared" si="6"/>
        <v>0</v>
      </c>
      <c r="AA23" s="18">
        <f t="shared" si="6"/>
        <v>0.0217391304347826</v>
      </c>
      <c r="AB23" s="18">
        <f t="shared" si="6"/>
        <v>0</v>
      </c>
    </row>
    <row r="24" ht="31" spans="1:28">
      <c r="A24" s="11" t="str">
        <f t="shared" si="1"/>
        <v>Рестораны и кафе (сумма чека)</v>
      </c>
      <c r="B24" s="17"/>
      <c r="C24" s="18">
        <f t="shared" ref="C24:AB24" si="7">(C11-B11)/B11</f>
        <v>0</v>
      </c>
      <c r="D24" s="18">
        <f t="shared" si="7"/>
        <v>0</v>
      </c>
      <c r="E24" s="18">
        <f t="shared" si="7"/>
        <v>0</v>
      </c>
      <c r="F24" s="18">
        <f t="shared" si="7"/>
        <v>0</v>
      </c>
      <c r="G24" s="18">
        <f t="shared" si="7"/>
        <v>0</v>
      </c>
      <c r="H24" s="18">
        <f t="shared" si="7"/>
        <v>0.00324044069993519</v>
      </c>
      <c r="I24" s="18">
        <f t="shared" si="7"/>
        <v>0</v>
      </c>
      <c r="J24" s="18">
        <f t="shared" si="7"/>
        <v>0</v>
      </c>
      <c r="K24" s="18">
        <f t="shared" si="7"/>
        <v>0</v>
      </c>
      <c r="L24" s="18">
        <f t="shared" si="7"/>
        <v>0</v>
      </c>
      <c r="M24" s="18">
        <f t="shared" si="7"/>
        <v>0.0129198966408269</v>
      </c>
      <c r="N24" s="18">
        <f t="shared" si="7"/>
        <v>0</v>
      </c>
      <c r="O24" s="18">
        <f t="shared" si="7"/>
        <v>0</v>
      </c>
      <c r="P24" s="18">
        <f t="shared" si="7"/>
        <v>0</v>
      </c>
      <c r="Q24" s="18">
        <f t="shared" si="7"/>
        <v>0</v>
      </c>
      <c r="R24" s="18">
        <f t="shared" si="7"/>
        <v>0</v>
      </c>
      <c r="S24" s="18">
        <f t="shared" si="7"/>
        <v>0</v>
      </c>
      <c r="T24" s="18">
        <f t="shared" si="7"/>
        <v>0</v>
      </c>
      <c r="U24" s="18">
        <f t="shared" si="7"/>
        <v>0.0248724489795918</v>
      </c>
      <c r="V24" s="18">
        <f t="shared" si="7"/>
        <v>0.0124455507156192</v>
      </c>
      <c r="W24" s="18">
        <f t="shared" si="7"/>
        <v>0</v>
      </c>
      <c r="X24" s="18">
        <f t="shared" si="7"/>
        <v>0</v>
      </c>
      <c r="Y24" s="18">
        <f t="shared" si="7"/>
        <v>0.0184388444990781</v>
      </c>
      <c r="Z24" s="18">
        <f t="shared" si="7"/>
        <v>0</v>
      </c>
      <c r="AA24" s="18">
        <f t="shared" si="7"/>
        <v>0</v>
      </c>
      <c r="AB24" s="18">
        <f t="shared" si="7"/>
        <v>0</v>
      </c>
    </row>
    <row r="25" ht="46" spans="1:30">
      <c r="A25" s="13" t="s">
        <v>123</v>
      </c>
      <c r="B25" s="19"/>
      <c r="C25" s="20">
        <f t="shared" ref="C25:AB25" si="8">(C12-B12)/B12</f>
        <v>0.00118366769516326</v>
      </c>
      <c r="D25" s="20">
        <f t="shared" si="8"/>
        <v>0.0282181653485287</v>
      </c>
      <c r="E25" s="20">
        <f t="shared" si="8"/>
        <v>-0.000394605403098229</v>
      </c>
      <c r="F25" s="20">
        <f t="shared" si="8"/>
        <v>0.00044342782626705</v>
      </c>
      <c r="G25" s="20">
        <f t="shared" si="8"/>
        <v>0.000312167119412228</v>
      </c>
      <c r="H25" s="20">
        <f t="shared" si="8"/>
        <v>-9.1171700246384e-6</v>
      </c>
      <c r="I25" s="20">
        <f t="shared" si="8"/>
        <v>7.14159878490832e-6</v>
      </c>
      <c r="J25" s="20">
        <f t="shared" si="8"/>
        <v>-1.54093951500466e-5</v>
      </c>
      <c r="K25" s="20">
        <f t="shared" si="8"/>
        <v>1.57090522594897e-5</v>
      </c>
      <c r="L25" s="20">
        <f t="shared" si="8"/>
        <v>-7.96543578943083e-6</v>
      </c>
      <c r="M25" s="20">
        <f t="shared" si="8"/>
        <v>1.21348856640869e-5</v>
      </c>
      <c r="N25" s="20">
        <f t="shared" si="8"/>
        <v>0.0324271738592164</v>
      </c>
      <c r="O25" s="20">
        <f t="shared" si="8"/>
        <v>-0.0338388535273467</v>
      </c>
      <c r="P25" s="20">
        <f t="shared" si="8"/>
        <v>8.43168586740394e-6</v>
      </c>
      <c r="Q25" s="20">
        <f t="shared" si="8"/>
        <v>-0.0200107487429805</v>
      </c>
      <c r="R25" s="20">
        <f t="shared" si="8"/>
        <v>0.0818554365267629</v>
      </c>
      <c r="S25" s="20">
        <f t="shared" si="8"/>
        <v>-7.5927702252578e-6</v>
      </c>
      <c r="T25" s="20">
        <f t="shared" si="8"/>
        <v>-0.000605435419005409</v>
      </c>
      <c r="U25" s="20">
        <f t="shared" si="8"/>
        <v>0.000281307848378382</v>
      </c>
      <c r="V25" s="20">
        <f t="shared" si="8"/>
        <v>-0.00038464194433309</v>
      </c>
      <c r="W25" s="20">
        <f t="shared" si="8"/>
        <v>0.000649144603397185</v>
      </c>
      <c r="X25" s="20">
        <f t="shared" si="8"/>
        <v>0.00472138026577016</v>
      </c>
      <c r="Y25" s="20">
        <f t="shared" si="8"/>
        <v>-9.06343946731697e-5</v>
      </c>
      <c r="Z25" s="20">
        <f t="shared" si="8"/>
        <v>9.02757575907386e-5</v>
      </c>
      <c r="AA25" s="20">
        <f t="shared" si="8"/>
        <v>-4.72520566345289e-5</v>
      </c>
      <c r="AB25" s="20">
        <f t="shared" si="8"/>
        <v>-0.000139576409392626</v>
      </c>
      <c r="AC25" s="53"/>
      <c r="AD25" s="53"/>
    </row>
    <row r="26" ht="31" spans="1:28">
      <c r="A26" s="11" t="s">
        <v>124</v>
      </c>
      <c r="B26" s="17"/>
      <c r="C26" s="20">
        <f t="shared" ref="C26:AB26" si="9">(C6/B6+C7/B7+C8/B8+C9/B9+C10/B10+C11/B11)/6-1</f>
        <v>-0.0239330670538234</v>
      </c>
      <c r="D26" s="20">
        <f t="shared" si="9"/>
        <v>0.000209053663735803</v>
      </c>
      <c r="E26" s="20">
        <f t="shared" si="9"/>
        <v>-0.00485501806353861</v>
      </c>
      <c r="F26" s="20">
        <f t="shared" si="9"/>
        <v>0.0043533551901378</v>
      </c>
      <c r="G26" s="20">
        <f t="shared" si="9"/>
        <v>0.00171412447353614</v>
      </c>
      <c r="H26" s="20">
        <f t="shared" si="9"/>
        <v>0.0057775696464335</v>
      </c>
      <c r="I26" s="20">
        <f t="shared" si="9"/>
        <v>-0.0071177503709875</v>
      </c>
      <c r="J26" s="20">
        <f t="shared" si="9"/>
        <v>-0.00275045449896349</v>
      </c>
      <c r="K26" s="20">
        <f t="shared" si="9"/>
        <v>0.00647755640932401</v>
      </c>
      <c r="L26" s="20">
        <f t="shared" si="9"/>
        <v>0.00307144123266645</v>
      </c>
      <c r="M26" s="20">
        <f t="shared" si="9"/>
        <v>0.0054126850188061</v>
      </c>
      <c r="N26" s="20">
        <f t="shared" si="9"/>
        <v>0.00569562906581722</v>
      </c>
      <c r="O26" s="20">
        <f t="shared" si="9"/>
        <v>-0.0184974393998005</v>
      </c>
      <c r="P26" s="20">
        <f t="shared" si="9"/>
        <v>0.00379667371762915</v>
      </c>
      <c r="Q26" s="20">
        <f t="shared" si="9"/>
        <v>-0.00364154241633585</v>
      </c>
      <c r="R26" s="20">
        <f t="shared" si="9"/>
        <v>0.010356047515452</v>
      </c>
      <c r="S26" s="20">
        <f t="shared" si="9"/>
        <v>0.0145884631196653</v>
      </c>
      <c r="T26" s="20">
        <f t="shared" si="9"/>
        <v>-0.0137011248316337</v>
      </c>
      <c r="U26" s="20">
        <f t="shared" si="9"/>
        <v>0.00165267486161746</v>
      </c>
      <c r="V26" s="20">
        <f t="shared" si="9"/>
        <v>-0.0443032007623388</v>
      </c>
      <c r="W26" s="20">
        <f t="shared" si="9"/>
        <v>0.073610395769915</v>
      </c>
      <c r="X26" s="20">
        <f t="shared" si="9"/>
        <v>0.00758537708277029</v>
      </c>
      <c r="Y26" s="20">
        <f t="shared" si="9"/>
        <v>0.00626620717767223</v>
      </c>
      <c r="Z26" s="20">
        <f t="shared" si="9"/>
        <v>-0.00210871539111379</v>
      </c>
      <c r="AA26" s="20">
        <f t="shared" si="9"/>
        <v>0.0129082844493811</v>
      </c>
      <c r="AB26" s="20">
        <f t="shared" si="9"/>
        <v>-0.000894176264212398</v>
      </c>
    </row>
    <row r="27" ht="15.2" spans="1:28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7.55" spans="1:28">
      <c r="A28" s="1" t="s">
        <v>125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ht="46" spans="1:28">
      <c r="A29" s="21" t="s">
        <v>114</v>
      </c>
      <c r="B29" s="22" t="s">
        <v>126</v>
      </c>
      <c r="C29" s="22" t="s">
        <v>127</v>
      </c>
      <c r="D29" s="22" t="s">
        <v>128</v>
      </c>
      <c r="E29" s="22" t="s">
        <v>129</v>
      </c>
      <c r="F29" s="22" t="s">
        <v>130</v>
      </c>
      <c r="G29" s="33" t="s">
        <v>131</v>
      </c>
      <c r="H29" s="34" t="s">
        <v>132</v>
      </c>
      <c r="I29" s="39" t="s">
        <v>133</v>
      </c>
      <c r="J29" s="40" t="s">
        <v>134</v>
      </c>
      <c r="L29" s="41" t="s">
        <v>135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ht="16" spans="1:28">
      <c r="A30" s="11" t="str">
        <f t="shared" ref="A30:A35" si="10">A6</f>
        <v>Продуктовая корзина</v>
      </c>
      <c r="B30" s="18">
        <f t="shared" ref="B30:B36" si="11">F6/B6-1</f>
        <v>-0.0231374766233202</v>
      </c>
      <c r="C30" s="18">
        <f t="shared" ref="C30:C36" si="12">K6/F6-1</f>
        <v>0.0135048899574077</v>
      </c>
      <c r="D30" s="18">
        <f t="shared" ref="D30:D36" si="13">O6/K6-1</f>
        <v>-0.0358660477647781</v>
      </c>
      <c r="E30" s="18">
        <f t="shared" ref="E30:E36" si="14">T6/O6-1</f>
        <v>0.0658469464002576</v>
      </c>
      <c r="F30" s="18">
        <f t="shared" ref="F30:F36" si="15">X6/T6-1</f>
        <v>-0.00934464912680666</v>
      </c>
      <c r="G30" s="35">
        <f t="shared" ref="G30:G36" si="16">AB6/X6-1</f>
        <v>0.0331370445058787</v>
      </c>
      <c r="H30" s="36">
        <f t="shared" ref="H30:H36" si="17">X6/B6-1</f>
        <v>0.0078922570637443</v>
      </c>
      <c r="I30" s="20">
        <f t="shared" ref="I30:I36" si="18">AB6/B6-1</f>
        <v>0.0412908276431962</v>
      </c>
      <c r="J30" s="42">
        <f t="shared" ref="J30:J36" si="19">I30*2</f>
        <v>0.0825816552863925</v>
      </c>
      <c r="L30" s="41" t="s">
        <v>136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ht="46" spans="1:28">
      <c r="A31" s="11" t="str">
        <f t="shared" si="10"/>
        <v>Корзина непродовольственных товаров</v>
      </c>
      <c r="B31" s="18">
        <f t="shared" si="11"/>
        <v>-0.166899467844216</v>
      </c>
      <c r="C31" s="18">
        <f t="shared" si="12"/>
        <v>0.00469564527182253</v>
      </c>
      <c r="D31" s="18">
        <f t="shared" si="13"/>
        <v>-0.00673195176250563</v>
      </c>
      <c r="E31" s="18">
        <f t="shared" si="14"/>
        <v>-0.136532350192419</v>
      </c>
      <c r="F31" s="18">
        <f t="shared" si="15"/>
        <v>0.0512796394532118</v>
      </c>
      <c r="G31" s="35">
        <f t="shared" si="16"/>
        <v>0.0237258171754551</v>
      </c>
      <c r="H31" s="36">
        <f t="shared" si="17"/>
        <v>-0.24532020736729</v>
      </c>
      <c r="I31" s="20">
        <f t="shared" si="18"/>
        <v>-0.227414812581276</v>
      </c>
      <c r="J31" s="42">
        <f t="shared" si="19"/>
        <v>-0.454829625162551</v>
      </c>
      <c r="L31" s="41" t="s">
        <v>137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ht="16" spans="1:28">
      <c r="A32" s="11" t="str">
        <f t="shared" si="10"/>
        <v>Жилье</v>
      </c>
      <c r="B32" s="18">
        <f t="shared" si="11"/>
        <v>0.0329191062253555</v>
      </c>
      <c r="C32" s="18">
        <f t="shared" si="12"/>
        <v>0.000347041471455922</v>
      </c>
      <c r="D32" s="18">
        <f t="shared" si="13"/>
        <v>0.00289100896212768</v>
      </c>
      <c r="E32" s="18">
        <f t="shared" si="14"/>
        <v>0.0688959354280771</v>
      </c>
      <c r="F32" s="18">
        <f t="shared" si="15"/>
        <v>0.000539374325781994</v>
      </c>
      <c r="G32" s="35">
        <f t="shared" si="16"/>
        <v>-0.000269541778975757</v>
      </c>
      <c r="H32" s="36">
        <f t="shared" si="17"/>
        <v>0.108256661488828</v>
      </c>
      <c r="I32" s="20">
        <f t="shared" si="18"/>
        <v>0.107957940016728</v>
      </c>
      <c r="J32" s="42">
        <f t="shared" si="19"/>
        <v>0.215915880033457</v>
      </c>
      <c r="K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ht="16" spans="1:28">
      <c r="A33" s="11" t="str">
        <f t="shared" si="10"/>
        <v>Транспорт</v>
      </c>
      <c r="B33" s="18">
        <f t="shared" si="11"/>
        <v>0.0112421339391484</v>
      </c>
      <c r="C33" s="18">
        <f t="shared" si="12"/>
        <v>5.5575578206124e-7</v>
      </c>
      <c r="D33" s="18">
        <f t="shared" si="13"/>
        <v>-0.0370502907758947</v>
      </c>
      <c r="E33" s="18">
        <f t="shared" si="14"/>
        <v>7.69518169185801e-8</v>
      </c>
      <c r="F33" s="18">
        <f t="shared" si="15"/>
        <v>0.0384760209403578</v>
      </c>
      <c r="G33" s="35">
        <f t="shared" si="16"/>
        <v>1.2967624329896e-7</v>
      </c>
      <c r="H33" s="36">
        <f t="shared" si="17"/>
        <v>0.0112429582111875</v>
      </c>
      <c r="I33" s="20">
        <f t="shared" si="18"/>
        <v>0.0112430893453752</v>
      </c>
      <c r="J33" s="42">
        <f t="shared" si="19"/>
        <v>0.0224861786907504</v>
      </c>
      <c r="K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ht="16" spans="1:28">
      <c r="A34" s="11" t="str">
        <f t="shared" si="10"/>
        <v>Набор бытовых услуг</v>
      </c>
      <c r="B34" s="18">
        <f t="shared" si="11"/>
        <v>0</v>
      </c>
      <c r="C34" s="18">
        <f t="shared" si="12"/>
        <v>0</v>
      </c>
      <c r="D34" s="18">
        <f t="shared" si="13"/>
        <v>0.036231884057971</v>
      </c>
      <c r="E34" s="18">
        <f t="shared" si="14"/>
        <v>0.0722610722610724</v>
      </c>
      <c r="F34" s="18">
        <f t="shared" si="15"/>
        <v>0</v>
      </c>
      <c r="G34" s="35">
        <f t="shared" si="16"/>
        <v>0.0217391304347827</v>
      </c>
      <c r="H34" s="36">
        <f t="shared" si="17"/>
        <v>0.111111111111111</v>
      </c>
      <c r="I34" s="20">
        <f t="shared" si="18"/>
        <v>0.135265700483092</v>
      </c>
      <c r="J34" s="42">
        <f t="shared" si="19"/>
        <v>0.270531400966183</v>
      </c>
      <c r="K34" s="43"/>
      <c r="L34" s="44"/>
      <c r="M34" s="44"/>
      <c r="N34" s="44"/>
      <c r="O34" s="43"/>
      <c r="P34" s="43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ht="31" spans="1:28">
      <c r="A35" s="11" t="str">
        <f t="shared" si="10"/>
        <v>Рестораны и кафе (сумма чека)</v>
      </c>
      <c r="B35" s="18">
        <f t="shared" si="11"/>
        <v>0</v>
      </c>
      <c r="C35" s="18">
        <f t="shared" si="12"/>
        <v>0.00324044069993512</v>
      </c>
      <c r="D35" s="18">
        <f t="shared" si="13"/>
        <v>0.0129198966408268</v>
      </c>
      <c r="E35" s="18">
        <f t="shared" si="14"/>
        <v>0</v>
      </c>
      <c r="F35" s="18">
        <f t="shared" si="15"/>
        <v>0.0376275510204083</v>
      </c>
      <c r="G35" s="35">
        <f t="shared" si="16"/>
        <v>0.018438844499078</v>
      </c>
      <c r="H35" s="36">
        <f t="shared" si="17"/>
        <v>0.0544394037589113</v>
      </c>
      <c r="I35" s="20">
        <f t="shared" si="18"/>
        <v>0.0738820479585223</v>
      </c>
      <c r="J35" s="42">
        <f t="shared" si="19"/>
        <v>0.147764095917045</v>
      </c>
      <c r="K35" s="43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ht="46" spans="1:28">
      <c r="A36" s="13" t="str">
        <f>A25</f>
        <v>Инфляция суммарно (по всем категориям товаров и услуг)</v>
      </c>
      <c r="B36" s="20">
        <f t="shared" si="11"/>
        <v>0.0294853133674853</v>
      </c>
      <c r="C36" s="18">
        <f t="shared" si="12"/>
        <v>0.000310490374250794</v>
      </c>
      <c r="D36" s="18">
        <f t="shared" si="13"/>
        <v>-0.00250481916225886</v>
      </c>
      <c r="E36" s="18">
        <f t="shared" si="14"/>
        <v>0.0595657013406916</v>
      </c>
      <c r="F36" s="18">
        <f t="shared" si="15"/>
        <v>0.00526959157246099</v>
      </c>
      <c r="G36" s="35">
        <f t="shared" si="16"/>
        <v>-0.000187188621395995</v>
      </c>
      <c r="H36" s="36">
        <f t="shared" si="17"/>
        <v>0.0941483812023769</v>
      </c>
      <c r="I36" s="20">
        <f t="shared" si="18"/>
        <v>0.093943569075297</v>
      </c>
      <c r="J36" s="42">
        <f t="shared" si="19"/>
        <v>0.187887138150594</v>
      </c>
      <c r="K36" s="45" t="s">
        <v>138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ht="16" outlineLevel="1" spans="1:28">
      <c r="A37" s="23" t="s">
        <v>139</v>
      </c>
      <c r="B37" s="20"/>
      <c r="C37" s="18"/>
      <c r="D37" s="18"/>
      <c r="E37" s="18"/>
      <c r="F37" s="18"/>
      <c r="G37" s="35"/>
      <c r="H37" s="36"/>
      <c r="I37" s="20"/>
      <c r="J37" s="42"/>
      <c r="K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ht="61.75" outlineLevel="1" spans="1:28">
      <c r="A38" s="24" t="s">
        <v>140</v>
      </c>
      <c r="B38" s="25">
        <v>0.0064</v>
      </c>
      <c r="C38" s="25">
        <v>0.0114</v>
      </c>
      <c r="D38" s="25">
        <v>0.002</v>
      </c>
      <c r="E38" s="25">
        <v>0.0048</v>
      </c>
      <c r="F38" s="25">
        <v>0.0075</v>
      </c>
      <c r="G38" s="37" t="s">
        <v>141</v>
      </c>
      <c r="H38" s="38">
        <f>(1+B38)*(1+C38)*(1+D38)*(1+E38)*(1+F38)-1</f>
        <v>0.0324902997162291</v>
      </c>
      <c r="I38" s="46" t="s">
        <v>141</v>
      </c>
      <c r="J38" s="47"/>
      <c r="K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ht="15.2" spans="1:28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ht="15.2" spans="1:28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ht="16" spans="1:30">
      <c r="A41" s="26" t="s">
        <v>142</v>
      </c>
      <c r="B41" s="27">
        <f t="shared" ref="B41:AB41" si="20">B5</f>
        <v>45427</v>
      </c>
      <c r="C41" s="27">
        <f t="shared" si="20"/>
        <v>45434</v>
      </c>
      <c r="D41" s="27">
        <f t="shared" si="20"/>
        <v>45441</v>
      </c>
      <c r="E41" s="27">
        <f t="shared" si="20"/>
        <v>45448</v>
      </c>
      <c r="F41" s="27">
        <f t="shared" si="20"/>
        <v>45455</v>
      </c>
      <c r="G41" s="27">
        <f t="shared" si="20"/>
        <v>45462</v>
      </c>
      <c r="H41" s="27">
        <f t="shared" si="20"/>
        <v>45469</v>
      </c>
      <c r="I41" s="27">
        <f t="shared" si="20"/>
        <v>45476</v>
      </c>
      <c r="J41" s="27">
        <f t="shared" si="20"/>
        <v>45483</v>
      </c>
      <c r="K41" s="27">
        <f t="shared" si="20"/>
        <v>45490</v>
      </c>
      <c r="L41" s="27">
        <f t="shared" si="20"/>
        <v>45497</v>
      </c>
      <c r="M41" s="27">
        <f t="shared" si="20"/>
        <v>45504</v>
      </c>
      <c r="N41" s="27">
        <f t="shared" si="20"/>
        <v>45511</v>
      </c>
      <c r="O41" s="27">
        <f t="shared" si="20"/>
        <v>45518</v>
      </c>
      <c r="P41" s="27">
        <f t="shared" si="20"/>
        <v>45525</v>
      </c>
      <c r="Q41" s="27">
        <f t="shared" si="20"/>
        <v>45531</v>
      </c>
      <c r="R41" s="27">
        <f t="shared" si="20"/>
        <v>45539</v>
      </c>
      <c r="S41" s="27">
        <f t="shared" si="20"/>
        <v>45546</v>
      </c>
      <c r="T41" s="27">
        <f t="shared" si="20"/>
        <v>45553</v>
      </c>
      <c r="U41" s="27">
        <f t="shared" si="20"/>
        <v>45560</v>
      </c>
      <c r="V41" s="27">
        <f t="shared" si="20"/>
        <v>45567</v>
      </c>
      <c r="W41" s="27">
        <f t="shared" si="20"/>
        <v>45574</v>
      </c>
      <c r="X41" s="27">
        <f t="shared" si="20"/>
        <v>45581</v>
      </c>
      <c r="Y41" s="27">
        <f t="shared" si="20"/>
        <v>45588</v>
      </c>
      <c r="Z41" s="27">
        <f t="shared" si="20"/>
        <v>45594</v>
      </c>
      <c r="AA41" s="27">
        <f t="shared" si="20"/>
        <v>45603</v>
      </c>
      <c r="AB41" s="27">
        <f t="shared" si="20"/>
        <v>45609</v>
      </c>
      <c r="AC41" s="54"/>
      <c r="AD41" s="54"/>
    </row>
    <row r="42" ht="46" spans="1:30">
      <c r="A42" s="26" t="s">
        <v>143</v>
      </c>
      <c r="B42" s="28"/>
      <c r="C42" s="29">
        <f t="shared" ref="C42:AB42" si="21">C25</f>
        <v>0.00118366769516326</v>
      </c>
      <c r="D42" s="29">
        <f t="shared" si="21"/>
        <v>0.0282181653485287</v>
      </c>
      <c r="E42" s="29">
        <f t="shared" si="21"/>
        <v>-0.000394605403098229</v>
      </c>
      <c r="F42" s="29">
        <f t="shared" si="21"/>
        <v>0.00044342782626705</v>
      </c>
      <c r="G42" s="29">
        <f t="shared" si="21"/>
        <v>0.000312167119412228</v>
      </c>
      <c r="H42" s="29">
        <f t="shared" si="21"/>
        <v>-9.1171700246384e-6</v>
      </c>
      <c r="I42" s="29">
        <f t="shared" si="21"/>
        <v>7.14159878490832e-6</v>
      </c>
      <c r="J42" s="29">
        <f t="shared" si="21"/>
        <v>-1.54093951500466e-5</v>
      </c>
      <c r="K42" s="29">
        <f t="shared" si="21"/>
        <v>1.57090522594897e-5</v>
      </c>
      <c r="L42" s="29">
        <f t="shared" si="21"/>
        <v>-7.96543578943083e-6</v>
      </c>
      <c r="M42" s="29">
        <f t="shared" si="21"/>
        <v>1.21348856640869e-5</v>
      </c>
      <c r="N42" s="29">
        <f t="shared" si="21"/>
        <v>0.0324271738592164</v>
      </c>
      <c r="O42" s="29">
        <f t="shared" si="21"/>
        <v>-0.0338388535273467</v>
      </c>
      <c r="P42" s="29">
        <f t="shared" si="21"/>
        <v>8.43168586740394e-6</v>
      </c>
      <c r="Q42" s="29">
        <f t="shared" si="21"/>
        <v>-0.0200107487429805</v>
      </c>
      <c r="R42" s="29">
        <f t="shared" si="21"/>
        <v>0.0818554365267629</v>
      </c>
      <c r="S42" s="29">
        <f t="shared" si="21"/>
        <v>-7.5927702252578e-6</v>
      </c>
      <c r="T42" s="29">
        <f t="shared" si="21"/>
        <v>-0.000605435419005409</v>
      </c>
      <c r="U42" s="29">
        <f t="shared" si="21"/>
        <v>0.000281307848378382</v>
      </c>
      <c r="V42" s="29">
        <f t="shared" si="21"/>
        <v>-0.00038464194433309</v>
      </c>
      <c r="W42" s="29">
        <f t="shared" si="21"/>
        <v>0.000649144603397185</v>
      </c>
      <c r="X42" s="29">
        <f t="shared" si="21"/>
        <v>0.00472138026577016</v>
      </c>
      <c r="Y42" s="29">
        <f t="shared" si="21"/>
        <v>-9.06343946731697e-5</v>
      </c>
      <c r="Z42" s="29">
        <f t="shared" si="21"/>
        <v>9.02757575907386e-5</v>
      </c>
      <c r="AA42" s="29">
        <f t="shared" si="21"/>
        <v>-4.72520566345289e-5</v>
      </c>
      <c r="AB42" s="29">
        <f t="shared" si="21"/>
        <v>-0.000139576409392626</v>
      </c>
      <c r="AC42" s="54"/>
      <c r="AD42" s="54"/>
    </row>
    <row r="43" ht="16" spans="1:30">
      <c r="A43" s="26" t="s">
        <v>144</v>
      </c>
      <c r="B43" s="30">
        <v>0.16</v>
      </c>
      <c r="C43" s="29">
        <f t="shared" ref="C43:L43" si="22">B43</f>
        <v>0.16</v>
      </c>
      <c r="D43" s="29">
        <f t="shared" si="22"/>
        <v>0.16</v>
      </c>
      <c r="E43" s="29">
        <f t="shared" si="22"/>
        <v>0.16</v>
      </c>
      <c r="F43" s="29">
        <f t="shared" si="22"/>
        <v>0.16</v>
      </c>
      <c r="G43" s="29">
        <f t="shared" si="22"/>
        <v>0.16</v>
      </c>
      <c r="H43" s="29">
        <f t="shared" si="22"/>
        <v>0.16</v>
      </c>
      <c r="I43" s="29">
        <f t="shared" si="22"/>
        <v>0.16</v>
      </c>
      <c r="J43" s="29">
        <f t="shared" si="22"/>
        <v>0.16</v>
      </c>
      <c r="K43" s="29">
        <f t="shared" si="22"/>
        <v>0.16</v>
      </c>
      <c r="L43" s="29">
        <f t="shared" si="22"/>
        <v>0.16</v>
      </c>
      <c r="M43" s="29">
        <v>0.18</v>
      </c>
      <c r="N43" s="29">
        <f t="shared" ref="N43:S43" si="23">M43</f>
        <v>0.18</v>
      </c>
      <c r="O43" s="29">
        <f t="shared" si="23"/>
        <v>0.18</v>
      </c>
      <c r="P43" s="29">
        <f t="shared" si="23"/>
        <v>0.18</v>
      </c>
      <c r="Q43" s="29">
        <f t="shared" si="23"/>
        <v>0.18</v>
      </c>
      <c r="R43" s="29">
        <f t="shared" si="23"/>
        <v>0.18</v>
      </c>
      <c r="S43" s="29">
        <f t="shared" si="23"/>
        <v>0.18</v>
      </c>
      <c r="T43" s="29">
        <v>0.19</v>
      </c>
      <c r="U43" s="29">
        <f t="shared" ref="U43:Y43" si="24">T43</f>
        <v>0.19</v>
      </c>
      <c r="V43" s="29">
        <f t="shared" si="24"/>
        <v>0.19</v>
      </c>
      <c r="W43" s="29">
        <f t="shared" si="24"/>
        <v>0.19</v>
      </c>
      <c r="X43" s="29">
        <f t="shared" si="24"/>
        <v>0.19</v>
      </c>
      <c r="Y43" s="29">
        <f t="shared" si="24"/>
        <v>0.19</v>
      </c>
      <c r="Z43" s="29">
        <v>0.21</v>
      </c>
      <c r="AA43" s="29">
        <f t="shared" ref="AA43:AB43" si="25">Z43</f>
        <v>0.21</v>
      </c>
      <c r="AB43" s="29">
        <f t="shared" si="25"/>
        <v>0.21</v>
      </c>
      <c r="AC43" s="54"/>
      <c r="AD43" s="54"/>
    </row>
    <row r="44" ht="15.2" spans="1:28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ht="15.2" spans="1:28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ht="15.2" spans="1:28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2" spans="1:28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ht="15.2" spans="1:28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ht="15.2" spans="1:28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ht="15.2" spans="1:28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ht="15.2" spans="1:28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ht="15.2" spans="1:28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ht="15.2" spans="1:28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ht="15.2" spans="1:28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ht="15.2" spans="1:28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ht="15.2" spans="1:28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ht="15.2" spans="1:28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ht="15.2" spans="1:28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ht="15.2" spans="1:28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ht="15.2" spans="1:28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ht="15.2" spans="1:28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ht="15.2" spans="1:28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ht="15.2" spans="1:28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ht="15.2" spans="1:28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ht="15.2" spans="1:28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ht="15.2" spans="1:28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ht="15.2" spans="1:28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ht="15.2" spans="1:28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ht="15.2" spans="1:28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ht="15.2" spans="1:28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ht="15.2" spans="1:28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ht="15.2" spans="1:28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ht="15.2" spans="1:28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ht="15.2" spans="1:28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ht="15.2" spans="1:28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ht="15.2" spans="1:28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ht="15.2" spans="1:28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ht="15.2" spans="1:28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ht="15.2" spans="1:28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ht="15.2" spans="1:28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ht="15.2" spans="1:28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ht="15.2" spans="1:28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t="15.2" spans="1:28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t="15.2" spans="1:28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ht="15.2" spans="1:28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t="15.2" spans="1:28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t="15.2" spans="1:28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t="15.2" spans="1:28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ht="15.2" spans="1:28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ht="15.2" spans="1:28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ht="15.2" spans="1:28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ht="15.2" spans="1:28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ht="15.2" spans="1:28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ht="15.2" spans="1:28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ht="15.2" spans="1:28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ht="15.2" spans="1:28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ht="15.2" spans="1:28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ht="15.2" spans="1:28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ht="15.2" spans="1:28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ht="15.2" spans="1:28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ht="15.2" spans="1:28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ht="15.2" spans="1:28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ht="15.2" spans="1:28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ht="15.2" spans="1:28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ht="15.2" spans="1:28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ht="15.2" spans="1:28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ht="15.2" spans="1:28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ht="15.2" spans="1:28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t="15.2" spans="1:28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t="15.2" spans="1:28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t="15.2" spans="1:28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ht="15.2" spans="1:28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ht="15.2" spans="1:28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ht="15.2" spans="1:28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ht="15.2" spans="1:28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ht="15.2" spans="1:28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ht="15.2" spans="1:28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ht="15.2" spans="1:28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ht="15.2" spans="1:28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ht="15.2" spans="1:28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ht="15.2" spans="1:28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ht="15.2" spans="1:28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ht="15.2" spans="1:28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ht="15.2" spans="1:28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ht="15.2" spans="1:28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ht="15.2" spans="1:28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ht="15.2" spans="1:28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ht="15.2" spans="1:28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ht="15.2" spans="1:28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ht="15.2" spans="1:28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ht="15.2" spans="1:28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ht="15.2" spans="1:28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ht="15.2" spans="1:28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ht="15.2" spans="1:28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ht="15.2" spans="1:28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ht="15.2" spans="1:28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ht="15.2" spans="1:28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ht="15.2" spans="1:28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ht="15.2" spans="1:28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ht="15.2" spans="1:28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ht="15.2" spans="1:28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ht="15.2" spans="1:28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t="15.2" spans="1:28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t="15.2" spans="1:28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t="15.2" spans="1:28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t="15.2" spans="1:28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ht="15.2" spans="1:28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ht="15.2" spans="1:28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ht="15.2" spans="1:28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ht="15.2" spans="1:28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ht="15.2" spans="1:28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t="15.2" spans="1:28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t="15.2" spans="1:28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t="15.2" spans="1:28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t="15.2" spans="1:28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ht="15.2" spans="1:28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ht="15.2" spans="1:28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ht="15.2" spans="1:28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ht="15.2" spans="1:28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ht="15.2" spans="1:28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t="15.2" spans="1:28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t="15.2" spans="1:28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t="15.2" spans="1:28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t="15.2" spans="1:28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t="15.2" spans="1:28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ht="15.2" spans="1:28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ht="15.2" spans="1:28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ht="15.2" spans="1:28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ht="15.2" spans="1:28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ht="15.2" spans="1:28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ht="15.2" spans="1:28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ht="15.2" spans="1:28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ht="15.2" spans="1:28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ht="15.2" spans="1:28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ht="15.2" spans="1:28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ht="15.2" spans="1:28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ht="15.2" spans="1:28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ht="15.2" spans="1:28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ht="15.2" spans="1:28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ht="15.2" spans="1:28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ht="15.2" spans="1:28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ht="15.2" spans="1:28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ht="15.2" spans="1:28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ht="15.2" spans="1:28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ht="15.2" spans="1:28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ht="15.2" spans="1:28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ht="15.2" spans="1:28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ht="15.2" spans="1:28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ht="15.2" spans="1:28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ht="15.2" spans="1:28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ht="15.2" spans="1:28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ht="15.2" spans="1:28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ht="15.2" spans="1:28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ht="15.2" spans="1:28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ht="15.2" spans="1:28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ht="15.2" spans="1:28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ht="15.2" spans="1:28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ht="15.2" spans="1:28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ht="15.2" spans="1:28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ht="15.2" spans="1:28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ht="15.2" spans="1:28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ht="15.2" spans="1:28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ht="15.2" spans="1:28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ht="15.2" spans="1:28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ht="15.2" spans="1:28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ht="15.2" spans="1:28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ht="15.2" spans="1:28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ht="15.2" spans="1:28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ht="15.2" spans="1:28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ht="15.2" spans="1:28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ht="15.2" spans="1:28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ht="15.2" spans="1:28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ht="15.2" spans="1:28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ht="15.2" spans="1:28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ht="15.2" spans="1:28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ht="15.2" spans="1:28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ht="15.2" spans="1:28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ht="15.2" spans="1:28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ht="15.2" spans="1:28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ht="15.2" spans="1:28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ht="15.2" spans="1:28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ht="15.2" spans="1:28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ht="15.2" spans="1:28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ht="15.2" spans="1:28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ht="15.2" spans="1:28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ht="15.2" spans="1:28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ht="15.2" spans="1:28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ht="15.2" spans="1:28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ht="15.2" spans="1:28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ht="15.2" spans="1:28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ht="15.2" spans="1:28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ht="15.2" spans="1:28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ht="15.2" spans="1:28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ht="15.2" spans="1:28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ht="15.2" spans="1:28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ht="15.2" spans="1:28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ht="15.2" spans="1:28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ht="15.2" spans="1:28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ht="15.2" spans="1:28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ht="15.2" spans="1:28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ht="15.2" spans="1:28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ht="15.2" spans="1:28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ht="15.2" spans="1:28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ht="15.2" spans="1:28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ht="15.2" spans="1:28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ht="15.2" spans="1:28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ht="15.2" spans="1:28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ht="15.2" spans="1:28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ht="15.2" spans="1:28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ht="15.2" spans="1:28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ht="15.2" spans="1:28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ht="15.2" spans="1:28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ht="15.2" spans="1:28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ht="15.2" spans="1:28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ht="15.2" spans="1:28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ht="15.2" spans="1:28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ht="15.2" spans="1:28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ht="15.2" spans="1:28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ht="15.2" spans="1:28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5.2" spans="1:28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ht="15.2" spans="1:28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ht="15.2" spans="1:28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ht="15.2" spans="1:28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ht="15.2" spans="1:28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ht="15.2" spans="1:28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ht="15.2" spans="1:28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ht="15.2" spans="1:28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ht="15.2" spans="1:28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ht="15.2" spans="1:28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ht="15.2" spans="1:28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ht="15.2" spans="1:28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ht="15.2" spans="1:28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ht="15.2" spans="1:28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ht="15.2" spans="1:28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ht="15.2" spans="1:28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ht="15.2" spans="1:28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ht="15.2" spans="1:28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ht="15.2" spans="1:28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ht="15.2" spans="1:28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ht="15.2" spans="1:28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ht="15.2" spans="1:28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ht="15.2" spans="1:28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ht="15.2" spans="1:28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ht="15.2" spans="1:28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ht="15.2" spans="1:28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ht="15.2" spans="1:28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ht="15.2" spans="1:28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ht="15.2" spans="1:28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ht="15.2" spans="1:28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ht="15.2" spans="1:28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ht="15.2" spans="1:28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ht="15.2" spans="1:28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ht="15.2" spans="1:28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ht="15.2" spans="1:28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ht="15.2" spans="1:28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ht="15.2" spans="1:28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ht="15.2" spans="1:28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ht="15.2" spans="1:28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ht="15.2" spans="1:28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ht="15.2" spans="1:28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ht="15.2" spans="1:28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ht="15.2" spans="1:28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ht="15.2" spans="1:28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ht="15.2" spans="1:28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ht="15.2" spans="1:28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ht="15.2" spans="1:28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ht="15.2" spans="1:28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ht="15.2" spans="1:28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ht="15.2" spans="1:28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ht="15.2" spans="1:28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ht="15.2" spans="1:28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ht="15.2" spans="1:28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ht="15.2" spans="1:28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ht="15.2" spans="1:28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ht="15.2" spans="1:28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ht="15.2" spans="1:28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ht="15.2" spans="1:28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ht="15.2" spans="1:28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ht="15.2" spans="1:28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ht="15.2" spans="1:28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ht="15.2" spans="1:28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ht="15.2" spans="1:28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ht="15.2" spans="1:28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ht="15.2" spans="1:28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ht="15.2" spans="1:28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ht="15.2" spans="1:28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ht="15.2" spans="1:28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ht="15.2" spans="1:28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ht="15.2" spans="1:28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ht="15.2" spans="1:28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ht="15.2" spans="1:28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ht="15.2" spans="1:28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ht="15.2" spans="1:28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ht="15.2" spans="1:28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ht="15.2" spans="1:28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ht="15.2" spans="1:28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ht="15.2" spans="1:28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ht="15.2" spans="1:28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ht="15.2" spans="1:28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ht="15.2" spans="1:28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ht="15.2" spans="1:28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ht="15.2" spans="1:28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ht="15.2" spans="1:28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ht="15.2" spans="1:28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ht="15.2" spans="1:28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ht="15.2" spans="1:28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ht="15.2" spans="1:28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ht="15.2" spans="1:28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ht="15.2" spans="1:28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ht="15.2" spans="1:28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ht="15.2" spans="1:28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ht="15.2" spans="1:28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ht="15.2" spans="1:28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ht="15.2" spans="1:28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ht="15.2" spans="1:28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ht="15.2" spans="1:28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ht="15.2" spans="1:28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ht="15.2" spans="1:28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ht="15.2" spans="1:28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ht="15.2" spans="1:28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ht="15.2" spans="1:28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ht="15.2" spans="1:28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ht="15.2" spans="1:28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ht="15.2" spans="1:28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ht="15.2" spans="1:28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ht="15.2" spans="1:28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ht="15.2" spans="1:28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ht="15.2" spans="1:28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ht="15.2" spans="1:28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ht="15.2" spans="1:28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ht="15.2" spans="1:28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ht="15.2" spans="1:28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ht="15.2" spans="1:28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ht="15.2" spans="1:28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ht="15.2" spans="1:28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ht="15.2" spans="1:28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ht="15.2" spans="1:28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ht="15.2" spans="1:28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ht="15.2" spans="1:28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ht="15.2" spans="1:28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ht="15.2" spans="1:28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ht="15.2" spans="1:28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ht="15.2" spans="1:28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ht="15.2" spans="1:28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ht="15.2" spans="1:28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ht="15.2" spans="1:28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ht="15.2" spans="1:28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ht="15.2" spans="1:28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ht="15.2" spans="1:28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ht="15.2" spans="1:28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ht="15.2" spans="1:28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ht="15.2" spans="1:28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ht="15.2" spans="1:28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ht="15.2" spans="1:28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ht="15.2" spans="1:28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ht="15.2" spans="1:28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ht="15.2" spans="1:28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ht="15.2" spans="1:28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ht="15.2" spans="1:28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ht="15.2" spans="1:28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ht="15.2" spans="1:28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ht="15.2" spans="1:28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ht="15.2" spans="1:28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ht="15.2" spans="1:28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ht="15.2" spans="1:28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ht="15.2" spans="1:28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ht="15.2" spans="1:28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ht="15.2" spans="1:28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ht="15.2" spans="1:28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ht="15.2" spans="1:28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ht="15.2" spans="1:28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ht="15.2" spans="1:28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ht="15.2" spans="1:28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ht="15.2" spans="1:28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ht="15.2" spans="1:28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ht="15.2" spans="1:28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ht="15.2" spans="1:28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ht="15.2" spans="1:28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ht="15.2" spans="1:28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ht="15.2" spans="1:28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ht="15.2" spans="1:28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ht="15.2" spans="1:28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ht="15.2" spans="1:28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ht="15.2" spans="1:28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ht="15.2" spans="1:28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ht="15.2" spans="1:28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ht="15.2" spans="1:28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ht="15.2" spans="1:28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ht="15.2" spans="1:28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ht="15.2" spans="1:28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ht="15.2" spans="1:28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ht="15.2" spans="1:28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ht="15.2" spans="1:28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ht="15.2" spans="1:28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ht="15.2" spans="1:28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ht="15.2" spans="1:28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ht="15.2" spans="1:28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ht="15.2" spans="1:28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ht="15.2" spans="1:28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ht="15.2" spans="1:28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ht="15.2" spans="1:28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ht="15.2" spans="1:28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ht="15.2" spans="1:28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ht="15.2" spans="1:28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ht="15.2" spans="1:28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ht="15.2" spans="1:28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ht="15.2" spans="1:28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ht="15.2" spans="1:28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ht="15.2" spans="1:28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ht="15.2" spans="1:28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ht="15.2" spans="1:28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ht="15.2" spans="1:28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ht="15.2" spans="1:28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ht="15.2" spans="1:28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ht="15.2" spans="1:28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ht="15.2" spans="1:28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ht="15.2" spans="1:28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ht="15.2" spans="1:28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ht="15.2" spans="1:28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ht="15.2" spans="1:28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ht="15.2" spans="1:28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ht="15.2" spans="1:28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ht="15.2" spans="1:28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ht="15.2" spans="1:28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ht="15.2" spans="1:28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ht="15.2" spans="1:28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ht="15.2" spans="1:28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ht="15.2" spans="1:28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ht="15.2" spans="1:28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ht="15.2" spans="1:28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ht="15.2" spans="1:28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ht="15.2" spans="1:28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ht="15.2" spans="1:28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ht="15.2" spans="1:28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ht="15.2" spans="1:28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ht="15.2" spans="1:28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ht="15.2" spans="1:28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ht="15.2" spans="1:28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ht="15.2" spans="1:28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ht="15.2" spans="1:28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ht="15.2" spans="1:28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ht="15.2" spans="1:28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ht="15.2" spans="1:28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ht="15.2" spans="1:28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ht="15.2" spans="1:28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ht="15.2" spans="1:28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ht="15.2" spans="1:28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ht="15.2" spans="1:28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ht="15.2" spans="1:28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ht="15.2" spans="1:28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ht="15.2" spans="1:28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ht="15.2" spans="1:28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ht="15.2" spans="1:28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ht="15.2" spans="1:28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ht="15.2" spans="1:28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ht="15.2" spans="1:28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ht="15.2" spans="1:28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ht="15.2" spans="1:28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ht="15.2" spans="1:28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ht="15.2" spans="1:28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ht="15.2" spans="1:28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ht="15.2" spans="1:28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ht="15.2" spans="1:28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ht="15.2" spans="1:28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ht="15.2" spans="1:28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ht="15.2" spans="1:28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ht="15.2" spans="1:28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ht="15.2" spans="1:28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ht="15.2" spans="1:28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ht="15.2" spans="1:28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ht="15.2" spans="1:28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ht="15.2" spans="1:28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ht="15.2" spans="1:28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ht="15.2" spans="1:28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ht="15.2" spans="1:28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ht="15.2" spans="1:28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ht="15.2" spans="1:28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ht="15.2" spans="1:28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ht="15.2" spans="1:28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ht="15.2" spans="1:28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ht="15.2" spans="1:28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ht="15.2" spans="1:28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ht="15.2" spans="1:28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ht="15.2" spans="1:28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ht="15.2" spans="1:28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ht="15.2" spans="1:28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ht="15.2" spans="1:28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ht="15.2" spans="1:28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ht="15.2" spans="1:28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ht="15.2" spans="1:28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ht="15.2" spans="1:28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ht="15.2" spans="1:28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ht="15.2" spans="1:28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ht="15.2" spans="1:28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ht="15.2" spans="1:28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ht="15.2" spans="1:28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ht="15.2" spans="1:28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ht="15.2" spans="1:28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ht="15.2" spans="1:28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ht="15.2" spans="1:28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ht="15.2" spans="1:28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ht="15.2" spans="1:28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ht="15.2" spans="1:28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ht="15.2" spans="1:28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ht="15.2" spans="1:28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2" spans="1:28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ht="15.2" spans="1:28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ht="15.2" spans="1:28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ht="15.2" spans="1:28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2" spans="1:28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ht="15.2" spans="1:28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ht="15.2" spans="1:28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ht="15.2" spans="1:28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2" spans="1:28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ht="15.2" spans="1:28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ht="15.2" spans="1:28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ht="15.2" spans="1:28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2" spans="1:28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ht="15.2" spans="1:28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ht="15.2" spans="1:28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ht="15.2" spans="1:28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2" spans="1:28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ht="15.2" spans="1:28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ht="15.2" spans="1:28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ht="15.2" spans="1:28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2" spans="1:28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ht="15.2" spans="1:28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ht="15.2" spans="1:28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ht="15.2" spans="1:28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2" spans="1:28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ht="15.2" spans="1:28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ht="15.2" spans="1:28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ht="15.2" spans="1:28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2" spans="1:28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ht="15.2" spans="1:28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ht="15.2" spans="1:28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ht="15.2" spans="1:28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2" spans="1:28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ht="15.2" spans="1:28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ht="15.2" spans="1:28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ht="15.2" spans="1:28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2" spans="1:28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ht="15.2" spans="1:28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ht="15.2" spans="1:28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ht="15.2" spans="1:28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2" spans="1:28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ht="15.2" spans="1:28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ht="15.2" spans="1:28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ht="15.2" spans="1:28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ht="15.2" spans="1:28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ht="15.2" spans="1:28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ht="15.2" spans="1:28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ht="15.2" spans="1:28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ht="15.2" spans="1:28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ht="15.2" spans="1:28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ht="15.2" spans="1:28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ht="15.2" spans="1:28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ht="15.2" spans="1:28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ht="15.2" spans="1:28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ht="15.2" spans="1:28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ht="15.2" spans="1:28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ht="15.2" spans="1:28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ht="15.2" spans="1:28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ht="15.2" spans="1:28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ht="15.2" spans="1:28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ht="15.2" spans="1:28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ht="15.2" spans="1:28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ht="15.2" spans="1:28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ht="15.2" spans="1:28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ht="15.2" spans="1:28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ht="15.2" spans="1:28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ht="15.2" spans="1:28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ht="15.2" spans="1:28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ht="15.2" spans="1:28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ht="15.2" spans="1:28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ht="15.2" spans="1:28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ht="15.2" spans="1:28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ht="15.2" spans="1:28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ht="15.2" spans="1:28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ht="15.2" spans="1:28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ht="15.2" spans="1:28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ht="15.2" spans="1:28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ht="15.2" spans="1:28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ht="15.2" spans="1:28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ht="15.2" spans="1:28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ht="15.2" spans="1:28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ht="15.2" spans="1:28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ht="15.2" spans="1:28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ht="15.2" spans="1:28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ht="15.2" spans="1:28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ht="15.2" spans="1:28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ht="15.2" spans="1:28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ht="15.2" spans="1:28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ht="15.2" spans="1:28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ht="15.2" spans="1:28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ht="15.2" spans="1:28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ht="15.2" spans="1:28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ht="15.2" spans="1:28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ht="15.2" spans="1:28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ht="15.2" spans="1:28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ht="15.2" spans="1:28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ht="15.2" spans="1:28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ht="15.2" spans="1:28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ht="15.2" spans="1:28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ht="15.2" spans="1:28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ht="15.2" spans="1:28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ht="15.2" spans="1:28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ht="15.2" spans="1:28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ht="15.2" spans="1:28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ht="15.2" spans="1:28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ht="15.2" spans="1:28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ht="15.2" spans="1:28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ht="15.2" spans="1:28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ht="15.2" spans="1:28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ht="15.2" spans="1:28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ht="15.2" spans="1:28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ht="15.2" spans="1:28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ht="15.2" spans="1:28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ht="15.2" spans="1:28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ht="15.2" spans="1:28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ht="15.2" spans="1:28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ht="15.2" spans="1:28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ht="15.2" spans="1:28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ht="15.2" spans="1:28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ht="15.2" spans="1:28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ht="15.2" spans="1:28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ht="15.2" spans="1:28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ht="15.2" spans="1:28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ht="15.2" spans="1:28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ht="15.2" spans="1:28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ht="15.2" spans="1:28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ht="15.2" spans="1:28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ht="15.2" spans="1:28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ht="15.2" spans="1:28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ht="15.2" spans="1:28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ht="15.2" spans="1:28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ht="15.2" spans="1:28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ht="15.2" spans="1:28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ht="15.2" spans="1:28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ht="15.2" spans="1:28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ht="15.2" spans="1:28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ht="15.2" spans="1:28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ht="15.2" spans="1:28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ht="15.2" spans="1:28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ht="15.2" spans="1:28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ht="15.2" spans="1:28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ht="15.2" spans="1:28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ht="15.2" spans="1:28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ht="15.2" spans="1:28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ht="15.2" spans="1:28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ht="15.2" spans="1:28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ht="15.2" spans="1:28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ht="15.2" spans="1:28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ht="15.2" spans="1:28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ht="15.2" spans="1:28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ht="15.2" spans="1:28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ht="15.2" spans="1:28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ht="15.2" spans="1:28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ht="15.2" spans="1:28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ht="15.2" spans="1:28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ht="15.2" spans="1:28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ht="15.2" spans="1:28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ht="15.2" spans="1:28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ht="15.2" spans="1:28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ht="15.2" spans="1:28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ht="15.2" spans="1:28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ht="15.2" spans="1:28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ht="15.2" spans="1:28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ht="15.2" spans="1:28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ht="15.2" spans="1:28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ht="15.2" spans="1:28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ht="15.2" spans="1:28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ht="15.2" spans="1:28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ht="15.2" spans="1:28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ht="15.2" spans="1:28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ht="15.2" spans="1:28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ht="15.2" spans="1:28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ht="15.2" spans="1:28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ht="15.2" spans="1:28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ht="15.2" spans="1:28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ht="15.2" spans="1:28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ht="15.2" spans="1:28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ht="15.2" spans="1:28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ht="15.2" spans="1:28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ht="15.2" spans="1:28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ht="15.2" spans="1:28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ht="15.2" spans="1:28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ht="15.2" spans="1:28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ht="15.2" spans="1:28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ht="15.2" spans="1:28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ht="15.2" spans="1:28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ht="15.2" spans="1:28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ht="15.2" spans="1:28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ht="15.2" spans="1:28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ht="15.2" spans="1:28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ht="15.2" spans="1:28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ht="15.2" spans="1:28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ht="15.2" spans="1:28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ht="15.2" spans="1:28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ht="15.2" spans="1:28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ht="15.2" spans="1:28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ht="15.2" spans="1:28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ht="15.2" spans="1:28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ht="15.2" spans="1:28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ht="15.2" spans="1:28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ht="15.2" spans="1:28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ht="15.2" spans="1:28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ht="15.2" spans="1:28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ht="15.2" spans="1:28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ht="15.2" spans="1:28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ht="15.2" spans="1:28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ht="15.2" spans="1:28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ht="15.2" spans="1:28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ht="15.2" spans="1:28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ht="15.2" spans="1:28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ht="15.2" spans="1:28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ht="15.2" spans="1:28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ht="15.2" spans="1:28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ht="15.2" spans="1:28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ht="15.2" spans="1:28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ht="15.2" spans="1:28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ht="15.2" spans="1:28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ht="15.2" spans="1:28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ht="15.2" spans="1:28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ht="15.2" spans="1:28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ht="15.2" spans="1:28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ht="15.2" spans="1:28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ht="15.2" spans="1:28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ht="15.2" spans="1:28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ht="15.2" spans="1:28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ht="15.2" spans="1:28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ht="15.2" spans="1:28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ht="15.2" spans="1:28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ht="15.2" spans="1:28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ht="15.2" spans="1:28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ht="15.2" spans="1:28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ht="15.2" spans="1:28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ht="15.2" spans="1:28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ht="15.2" spans="1:28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ht="15.2" spans="1:28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ht="15.2" spans="1:28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ht="15.2" spans="1:28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ht="15.2" spans="1:28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ht="15.2" spans="1:28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ht="15.2" spans="1:28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ht="15.2" spans="1:28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ht="15.2" spans="1:28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ht="15.2" spans="1:28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ht="15.2" spans="1:28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ht="15.2" spans="1:28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ht="15.2" spans="1:28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ht="15.2" spans="1:28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ht="15.2" spans="1:28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ht="15.2" spans="1:28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ht="15.2" spans="1:28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ht="15.2" spans="1:28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ht="15.2" spans="1:28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ht="15.2" spans="1:28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ht="15.2" spans="1:28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ht="15.2" spans="1:28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ht="15.2" spans="1:28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ht="15.2" spans="1:28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ht="15.2" spans="1:28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ht="15.2" spans="1:28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ht="15.2" spans="1:28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ht="15.2" spans="1:28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ht="15.2" spans="1:28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ht="15.2" spans="1:28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ht="15.2" spans="1:28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ht="15.2" spans="1:28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ht="15.2" spans="1:28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ht="15.2" spans="1:28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ht="15.2" spans="1:28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ht="15.2" spans="1:28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ht="15.2" spans="1:28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ht="15.2" spans="1:28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ht="15.2" spans="1:28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ht="15.2" spans="1:28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ht="15.2" spans="1:28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ht="15.2" spans="1:28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ht="15.2" spans="1:28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ht="15.2" spans="1:28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ht="15.2" spans="1:28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ht="15.2" spans="1:28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ht="15.2" spans="1:28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ht="15.2" spans="1:28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ht="15.2" spans="1:28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ht="15.2" spans="1:28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ht="15.2" spans="1:28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ht="15.2" spans="1:28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ht="15.2" spans="1:28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ht="15.2" spans="1:28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ht="15.2" spans="1:28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ht="15.2" spans="1:28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ht="15.2" spans="1:28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ht="15.2" spans="1:28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ht="15.2" spans="1:28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ht="15.2" spans="1:28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ht="15.2" spans="1:28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ht="15.2" spans="1:28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ht="15.2" spans="1:28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ht="15.2" spans="1:28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ht="15.2" spans="1:28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ht="15.2" spans="1:28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ht="15.2" spans="1:28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ht="15.2" spans="1:28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ht="15.2" spans="1:28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ht="15.2" spans="1:28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ht="15.2" spans="1:28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ht="15.2" spans="1:28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ht="15.2" spans="1:28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ht="15.2" spans="1:28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ht="15.2" spans="1:28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ht="15.2" spans="1:28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ht="15.2" spans="1:28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ht="15.2" spans="1:28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ht="15.2" spans="1:28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ht="15.2" spans="1:28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ht="15.2" spans="1:28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ht="15.2" spans="1:28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ht="15.2" spans="1:28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ht="15.2" spans="1:28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ht="15.2" spans="1:28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ht="15.2" spans="1:28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ht="15.2" spans="1:28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ht="15.2" spans="1:28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ht="15.2" spans="1:28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ht="15.2" spans="1:28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ht="15.2" spans="1:28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ht="15.2" spans="1:28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ht="15.2" spans="1:28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ht="15.2" spans="1:28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ht="15.2" spans="1:28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ht="15.2" spans="1:28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ht="15.2" spans="1:28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ht="15.2" spans="1:28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ht="15.2" spans="1:28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ht="15.2" spans="1:28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ht="15.2" spans="1:28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ht="15.2" spans="1:28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ht="15.2" spans="1:28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ht="15.2" spans="1:28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ht="15.2" spans="1:28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ht="15.2" spans="1:28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ht="15.2" spans="1:28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ht="15.2" spans="1:28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ht="15.2" spans="1:28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ht="15.2" spans="1:28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ht="15.2" spans="1:28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ht="15.2" spans="1:28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ht="15.2" spans="1:28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ht="15.2" spans="1:28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ht="15.2" spans="1:28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ht="15.2" spans="1:28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ht="15.2" spans="1:28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ht="15.2" spans="1:28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ht="15.2" spans="1:28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ht="15.2" spans="1:28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ht="15.2" spans="1:28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ht="15.2" spans="1:28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ht="15.2" spans="1:28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ht="15.2" spans="1:28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ht="15.2" spans="1:28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ht="15.2" spans="1:28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ht="15.2" spans="1:28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ht="15.2" spans="1:28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ht="15.2" spans="1:28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ht="15.2" spans="1:28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ht="15.2" spans="1:28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ht="15.2" spans="1:28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ht="15.2" spans="1:28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ht="15.2" spans="1:28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ht="15.2" spans="1:28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ht="15.2" spans="1:28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ht="15.2" spans="1:28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ht="15.2" spans="1:28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ht="15.2" spans="1:28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ht="15.2" spans="1:28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ht="15.2" spans="1:28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ht="15.2" spans="1:28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ht="15.2" spans="1:28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ht="15.2" spans="1:28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ht="15.2" spans="1:28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ht="15.2" spans="1:28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ht="15.2" spans="1:28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ht="15.2" spans="1:28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ht="15.2" spans="1:28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ht="15.2" spans="1:28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ht="15.2" spans="1:28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ht="15.2" spans="1:28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ht="15.2" spans="1:28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ht="15.2" spans="1:28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ht="15.2" spans="1:28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ht="15.2" spans="1:28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ht="15.2" spans="1:28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ht="15.2" spans="1:28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ht="15.2" spans="1:28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ht="15.2" spans="1:28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ht="15.2" spans="1:28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ht="15.2" spans="1:28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ht="15.2" spans="1:28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ht="15.2" spans="1:28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ht="15.2" spans="1:28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ht="15.2" spans="1:28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ht="15.2" spans="1:28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ht="15.2" spans="1:28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ht="15.2" spans="1:28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ht="15.2" spans="1:28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ht="15.2" spans="1:28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ht="15.2" spans="1:28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ht="15.2" spans="1:28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ht="15.2" spans="1:28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ht="15.2" spans="1:28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ht="15.2" spans="1:28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ht="15.2" spans="1:28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ht="15.2" spans="1:28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ht="15.2" spans="1:28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ht="15.2" spans="1:28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ht="15.2" spans="1:28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ht="15.2" spans="1:28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ht="15.2" spans="1:28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ht="15.2" spans="1:28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ht="15.2" spans="1:28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ht="15.2" spans="1:28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ht="15.2" spans="1:28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ht="15.2" spans="1:28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ht="15.2" spans="1:28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ht="15.2" spans="1:28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ht="15.2" spans="1:28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ht="15.2" spans="1:28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ht="15.2" spans="1:28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ht="15.2" spans="1:28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ht="15.2" spans="1:28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ht="15.2" spans="1:28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ht="15.2" spans="1:28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ht="15.2" spans="1:28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ht="15.2" spans="1:28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ht="15.2" spans="1:28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ht="15.2" spans="1:28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ht="15.2" spans="1:28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ht="15.2" spans="1:28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ht="15.2" spans="1:28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ht="15.2" spans="1:28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ht="15.2" spans="1:28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ht="15.2" spans="1:28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ht="15.2" spans="1:28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ht="15.2" spans="1:28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ht="15.2" spans="1:28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ht="15.2" spans="1:28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ht="15.2" spans="1:28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ht="15.2" spans="1:28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ht="15.2" spans="1:28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ht="15.2" spans="1:28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ht="15.2" spans="1:28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ht="15.2" spans="1:28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ht="15.2" spans="1:28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ht="15.2" spans="1:28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ht="15.2" spans="1:28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 ht="15.2" spans="1:28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 ht="15.2" spans="1:28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 ht="15.2" spans="1:28">
      <c r="A1001" s="15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 ht="15.2" spans="1:28">
      <c r="A1002" s="15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 ht="15.2" spans="1:28">
      <c r="A1003" s="15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</sheetData>
  <mergeCells count="4">
    <mergeCell ref="B3:Y3"/>
    <mergeCell ref="B16:Y16"/>
    <mergeCell ref="A3:A5"/>
    <mergeCell ref="A16:A18"/>
  </mergeCells>
  <printOptions horizontalCentered="1" gridLines="1"/>
  <pageMargins left="0.25" right="0.25" top="0.75" bottom="0.75" header="0" footer="0"/>
  <pageSetup paperSize="1" fitToHeight="0" pageOrder="overThenDown" orientation="landscape" cellComments="atEnd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Продукты питания</vt:lpstr>
      <vt:lpstr>Непродовольственные товары</vt:lpstr>
      <vt:lpstr>Жилье</vt:lpstr>
      <vt:lpstr>Транспорт</vt:lpstr>
      <vt:lpstr>Услуги</vt:lpstr>
      <vt:lpstr>Рестораны и кафе</vt:lpstr>
      <vt:lpstr>Свод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Elizaveta Bogdanova</cp:lastModifiedBy>
  <dcterms:created xsi:type="dcterms:W3CDTF">2025-05-05T14:32:12Z</dcterms:created>
  <dcterms:modified xsi:type="dcterms:W3CDTF">2025-05-05T14:32:16Z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715D46E023AEAE60C0A11868EE0B0C33_42</vt:lpwstr>
  </property>
  <property fmtid="{D5CDD505-2E9C-101B-9397-08002B2CF9AE}" pid="3" name="KSOProductBuildVer">
    <vt:lpwstr>1033-6.10.1.8203</vt:lpwstr>
  </property>
</Properties>
</file>