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basics\Excel\"/>
    </mc:Choice>
  </mc:AlternateContent>
  <xr:revisionPtr revIDLastSave="0" documentId="13_ncr:1_{E9D6ED8F-DB4D-4C7E-9CED-26EC1D158A81}" xr6:coauthVersionLast="47" xr6:coauthVersionMax="47" xr10:uidLastSave="{00000000-0000-0000-0000-000000000000}"/>
  <bookViews>
    <workbookView xWindow="-108" yWindow="-108" windowWidth="23256" windowHeight="12456" xr2:uid="{2D518E55-AC61-4B01-9620-133E7AA30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N13" i="1"/>
  <c r="B33" i="1"/>
  <c r="C33" i="1"/>
  <c r="D33" i="1"/>
  <c r="E33" i="1"/>
  <c r="N31" i="1"/>
  <c r="N19" i="1"/>
  <c r="N20" i="1"/>
  <c r="N21" i="1"/>
  <c r="N22" i="1"/>
  <c r="N23" i="1"/>
  <c r="N25" i="1"/>
  <c r="N26" i="1"/>
  <c r="N28" i="1"/>
  <c r="N29" i="1"/>
  <c r="N30" i="1"/>
  <c r="D31" i="1"/>
  <c r="E31" i="1"/>
  <c r="C31" i="1"/>
  <c r="B31" i="1"/>
  <c r="N9" i="1"/>
  <c r="N10" i="1"/>
  <c r="N11" i="1"/>
  <c r="N12" i="1"/>
  <c r="C13" i="1"/>
  <c r="D13" i="1"/>
  <c r="E13" i="1"/>
  <c r="B13" i="1"/>
</calcChain>
</file>

<file path=xl/sharedStrings.xml><?xml version="1.0" encoding="utf-8"?>
<sst xmlns="http://schemas.openxmlformats.org/spreadsheetml/2006/main" count="52" uniqueCount="37">
  <si>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</si>
  <si>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</si>
  <si>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</si>
  <si>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</si>
  <si>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</si>
  <si>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</si>
  <si>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</si>
  <si>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</si>
  <si>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</si>
  <si>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</si>
  <si>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</si>
  <si>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</si>
  <si>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</si>
  <si>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</si>
  <si>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</si>
  <si>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Rental Income</t>
  </si>
  <si>
    <t>Dividend, Stock Gain</t>
  </si>
  <si>
    <t>Freelancing</t>
  </si>
  <si>
    <t>Total</t>
  </si>
  <si>
    <t xml:space="preserve">Year to Date </t>
  </si>
  <si>
    <t xml:space="preserve">Personal Income &amp; Expense Tracker </t>
  </si>
  <si>
    <t xml:space="preserve">Expenses </t>
  </si>
  <si>
    <t xml:space="preserve">Housing 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</si>
  <si>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</si>
  <si>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</si>
  <si>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</si>
  <si>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</si>
  <si>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</si>
  <si>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</si>
  <si>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</si>
  <si>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</si>
  <si>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</si>
  <si>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</si>
  <si>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</t>
  </si>
  <si>
    <t>Vehicle maintenance</t>
  </si>
  <si>
    <t>Saving/Deficiet</t>
  </si>
  <si>
    <t>Monthly saving target  =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</si>
</sst>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3" borderId="0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0" xfId="0" applyFont="1" applyFill="1" applyBorder="1"/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7" borderId="0" xfId="0" applyFont="1" applyFill="1"/>
    <xf numFmtId="0" fontId="0" fillId="8" borderId="0" xfId="0" applyFill="1" applyAlignment="1">
      <alignment horizontal="left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1" tint="0.34998626667073579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9A3226-48FB-466C-B102-8D929FF5E607}" name="Table9" displayName="Table9" ref="A8:N13" totalsRowCount="1" headerRowDxfId="5" tableBorderDxfId="7">
  <autoFilter ref="A8:N12" xr:uid="{489A3226-48FB-466C-B102-8D929FF5E607}"/>
  <tableColumns count="14">
    <tableColumn id="1" xr3:uid="{32CA1692-0A2E-42BA-A534-6CEFC7D162E4}" name="Item" totalsRowLabel="Total"/>
    <tableColumn id="2" xr3:uid="{838D07CB-A242-4BF4-B27F-18F364E15942}" name="Jan" totalsRowFunction="sum"/>
    <tableColumn id="3" xr3:uid="{61027783-DCB2-45BC-9BF1-3F34FA84B29E}" name="Feb" totalsRowFunction="sum"/>
    <tableColumn id="4" xr3:uid="{D8C350CA-4273-48E3-AF09-3D443DC87B3A}" name="Mar" totalsRowFunction="sum"/>
    <tableColumn id="5" xr3:uid="{935F689B-949D-4B82-9729-84DA32996ECB}" name="Apr" totalsRowFunction="sum"/>
    <tableColumn id="6" xr3:uid="{B262CCAE-DE7F-4BB2-B910-06BE4ADF1C8E}" name="May"/>
    <tableColumn id="7" xr3:uid="{03085DCB-4132-43BC-8429-1F5AAE6720B4}" name="Jun"/>
    <tableColumn id="8" xr3:uid="{034DDC19-7EDC-49C7-8AE9-273C81CF7962}" name="Jul" dataDxfId="6" totalsRowDxfId="1"/>
    <tableColumn id="9" xr3:uid="{684E0759-38C6-4ABC-9355-004EA1230690}" name="Aug"/>
    <tableColumn id="10" xr3:uid="{1E1C92B8-503D-4BCC-940F-EB0F862CD1EC}" name="Sep"/>
    <tableColumn id="11" xr3:uid="{BA1638F4-574D-401C-A52A-13FA76B1486F}" name="Oct"/>
    <tableColumn id="12" xr3:uid="{B31FB6F2-7997-4C93-93A4-F3F6D92604E2}" name="Nov"/>
    <tableColumn id="13" xr3:uid="{AB299C6E-3C4F-40B4-A1ED-E7744B0672AB}" name="Dec"/>
    <tableColumn id="14" xr3:uid="{802C01BB-B1E5-4FB8-9526-53A7448E52B5}" name="Year to Date " totalsRowFunction="sum" dataDxfId="4">
      <calculatedColumnFormula>SUM(Table9[[#This Row],[Jan]:[May]])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BA4227-2EBF-405B-B404-29979C043F5B}" name="Table12" displayName="Table12" ref="A17:N31" totalsRowCount="1" headerRowDxfId="3">
  <autoFilter ref="A17:N30" xr:uid="{EDBA4227-2EBF-405B-B404-29979C043F5B}"/>
  <tableColumns count="14">
    <tableColumn id="1" xr3:uid="{D7049311-D5B8-4ABC-A3D2-8E52C0C487E7}" name="Item" totalsRowLabel="Total"/>
    <tableColumn id="2" xr3:uid="{41A59797-5421-4A21-9CCE-1A2A52D61E67}" name="Jan" totalsRowFunction="sum"/>
    <tableColumn id="3" xr3:uid="{68AE2176-703F-4C39-ABD6-C2A8DA9E042C}" name="Feb" totalsRowFunction="sum"/>
    <tableColumn id="4" xr3:uid="{3E2E4AB9-7C9E-47CB-B904-6A36DA2597A9}" name="Mar" totalsRowFunction="sum"/>
    <tableColumn id="5" xr3:uid="{6CD2165C-DA22-485C-9549-EAB58FF2104E}" name="Apr" totalsRowFunction="sum"/>
    <tableColumn id="6" xr3:uid="{634E0ACD-2EFD-4AFB-9AE6-DDB576D7A869}" name="May"/>
    <tableColumn id="7" xr3:uid="{7F2A05A3-8438-4D85-AF6D-19EE8438E69E}" name="Jun"/>
    <tableColumn id="8" xr3:uid="{0FD997D2-0C1C-41BA-A317-4CB9146FE19C}" name="Jul"/>
    <tableColumn id="9" xr3:uid="{2427F7A7-6315-43F9-A502-776081D3FE6C}" name="Aug"/>
    <tableColumn id="10" xr3:uid="{8C502693-7E8B-4E5F-835A-A00415350EE1}" name="Sep"/>
    <tableColumn id="11" xr3:uid="{A554C10C-8549-4C54-A4A1-5E59668083C4}" name="Oct"/>
    <tableColumn id="12" xr3:uid="{C47CFD15-E8EF-4949-8A28-A1DA18AEAE2B}" name="Nov"/>
    <tableColumn id="13" xr3:uid="{3D5C59FF-9354-4C84-A08B-FD7831042832}" name="Dec"/>
    <tableColumn id="14" xr3:uid="{1592E1DC-8EC3-42D2-830C-C9E84E82F629}" name="Year to Date " totalsRowFunction="sum" dataDxfId="2">
      <calculatedColumnFormula>SUM(Table12[[#This Row],[Jan]:[Apr]])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2522-AE74-47A0-9DC4-FA4CFB3540ED}">
  <dimension ref="A1:N33"/>
  <sheetViews>
    <sheetView tabSelected="1" zoomScale="90" zoomScaleNormal="90" workbookViewId="0">
      <selection activeCell="P11" sqref="P11"/>
    </sheetView>
  </sheetViews>
  <sheetFormatPr defaultRowHeight="14.4" x14ac:dyDescent="0.3"/>
  <cols>
    <col min="1" max="1" width="17.6640625" bestFit="1" customWidth="1"/>
    <col min="2" max="10" width="10.44140625" customWidth="1"/>
    <col min="11" max="13" width="11.44140625" customWidth="1"/>
    <col min="14" max="14" width="14.44140625" customWidth="1"/>
  </cols>
  <sheetData>
    <row r="1" spans="1:14" x14ac:dyDescent="0.3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4" spans="1:14" x14ac:dyDescent="0.3">
      <c r="A4" s="13" t="s">
        <v>36</v>
      </c>
      <c r="B4" s="13"/>
      <c r="C4" s="13"/>
    </row>
    <row r="7" spans="1:14" x14ac:dyDescent="0.3">
      <c r="A7" s="16" t="s">
        <v>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</row>
    <row r="8" spans="1:14" x14ac:dyDescent="0.3">
      <c r="A8" s="9" t="s">
        <v>1</v>
      </c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  <c r="H8" s="9" t="s">
        <v>8</v>
      </c>
      <c r="I8" s="9" t="s">
        <v>9</v>
      </c>
      <c r="J8" s="9" t="s">
        <v>10</v>
      </c>
      <c r="K8" s="9" t="s">
        <v>11</v>
      </c>
      <c r="L8" s="9" t="s">
        <v>12</v>
      </c>
      <c r="M8" s="10" t="s">
        <v>13</v>
      </c>
      <c r="N8" s="11" t="s">
        <v>19</v>
      </c>
    </row>
    <row r="9" spans="1:14" x14ac:dyDescent="0.3">
      <c r="A9" s="6" t="s">
        <v>14</v>
      </c>
      <c r="B9" s="6">
        <v>160000</v>
      </c>
      <c r="C9" s="6">
        <v>160000</v>
      </c>
      <c r="D9" s="6">
        <v>160000</v>
      </c>
      <c r="E9" s="6">
        <v>160000</v>
      </c>
      <c r="F9" s="6"/>
      <c r="G9" s="6"/>
      <c r="H9" s="6"/>
      <c r="I9" s="6"/>
      <c r="J9" s="6"/>
      <c r="K9" s="6"/>
      <c r="L9" s="6"/>
      <c r="M9" s="7"/>
      <c r="N9">
        <f>SUM(Table9[[#This Row],[Jan]:[May]])</f>
        <v>640000</v>
      </c>
    </row>
    <row r="10" spans="1:14" x14ac:dyDescent="0.3">
      <c r="A10" s="4" t="s">
        <v>15</v>
      </c>
      <c r="B10" s="4">
        <v>50000</v>
      </c>
      <c r="C10" s="4">
        <v>50000</v>
      </c>
      <c r="D10" s="4">
        <v>50000</v>
      </c>
      <c r="E10" s="4">
        <v>50000</v>
      </c>
      <c r="F10" s="4"/>
      <c r="G10" s="4"/>
      <c r="H10" s="4"/>
      <c r="I10" s="4"/>
      <c r="J10" s="4"/>
      <c r="K10" s="4"/>
      <c r="L10" s="4"/>
      <c r="M10" s="5"/>
      <c r="N10" s="5">
        <f>SUM(Table9[[#This Row],[Jan]:[May]])</f>
        <v>200000</v>
      </c>
    </row>
    <row r="11" spans="1:14" x14ac:dyDescent="0.3">
      <c r="A11" s="6" t="s">
        <v>16</v>
      </c>
      <c r="B11" s="6">
        <v>500000</v>
      </c>
      <c r="C11" s="6">
        <v>400000</v>
      </c>
      <c r="D11" s="6">
        <v>1200000</v>
      </c>
      <c r="E11" s="6">
        <v>800000</v>
      </c>
      <c r="F11" s="6"/>
      <c r="G11" s="6"/>
      <c r="H11" s="6"/>
      <c r="I11" s="6"/>
      <c r="J11" s="6"/>
      <c r="K11" s="6"/>
      <c r="L11" s="6"/>
      <c r="M11" s="7"/>
      <c r="N11">
        <f>SUM(Table9[[#This Row],[Jan]:[May]])</f>
        <v>2900000</v>
      </c>
    </row>
    <row r="12" spans="1:14" x14ac:dyDescent="0.3">
      <c r="A12" s="4" t="s">
        <v>17</v>
      </c>
      <c r="B12" s="4">
        <v>300000</v>
      </c>
      <c r="C12" s="4">
        <v>300000</v>
      </c>
      <c r="D12" s="4">
        <v>300000</v>
      </c>
      <c r="E12" s="4">
        <v>300000</v>
      </c>
      <c r="F12" s="4"/>
      <c r="G12" s="4"/>
      <c r="H12" s="4"/>
      <c r="I12" s="4"/>
      <c r="J12" s="4"/>
      <c r="K12" s="4"/>
      <c r="L12" s="4"/>
      <c r="M12" s="5"/>
      <c r="N12" s="5">
        <f>SUM(Table9[[#This Row],[Jan]:[May]])</f>
        <v>1200000</v>
      </c>
    </row>
    <row r="13" spans="1:14" ht="15" thickBot="1" x14ac:dyDescent="0.35">
      <c r="A13" t="s">
        <v>18</v>
      </c>
      <c r="B13">
        <f>SUBTOTAL(109,Table9[Jan])</f>
        <v>1010000</v>
      </c>
      <c r="C13">
        <f>SUBTOTAL(109,Table9[Feb])</f>
        <v>910000</v>
      </c>
      <c r="D13">
        <f>SUBTOTAL(109,Table9[Mar])</f>
        <v>1710000</v>
      </c>
      <c r="E13">
        <f>SUBTOTAL(109,Table9[Apr])</f>
        <v>1310000</v>
      </c>
      <c r="H13" s="8"/>
      <c r="N13">
        <f>SUBTOTAL(109,Table9[[Year to Date ]])</f>
        <v>4940000</v>
      </c>
    </row>
    <row r="14" spans="1:14" ht="15" thickTop="1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</row>
    <row r="16" spans="1:14" x14ac:dyDescent="0.3">
      <c r="A16" s="16" t="s">
        <v>21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/>
    </row>
    <row r="17" spans="1:14" x14ac:dyDescent="0.3">
      <c r="A17" s="14" t="s">
        <v>1</v>
      </c>
      <c r="B17" s="14" t="s">
        <v>2</v>
      </c>
      <c r="C17" s="14" t="s">
        <v>3</v>
      </c>
      <c r="D17" s="14" t="s">
        <v>4</v>
      </c>
      <c r="E17" s="14" t="s">
        <v>5</v>
      </c>
      <c r="F17" s="14" t="s">
        <v>6</v>
      </c>
      <c r="G17" s="14" t="s">
        <v>7</v>
      </c>
      <c r="H17" s="14" t="s">
        <v>8</v>
      </c>
      <c r="I17" s="14" t="s">
        <v>9</v>
      </c>
      <c r="J17" s="14" t="s">
        <v>10</v>
      </c>
      <c r="K17" s="14" t="s">
        <v>11</v>
      </c>
      <c r="L17" s="14" t="s">
        <v>12</v>
      </c>
      <c r="M17" s="14" t="s">
        <v>13</v>
      </c>
      <c r="N17" s="14" t="s">
        <v>19</v>
      </c>
    </row>
    <row r="18" spans="1:14" x14ac:dyDescent="0.3">
      <c r="A18" s="15" t="s">
        <v>22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t="s">
        <v>23</v>
      </c>
      <c r="B19">
        <v>40000</v>
      </c>
      <c r="C19">
        <v>40000</v>
      </c>
      <c r="D19">
        <v>40000</v>
      </c>
      <c r="E19">
        <v>40000</v>
      </c>
      <c r="N19">
        <f>SUM(Table12[[#This Row],[Jan]:[Apr]])</f>
        <v>160000</v>
      </c>
    </row>
    <row r="20" spans="1:14" x14ac:dyDescent="0.3">
      <c r="A20" t="s">
        <v>24</v>
      </c>
      <c r="B20">
        <v>500</v>
      </c>
      <c r="C20">
        <v>500</v>
      </c>
      <c r="D20">
        <v>500</v>
      </c>
      <c r="E20">
        <v>500</v>
      </c>
      <c r="N20">
        <f>SUM(Table12[[#This Row],[Jan]:[Apr]])</f>
        <v>2000</v>
      </c>
    </row>
    <row r="21" spans="1:14" x14ac:dyDescent="0.3">
      <c r="A21" t="s">
        <v>25</v>
      </c>
      <c r="B21">
        <v>5000</v>
      </c>
      <c r="C21">
        <v>2000</v>
      </c>
      <c r="D21">
        <v>3000</v>
      </c>
      <c r="E21">
        <v>4000</v>
      </c>
      <c r="N21">
        <f>SUM(Table12[[#This Row],[Jan]:[Apr]])</f>
        <v>14000</v>
      </c>
    </row>
    <row r="22" spans="1:14" x14ac:dyDescent="0.3">
      <c r="A22" t="s">
        <v>26</v>
      </c>
      <c r="B22">
        <v>500</v>
      </c>
      <c r="C22">
        <v>600</v>
      </c>
      <c r="D22">
        <v>400</v>
      </c>
      <c r="E22">
        <v>800</v>
      </c>
      <c r="N22">
        <f>SUM(Table12[[#This Row],[Jan]:[Apr]])</f>
        <v>2300</v>
      </c>
    </row>
    <row r="23" spans="1:14" x14ac:dyDescent="0.3">
      <c r="A23" t="s">
        <v>27</v>
      </c>
      <c r="B23">
        <v>1500</v>
      </c>
      <c r="C23">
        <v>2000</v>
      </c>
      <c r="D23">
        <v>2500</v>
      </c>
      <c r="E23">
        <v>4500</v>
      </c>
      <c r="N23">
        <f>SUM(Table12[[#This Row],[Jan]:[Apr]])</f>
        <v>10500</v>
      </c>
    </row>
    <row r="24" spans="1:14" x14ac:dyDescent="0.3">
      <c r="A24" s="15" t="s">
        <v>28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3">
      <c r="A25" t="s">
        <v>29</v>
      </c>
      <c r="B25">
        <v>4000</v>
      </c>
      <c r="C25">
        <v>2000</v>
      </c>
      <c r="D25">
        <v>3500</v>
      </c>
      <c r="E25">
        <v>2500</v>
      </c>
      <c r="N25">
        <f>SUM(Table12[[#This Row],[Jan]:[Apr]])</f>
        <v>12000</v>
      </c>
    </row>
    <row r="26" spans="1:14" x14ac:dyDescent="0.3">
      <c r="A26" t="s">
        <v>30</v>
      </c>
      <c r="B26">
        <v>1000</v>
      </c>
      <c r="C26">
        <v>5000</v>
      </c>
      <c r="D26">
        <v>4000</v>
      </c>
      <c r="E26">
        <v>4000</v>
      </c>
      <c r="N26">
        <f>SUM(Table12[[#This Row],[Jan]:[Apr]])</f>
        <v>14000</v>
      </c>
    </row>
    <row r="27" spans="1:14" x14ac:dyDescent="0.3">
      <c r="A27" s="15" t="s">
        <v>31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3">
      <c r="A28" t="s">
        <v>32</v>
      </c>
      <c r="B28">
        <v>10000</v>
      </c>
      <c r="C28">
        <v>8000</v>
      </c>
      <c r="D28">
        <v>7000</v>
      </c>
      <c r="E28">
        <v>9000</v>
      </c>
      <c r="N28">
        <f>SUM(Table12[[#This Row],[Jan]:[Apr]])</f>
        <v>34000</v>
      </c>
    </row>
    <row r="29" spans="1:14" x14ac:dyDescent="0.3">
      <c r="A29" t="s">
        <v>33</v>
      </c>
      <c r="B29">
        <v>15000</v>
      </c>
      <c r="C29">
        <v>12000</v>
      </c>
      <c r="D29">
        <v>24000</v>
      </c>
      <c r="E29">
        <v>4000</v>
      </c>
      <c r="N29">
        <f>SUM(Table12[[#This Row],[Jan]:[Apr]])</f>
        <v>55000</v>
      </c>
    </row>
    <row r="30" spans="1:14" x14ac:dyDescent="0.3">
      <c r="A30" t="s">
        <v>34</v>
      </c>
      <c r="B30">
        <v>2000</v>
      </c>
      <c r="C30">
        <v>3000</v>
      </c>
      <c r="D30">
        <v>5000</v>
      </c>
      <c r="E30">
        <v>1000</v>
      </c>
      <c r="N30">
        <f>SUM(Table12[[#This Row],[Jan]:[Apr]])</f>
        <v>11000</v>
      </c>
    </row>
    <row r="31" spans="1:14" x14ac:dyDescent="0.3">
      <c r="A31" t="s">
        <v>18</v>
      </c>
      <c r="B31">
        <f>SUBTOTAL(109,Table12[Jan])</f>
        <v>79500</v>
      </c>
      <c r="C31">
        <f>SUBTOTAL(109,Table12[Feb])</f>
        <v>75100</v>
      </c>
      <c r="D31">
        <f>SUBTOTAL(109,Table12[Mar])</f>
        <v>89900</v>
      </c>
      <c r="E31">
        <f>SUBTOTAL(109,Table12[Apr])</f>
        <v>70300</v>
      </c>
      <c r="N31">
        <f>SUBTOTAL(109,Table12[[Year to Date ]])</f>
        <v>314800</v>
      </c>
    </row>
    <row r="33" spans="1:14" x14ac:dyDescent="0.3">
      <c r="A33" s="19" t="s">
        <v>35</v>
      </c>
      <c r="B33" s="20">
        <f>Table9[[#Totals],[Jan]]-Table12[[#Totals],[Jan]]</f>
        <v>930500</v>
      </c>
      <c r="C33" s="20">
        <f>Table9[[#Totals],[Feb]]-Table12[[#Totals],[Feb]]</f>
        <v>834900</v>
      </c>
      <c r="D33" s="20">
        <f>Table9[[#Totals],[Mar]]-Table12[[#Totals],[Mar]]</f>
        <v>1620100</v>
      </c>
      <c r="E33" s="20">
        <f>Table9[[#Totals],[Apr]]-Table12[[#Totals],[Apr]]</f>
        <v>1239700</v>
      </c>
      <c r="F33" s="20"/>
      <c r="G33" s="20"/>
      <c r="H33" s="20"/>
      <c r="I33" s="20"/>
      <c r="J33" s="20"/>
      <c r="K33" s="20"/>
      <c r="L33" s="20"/>
      <c r="M33" s="20"/>
      <c r="N33" s="21">
        <f>SUM(Table9[[#Totals],[Year to Date ]]-Table12[[#Totals],[Year to Date ]])</f>
        <v>4625200</v>
      </c>
    </row>
  </sheetData>
  <mergeCells count="4">
    <mergeCell ref="A16:N16"/>
    <mergeCell ref="A7:N7"/>
    <mergeCell ref="A1:N2"/>
    <mergeCell ref="A4:C4"/>
  </mergeCells>
  <phoneticPr fontId="3" type="noConversion"/>
  <conditionalFormatting sqref="B33:E33">
    <cfRule type="cellIs" dxfId="0" priority="1" operator="lessThan">
      <formula>1000000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Patel</dc:creator>
  <cp:lastModifiedBy>Smit Patel</cp:lastModifiedBy>
  <dcterms:created xsi:type="dcterms:W3CDTF">2023-08-20T07:22:52Z</dcterms:created>
  <dcterms:modified xsi:type="dcterms:W3CDTF">2023-08-20T11:45:59Z</dcterms:modified>
</cp:coreProperties>
</file>