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mi\Desktop\"/>
    </mc:Choice>
  </mc:AlternateContent>
  <xr:revisionPtr revIDLastSave="0" documentId="13_ncr:1_{AA5622B4-EE54-4844-9120-BD59398F2401}" xr6:coauthVersionLast="47" xr6:coauthVersionMax="47" xr10:uidLastSave="{00000000-0000-0000-0000-000000000000}"/>
  <bookViews>
    <workbookView xWindow="-120" yWindow="-120" windowWidth="29040" windowHeight="16440" xr2:uid="{7D2BC26B-5A33-4F5D-A818-76B2C5717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1" l="1"/>
  <c r="J53" i="1"/>
  <c r="J54" i="1"/>
  <c r="J55" i="1"/>
  <c r="J56" i="1"/>
  <c r="I53" i="1"/>
  <c r="I54" i="1"/>
  <c r="I55" i="1"/>
  <c r="I56" i="1"/>
  <c r="H52" i="1"/>
  <c r="H53" i="1"/>
  <c r="H54" i="1"/>
  <c r="H55" i="1"/>
  <c r="H56" i="1"/>
  <c r="G56" i="1"/>
  <c r="G55" i="1"/>
  <c r="G54" i="1"/>
  <c r="G53" i="1"/>
  <c r="G52" i="1"/>
  <c r="F53" i="1"/>
  <c r="F57" i="1" s="1"/>
  <c r="F54" i="1"/>
  <c r="F55" i="1"/>
  <c r="F56" i="1"/>
  <c r="F52" i="1"/>
  <c r="E57" i="1"/>
  <c r="D57" i="1"/>
  <c r="E52" i="1"/>
  <c r="E53" i="1"/>
  <c r="E54" i="1"/>
  <c r="E55" i="1"/>
  <c r="E56" i="1"/>
  <c r="D56" i="1"/>
  <c r="D55" i="1"/>
  <c r="D54" i="1"/>
  <c r="D52" i="1"/>
  <c r="D53" i="1"/>
  <c r="E39" i="1"/>
  <c r="D39" i="1"/>
  <c r="E38" i="1"/>
  <c r="D38" i="1"/>
  <c r="E37" i="1"/>
  <c r="D37" i="1"/>
  <c r="D30" i="1"/>
  <c r="G20" i="1" s="1"/>
  <c r="C30" i="1"/>
  <c r="F29" i="1" s="1"/>
  <c r="E21" i="1"/>
  <c r="E22" i="1"/>
  <c r="E23" i="1"/>
  <c r="E24" i="1"/>
  <c r="E25" i="1"/>
  <c r="E26" i="1"/>
  <c r="E27" i="1"/>
  <c r="E28" i="1"/>
  <c r="E29" i="1"/>
  <c r="E20" i="1"/>
  <c r="F21" i="1" l="1"/>
  <c r="G27" i="1"/>
  <c r="F39" i="1"/>
  <c r="G26" i="1"/>
  <c r="G25" i="1"/>
  <c r="G24" i="1"/>
  <c r="F38" i="1"/>
  <c r="G23" i="1"/>
  <c r="G22" i="1"/>
  <c r="G21" i="1"/>
  <c r="G29" i="1"/>
  <c r="H29" i="1" s="1"/>
  <c r="I29" i="1" s="1"/>
  <c r="G28" i="1"/>
  <c r="E40" i="1"/>
  <c r="H38" i="1" s="1"/>
  <c r="F37" i="1"/>
  <c r="F24" i="1"/>
  <c r="F20" i="1"/>
  <c r="F22" i="1"/>
  <c r="F23" i="1"/>
  <c r="F25" i="1"/>
  <c r="D40" i="1"/>
  <c r="G37" i="1" s="1"/>
  <c r="F26" i="1"/>
  <c r="F27" i="1"/>
  <c r="F28" i="1"/>
  <c r="E30" i="1"/>
  <c r="G57" i="1" l="1"/>
  <c r="I52" i="1"/>
  <c r="J52" i="1" s="1"/>
  <c r="H57" i="1"/>
  <c r="H21" i="1"/>
  <c r="I21" i="1" s="1"/>
  <c r="F30" i="1"/>
  <c r="G30" i="1"/>
  <c r="H39" i="1"/>
  <c r="H37" i="1"/>
  <c r="I37" i="1" s="1"/>
  <c r="J37" i="1" s="1"/>
  <c r="H24" i="1"/>
  <c r="I24" i="1" s="1"/>
  <c r="F40" i="1"/>
  <c r="H25" i="1"/>
  <c r="I25" i="1" s="1"/>
  <c r="H23" i="1"/>
  <c r="I23" i="1" s="1"/>
  <c r="H20" i="1"/>
  <c r="I20" i="1" s="1"/>
  <c r="G39" i="1"/>
  <c r="H27" i="1"/>
  <c r="I27" i="1" s="1"/>
  <c r="G38" i="1"/>
  <c r="H22" i="1"/>
  <c r="I22" i="1" s="1"/>
  <c r="H28" i="1"/>
  <c r="I28" i="1" s="1"/>
  <c r="H26" i="1"/>
  <c r="I26" i="1" s="1"/>
  <c r="H40" i="1" l="1"/>
  <c r="I39" i="1"/>
  <c r="J39" i="1" s="1"/>
  <c r="I30" i="1"/>
  <c r="I38" i="1"/>
  <c r="J38" i="1" s="1"/>
  <c r="G40" i="1"/>
  <c r="J40" i="1" l="1"/>
</calcChain>
</file>

<file path=xl/sharedStrings.xml><?xml version="1.0" encoding="utf-8"?>
<sst xmlns="http://schemas.openxmlformats.org/spreadsheetml/2006/main" count="46" uniqueCount="20">
  <si>
    <t>1-2</t>
  </si>
  <si>
    <t>3-5</t>
  </si>
  <si>
    <t>6-10</t>
  </si>
  <si>
    <t>Значение фактора</t>
  </si>
  <si>
    <t>Наличие дефолта</t>
  </si>
  <si>
    <t>Да</t>
  </si>
  <si>
    <t>Нет</t>
  </si>
  <si>
    <t>Итого</t>
  </si>
  <si>
    <t>доля не дефолтов</t>
  </si>
  <si>
    <t>доля  дефолтов</t>
  </si>
  <si>
    <t>WOE</t>
  </si>
  <si>
    <t>IV</t>
  </si>
  <si>
    <t>Номер бина</t>
  </si>
  <si>
    <t>Объединенный промежуток</t>
  </si>
  <si>
    <t>3-4</t>
  </si>
  <si>
    <t>5-6</t>
  </si>
  <si>
    <t>7-8</t>
  </si>
  <si>
    <t>9-10</t>
  </si>
  <si>
    <t>Биннинг, предполагая монотонность фактора</t>
  </si>
  <si>
    <t>Биннинг, зная об отсутствии монотонности фактора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</si>
</sst>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фактора в зависимости от дефолта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100</c:v>
                </c:pt>
                <c:pt idx="1">
                  <c:v>80</c:v>
                </c:pt>
                <c:pt idx="2">
                  <c:v>65</c:v>
                </c:pt>
                <c:pt idx="3">
                  <c:v>55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30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C-4683-9C60-36FD989DDE8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C-4683-9C60-36FD989D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366831"/>
        <c:axId val="690363087"/>
      </c:barChart>
      <c:catAx>
        <c:axId val="69036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фактора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3087"/>
        <c:crosses val="autoZero"/>
        <c:auto val="1"/>
        <c:lblAlgn val="ctr"/>
        <c:lblOffset val="100"/>
        <c:noMultiLvlLbl val="0"/>
      </c:catAx>
      <c:valAx>
        <c:axId val="6903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536417322834638"/>
          <c:y val="0.8879865016872891"/>
          <c:w val="0.12921367171111045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фактора в зависимости от дефолта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Sheet1!$D$37:$D$39</c:f>
              <c:numCache>
                <c:formatCode>General</c:formatCode>
                <c:ptCount val="3"/>
                <c:pt idx="0">
                  <c:v>180</c:v>
                </c:pt>
                <c:pt idx="1">
                  <c:v>160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C-4784-8A26-AE7FC286278B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Sheet1!$E$37:$E$39</c:f>
              <c:numCache>
                <c:formatCode>General</c:formatCode>
                <c:ptCount val="3"/>
                <c:pt idx="0">
                  <c:v>8</c:v>
                </c:pt>
                <c:pt idx="1">
                  <c:v>31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C-4784-8A26-AE7FC286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010319"/>
        <c:axId val="717007823"/>
      </c:barChart>
      <c:catAx>
        <c:axId val="71701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бина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07823"/>
        <c:crosses val="autoZero"/>
        <c:auto val="1"/>
        <c:lblAlgn val="ctr"/>
        <c:lblOffset val="100"/>
        <c:noMultiLvlLbl val="0"/>
      </c:catAx>
      <c:valAx>
        <c:axId val="7170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WOE  </a:t>
            </a:r>
            <a:r>
              <a:rPr lang="ru-RU"/>
              <a:t>без</a:t>
            </a:r>
            <a:r>
              <a:rPr lang="ru-RU" baseline="0"/>
              <a:t> биннинга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Sheet1!$H$20:$H$29</c:f>
              <c:numCache>
                <c:formatCode>General</c:formatCode>
                <c:ptCount val="10"/>
                <c:pt idx="0">
                  <c:v>2.2516650025667886</c:v>
                </c:pt>
                <c:pt idx="1">
                  <c:v>1.5176958274865884</c:v>
                </c:pt>
                <c:pt idx="2">
                  <c:v>0.97358422608713091</c:v>
                </c:pt>
                <c:pt idx="3">
                  <c:v>0.55521571314305862</c:v>
                </c:pt>
                <c:pt idx="4">
                  <c:v>-0.27406364174146669</c:v>
                </c:pt>
                <c:pt idx="5">
                  <c:v>-0.84942778664502849</c:v>
                </c:pt>
                <c:pt idx="6">
                  <c:v>-1.4780364460674027</c:v>
                </c:pt>
                <c:pt idx="7">
                  <c:v>-2.1711836266273479</c:v>
                </c:pt>
                <c:pt idx="8">
                  <c:v>-0.5617457141932477</c:v>
                </c:pt>
                <c:pt idx="9">
                  <c:v>0.13140146636669781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3-48B7-8BF2-ECC6B0BA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89359"/>
        <c:axId val="931688111"/>
      </c:lineChart>
      <c:catAx>
        <c:axId val="93168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8111"/>
        <c:crosses val="autoZero"/>
        <c:auto val="1"/>
        <c:lblAlgn val="ctr"/>
        <c:lblOffset val="100"/>
        <c:noMultiLvlLbl val="0"/>
      </c:catAx>
      <c:valAx>
        <c:axId val="9316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Монотонный </a:t>
            </a:r>
            <a:r>
              <a:rPr lang="en-US"/>
              <a:t>WOE</a:t>
            </a:r>
            <a:r>
              <a:rPr lang="en-US" baseline="0"/>
              <a:t> </a:t>
            </a:r>
            <a:r>
              <a:rPr lang="ru-RU" baseline="0"/>
              <a:t>с биннингом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Sheet1!$I$37:$I$39</c:f>
              <c:numCache>
                <c:formatCode>General</c:formatCode>
                <c:ptCount val="3"/>
                <c:pt idx="0">
                  <c:v>1.8586224144571817</c:v>
                </c:pt>
                <c:pt idx="1">
                  <c:v>0.38629371599548779</c:v>
                </c:pt>
                <c:pt idx="2">
                  <c:v>-0.94123533589815134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5-42F3-8E54-D23B1685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36751"/>
        <c:axId val="931737167"/>
      </c:lineChart>
      <c:catAx>
        <c:axId val="93173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37167"/>
        <c:crosses val="autoZero"/>
        <c:auto val="1"/>
        <c:lblAlgn val="ctr"/>
        <c:lblOffset val="100"/>
        <c:noMultiLvlLbl val="0"/>
      </c:catAx>
      <c:valAx>
        <c:axId val="9317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3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фактора в зависимости от дефолта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Sheet1!$D$52:$D$56</c:f>
              <c:numCache>
                <c:formatCode>General</c:formatCode>
                <c:ptCount val="5"/>
                <c:pt idx="0">
                  <c:v>180</c:v>
                </c:pt>
                <c:pt idx="1">
                  <c:v>120</c:v>
                </c:pt>
                <c:pt idx="2">
                  <c:v>70</c:v>
                </c:pt>
                <c:pt idx="3">
                  <c:v>30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B-4DE1-B3A3-A215FA517739}"/>
            </c:ext>
          </c:extLst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Sheet1!$E$52:$E$56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35</c:v>
                </c:pt>
                <c:pt idx="3">
                  <c:v>50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B-4DE1-B3A3-A215FA51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33007"/>
        <c:axId val="932631343"/>
      </c:barChart>
      <c:catAx>
        <c:axId val="9326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бина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31343"/>
        <c:crosses val="autoZero"/>
        <c:auto val="1"/>
        <c:lblAlgn val="ctr"/>
        <c:lblOffset val="100"/>
        <c:noMultiLvlLbl val="0"/>
      </c:catAx>
      <c:valAx>
        <c:axId val="9326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Немонотонный</a:t>
            </a:r>
            <a:r>
              <a:rPr lang="ru-RU" baseline="0"/>
              <a:t>  </a:t>
            </a:r>
            <a:r>
              <a:rPr lang="en-US" baseline="0"/>
              <a:t>WOE </a:t>
            </a:r>
            <a:r>
              <a:rPr lang="ru-RU" baseline="0"/>
              <a:t>с биннингом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Sheet1!$I$52:$I$56</c:f>
              <c:numCache>
                <c:formatCode>General</c:formatCode>
                <c:ptCount val="5"/>
                <c:pt idx="0">
                  <c:v>1.8586224144571817</c:v>
                </c:pt>
                <c:pt idx="1">
                  <c:v>0.76001012578907179</c:v>
                </c:pt>
                <c:pt idx="2">
                  <c:v>-0.56174571419324748</c:v>
                </c:pt>
                <c:pt idx="3">
                  <c:v>-1.7657185185191837</c:v>
                </c:pt>
                <c:pt idx="4">
                  <c:v>-0.22527347757203472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D-423B-8BD6-208DE738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25727"/>
        <c:axId val="932820319"/>
      </c:lineChart>
      <c:catAx>
        <c:axId val="93282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20319"/>
        <c:crosses val="autoZero"/>
        <c:auto val="1"/>
        <c:lblAlgn val="ctr"/>
        <c:lblOffset val="100"/>
        <c:noMultiLvlLbl val="0"/>
      </c:catAx>
      <c:valAx>
        <c:axId val="9328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2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123825</xdr:rowOff>
    </xdr:from>
    <xdr:to>
      <xdr:col>14</xdr:col>
      <xdr:colOff>209550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DCFB8-DCE0-4C2A-9425-C7B3D431C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542924</xdr:colOff>
      <xdr:row>32</xdr:row>
      <xdr:rowOff>180975</xdr:rowOff>
    </xdr:from>
    <xdr:to>
      <xdr:col>19</xdr:col>
      <xdr:colOff>152399</xdr:colOff>
      <xdr:row>47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0E0C9-6DC6-4F52-B76E-F945F2E62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17</xdr:row>
      <xdr:rowOff>47625</xdr:rowOff>
    </xdr:from>
    <xdr:to>
      <xdr:col>18</xdr:col>
      <xdr:colOff>66675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FA35B8-F985-4D19-A0A5-1C8BBF5C4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228600</xdr:colOff>
      <xdr:row>32</xdr:row>
      <xdr:rowOff>180976</xdr:rowOff>
    </xdr:from>
    <xdr:to>
      <xdr:col>26</xdr:col>
      <xdr:colOff>533400</xdr:colOff>
      <xdr:row>47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B0450-CE90-4E14-B065-18C28750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604837</xdr:colOff>
      <xdr:row>48</xdr:row>
      <xdr:rowOff>114300</xdr:rowOff>
    </xdr:from>
    <xdr:to>
      <xdr:col>19</xdr:col>
      <xdr:colOff>180975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ADCA37-5195-46EF-B7D9-34BCDB08C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252412</xdr:colOff>
      <xdr:row>48</xdr:row>
      <xdr:rowOff>114300</xdr:rowOff>
    </xdr:from>
    <xdr:to>
      <xdr:col>26</xdr:col>
      <xdr:colOff>557212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75B1D9-8EEE-48DF-9D7E-64D726AA5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143F-51A1-410D-83AF-686F250A5409}">
  <dimension ref="A1:AA57"/>
  <sheetViews>
    <sheetView tabSelected="1" workbookViewId="0">
      <selection activeCell="T8" sqref="T8"/>
    </sheetView>
  </sheetViews>
  <sheetFormatPr defaultRowHeight="15" x14ac:dyDescent="0.25"/>
  <cols>
    <col min="2" max="2" width="12.5703125" customWidth="1"/>
    <col min="3" max="3" width="15" customWidth="1"/>
    <col min="6" max="6" width="9.85546875" customWidth="1"/>
    <col min="7" max="7" width="10.42578125" customWidth="1"/>
    <col min="8" max="8" width="10.5703125" customWidth="1"/>
  </cols>
  <sheetData>
    <row r="1" spans="2:4" x14ac:dyDescent="0.25">
      <c r="C1" s="2" t="s">
        <v>4</v>
      </c>
      <c r="D1" s="2"/>
    </row>
    <row r="2" spans="2:4" s="3" customFormat="1" ht="54" customHeight="1" x14ac:dyDescent="0.25">
      <c r="B2" s="4" t="s">
        <v>3</v>
      </c>
      <c r="C2" s="3" t="s">
        <v>6</v>
      </c>
      <c r="D2" s="3" t="s">
        <v>5</v>
      </c>
    </row>
    <row r="3" spans="2:4" x14ac:dyDescent="0.25">
      <c r="B3">
        <v>1</v>
      </c>
      <c r="C3">
        <v>100</v>
      </c>
      <c r="D3">
        <v>3</v>
      </c>
    </row>
    <row r="4" spans="2:4" x14ac:dyDescent="0.25">
      <c r="B4">
        <v>2</v>
      </c>
      <c r="C4">
        <v>80</v>
      </c>
      <c r="D4">
        <v>5</v>
      </c>
    </row>
    <row r="5" spans="2:4" x14ac:dyDescent="0.25">
      <c r="B5">
        <v>3</v>
      </c>
      <c r="C5">
        <v>65</v>
      </c>
      <c r="D5">
        <v>7</v>
      </c>
    </row>
    <row r="6" spans="2:4" x14ac:dyDescent="0.25">
      <c r="B6">
        <v>4</v>
      </c>
      <c r="C6">
        <v>55</v>
      </c>
      <c r="D6">
        <v>9</v>
      </c>
    </row>
    <row r="7" spans="2:4" x14ac:dyDescent="0.25">
      <c r="B7">
        <v>5</v>
      </c>
      <c r="C7">
        <v>40</v>
      </c>
      <c r="D7">
        <v>15</v>
      </c>
    </row>
    <row r="8" spans="2:4" x14ac:dyDescent="0.25">
      <c r="B8">
        <v>6</v>
      </c>
      <c r="C8">
        <v>30</v>
      </c>
      <c r="D8">
        <v>20</v>
      </c>
    </row>
    <row r="9" spans="2:4" x14ac:dyDescent="0.25">
      <c r="B9">
        <v>7</v>
      </c>
      <c r="C9">
        <v>20</v>
      </c>
      <c r="D9">
        <v>25</v>
      </c>
    </row>
    <row r="10" spans="2:4" x14ac:dyDescent="0.25">
      <c r="B10">
        <v>8</v>
      </c>
      <c r="C10">
        <v>10</v>
      </c>
      <c r="D10">
        <v>25</v>
      </c>
    </row>
    <row r="11" spans="2:4" x14ac:dyDescent="0.25">
      <c r="B11">
        <v>9</v>
      </c>
      <c r="C11">
        <v>30</v>
      </c>
      <c r="D11">
        <v>15</v>
      </c>
    </row>
    <row r="12" spans="2:4" x14ac:dyDescent="0.25">
      <c r="B12">
        <v>10</v>
      </c>
      <c r="C12">
        <v>40</v>
      </c>
      <c r="D12">
        <v>10</v>
      </c>
    </row>
    <row r="18" spans="1:9" x14ac:dyDescent="0.25">
      <c r="C18" s="2" t="s">
        <v>4</v>
      </c>
      <c r="D18" s="2"/>
    </row>
    <row r="19" spans="1:9" s="4" customFormat="1" ht="30" x14ac:dyDescent="0.25">
      <c r="B19" s="4" t="s">
        <v>3</v>
      </c>
      <c r="C19" s="4" t="s">
        <v>6</v>
      </c>
      <c r="D19" s="4" t="s">
        <v>5</v>
      </c>
      <c r="E19" s="4" t="s">
        <v>7</v>
      </c>
      <c r="F19" s="4" t="s">
        <v>8</v>
      </c>
      <c r="G19" s="4" t="s">
        <v>9</v>
      </c>
      <c r="H19" s="4" t="s">
        <v>10</v>
      </c>
      <c r="I19" s="4" t="s">
        <v>11</v>
      </c>
    </row>
    <row r="20" spans="1:9" x14ac:dyDescent="0.25">
      <c r="B20">
        <v>1</v>
      </c>
      <c r="C20">
        <v>100</v>
      </c>
      <c r="D20">
        <v>3</v>
      </c>
      <c r="E20">
        <f>C20+D20</f>
        <v>103</v>
      </c>
      <c r="F20">
        <f>C20/C30</f>
        <v>0.21276595744680851</v>
      </c>
      <c r="G20">
        <f>D20/D30</f>
        <v>2.2388059701492536E-2</v>
      </c>
      <c r="H20">
        <f>LN(F20/G20)</f>
        <v>2.2516650025667886</v>
      </c>
      <c r="I20">
        <f>(F20-G20)*H20</f>
        <v>0.42866724961536667</v>
      </c>
    </row>
    <row r="21" spans="1:9" x14ac:dyDescent="0.25">
      <c r="B21">
        <v>2</v>
      </c>
      <c r="C21">
        <v>80</v>
      </c>
      <c r="D21">
        <v>5</v>
      </c>
      <c r="E21">
        <f t="shared" ref="E21:E29" si="0">C21+D21</f>
        <v>85</v>
      </c>
      <c r="F21">
        <f>C21/C30</f>
        <v>0.1702127659574468</v>
      </c>
      <c r="G21">
        <f>D21/D30</f>
        <v>3.7313432835820892E-2</v>
      </c>
      <c r="H21">
        <f t="shared" ref="H21:H29" si="1">LN(F21/G21)</f>
        <v>1.5176958274865884</v>
      </c>
      <c r="I21">
        <f t="shared" ref="I21:I29" si="2">(F21-G21)*H21</f>
        <v>0.20170076335444181</v>
      </c>
    </row>
    <row r="22" spans="1:9" x14ac:dyDescent="0.25">
      <c r="B22">
        <v>3</v>
      </c>
      <c r="C22">
        <v>65</v>
      </c>
      <c r="D22">
        <v>7</v>
      </c>
      <c r="E22">
        <f t="shared" si="0"/>
        <v>72</v>
      </c>
      <c r="F22">
        <f>C22/C30</f>
        <v>0.13829787234042554</v>
      </c>
      <c r="G22">
        <f>D22/D30</f>
        <v>5.2238805970149252E-2</v>
      </c>
      <c r="H22">
        <f t="shared" si="1"/>
        <v>0.97358422608713091</v>
      </c>
      <c r="I22">
        <f t="shared" si="2"/>
        <v>8.3785749529886475E-2</v>
      </c>
    </row>
    <row r="23" spans="1:9" x14ac:dyDescent="0.25">
      <c r="B23">
        <v>4</v>
      </c>
      <c r="C23">
        <v>55</v>
      </c>
      <c r="D23">
        <v>9</v>
      </c>
      <c r="E23">
        <f t="shared" si="0"/>
        <v>64</v>
      </c>
      <c r="F23">
        <f>C23/C30</f>
        <v>0.11702127659574468</v>
      </c>
      <c r="G23">
        <f>D23/D30</f>
        <v>6.7164179104477612E-2</v>
      </c>
      <c r="H23">
        <f t="shared" si="1"/>
        <v>0.55521571314305862</v>
      </c>
      <c r="I23">
        <f t="shared" si="2"/>
        <v>2.7681443938856846E-2</v>
      </c>
    </row>
    <row r="24" spans="1:9" x14ac:dyDescent="0.25">
      <c r="B24">
        <v>5</v>
      </c>
      <c r="C24">
        <v>40</v>
      </c>
      <c r="D24">
        <v>15</v>
      </c>
      <c r="E24">
        <f t="shared" si="0"/>
        <v>55</v>
      </c>
      <c r="F24">
        <f>C24/C30</f>
        <v>8.5106382978723402E-2</v>
      </c>
      <c r="G24">
        <f>D24/D30</f>
        <v>0.11194029850746269</v>
      </c>
      <c r="H24">
        <f t="shared" si="1"/>
        <v>-0.27406364174146669</v>
      </c>
      <c r="I24">
        <f t="shared" si="2"/>
        <v>7.3542006119891841E-3</v>
      </c>
    </row>
    <row r="25" spans="1:9" x14ac:dyDescent="0.25">
      <c r="B25">
        <v>6</v>
      </c>
      <c r="C25">
        <v>30</v>
      </c>
      <c r="D25">
        <v>20</v>
      </c>
      <c r="E25">
        <f t="shared" si="0"/>
        <v>50</v>
      </c>
      <c r="F25">
        <f>C25/C30</f>
        <v>6.3829787234042548E-2</v>
      </c>
      <c r="G25">
        <f>D25/D30</f>
        <v>0.14925373134328357</v>
      </c>
      <c r="H25">
        <f t="shared" si="1"/>
        <v>-0.84942778664502849</v>
      </c>
      <c r="I25">
        <f t="shared" si="2"/>
        <v>7.2561471771201216E-2</v>
      </c>
    </row>
    <row r="26" spans="1:9" x14ac:dyDescent="0.25">
      <c r="B26">
        <v>7</v>
      </c>
      <c r="C26">
        <v>20</v>
      </c>
      <c r="D26">
        <v>25</v>
      </c>
      <c r="E26">
        <f t="shared" si="0"/>
        <v>45</v>
      </c>
      <c r="F26">
        <f>C26/C30</f>
        <v>4.2553191489361701E-2</v>
      </c>
      <c r="G26">
        <f>D26/D30</f>
        <v>0.18656716417910449</v>
      </c>
      <c r="H26">
        <f t="shared" si="1"/>
        <v>-1.4780364460674027</v>
      </c>
      <c r="I26">
        <f t="shared" si="2"/>
        <v>0.21285790037839541</v>
      </c>
    </row>
    <row r="27" spans="1:9" x14ac:dyDescent="0.25">
      <c r="B27">
        <v>8</v>
      </c>
      <c r="C27">
        <v>10</v>
      </c>
      <c r="D27">
        <v>25</v>
      </c>
      <c r="E27">
        <f t="shared" si="0"/>
        <v>35</v>
      </c>
      <c r="F27">
        <f>C27/C30</f>
        <v>2.1276595744680851E-2</v>
      </c>
      <c r="G27">
        <f>D27/D30</f>
        <v>0.18656716417910449</v>
      </c>
      <c r="H27">
        <f t="shared" si="1"/>
        <v>-2.1711836266273479</v>
      </c>
      <c r="I27">
        <f t="shared" si="2"/>
        <v>0.35887617582074771</v>
      </c>
    </row>
    <row r="28" spans="1:9" x14ac:dyDescent="0.25">
      <c r="B28">
        <v>9</v>
      </c>
      <c r="C28">
        <v>30</v>
      </c>
      <c r="D28">
        <v>15</v>
      </c>
      <c r="E28">
        <f t="shared" si="0"/>
        <v>45</v>
      </c>
      <c r="F28">
        <f>C28/C30</f>
        <v>6.3829787234042548E-2</v>
      </c>
      <c r="G28">
        <f>D28/D30</f>
        <v>0.11194029850746269</v>
      </c>
      <c r="H28">
        <f t="shared" si="1"/>
        <v>-0.5617457141932477</v>
      </c>
      <c r="I28">
        <f t="shared" si="2"/>
        <v>2.7025873515489691E-2</v>
      </c>
    </row>
    <row r="29" spans="1:9" x14ac:dyDescent="0.25">
      <c r="B29">
        <v>10</v>
      </c>
      <c r="C29">
        <v>40</v>
      </c>
      <c r="D29">
        <v>10</v>
      </c>
      <c r="E29">
        <f t="shared" si="0"/>
        <v>50</v>
      </c>
      <c r="F29">
        <f>C29/C30</f>
        <v>8.5106382978723402E-2</v>
      </c>
      <c r="G29">
        <f>D29/D30</f>
        <v>7.4626865671641784E-2</v>
      </c>
      <c r="H29">
        <f t="shared" si="1"/>
        <v>0.13140146636669781</v>
      </c>
      <c r="I29">
        <f t="shared" si="2"/>
        <v>1.3770239409657127E-3</v>
      </c>
    </row>
    <row r="30" spans="1:9" x14ac:dyDescent="0.25">
      <c r="A30" t="s">
        <v>7</v>
      </c>
      <c r="C30">
        <f>SUM(C20:C29)</f>
        <v>470</v>
      </c>
      <c r="D30">
        <f>SUM(D20:D29)</f>
        <v>134</v>
      </c>
      <c r="E30">
        <f>SUM(E20:E29)</f>
        <v>604</v>
      </c>
      <c r="F30">
        <f>SUM(F20:F29)</f>
        <v>1</v>
      </c>
      <c r="G30">
        <f>SUM(G20:G29)</f>
        <v>1</v>
      </c>
      <c r="I30">
        <f>SUM(I20:I29)</f>
        <v>1.4218878524773408</v>
      </c>
    </row>
    <row r="33" spans="1:27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5" spans="1:27" s="6" customFormat="1" ht="33" customHeight="1" x14ac:dyDescent="0.25">
      <c r="A35" s="7" t="s">
        <v>18</v>
      </c>
      <c r="B35" s="7"/>
      <c r="C35" s="7"/>
      <c r="D35" s="5" t="s">
        <v>4</v>
      </c>
      <c r="E35" s="5"/>
    </row>
    <row r="36" spans="1:27" s="4" customFormat="1" ht="30" x14ac:dyDescent="0.25">
      <c r="B36" s="4" t="s">
        <v>12</v>
      </c>
      <c r="C36" s="4" t="s">
        <v>13</v>
      </c>
      <c r="D36" s="4" t="s">
        <v>6</v>
      </c>
      <c r="E36" s="4" t="s">
        <v>5</v>
      </c>
      <c r="F36" s="4" t="s">
        <v>7</v>
      </c>
      <c r="G36" s="4" t="s">
        <v>8</v>
      </c>
      <c r="H36" s="4" t="s">
        <v>9</v>
      </c>
      <c r="I36" s="4" t="s">
        <v>10</v>
      </c>
      <c r="J36" s="4" t="s">
        <v>11</v>
      </c>
    </row>
    <row r="37" spans="1:27" x14ac:dyDescent="0.25">
      <c r="B37">
        <v>1</v>
      </c>
      <c r="C37" s="1" t="s">
        <v>0</v>
      </c>
      <c r="D37">
        <f>SUM(C20:C21)</f>
        <v>180</v>
      </c>
      <c r="E37">
        <f>SUM(D20:D21)</f>
        <v>8</v>
      </c>
      <c r="F37">
        <f>SUM(E20:E21)</f>
        <v>188</v>
      </c>
      <c r="G37">
        <f>D37/D40</f>
        <v>0.38297872340425532</v>
      </c>
      <c r="H37">
        <f>E37/E40</f>
        <v>5.9701492537313432E-2</v>
      </c>
      <c r="I37">
        <f>LN(G37/H37)</f>
        <v>1.8586224144571817</v>
      </c>
      <c r="J37">
        <f>(G37-H37)*I37</f>
        <v>0.6008503073729472</v>
      </c>
    </row>
    <row r="38" spans="1:27" x14ac:dyDescent="0.25">
      <c r="B38">
        <v>2</v>
      </c>
      <c r="C38" s="1" t="s">
        <v>1</v>
      </c>
      <c r="D38">
        <f>SUM(C22:C24)</f>
        <v>160</v>
      </c>
      <c r="E38">
        <f>SUM(D22:D24)</f>
        <v>31</v>
      </c>
      <c r="F38">
        <f>SUM(E22:E24)</f>
        <v>191</v>
      </c>
      <c r="G38">
        <f>D38/D40</f>
        <v>0.34042553191489361</v>
      </c>
      <c r="H38">
        <f>E38/E40</f>
        <v>0.23134328358208955</v>
      </c>
      <c r="I38">
        <f t="shared" ref="I38:I39" si="3">LN(G38/H38)</f>
        <v>0.38629371599548779</v>
      </c>
      <c r="J38">
        <f t="shared" ref="J38:J39" si="4">(G38-H38)*I38</f>
        <v>4.213778705762148E-2</v>
      </c>
    </row>
    <row r="39" spans="1:27" x14ac:dyDescent="0.25">
      <c r="B39">
        <v>3</v>
      </c>
      <c r="C39" s="1" t="s">
        <v>2</v>
      </c>
      <c r="D39">
        <f>SUM(C25:C29)</f>
        <v>130</v>
      </c>
      <c r="E39">
        <f>SUM(D25:D29)</f>
        <v>95</v>
      </c>
      <c r="F39">
        <f>SUM(E25:E29)</f>
        <v>225</v>
      </c>
      <c r="G39">
        <f>D39/D40</f>
        <v>0.27659574468085107</v>
      </c>
      <c r="H39">
        <f>E39/E40</f>
        <v>0.70895522388059706</v>
      </c>
      <c r="I39">
        <f t="shared" si="3"/>
        <v>-0.94123533589815134</v>
      </c>
      <c r="J39">
        <f t="shared" si="4"/>
        <v>0.40695201963332267</v>
      </c>
    </row>
    <row r="40" spans="1:27" x14ac:dyDescent="0.25">
      <c r="A40" t="s">
        <v>7</v>
      </c>
      <c r="C40" s="1"/>
      <c r="D40">
        <f>SUM(D37:D39)</f>
        <v>470</v>
      </c>
      <c r="E40">
        <f t="shared" ref="E40:F40" si="5">SUM(E37:E39)</f>
        <v>134</v>
      </c>
      <c r="F40">
        <f t="shared" si="5"/>
        <v>604</v>
      </c>
      <c r="G40">
        <f>SUM(G37:G39)</f>
        <v>1</v>
      </c>
      <c r="H40">
        <f>SUM(H37:H39)</f>
        <v>1</v>
      </c>
      <c r="J40">
        <f>SUM(J37:J39)</f>
        <v>1.0499401140638913</v>
      </c>
    </row>
    <row r="41" spans="1:27" x14ac:dyDescent="0.25">
      <c r="B41" s="1"/>
    </row>
    <row r="42" spans="1:27" x14ac:dyDescent="0.25">
      <c r="B42" s="1"/>
    </row>
    <row r="43" spans="1:27" x14ac:dyDescent="0.25">
      <c r="B43" s="1"/>
    </row>
    <row r="49" spans="1:27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s="3" customFormat="1" ht="39" customHeight="1" x14ac:dyDescent="0.25">
      <c r="A50" s="7" t="s">
        <v>19</v>
      </c>
      <c r="B50" s="7"/>
      <c r="C50" s="7"/>
      <c r="D50" s="5" t="s">
        <v>4</v>
      </c>
      <c r="E50" s="5"/>
    </row>
    <row r="51" spans="1:27" ht="30" x14ac:dyDescent="0.25">
      <c r="A51" s="4"/>
      <c r="B51" s="4" t="s">
        <v>12</v>
      </c>
      <c r="C51" s="4" t="s">
        <v>13</v>
      </c>
      <c r="D51" s="4" t="s">
        <v>6</v>
      </c>
      <c r="E51" s="4" t="s">
        <v>5</v>
      </c>
      <c r="F51" s="4" t="s">
        <v>7</v>
      </c>
      <c r="G51" s="4" t="s">
        <v>8</v>
      </c>
      <c r="H51" s="4" t="s">
        <v>9</v>
      </c>
      <c r="I51" s="4" t="s">
        <v>10</v>
      </c>
      <c r="J51" s="4" t="s">
        <v>11</v>
      </c>
    </row>
    <row r="52" spans="1:27" x14ac:dyDescent="0.25">
      <c r="B52">
        <v>1</v>
      </c>
      <c r="C52" s="1" t="s">
        <v>0</v>
      </c>
      <c r="D52">
        <f>SUM(C3:C4)</f>
        <v>180</v>
      </c>
      <c r="E52">
        <f>SUM(D3:D4)</f>
        <v>8</v>
      </c>
      <c r="F52">
        <f>SUM(D52:E52)</f>
        <v>188</v>
      </c>
      <c r="G52">
        <f>D52/D57</f>
        <v>0.38297872340425532</v>
      </c>
      <c r="H52">
        <f>E52/E57</f>
        <v>5.9701492537313432E-2</v>
      </c>
      <c r="I52">
        <f>LN(G52/H52)</f>
        <v>1.8586224144571817</v>
      </c>
      <c r="J52">
        <f>(G52-H52)*I52</f>
        <v>0.6008503073729472</v>
      </c>
    </row>
    <row r="53" spans="1:27" x14ac:dyDescent="0.25">
      <c r="B53">
        <v>2</v>
      </c>
      <c r="C53" s="1" t="s">
        <v>14</v>
      </c>
      <c r="D53">
        <f>SUM(C5:C6)</f>
        <v>120</v>
      </c>
      <c r="E53">
        <f>SUM(D5:D6)</f>
        <v>16</v>
      </c>
      <c r="F53">
        <f t="shared" ref="F53:F56" si="6">SUM(D53:E53)</f>
        <v>136</v>
      </c>
      <c r="G53">
        <f>D53/D57</f>
        <v>0.25531914893617019</v>
      </c>
      <c r="H53">
        <f>E53/E57</f>
        <v>0.11940298507462686</v>
      </c>
      <c r="I53">
        <f t="shared" ref="I53:I56" si="7">LN(G53/H53)</f>
        <v>0.76001012578907179</v>
      </c>
      <c r="J53">
        <f t="shared" ref="J53:J56" si="8">(G53-H53)*I53</f>
        <v>0.10329766079317963</v>
      </c>
    </row>
    <row r="54" spans="1:27" x14ac:dyDescent="0.25">
      <c r="B54">
        <v>3</v>
      </c>
      <c r="C54" s="1" t="s">
        <v>15</v>
      </c>
      <c r="D54">
        <f>SUM(C7:C8)</f>
        <v>70</v>
      </c>
      <c r="E54">
        <f>SUM(D7:D8)</f>
        <v>35</v>
      </c>
      <c r="F54">
        <f t="shared" si="6"/>
        <v>105</v>
      </c>
      <c r="G54">
        <f>D54/D57</f>
        <v>0.14893617021276595</v>
      </c>
      <c r="H54">
        <f>E54/E57</f>
        <v>0.26119402985074625</v>
      </c>
      <c r="I54">
        <f t="shared" si="7"/>
        <v>-0.56174571419324748</v>
      </c>
      <c r="J54">
        <f t="shared" si="8"/>
        <v>6.3060371536142565E-2</v>
      </c>
    </row>
    <row r="55" spans="1:27" x14ac:dyDescent="0.25">
      <c r="B55">
        <v>4</v>
      </c>
      <c r="C55" s="1" t="s">
        <v>16</v>
      </c>
      <c r="D55">
        <f>SUM(C9:C10)</f>
        <v>30</v>
      </c>
      <c r="E55">
        <f>SUM(D9:D10)</f>
        <v>50</v>
      </c>
      <c r="F55">
        <f t="shared" si="6"/>
        <v>80</v>
      </c>
      <c r="G55">
        <f>D55/D57</f>
        <v>6.3829787234042548E-2</v>
      </c>
      <c r="H55">
        <f>E55/E57</f>
        <v>0.37313432835820898</v>
      </c>
      <c r="I55">
        <f t="shared" si="7"/>
        <v>-1.7657185185191837</v>
      </c>
      <c r="J55">
        <f t="shared" si="8"/>
        <v>0.54614475612501912</v>
      </c>
    </row>
    <row r="56" spans="1:27" x14ac:dyDescent="0.25">
      <c r="B56">
        <v>5</v>
      </c>
      <c r="C56" s="1" t="s">
        <v>17</v>
      </c>
      <c r="D56">
        <f>SUM(C11:C12)</f>
        <v>70</v>
      </c>
      <c r="E56">
        <f>SUM(D11:D12)</f>
        <v>25</v>
      </c>
      <c r="F56">
        <f t="shared" si="6"/>
        <v>95</v>
      </c>
      <c r="G56">
        <f>D56/D57</f>
        <v>0.14893617021276595</v>
      </c>
      <c r="H56">
        <f>E56/E57</f>
        <v>0.18656716417910449</v>
      </c>
      <c r="I56">
        <f t="shared" si="7"/>
        <v>-0.22527347757203472</v>
      </c>
      <c r="J56">
        <f t="shared" si="8"/>
        <v>8.4772648752893393E-3</v>
      </c>
    </row>
    <row r="57" spans="1:27" x14ac:dyDescent="0.25">
      <c r="A57" t="s">
        <v>7</v>
      </c>
      <c r="D57">
        <f>SUM(D52:D56)</f>
        <v>470</v>
      </c>
      <c r="E57">
        <f t="shared" ref="E57:H57" si="9">SUM(E52:E56)</f>
        <v>134</v>
      </c>
      <c r="F57">
        <f t="shared" si="9"/>
        <v>604</v>
      </c>
      <c r="G57">
        <f t="shared" si="9"/>
        <v>1</v>
      </c>
      <c r="H57">
        <f t="shared" si="9"/>
        <v>1</v>
      </c>
      <c r="J57">
        <f>SUM(J52:J56)</f>
        <v>1.3218303607025779</v>
      </c>
    </row>
  </sheetData>
  <mergeCells count="6">
    <mergeCell ref="C1:D1"/>
    <mergeCell ref="C18:D18"/>
    <mergeCell ref="D35:E35"/>
    <mergeCell ref="D50:E50"/>
    <mergeCell ref="A35:C35"/>
    <mergeCell ref="A50:C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2021-12-03T11:14:26Z</dcterms:created>
  <dcterms:modified xsi:type="dcterms:W3CDTF">2021-12-03T15:36:11Z</dcterms:modified>
</cp:coreProperties>
</file>