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elizabeth/Downloads/"/>
    </mc:Choice>
  </mc:AlternateContent>
  <xr:revisionPtr revIDLastSave="0" documentId="13_ncr:1_{25D8A7E2-E45F-9845-86A9-F66D7E682C38}" xr6:coauthVersionLast="47" xr6:coauthVersionMax="47" xr10:uidLastSave="{00000000-0000-0000-0000-000000000000}"/>
  <bookViews>
    <workbookView xWindow="0" yWindow="500" windowWidth="28800" windowHeight="16120" xr2:uid="{00000000-000D-0000-FFFF-FFFF00000000}"/>
  </bookViews>
  <sheets>
    <sheet name="db.data" sheetId="1" r:id="rId1"/>
    <sheet name="viremia reports" sheetId="2" r:id="rId2"/>
    <sheet name="molecular prevalence reports" sheetId="3" r:id="rId3"/>
    <sheet name="references" sheetId="5" r:id="rId4"/>
  </sheets>
  <definedNames>
    <definedName name="_xlnm._FilterDatabase" localSheetId="2" hidden="1">'molecular prevalence reports'!$AE$1:$AE$984</definedName>
    <definedName name="_xlnm._FilterDatabase" localSheetId="1" hidden="1">'viremia reports'!$F$1:$F$794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38" i="3" l="1"/>
  <c r="M238" i="3" s="1"/>
  <c r="K238" i="3"/>
  <c r="L237" i="3"/>
  <c r="M237" i="3" s="1"/>
  <c r="K237" i="3"/>
  <c r="L236" i="3"/>
  <c r="M236" i="3" s="1"/>
  <c r="K236" i="3"/>
  <c r="L235" i="3"/>
  <c r="M235" i="3" s="1"/>
  <c r="K235" i="3"/>
  <c r="M234" i="3"/>
  <c r="L234" i="3"/>
  <c r="K234" i="3"/>
  <c r="K233" i="3"/>
  <c r="K232" i="3"/>
  <c r="K231" i="3"/>
  <c r="K230" i="3"/>
  <c r="K229" i="3"/>
  <c r="K228" i="3"/>
  <c r="L227" i="3"/>
  <c r="M227" i="3" s="1"/>
  <c r="K227" i="3"/>
  <c r="M226" i="3"/>
  <c r="L226" i="3"/>
  <c r="K226" i="3"/>
  <c r="L225" i="3"/>
  <c r="M225" i="3" s="1"/>
  <c r="K225" i="3"/>
  <c r="L224" i="3"/>
  <c r="M224" i="3" s="1"/>
  <c r="K224" i="3"/>
  <c r="L223" i="3"/>
  <c r="M223" i="3" s="1"/>
  <c r="K223" i="3"/>
  <c r="I222" i="3"/>
  <c r="L222" i="3" s="1"/>
  <c r="M222" i="3" s="1"/>
  <c r="I221" i="3"/>
  <c r="L221" i="3" s="1"/>
  <c r="M221" i="3" s="1"/>
  <c r="I220" i="3"/>
  <c r="L220" i="3" s="1"/>
  <c r="M220" i="3" s="1"/>
  <c r="I219" i="3"/>
  <c r="L219" i="3" s="1"/>
  <c r="M219" i="3" s="1"/>
  <c r="I218" i="3"/>
  <c r="L218" i="3" s="1"/>
  <c r="M218" i="3" s="1"/>
  <c r="M217" i="3"/>
  <c r="L217" i="3"/>
  <c r="K217" i="3"/>
  <c r="L216" i="3"/>
  <c r="M216" i="3" s="1"/>
  <c r="K216" i="3"/>
  <c r="L215" i="3"/>
  <c r="M215" i="3" s="1"/>
  <c r="K215" i="3"/>
  <c r="L214" i="3"/>
  <c r="M214" i="3" s="1"/>
  <c r="K214" i="3"/>
  <c r="I213" i="3"/>
  <c r="L213" i="3" s="1"/>
  <c r="M213" i="3" s="1"/>
  <c r="M212" i="3"/>
  <c r="L212" i="3"/>
  <c r="K212" i="3"/>
  <c r="L211" i="3"/>
  <c r="M211" i="3" s="1"/>
  <c r="K211" i="3"/>
  <c r="L210" i="3"/>
  <c r="M210" i="3" s="1"/>
  <c r="K210" i="3"/>
  <c r="L209" i="3"/>
  <c r="M209" i="3" s="1"/>
  <c r="K209" i="3"/>
  <c r="M208" i="3"/>
  <c r="L208" i="3"/>
  <c r="K208" i="3"/>
  <c r="L207" i="3"/>
  <c r="M207" i="3" s="1"/>
  <c r="K207" i="3"/>
  <c r="L206" i="3"/>
  <c r="M206" i="3" s="1"/>
  <c r="K206" i="3"/>
  <c r="L205" i="3"/>
  <c r="M205" i="3" s="1"/>
  <c r="K205" i="3"/>
  <c r="M204" i="3"/>
  <c r="L204" i="3"/>
  <c r="K204" i="3"/>
  <c r="L203" i="3"/>
  <c r="M203" i="3" s="1"/>
  <c r="K203" i="3"/>
  <c r="L202" i="3"/>
  <c r="M202" i="3" s="1"/>
  <c r="K202" i="3"/>
  <c r="L201" i="3"/>
  <c r="M201" i="3" s="1"/>
  <c r="K201" i="3"/>
  <c r="M200" i="3"/>
  <c r="L200" i="3"/>
  <c r="K200" i="3"/>
  <c r="L199" i="3"/>
  <c r="M199" i="3" s="1"/>
  <c r="K199" i="3"/>
  <c r="L198" i="3"/>
  <c r="M198" i="3" s="1"/>
  <c r="K198" i="3"/>
  <c r="L197" i="3"/>
  <c r="M197" i="3" s="1"/>
  <c r="K197" i="3"/>
  <c r="M196" i="3"/>
  <c r="L196" i="3"/>
  <c r="K196" i="3"/>
  <c r="L195" i="3"/>
  <c r="M195" i="3" s="1"/>
  <c r="K195" i="3"/>
  <c r="L194" i="3"/>
  <c r="M194" i="3" s="1"/>
  <c r="K194" i="3"/>
  <c r="L193" i="3"/>
  <c r="M193" i="3" s="1"/>
  <c r="K193" i="3"/>
  <c r="M192" i="3"/>
  <c r="L192" i="3"/>
  <c r="K192" i="3"/>
  <c r="L191" i="3"/>
  <c r="M191" i="3" s="1"/>
  <c r="K191" i="3"/>
  <c r="L190" i="3"/>
  <c r="M190" i="3" s="1"/>
  <c r="K190" i="3"/>
  <c r="L189" i="3"/>
  <c r="M189" i="3" s="1"/>
  <c r="K189" i="3"/>
  <c r="M188" i="3"/>
  <c r="L188" i="3"/>
  <c r="K188" i="3"/>
  <c r="L187" i="3"/>
  <c r="M187" i="3" s="1"/>
  <c r="K187" i="3"/>
  <c r="L186" i="3"/>
  <c r="M186" i="3" s="1"/>
  <c r="K186" i="3"/>
  <c r="L185" i="3"/>
  <c r="M185" i="3" s="1"/>
  <c r="K185" i="3"/>
  <c r="M184" i="3"/>
  <c r="L184" i="3"/>
  <c r="K184" i="3"/>
  <c r="L183" i="3"/>
  <c r="M183" i="3" s="1"/>
  <c r="K183" i="3"/>
  <c r="L182" i="3"/>
  <c r="M182" i="3" s="1"/>
  <c r="K182" i="3"/>
  <c r="L181" i="3"/>
  <c r="M181" i="3" s="1"/>
  <c r="K181" i="3"/>
  <c r="M180" i="3"/>
  <c r="L180" i="3"/>
  <c r="K180" i="3"/>
  <c r="L179" i="3"/>
  <c r="M179" i="3" s="1"/>
  <c r="K179" i="3"/>
  <c r="L178" i="3"/>
  <c r="M178" i="3" s="1"/>
  <c r="K178" i="3"/>
  <c r="L177" i="3"/>
  <c r="M177" i="3" s="1"/>
  <c r="K177" i="3"/>
  <c r="M176" i="3"/>
  <c r="L176" i="3"/>
  <c r="K176" i="3"/>
  <c r="L175" i="3"/>
  <c r="M175" i="3" s="1"/>
  <c r="K175" i="3"/>
  <c r="L174" i="3"/>
  <c r="M174" i="3" s="1"/>
  <c r="K174" i="3"/>
  <c r="L173" i="3"/>
  <c r="M173" i="3" s="1"/>
  <c r="K173" i="3"/>
  <c r="M172" i="3"/>
  <c r="L172" i="3"/>
  <c r="K172" i="3"/>
  <c r="L171" i="3"/>
  <c r="M171" i="3" s="1"/>
  <c r="K171" i="3"/>
  <c r="L170" i="3"/>
  <c r="M170" i="3" s="1"/>
  <c r="K170" i="3"/>
  <c r="L169" i="3"/>
  <c r="M169" i="3" s="1"/>
  <c r="K169" i="3"/>
  <c r="M168" i="3"/>
  <c r="L168" i="3"/>
  <c r="K168" i="3"/>
  <c r="L167" i="3"/>
  <c r="M167" i="3" s="1"/>
  <c r="K167" i="3"/>
  <c r="L166" i="3"/>
  <c r="M166" i="3" s="1"/>
  <c r="K166" i="3"/>
  <c r="L165" i="3"/>
  <c r="M165" i="3" s="1"/>
  <c r="K165" i="3"/>
  <c r="M164" i="3"/>
  <c r="L164" i="3"/>
  <c r="K164" i="3"/>
  <c r="L163" i="3"/>
  <c r="M163" i="3" s="1"/>
  <c r="K163" i="3"/>
  <c r="L162" i="3"/>
  <c r="M162" i="3" s="1"/>
  <c r="K162" i="3"/>
  <c r="L161" i="3"/>
  <c r="M161" i="3" s="1"/>
  <c r="K161" i="3"/>
  <c r="M160" i="3"/>
  <c r="L160" i="3"/>
  <c r="K160" i="3"/>
  <c r="L159" i="3"/>
  <c r="M159" i="3" s="1"/>
  <c r="K159" i="3"/>
  <c r="M158" i="3"/>
  <c r="K158" i="3"/>
  <c r="M157" i="3"/>
  <c r="L157" i="3"/>
  <c r="K157" i="3"/>
  <c r="L156" i="3"/>
  <c r="M156" i="3" s="1"/>
  <c r="K156" i="3"/>
  <c r="M155" i="3"/>
  <c r="L155" i="3"/>
  <c r="K155" i="3"/>
  <c r="M154" i="3"/>
  <c r="K154" i="3"/>
  <c r="M153" i="3"/>
  <c r="K153" i="3"/>
  <c r="L152" i="3"/>
  <c r="M152" i="3" s="1"/>
  <c r="K152" i="3"/>
  <c r="M151" i="3"/>
  <c r="K151" i="3"/>
  <c r="M150" i="3"/>
  <c r="K150" i="3"/>
  <c r="M149" i="3"/>
  <c r="K149" i="3"/>
  <c r="M148" i="3"/>
  <c r="K148" i="3"/>
  <c r="M147" i="3"/>
  <c r="K147" i="3"/>
  <c r="L146" i="3"/>
  <c r="M146" i="3" s="1"/>
  <c r="K146" i="3"/>
  <c r="L145" i="3"/>
  <c r="M145" i="3" s="1"/>
  <c r="K145" i="3"/>
  <c r="M144" i="3"/>
  <c r="K144" i="3"/>
  <c r="M143" i="3"/>
  <c r="K143" i="3"/>
  <c r="M142" i="3"/>
  <c r="L142" i="3"/>
  <c r="K142" i="3"/>
  <c r="M141" i="3"/>
  <c r="L141" i="3"/>
  <c r="K141" i="3"/>
  <c r="M140" i="3"/>
  <c r="K140" i="3"/>
  <c r="M139" i="3"/>
  <c r="K139" i="3"/>
  <c r="L138" i="3"/>
  <c r="M138" i="3" s="1"/>
  <c r="K138" i="3"/>
  <c r="M137" i="3"/>
  <c r="K137" i="3"/>
  <c r="M136" i="3"/>
  <c r="K136" i="3"/>
  <c r="M135" i="3"/>
  <c r="K135" i="3"/>
  <c r="M134" i="3"/>
  <c r="K134" i="3"/>
  <c r="M133" i="3"/>
  <c r="K133" i="3"/>
  <c r="M132" i="3"/>
  <c r="L132" i="3"/>
  <c r="K132" i="3"/>
  <c r="L131" i="3"/>
  <c r="M131" i="3" s="1"/>
  <c r="K131" i="3"/>
  <c r="L130" i="3"/>
  <c r="M130" i="3" s="1"/>
  <c r="K130" i="3"/>
  <c r="M129" i="3"/>
  <c r="K129" i="3"/>
  <c r="L128" i="3"/>
  <c r="M128" i="3" s="1"/>
  <c r="K128" i="3"/>
  <c r="L127" i="3"/>
  <c r="M127" i="3" s="1"/>
  <c r="K127" i="3"/>
  <c r="M126" i="3"/>
  <c r="L126" i="3"/>
  <c r="K126" i="3"/>
  <c r="M125" i="3"/>
  <c r="L125" i="3"/>
  <c r="K125" i="3"/>
  <c r="L124" i="3"/>
  <c r="M124" i="3" s="1"/>
  <c r="K124" i="3"/>
  <c r="L123" i="3"/>
  <c r="M123" i="3" s="1"/>
  <c r="K123" i="3"/>
  <c r="M122" i="3"/>
  <c r="L122" i="3"/>
  <c r="K122" i="3"/>
  <c r="M121" i="3"/>
  <c r="L121" i="3"/>
  <c r="K121" i="3"/>
  <c r="L120" i="3"/>
  <c r="M120" i="3" s="1"/>
  <c r="K120" i="3"/>
  <c r="L119" i="3"/>
  <c r="M119" i="3" s="1"/>
  <c r="K119" i="3"/>
  <c r="M118" i="3"/>
  <c r="L118" i="3"/>
  <c r="K118" i="3"/>
  <c r="M117" i="3"/>
  <c r="L117" i="3"/>
  <c r="K117" i="3"/>
  <c r="L116" i="3"/>
  <c r="M116" i="3" s="1"/>
  <c r="K116" i="3"/>
  <c r="L115" i="3"/>
  <c r="M115" i="3" s="1"/>
  <c r="K115" i="3"/>
  <c r="M114" i="3"/>
  <c r="K114" i="3"/>
  <c r="M113" i="3"/>
  <c r="K113" i="3"/>
  <c r="L112" i="3"/>
  <c r="M112" i="3" s="1"/>
  <c r="K112" i="3"/>
  <c r="M111" i="3"/>
  <c r="K111" i="3"/>
  <c r="M110" i="3"/>
  <c r="K110" i="3"/>
  <c r="M109" i="3"/>
  <c r="K109" i="3"/>
  <c r="M108" i="3"/>
  <c r="K108" i="3"/>
  <c r="M107" i="3"/>
  <c r="K107" i="3"/>
  <c r="M106" i="3"/>
  <c r="L106" i="3"/>
  <c r="K106" i="3"/>
  <c r="M105" i="3"/>
  <c r="K105" i="3"/>
  <c r="M104" i="3"/>
  <c r="K104" i="3"/>
  <c r="L103" i="3"/>
  <c r="M103" i="3" s="1"/>
  <c r="K103" i="3"/>
  <c r="M102" i="3"/>
  <c r="K102" i="3"/>
  <c r="M101" i="3"/>
  <c r="K101" i="3"/>
  <c r="M100" i="3"/>
  <c r="L100" i="3"/>
  <c r="K100" i="3"/>
  <c r="M99" i="3"/>
  <c r="L99" i="3"/>
  <c r="K99" i="3"/>
  <c r="M98" i="3"/>
  <c r="K98" i="3"/>
  <c r="M97" i="3"/>
  <c r="K97" i="3"/>
  <c r="M96" i="3"/>
  <c r="K96" i="3"/>
  <c r="M95" i="3"/>
  <c r="K95" i="3"/>
  <c r="M94" i="3"/>
  <c r="K94" i="3"/>
  <c r="M93" i="3"/>
  <c r="K93" i="3"/>
  <c r="M92" i="3"/>
  <c r="L92" i="3"/>
  <c r="K92" i="3"/>
  <c r="L91" i="3"/>
  <c r="M91" i="3" s="1"/>
  <c r="K91" i="3"/>
  <c r="L90" i="3"/>
  <c r="M90" i="3" s="1"/>
  <c r="K90" i="3"/>
  <c r="M89" i="3"/>
  <c r="K89" i="3"/>
  <c r="M88" i="3"/>
  <c r="K88" i="3"/>
  <c r="M87" i="3"/>
  <c r="L87" i="3"/>
  <c r="K87" i="3"/>
  <c r="M86" i="3"/>
  <c r="K86" i="3"/>
  <c r="M85" i="3"/>
  <c r="K85" i="3"/>
  <c r="M84" i="3"/>
  <c r="L84" i="3"/>
  <c r="K84" i="3"/>
  <c r="M83" i="3"/>
  <c r="K83" i="3"/>
  <c r="M82" i="3"/>
  <c r="K82" i="3"/>
  <c r="L81" i="3"/>
  <c r="M81" i="3" s="1"/>
  <c r="K81" i="3"/>
  <c r="M80" i="3"/>
  <c r="K80" i="3"/>
  <c r="M79" i="3"/>
  <c r="L79" i="3"/>
  <c r="K79" i="3"/>
  <c r="M78" i="3"/>
  <c r="K78" i="3"/>
  <c r="M77" i="3"/>
  <c r="K77" i="3"/>
  <c r="M76" i="3"/>
  <c r="K76" i="3"/>
  <c r="L75" i="3"/>
  <c r="M75" i="3" s="1"/>
  <c r="K75" i="3"/>
  <c r="M74" i="3"/>
  <c r="K74" i="3"/>
  <c r="M73" i="3"/>
  <c r="K73" i="3"/>
  <c r="M72" i="3"/>
  <c r="L72" i="3"/>
  <c r="K72" i="3"/>
  <c r="M71" i="3"/>
  <c r="K71" i="3"/>
  <c r="M70" i="3"/>
  <c r="K70" i="3"/>
  <c r="M69" i="3"/>
  <c r="K69" i="3"/>
  <c r="M68" i="3"/>
  <c r="K68" i="3"/>
  <c r="M67" i="3"/>
  <c r="K67" i="3"/>
  <c r="M66" i="3"/>
  <c r="K66" i="3"/>
  <c r="M65" i="3"/>
  <c r="K65" i="3"/>
  <c r="M64" i="3"/>
  <c r="K64" i="3"/>
  <c r="M63" i="3"/>
  <c r="K63" i="3"/>
  <c r="M62" i="3"/>
  <c r="K62" i="3"/>
  <c r="M61" i="3"/>
  <c r="K61" i="3"/>
  <c r="M60" i="3"/>
  <c r="K60" i="3"/>
  <c r="M59" i="3"/>
  <c r="K59" i="3"/>
  <c r="M58" i="3"/>
  <c r="K58" i="3"/>
  <c r="M57" i="3"/>
  <c r="K57" i="3"/>
  <c r="M56" i="3"/>
  <c r="K56" i="3"/>
  <c r="M55" i="3"/>
  <c r="L55" i="3"/>
  <c r="K55" i="3"/>
  <c r="L54" i="3"/>
  <c r="M54" i="3" s="1"/>
  <c r="K54" i="3"/>
  <c r="M53" i="3"/>
  <c r="K53" i="3"/>
  <c r="M52" i="3"/>
  <c r="L52" i="3"/>
  <c r="K52" i="3"/>
  <c r="L51" i="3"/>
  <c r="M51" i="3" s="1"/>
  <c r="K51" i="3"/>
  <c r="M50" i="3"/>
  <c r="K50" i="3"/>
  <c r="M49" i="3"/>
  <c r="K49" i="3"/>
  <c r="M48" i="3"/>
  <c r="K48" i="3"/>
  <c r="M47" i="3"/>
  <c r="K47" i="3"/>
  <c r="M46" i="3"/>
  <c r="K46" i="3"/>
  <c r="M45" i="3"/>
  <c r="K45" i="3"/>
  <c r="M44" i="3"/>
  <c r="K44" i="3"/>
  <c r="M43" i="3"/>
  <c r="K43" i="3"/>
  <c r="M42" i="3"/>
  <c r="K42" i="3"/>
  <c r="M41" i="3"/>
  <c r="K41" i="3"/>
  <c r="L40" i="3"/>
  <c r="M40" i="3" s="1"/>
  <c r="K40" i="3"/>
  <c r="M39" i="3"/>
  <c r="K39" i="3"/>
  <c r="L38" i="3"/>
  <c r="M38" i="3" s="1"/>
  <c r="K38" i="3"/>
  <c r="M37" i="3"/>
  <c r="K37" i="3"/>
  <c r="M36" i="3"/>
  <c r="L36" i="3"/>
  <c r="K36" i="3"/>
  <c r="M35" i="3"/>
  <c r="K35" i="3"/>
  <c r="L34" i="3"/>
  <c r="M34" i="3" s="1"/>
  <c r="K34" i="3"/>
  <c r="M33" i="3"/>
  <c r="K33" i="3"/>
  <c r="L32" i="3"/>
  <c r="M32" i="3" s="1"/>
  <c r="K32" i="3"/>
  <c r="M31" i="3"/>
  <c r="K31" i="3"/>
  <c r="M30" i="3"/>
  <c r="K30" i="3"/>
  <c r="L29" i="3"/>
  <c r="M29" i="3" s="1"/>
  <c r="K29" i="3"/>
  <c r="M28" i="3"/>
  <c r="K28" i="3"/>
  <c r="L27" i="3"/>
  <c r="M27" i="3" s="1"/>
  <c r="K27" i="3"/>
  <c r="M26" i="3"/>
  <c r="K26" i="3"/>
  <c r="M25" i="3"/>
  <c r="K25" i="3"/>
  <c r="L24" i="3"/>
  <c r="M24" i="3" s="1"/>
  <c r="K24" i="3"/>
  <c r="M23" i="3"/>
  <c r="L23" i="3"/>
  <c r="K23" i="3"/>
  <c r="L22" i="3"/>
  <c r="M22" i="3" s="1"/>
  <c r="K22" i="3"/>
  <c r="M21" i="3"/>
  <c r="K21" i="3"/>
  <c r="M20" i="3"/>
  <c r="K20" i="3"/>
  <c r="M19" i="3"/>
  <c r="K19" i="3"/>
  <c r="M18" i="3"/>
  <c r="K18" i="3"/>
  <c r="M17" i="3"/>
  <c r="K17" i="3"/>
  <c r="M16" i="3"/>
  <c r="K16" i="3"/>
  <c r="M15" i="3"/>
  <c r="K15" i="3"/>
  <c r="M14" i="3"/>
  <c r="K14" i="3"/>
  <c r="M13" i="3"/>
  <c r="K13" i="3"/>
  <c r="M12" i="3"/>
  <c r="K12" i="3"/>
  <c r="M11" i="3"/>
  <c r="K11" i="3"/>
  <c r="M10" i="3"/>
  <c r="L10" i="3"/>
  <c r="K10" i="3"/>
  <c r="M9" i="3"/>
  <c r="K9" i="3"/>
  <c r="L8" i="3"/>
  <c r="M8" i="3" s="1"/>
  <c r="K8" i="3"/>
  <c r="M7" i="3"/>
  <c r="L7" i="3"/>
  <c r="K7" i="3"/>
  <c r="M6" i="3"/>
  <c r="K6" i="3"/>
  <c r="M5" i="3"/>
  <c r="K5" i="3"/>
  <c r="M4" i="3"/>
  <c r="K4" i="3"/>
  <c r="M3" i="3"/>
  <c r="K3" i="3"/>
  <c r="L2" i="3"/>
  <c r="M2" i="3" s="1"/>
  <c r="K2" i="3"/>
  <c r="L73" i="2"/>
  <c r="M73" i="2" s="1"/>
  <c r="K73" i="2"/>
  <c r="L72" i="2"/>
  <c r="M72" i="2" s="1"/>
  <c r="K72" i="2"/>
  <c r="M71" i="2"/>
  <c r="L71" i="2"/>
  <c r="K71" i="2"/>
  <c r="L70" i="2"/>
  <c r="M70" i="2" s="1"/>
  <c r="K70" i="2"/>
  <c r="L69" i="2"/>
  <c r="M69" i="2" s="1"/>
  <c r="K69" i="2"/>
  <c r="L68" i="2"/>
  <c r="M68" i="2" s="1"/>
  <c r="K68" i="2"/>
  <c r="M67" i="2"/>
  <c r="L67" i="2"/>
  <c r="K67" i="2"/>
  <c r="L66" i="2"/>
  <c r="M66" i="2" s="1"/>
  <c r="K66" i="2"/>
  <c r="L65" i="2"/>
  <c r="M65" i="2" s="1"/>
  <c r="K65" i="2"/>
  <c r="L64" i="2"/>
  <c r="M64" i="2" s="1"/>
  <c r="K64" i="2"/>
  <c r="M63" i="2"/>
  <c r="L63" i="2"/>
  <c r="K63" i="2"/>
  <c r="L62" i="2"/>
  <c r="M62" i="2" s="1"/>
  <c r="K62" i="2"/>
  <c r="L61" i="2"/>
  <c r="M61" i="2" s="1"/>
  <c r="K61" i="2"/>
  <c r="L60" i="2"/>
  <c r="M60" i="2" s="1"/>
  <c r="K60" i="2"/>
  <c r="M59" i="2"/>
  <c r="L59" i="2"/>
  <c r="K59" i="2"/>
  <c r="L58" i="2"/>
  <c r="M58" i="2" s="1"/>
  <c r="K58" i="2"/>
  <c r="L57" i="2"/>
  <c r="M57" i="2" s="1"/>
  <c r="K57" i="2"/>
  <c r="L56" i="2"/>
  <c r="M56" i="2" s="1"/>
  <c r="K56" i="2"/>
  <c r="M55" i="2"/>
  <c r="L55" i="2"/>
  <c r="K55" i="2"/>
  <c r="L54" i="2"/>
  <c r="M54" i="2" s="1"/>
  <c r="K54" i="2"/>
  <c r="L53" i="2"/>
  <c r="M53" i="2" s="1"/>
  <c r="K53" i="2"/>
  <c r="L52" i="2"/>
  <c r="M52" i="2" s="1"/>
  <c r="K52" i="2"/>
  <c r="M51" i="2"/>
  <c r="L51" i="2"/>
  <c r="K51" i="2"/>
  <c r="L50" i="2"/>
  <c r="M50" i="2" s="1"/>
  <c r="K50" i="2"/>
  <c r="L49" i="2"/>
  <c r="M49" i="2" s="1"/>
  <c r="K49" i="2"/>
  <c r="L48" i="2"/>
  <c r="M48" i="2" s="1"/>
  <c r="K48" i="2"/>
  <c r="M47" i="2"/>
  <c r="L47" i="2"/>
  <c r="K47" i="2"/>
  <c r="L46" i="2"/>
  <c r="M46" i="2" s="1"/>
  <c r="K46" i="2"/>
  <c r="L45" i="2"/>
  <c r="M45" i="2" s="1"/>
  <c r="K45" i="2"/>
  <c r="L44" i="2"/>
  <c r="M44" i="2" s="1"/>
  <c r="K44" i="2"/>
  <c r="M43" i="2"/>
  <c r="L43" i="2"/>
  <c r="K43" i="2"/>
  <c r="L42" i="2"/>
  <c r="M42" i="2" s="1"/>
  <c r="K42" i="2"/>
  <c r="L41" i="2"/>
  <c r="M41" i="2" s="1"/>
  <c r="K41" i="2"/>
  <c r="L40" i="2"/>
  <c r="M40" i="2" s="1"/>
  <c r="K40" i="2"/>
  <c r="M39" i="2"/>
  <c r="L39" i="2"/>
  <c r="K39" i="2"/>
  <c r="L38" i="2"/>
  <c r="M38" i="2" s="1"/>
  <c r="K38" i="2"/>
  <c r="L37" i="2"/>
  <c r="M37" i="2" s="1"/>
  <c r="K37" i="2"/>
  <c r="L36" i="2"/>
  <c r="M36" i="2" s="1"/>
  <c r="K36" i="2"/>
  <c r="M35" i="2"/>
  <c r="L35" i="2"/>
  <c r="K35" i="2"/>
  <c r="L34" i="2"/>
  <c r="M34" i="2" s="1"/>
  <c r="K34" i="2"/>
  <c r="L33" i="2"/>
  <c r="M33" i="2" s="1"/>
  <c r="K33" i="2"/>
  <c r="L32" i="2"/>
  <c r="M32" i="2" s="1"/>
  <c r="K32" i="2"/>
  <c r="M31" i="2"/>
  <c r="L31" i="2"/>
  <c r="K31" i="2"/>
  <c r="L30" i="2"/>
  <c r="M30" i="2" s="1"/>
  <c r="K30" i="2"/>
  <c r="L29" i="2"/>
  <c r="M29" i="2" s="1"/>
  <c r="K29" i="2"/>
  <c r="L28" i="2"/>
  <c r="M28" i="2" s="1"/>
  <c r="K28" i="2"/>
  <c r="M27" i="2"/>
  <c r="L27" i="2"/>
  <c r="K27" i="2"/>
  <c r="L26" i="2"/>
  <c r="M26" i="2" s="1"/>
  <c r="K26" i="2"/>
  <c r="L25" i="2"/>
  <c r="M25" i="2" s="1"/>
  <c r="K25" i="2"/>
  <c r="L24" i="2"/>
  <c r="M24" i="2" s="1"/>
  <c r="K24" i="2"/>
  <c r="M23" i="2"/>
  <c r="L23" i="2"/>
  <c r="K23" i="2"/>
  <c r="L22" i="2"/>
  <c r="M22" i="2" s="1"/>
  <c r="K22" i="2"/>
  <c r="L21" i="2"/>
  <c r="M21" i="2" s="1"/>
  <c r="K21" i="2"/>
  <c r="L20" i="2"/>
  <c r="M20" i="2" s="1"/>
  <c r="K20" i="2"/>
  <c r="M19" i="2"/>
  <c r="L19" i="2"/>
  <c r="K19" i="2"/>
  <c r="L18" i="2"/>
  <c r="M18" i="2" s="1"/>
  <c r="K18" i="2"/>
  <c r="L17" i="2"/>
  <c r="M17" i="2" s="1"/>
  <c r="K17" i="2"/>
  <c r="L16" i="2"/>
  <c r="M16" i="2" s="1"/>
  <c r="K16" i="2"/>
  <c r="M15" i="2"/>
  <c r="L15" i="2"/>
  <c r="K15" i="2"/>
  <c r="L14" i="2"/>
  <c r="M14" i="2" s="1"/>
  <c r="K14" i="2"/>
  <c r="L13" i="2"/>
  <c r="M13" i="2" s="1"/>
  <c r="K13" i="2"/>
  <c r="L12" i="2"/>
  <c r="M12" i="2" s="1"/>
  <c r="K12" i="2"/>
  <c r="M11" i="2"/>
  <c r="L11" i="2"/>
  <c r="K11" i="2"/>
  <c r="L10" i="2"/>
  <c r="M10" i="2" s="1"/>
  <c r="K10" i="2"/>
  <c r="L9" i="2"/>
  <c r="M9" i="2" s="1"/>
  <c r="K9" i="2"/>
  <c r="L8" i="2"/>
  <c r="M8" i="2" s="1"/>
  <c r="K8" i="2"/>
  <c r="M7" i="2"/>
  <c r="L7" i="2"/>
  <c r="K7" i="2"/>
  <c r="L6" i="2"/>
  <c r="M6" i="2" s="1"/>
  <c r="K6" i="2"/>
  <c r="L5" i="2"/>
  <c r="M5" i="2" s="1"/>
  <c r="K5" i="2"/>
  <c r="L4" i="2"/>
  <c r="M4" i="2" s="1"/>
  <c r="K4" i="2"/>
  <c r="M3" i="2"/>
  <c r="L3" i="2"/>
  <c r="K3" i="2"/>
  <c r="L2" i="2"/>
  <c r="M2" i="2" s="1"/>
  <c r="K2" i="2"/>
  <c r="K213" i="3" l="1"/>
  <c r="K218" i="3"/>
  <c r="K219" i="3"/>
  <c r="K220" i="3"/>
  <c r="K221" i="3"/>
  <c r="K22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100-000001000000}">
      <text>
        <r>
          <rPr>
            <sz val="10"/>
            <color rgb="FF000000"/>
            <rFont val="Arial"/>
            <scheme val="minor"/>
          </rPr>
          <t>Basado en ITIS Report (2021) https://www.itis.gov/servlet/SingleRpt/SingleRpt?search_topic=TSN&amp;search_value=179913#null</t>
        </r>
      </text>
    </comment>
    <comment ref="L1" authorId="0" shapeId="0" xr:uid="{00000000-0006-0000-0100-000002000000}">
      <text>
        <r>
          <rPr>
            <sz val="10"/>
            <color rgb="FF000000"/>
            <rFont val="Arial"/>
            <scheme val="minor"/>
          </rPr>
          <t>individuals.tested/individuals.positive</t>
        </r>
      </text>
    </comment>
    <comment ref="M1" authorId="0" shapeId="0" xr:uid="{00000000-0006-0000-0100-000003000000}">
      <text>
        <r>
          <rPr>
            <sz val="10"/>
            <color rgb="FF000000"/>
            <rFont val="Arial"/>
            <scheme val="minor"/>
          </rPr>
          <t>=LOG10(individuals.tested)*prevalence</t>
        </r>
      </text>
    </comment>
    <comment ref="O1" authorId="0" shapeId="0" xr:uid="{00000000-0006-0000-0100-000004000000}">
      <text>
        <r>
          <rPr>
            <sz val="10"/>
            <color rgb="FF000000"/>
            <rFont val="Arial"/>
            <scheme val="minor"/>
          </rPr>
          <t xml:space="preserve"> in log10 pfu/mL
ND = Not Detected
</t>
        </r>
      </text>
    </comment>
    <comment ref="Q1" authorId="0" shapeId="0" xr:uid="{00000000-0006-0000-0100-000005000000}">
      <text>
        <r>
          <rPr>
            <sz val="10"/>
            <color rgb="FF000000"/>
            <rFont val="Arial"/>
            <scheme val="minor"/>
          </rPr>
          <t xml:space="preserve">NT = Not tested, 1= at least 1 mosquito was infected via bloodmeal, 0=no mosquitoes were infected via bloodmeal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200-000001000000}">
      <text>
        <r>
          <rPr>
            <sz val="10"/>
            <color rgb="FF000000"/>
            <rFont val="Arial"/>
            <scheme val="minor"/>
          </rPr>
          <t>Basado en ITIS Report (2021) https://www.itis.gov/servlet/SingleRpt/SingleRpt?search_topic=TSN&amp;search_value=179913#null</t>
        </r>
      </text>
    </comment>
    <comment ref="L1" authorId="0" shapeId="0" xr:uid="{00000000-0006-0000-0200-000002000000}">
      <text>
        <r>
          <rPr>
            <sz val="10"/>
            <color rgb="FF000000"/>
            <rFont val="Arial"/>
            <scheme val="minor"/>
          </rPr>
          <t xml:space="preserve">individuals.positive/individuals.tested
</t>
        </r>
      </text>
    </comment>
    <comment ref="M1" authorId="0" shapeId="0" xr:uid="{00000000-0006-0000-0200-000003000000}">
      <text>
        <r>
          <rPr>
            <sz val="10"/>
            <color rgb="FF000000"/>
            <rFont val="Arial"/>
            <scheme val="minor"/>
          </rPr>
          <t>=LOG10(individuals.tested)*prevalence</t>
        </r>
      </text>
    </comment>
  </commentList>
</comments>
</file>

<file path=xl/sharedStrings.xml><?xml version="1.0" encoding="utf-8"?>
<sst xmlns="http://schemas.openxmlformats.org/spreadsheetml/2006/main" count="4246" uniqueCount="682">
  <si>
    <t>Data base name</t>
  </si>
  <si>
    <t>Vertebrate flavivirus infection evidence</t>
  </si>
  <si>
    <t>Responsible</t>
  </si>
  <si>
    <t>Elizabeth Linares Alcántara</t>
  </si>
  <si>
    <t>Colaborators</t>
  </si>
  <si>
    <t>María José Tolsa</t>
  </si>
  <si>
    <t>Project</t>
  </si>
  <si>
    <t>Flavivirus association network analysis</t>
  </si>
  <si>
    <t>Start date</t>
  </si>
  <si>
    <t>Date of last update</t>
  </si>
  <si>
    <t>March 24th, 2025</t>
  </si>
  <si>
    <t>Database</t>
  </si>
  <si>
    <t>Web of Science, Pubmed</t>
  </si>
  <si>
    <t>Date of last research</t>
  </si>
  <si>
    <t>article i.d.</t>
  </si>
  <si>
    <t>class</t>
  </si>
  <si>
    <t>order</t>
  </si>
  <si>
    <t>family</t>
  </si>
  <si>
    <t>genera</t>
  </si>
  <si>
    <t>sp</t>
  </si>
  <si>
    <t>report.type</t>
  </si>
  <si>
    <t>flavivirus</t>
  </si>
  <si>
    <t>individuals.infected</t>
  </si>
  <si>
    <t>individuals.positive</t>
  </si>
  <si>
    <t>individuals.negative</t>
  </si>
  <si>
    <t>prevalence</t>
  </si>
  <si>
    <t>weighted.prevalence.ratio</t>
  </si>
  <si>
    <t>susceptibility</t>
  </si>
  <si>
    <t>viremia.max</t>
  </si>
  <si>
    <t>viremia.category</t>
  </si>
  <si>
    <t>mosquito.infection.post-inculation</t>
  </si>
  <si>
    <t>Observations</t>
  </si>
  <si>
    <t>tiawsirisup.2005</t>
  </si>
  <si>
    <t>Mammalia</t>
  </si>
  <si>
    <t>Lagomorpha</t>
  </si>
  <si>
    <t>Leporidae</t>
  </si>
  <si>
    <t>Sylvilagus</t>
  </si>
  <si>
    <t>Sylvilagus floridanus</t>
  </si>
  <si>
    <t>experimental</t>
  </si>
  <si>
    <t>WNV</t>
  </si>
  <si>
    <t>high</t>
  </si>
  <si>
    <t>needle inoculation or mosquito bite</t>
  </si>
  <si>
    <t>ilkal.1988</t>
  </si>
  <si>
    <t>Artiodactyla</t>
  </si>
  <si>
    <t>Bovidae</t>
  </si>
  <si>
    <t>Bos</t>
  </si>
  <si>
    <t>Bos taurus</t>
  </si>
  <si>
    <t>ND</t>
  </si>
  <si>
    <t>NA</t>
  </si>
  <si>
    <t>antibodies detected</t>
  </si>
  <si>
    <t>JEV</t>
  </si>
  <si>
    <t>kay.1985</t>
  </si>
  <si>
    <t>MVEV</t>
  </si>
  <si>
    <t>low</t>
  </si>
  <si>
    <t>Suidae</t>
  </si>
  <si>
    <t>Sus</t>
  </si>
  <si>
    <t>Sus scrofa</t>
  </si>
  <si>
    <t>moderate</t>
  </si>
  <si>
    <t>Ovis</t>
  </si>
  <si>
    <t>Ovis aries</t>
  </si>
  <si>
    <t>Carnivora</t>
  </si>
  <si>
    <t>Canidae</t>
  </si>
  <si>
    <t>Canis</t>
  </si>
  <si>
    <t>Canis lupus familiaris</t>
  </si>
  <si>
    <t>Oryctolagus</t>
  </si>
  <si>
    <t>Oryctolagus cuniculus</t>
  </si>
  <si>
    <t>9.0</t>
  </si>
  <si>
    <t>austgen.2004</t>
  </si>
  <si>
    <t>NT</t>
  </si>
  <si>
    <t>Felidae</t>
  </si>
  <si>
    <t>Felis</t>
  </si>
  <si>
    <t>Felis catus</t>
  </si>
  <si>
    <t>4.0</t>
  </si>
  <si>
    <t>shimoda.2011</t>
  </si>
  <si>
    <t>klenk.2003</t>
  </si>
  <si>
    <t>Reptilia</t>
  </si>
  <si>
    <t>Squamata</t>
  </si>
  <si>
    <t>Iguanidae</t>
  </si>
  <si>
    <t>Iguana</t>
  </si>
  <si>
    <t>Iguana iguana</t>
  </si>
  <si>
    <t>Amphibia</t>
  </si>
  <si>
    <t>Anura</t>
  </si>
  <si>
    <t>Ranidae</t>
  </si>
  <si>
    <t>Lithobates</t>
  </si>
  <si>
    <t xml:space="preserve">Lithobates catesbeianus </t>
  </si>
  <si>
    <t>Colubridae</t>
  </si>
  <si>
    <t>Thamnophis</t>
  </si>
  <si>
    <t>Thamnophis sirtalis</t>
  </si>
  <si>
    <t>Testudines</t>
  </si>
  <si>
    <t>Emydidae</t>
  </si>
  <si>
    <t>Trachemys</t>
  </si>
  <si>
    <t>Trachemys scripta</t>
  </si>
  <si>
    <t>ragan.2017</t>
  </si>
  <si>
    <t>Cingulata</t>
  </si>
  <si>
    <t>Dasypodidae</t>
  </si>
  <si>
    <t>Dasypus</t>
  </si>
  <si>
    <t>Dasypus novemcintus</t>
  </si>
  <si>
    <t>ZIKV</t>
  </si>
  <si>
    <t>Sylvilagus sp.</t>
  </si>
  <si>
    <t>Capra</t>
  </si>
  <si>
    <t>Capra hircus</t>
  </si>
  <si>
    <t>Mustelidae</t>
  </si>
  <si>
    <t>Neovison</t>
  </si>
  <si>
    <t>Neovison vison</t>
  </si>
  <si>
    <t>Aves</t>
  </si>
  <si>
    <t>Galliformes</t>
  </si>
  <si>
    <t>Phasianidae</t>
  </si>
  <si>
    <t>Gallus</t>
  </si>
  <si>
    <t>Gallus gallus</t>
  </si>
  <si>
    <t>Columbiformes</t>
  </si>
  <si>
    <t>Columbidae</t>
  </si>
  <si>
    <t>Columba</t>
  </si>
  <si>
    <t>Columba livia</t>
  </si>
  <si>
    <t>Rodentia</t>
  </si>
  <si>
    <t>Sciuridae</t>
  </si>
  <si>
    <t>Marmota</t>
  </si>
  <si>
    <t>Marmota monax</t>
  </si>
  <si>
    <t>Cricetidae</t>
  </si>
  <si>
    <t>Peromyscus</t>
  </si>
  <si>
    <t>Peromyscus maniculatus</t>
  </si>
  <si>
    <t>Procyonidae</t>
  </si>
  <si>
    <t>Procyon</t>
  </si>
  <si>
    <t>Procyon lotor</t>
  </si>
  <si>
    <t>Lithobates sp.</t>
  </si>
  <si>
    <t>Anseriformes</t>
  </si>
  <si>
    <t>Anatidae</t>
  </si>
  <si>
    <t>Anas</t>
  </si>
  <si>
    <t>Anas platyrhynchos</t>
  </si>
  <si>
    <t>Passeriformes</t>
  </si>
  <si>
    <t>Passeridae</t>
  </si>
  <si>
    <t>Passer</t>
  </si>
  <si>
    <t>Passer domesticus</t>
  </si>
  <si>
    <t>Mesocricetus</t>
  </si>
  <si>
    <t>Mesocricetus auratus</t>
  </si>
  <si>
    <t>root.2010</t>
  </si>
  <si>
    <t>platt.2007</t>
  </si>
  <si>
    <t>Tamias</t>
  </si>
  <si>
    <t>Tamias striatus</t>
  </si>
  <si>
    <t>gomez.2008</t>
  </si>
  <si>
    <t>Sciurus</t>
  </si>
  <si>
    <t>Sciurus carolinensis</t>
  </si>
  <si>
    <t>tiawsirisup.2010</t>
  </si>
  <si>
    <t>Sciurus niger</t>
  </si>
  <si>
    <t>oral challenge</t>
  </si>
  <si>
    <t>platt.2008</t>
  </si>
  <si>
    <t>root.2006</t>
  </si>
  <si>
    <t>4.98</t>
  </si>
  <si>
    <t>tesh.2005</t>
  </si>
  <si>
    <t>Crecetidae</t>
  </si>
  <si>
    <t>bunning.2002</t>
  </si>
  <si>
    <t>Perissodactyla</t>
  </si>
  <si>
    <t>Equidae</t>
  </si>
  <si>
    <t>Equus</t>
  </si>
  <si>
    <t>Equus caballus</t>
  </si>
  <si>
    <t>kay.1985a</t>
  </si>
  <si>
    <t>Psittaciformes</t>
  </si>
  <si>
    <t>Cacatuidae</t>
  </si>
  <si>
    <t>Eolophus</t>
  </si>
  <si>
    <t>Eolophus roseicapilla</t>
  </si>
  <si>
    <t>Cacatua</t>
  </si>
  <si>
    <t>Cacatua sanguinea</t>
  </si>
  <si>
    <t>Cacatua galerita</t>
  </si>
  <si>
    <t>Anas superciliosa</t>
  </si>
  <si>
    <t>Muridae</t>
  </si>
  <si>
    <t>Wild mice</t>
  </si>
  <si>
    <t>padgett.2007</t>
  </si>
  <si>
    <t>natural</t>
  </si>
  <si>
    <t>8.0</t>
  </si>
  <si>
    <t>komar.2003</t>
  </si>
  <si>
    <t>Branta</t>
  </si>
  <si>
    <t>Branta canadensis</t>
  </si>
  <si>
    <t>Falconiformes</t>
  </si>
  <si>
    <t>Falconidae</t>
  </si>
  <si>
    <t>Falco</t>
  </si>
  <si>
    <t>Falco sparverius</t>
  </si>
  <si>
    <t>Odontophoridae</t>
  </si>
  <si>
    <t>Colinus</t>
  </si>
  <si>
    <t>Colinus virginianus</t>
  </si>
  <si>
    <t>Coturnix</t>
  </si>
  <si>
    <t>Coturnix japonica</t>
  </si>
  <si>
    <t>Phasianus</t>
  </si>
  <si>
    <t>Phasianus colchicus</t>
  </si>
  <si>
    <t>Gruiformes</t>
  </si>
  <si>
    <t>Rallidae</t>
  </si>
  <si>
    <t>Fulica</t>
  </si>
  <si>
    <t>Fulica americana</t>
  </si>
  <si>
    <t>Charadriiformes</t>
  </si>
  <si>
    <t>Charadriidae</t>
  </si>
  <si>
    <t>Charadrius</t>
  </si>
  <si>
    <t>Charadrius vociferus</t>
  </si>
  <si>
    <t>Laridae</t>
  </si>
  <si>
    <t>Larus</t>
  </si>
  <si>
    <t>Larus delawarensis</t>
  </si>
  <si>
    <t>Zenaida</t>
  </si>
  <si>
    <t>Zenaida macroura</t>
  </si>
  <si>
    <t>Psittacidae</t>
  </si>
  <si>
    <t>Myiopsitta</t>
  </si>
  <si>
    <t>Myiopsitta monachus</t>
  </si>
  <si>
    <t>Psittaculidae</t>
  </si>
  <si>
    <t>Melopsittacus</t>
  </si>
  <si>
    <t>Melopsittacus undulatus</t>
  </si>
  <si>
    <t>Strigiformes</t>
  </si>
  <si>
    <t>Strigidae</t>
  </si>
  <si>
    <t>Bubo</t>
  </si>
  <si>
    <t>Bubo virginianus</t>
  </si>
  <si>
    <t>Piciformes</t>
  </si>
  <si>
    <t>Picidae</t>
  </si>
  <si>
    <t>Colaptes</t>
  </si>
  <si>
    <t>Colaptes auratus</t>
  </si>
  <si>
    <t>Corvidae</t>
  </si>
  <si>
    <t>Cyanocitta</t>
  </si>
  <si>
    <t>Cyanocitta cristata</t>
  </si>
  <si>
    <t>Pica</t>
  </si>
  <si>
    <t>Pica hudsonia</t>
  </si>
  <si>
    <t>Corvus</t>
  </si>
  <si>
    <t>Corvus brachyrhynchos</t>
  </si>
  <si>
    <t>Corvus ossifragus</t>
  </si>
  <si>
    <t>Turdidae</t>
  </si>
  <si>
    <t>Turdus</t>
  </si>
  <si>
    <t>Turdus migratorius</t>
  </si>
  <si>
    <t>Sturnidae</t>
  </si>
  <si>
    <t>Sturnus</t>
  </si>
  <si>
    <t>Sturnus vulgaris</t>
  </si>
  <si>
    <t>Icteridae</t>
  </si>
  <si>
    <t>Agelaius</t>
  </si>
  <si>
    <t>Agelaius phoeniceus</t>
  </si>
  <si>
    <t>Quiscalus</t>
  </si>
  <si>
    <t>Quiscalus quiscula</t>
  </si>
  <si>
    <t>Fringillidae</t>
  </si>
  <si>
    <t>Carpodacus</t>
  </si>
  <si>
    <t>Carpodacus mexicanus</t>
  </si>
  <si>
    <t>jesse.2016</t>
  </si>
  <si>
    <t>Primates</t>
  </si>
  <si>
    <t>Hominidae</t>
  </si>
  <si>
    <t>Homo</t>
  </si>
  <si>
    <t>Homo sapiens</t>
  </si>
  <si>
    <t>DENV</t>
  </si>
  <si>
    <t>5.88</t>
  </si>
  <si>
    <t>Notes</t>
  </si>
  <si>
    <t xml:space="preserve">sp = Taxonomy base on ITIS Report (2025) </t>
  </si>
  <si>
    <t>prevalence=individuals.infected/individuals.positive</t>
  </si>
  <si>
    <t>weighted.prevalence.ratio==LOG10(individuals.infected)*prevalence</t>
  </si>
  <si>
    <t>viremia.max=  in log10 pfu/mL
ND = Not Detected</t>
  </si>
  <si>
    <t>* viremia in log10 copies/mL</t>
  </si>
  <si>
    <t>mosquito.infection.post-inculation= NT = Not tested, 1= at least 1 mosquito was infected via bloodmeal, 0=no mosquitoes were infected via bloodmeal</t>
  </si>
  <si>
    <t>animal.type</t>
  </si>
  <si>
    <t>individuals.tested</t>
  </si>
  <si>
    <t>no.records</t>
  </si>
  <si>
    <t>individual.status</t>
  </si>
  <si>
    <t>virus.presence</t>
  </si>
  <si>
    <t>lineage</t>
  </si>
  <si>
    <t>strain</t>
  </si>
  <si>
    <t>outbreak</t>
  </si>
  <si>
    <t>year</t>
  </si>
  <si>
    <t>sampling.year.period</t>
  </si>
  <si>
    <t>country</t>
  </si>
  <si>
    <t>province/state</t>
  </si>
  <si>
    <t>city</t>
  </si>
  <si>
    <t>locality</t>
  </si>
  <si>
    <t>latitud</t>
  </si>
  <si>
    <t>longitud</t>
  </si>
  <si>
    <t>sample.type</t>
  </si>
  <si>
    <t>variable.type</t>
  </si>
  <si>
    <t>diagnostic.type</t>
  </si>
  <si>
    <t>genbank #</t>
  </si>
  <si>
    <t>angelini.2010</t>
  </si>
  <si>
    <t>domestic</t>
  </si>
  <si>
    <t>live</t>
  </si>
  <si>
    <t>Italy</t>
  </si>
  <si>
    <t>Ferrara, Reggio Emilia</t>
  </si>
  <si>
    <t>RT-PCR</t>
  </si>
  <si>
    <t>barajas.2020</t>
  </si>
  <si>
    <t>2014-2015</t>
  </si>
  <si>
    <t>Colombia</t>
  </si>
  <si>
    <t>Meta</t>
  </si>
  <si>
    <t>Villavicencio</t>
  </si>
  <si>
    <t>blitvich.2009</t>
  </si>
  <si>
    <t>wild</t>
  </si>
  <si>
    <t>2005-2007</t>
  </si>
  <si>
    <t>United States</t>
  </si>
  <si>
    <t>Iowa</t>
  </si>
  <si>
    <t>serum</t>
  </si>
  <si>
    <t>serology</t>
  </si>
  <si>
    <t>PRNT</t>
  </si>
  <si>
    <t>Mus</t>
  </si>
  <si>
    <t>Mus musculus</t>
  </si>
  <si>
    <t>Didelphimorphia</t>
  </si>
  <si>
    <t>Didelphidae</t>
  </si>
  <si>
    <t>Didelphis</t>
  </si>
  <si>
    <t>Didelphis virginiana</t>
  </si>
  <si>
    <t xml:space="preserve">	Castoridae</t>
  </si>
  <si>
    <t>Castor</t>
  </si>
  <si>
    <t>Castor canadensis</t>
  </si>
  <si>
    <t xml:space="preserve">Sciurus </t>
  </si>
  <si>
    <t>Ondatra</t>
  </si>
  <si>
    <t>Ondatra zibethicus</t>
  </si>
  <si>
    <t>SLEV</t>
  </si>
  <si>
    <t>cannon.2006</t>
  </si>
  <si>
    <t>dead</t>
  </si>
  <si>
    <t>California</t>
  </si>
  <si>
    <t>organ</t>
  </si>
  <si>
    <t>mortality</t>
  </si>
  <si>
    <t>carstensen.2017</t>
  </si>
  <si>
    <t>Canis lupus</t>
  </si>
  <si>
    <t>2007-2913</t>
  </si>
  <si>
    <t>Minnesota</t>
  </si>
  <si>
    <t>dethoisy.2004</t>
  </si>
  <si>
    <t>Pilosa</t>
  </si>
  <si>
    <t>Megalonychidae</t>
  </si>
  <si>
    <t>Choloepus</t>
  </si>
  <si>
    <t>Choloepus didactylus</t>
  </si>
  <si>
    <t>YFV</t>
  </si>
  <si>
    <t>1994-1995</t>
  </si>
  <si>
    <t>French Guiana</t>
  </si>
  <si>
    <t>Petit Saut</t>
  </si>
  <si>
    <t>blood</t>
  </si>
  <si>
    <t>Bradypodidae</t>
  </si>
  <si>
    <t>Bradypus tridactylus</t>
  </si>
  <si>
    <t>Didelphis marsupialis</t>
  </si>
  <si>
    <t>Dasypus sp.</t>
  </si>
  <si>
    <t>Myrmecophagidae</t>
  </si>
  <si>
    <t>Tamandua</t>
  </si>
  <si>
    <t>Tamandua tetradactyla</t>
  </si>
  <si>
    <t>Metachirus</t>
  </si>
  <si>
    <t>Metachirus nudicaudatus</t>
  </si>
  <si>
    <t>Philander</t>
  </si>
  <si>
    <t>Philander opossum</t>
  </si>
  <si>
    <t>Caluromys</t>
  </si>
  <si>
    <t>Caluromys philander</t>
  </si>
  <si>
    <t>Dasyproctidae</t>
  </si>
  <si>
    <t>Myoprocta</t>
  </si>
  <si>
    <t>Myoprocta acouchy</t>
  </si>
  <si>
    <t>Dasyprocta</t>
  </si>
  <si>
    <t>Dasyprocta leporina</t>
  </si>
  <si>
    <t>Erethizontidae</t>
  </si>
  <si>
    <t>Coendou</t>
  </si>
  <si>
    <t>Coendou sp.</t>
  </si>
  <si>
    <t>Cuniculidae</t>
  </si>
  <si>
    <t>Cuniculus</t>
  </si>
  <si>
    <t>Cuniculus paca</t>
  </si>
  <si>
    <t>Echimyidae</t>
  </si>
  <si>
    <t>Proechimys</t>
  </si>
  <si>
    <t>Proechimys sp.</t>
  </si>
  <si>
    <t>Echimys</t>
  </si>
  <si>
    <t>Echimys sp.</t>
  </si>
  <si>
    <t>Potos</t>
  </si>
  <si>
    <t>Potos flavus</t>
  </si>
  <si>
    <t>Nasua</t>
  </si>
  <si>
    <t>Nasua nasua</t>
  </si>
  <si>
    <t>Eira</t>
  </si>
  <si>
    <t>Eira barbara</t>
  </si>
  <si>
    <t>Tayassuidae</t>
  </si>
  <si>
    <t>Pecari</t>
  </si>
  <si>
    <t>Pecari tajacu</t>
  </si>
  <si>
    <t>Cervidae</t>
  </si>
  <si>
    <t>Mazama</t>
  </si>
  <si>
    <t xml:space="preserve">Mazama sp. </t>
  </si>
  <si>
    <t>Atelidae</t>
  </si>
  <si>
    <t>Alouatta</t>
  </si>
  <si>
    <t>Alouatta seniculus</t>
  </si>
  <si>
    <t>Pitheciidae</t>
  </si>
  <si>
    <t>Pithecia</t>
  </si>
  <si>
    <t>Pithecia pithecia</t>
  </si>
  <si>
    <t>Callitrichidae</t>
  </si>
  <si>
    <t>Saguinus</t>
  </si>
  <si>
    <t>Saguinus midas</t>
  </si>
  <si>
    <t>diagne.2019</t>
  </si>
  <si>
    <t>Rattus</t>
  </si>
  <si>
    <t>Rattus rattus</t>
  </si>
  <si>
    <t>USUV</t>
  </si>
  <si>
    <t>2012-2013</t>
  </si>
  <si>
    <t>Senegal</t>
  </si>
  <si>
    <t>Mastomys</t>
  </si>
  <si>
    <t>Mastomys natalensis</t>
  </si>
  <si>
    <t>2012-2014</t>
  </si>
  <si>
    <t>Soricomorpha</t>
  </si>
  <si>
    <t>Soricidae</t>
  </si>
  <si>
    <t>Crocidura</t>
  </si>
  <si>
    <t>Crocidura sp.</t>
  </si>
  <si>
    <t>2012-2015</t>
  </si>
  <si>
    <t>2012-2016</t>
  </si>
  <si>
    <t>Mastomys erythroleucus</t>
  </si>
  <si>
    <t>2012-2017</t>
  </si>
  <si>
    <t>Arvicanthis</t>
  </si>
  <si>
    <t>Arvicanthis niloticus</t>
  </si>
  <si>
    <t>2012-2018</t>
  </si>
  <si>
    <t>Praomys</t>
  </si>
  <si>
    <t>Praomys daltoni</t>
  </si>
  <si>
    <t>2012-2019</t>
  </si>
  <si>
    <t>Nesomyidae</t>
  </si>
  <si>
    <t>Cricetomys</t>
  </si>
  <si>
    <t>Cricetomys gambianus</t>
  </si>
  <si>
    <t>2012-2020</t>
  </si>
  <si>
    <t>Gerbilliscus</t>
  </si>
  <si>
    <t>Gerbilliscus kempii</t>
  </si>
  <si>
    <t>2012-2021</t>
  </si>
  <si>
    <t>diptyanusa.2021</t>
  </si>
  <si>
    <t>Chiroptera</t>
  </si>
  <si>
    <t>Pteropodidae</t>
  </si>
  <si>
    <t>Balionycteris</t>
  </si>
  <si>
    <t>Balionycteris maculata</t>
  </si>
  <si>
    <t>2015-2018</t>
  </si>
  <si>
    <t>Indonesia</t>
  </si>
  <si>
    <t>West Kalimantan</t>
  </si>
  <si>
    <t>Cynopterus</t>
  </si>
  <si>
    <t>Cynopterus brachyotis</t>
  </si>
  <si>
    <t>Cynopterus horsfieldii</t>
  </si>
  <si>
    <t>Cynopterus minutus</t>
  </si>
  <si>
    <t>Cynopterus sphinx</t>
  </si>
  <si>
    <t>Cynopterus titthaecheilus</t>
  </si>
  <si>
    <t>Eonycteris</t>
  </si>
  <si>
    <t>Eonycteris major</t>
  </si>
  <si>
    <t>Eonycteris spelaea</t>
  </si>
  <si>
    <t>Vespertilionidae</t>
  </si>
  <si>
    <t>Glischropus</t>
  </si>
  <si>
    <t>Glischropus tylopus</t>
  </si>
  <si>
    <t>Hesperoptenus</t>
  </si>
  <si>
    <t>Hesperoptenus sp.</t>
  </si>
  <si>
    <t>Hipposideridae</t>
  </si>
  <si>
    <t>Hipposideros</t>
  </si>
  <si>
    <t>Hipposideros cineraceus</t>
  </si>
  <si>
    <t>Hipposideros galeritus</t>
  </si>
  <si>
    <t>Kerivoula</t>
  </si>
  <si>
    <t>Kerivoula sp.</t>
  </si>
  <si>
    <t>Macroglossus</t>
  </si>
  <si>
    <t>Macroglossus minimus</t>
  </si>
  <si>
    <t>Ptenochirus</t>
  </si>
  <si>
    <t>Ptenochirus wetmorei</t>
  </si>
  <si>
    <t>Myotis</t>
  </si>
  <si>
    <t>Myotis muricola</t>
  </si>
  <si>
    <t>emmons.1967</t>
  </si>
  <si>
    <t>Urocyon</t>
  </si>
  <si>
    <t>Urocyon cinereoargenteus</t>
  </si>
  <si>
    <t>isolation</t>
  </si>
  <si>
    <t>gutierrez.guzman.2012</t>
  </si>
  <si>
    <t>2007-2010</t>
  </si>
  <si>
    <t>Spain</t>
  </si>
  <si>
    <t>Doñana National Park</t>
  </si>
  <si>
    <t>ELISA</t>
  </si>
  <si>
    <t>Vulpes</t>
  </si>
  <si>
    <t>Vulpes vulpes</t>
  </si>
  <si>
    <t>jacobson.2005</t>
  </si>
  <si>
    <t>Crocodilia</t>
  </si>
  <si>
    <t>Alligatoridae</t>
  </si>
  <si>
    <t>Alligator</t>
  </si>
  <si>
    <t>Alligator mississippiensis</t>
  </si>
  <si>
    <t>Florida</t>
  </si>
  <si>
    <t>28º32'N</t>
  </si>
  <si>
    <t>80º56'W</t>
  </si>
  <si>
    <t>blood, organ</t>
  </si>
  <si>
    <t>kiupel.2003</t>
  </si>
  <si>
    <t>lamglait.2019</t>
  </si>
  <si>
    <t>Canada</t>
  </si>
  <si>
    <t>Quebec</t>
  </si>
  <si>
    <t>45°30′0′′N</t>
  </si>
  <si>
    <t>73°34′12′′W</t>
  </si>
  <si>
    <t>lanthier.2004</t>
  </si>
  <si>
    <t>laredo.tiscareno.2021</t>
  </si>
  <si>
    <t>2018-2019</t>
  </si>
  <si>
    <t>Mexico</t>
  </si>
  <si>
    <t>Anser</t>
  </si>
  <si>
    <t>Anser anser</t>
  </si>
  <si>
    <t>Chrysolophus</t>
  </si>
  <si>
    <t>Chrysolophus pictus</t>
  </si>
  <si>
    <t>Numididae</t>
  </si>
  <si>
    <t>Numida</t>
  </si>
  <si>
    <t>Numida meleagris</t>
  </si>
  <si>
    <t>Pavo</t>
  </si>
  <si>
    <t>Pavo cristatus</t>
  </si>
  <si>
    <t>Lophura</t>
  </si>
  <si>
    <t>Lophura nycthemera</t>
  </si>
  <si>
    <t>Lepus</t>
  </si>
  <si>
    <t>Lepus callotis</t>
  </si>
  <si>
    <t>Meleagris</t>
  </si>
  <si>
    <t>Meleagris gallopavo</t>
  </si>
  <si>
    <t>lichtensteiger.2003</t>
  </si>
  <si>
    <t>Illinois</t>
  </si>
  <si>
    <t>miller.2003</t>
  </si>
  <si>
    <t>Alligator sp.</t>
  </si>
  <si>
    <t>2001-2002</t>
  </si>
  <si>
    <t>Florida, Georgia</t>
  </si>
  <si>
    <t>miyazaki.2016</t>
  </si>
  <si>
    <t>Panthera</t>
  </si>
  <si>
    <t>Panthera onca</t>
  </si>
  <si>
    <t>2010-2014</t>
  </si>
  <si>
    <t>Brazil</t>
  </si>
  <si>
    <t>Pantanal of Mato Grosso</t>
  </si>
  <si>
    <t>Taiamã Ecological  Station, Pantanal Matogrossense National Park</t>
  </si>
  <si>
    <t>nevarez.2005</t>
  </si>
  <si>
    <t>Louisiana</t>
  </si>
  <si>
    <t>RT-PCR, isolation</t>
  </si>
  <si>
    <t>piche.ovares.2022</t>
  </si>
  <si>
    <t>Troglodytidae</t>
  </si>
  <si>
    <t>Campylorhynchus</t>
  </si>
  <si>
    <t>Campylorhynchus rufinucha</t>
  </si>
  <si>
    <t>2017-2018</t>
  </si>
  <si>
    <t>Costa Rica</t>
  </si>
  <si>
    <t>Guanacaste</t>
  </si>
  <si>
    <t>Tyrannidae</t>
  </si>
  <si>
    <t>Myiozetetes</t>
  </si>
  <si>
    <t>Myiozetetes similis</t>
  </si>
  <si>
    <t>Empidonax</t>
  </si>
  <si>
    <t>Empidonax virescens</t>
  </si>
  <si>
    <t>smith.2018</t>
  </si>
  <si>
    <t>Ontario</t>
  </si>
  <si>
    <t>Guelph</t>
  </si>
  <si>
    <t>University of Guelph</t>
  </si>
  <si>
    <t>Mephitidae</t>
  </si>
  <si>
    <t>Mephitis</t>
  </si>
  <si>
    <t>Mephitis mephitis</t>
  </si>
  <si>
    <t>Tamiasciurus</t>
  </si>
  <si>
    <t>Tamiasciurus hudsonicus</t>
  </si>
  <si>
    <t>steinman.2003</t>
  </si>
  <si>
    <t>Crocodylidae</t>
  </si>
  <si>
    <t>Crocodylus</t>
  </si>
  <si>
    <t>Crocodylus niloticus</t>
  </si>
  <si>
    <t>Israel</t>
  </si>
  <si>
    <t>Syrian-African Rift Valley</t>
  </si>
  <si>
    <t>31°14′N</t>
  </si>
  <si>
    <t>34°19′E</t>
  </si>
  <si>
    <t>steyn.2019</t>
  </si>
  <si>
    <t>2010-2018</t>
  </si>
  <si>
    <t>South Africa</t>
  </si>
  <si>
    <t>Syncerus</t>
  </si>
  <si>
    <t>Syncerus caffer</t>
  </si>
  <si>
    <t>Dama</t>
  </si>
  <si>
    <t>Dama dama</t>
  </si>
  <si>
    <t>Giraffidae</t>
  </si>
  <si>
    <t>Giraffa</t>
  </si>
  <si>
    <t>Giraffa giraffa</t>
  </si>
  <si>
    <t>Panthera leo</t>
  </si>
  <si>
    <t>Hippotragus</t>
  </si>
  <si>
    <t>Hippotragus equinus</t>
  </si>
  <si>
    <t>streng.2024</t>
  </si>
  <si>
    <t>2021-2022</t>
  </si>
  <si>
    <t>Netherlands</t>
  </si>
  <si>
    <t>thongyuan.2017</t>
  </si>
  <si>
    <t>2008-2009</t>
  </si>
  <si>
    <t>Thailand</t>
  </si>
  <si>
    <t>Nakhon Sawan</t>
  </si>
  <si>
    <t>Muang</t>
  </si>
  <si>
    <t>urban city</t>
  </si>
  <si>
    <t>15°42ˊ18˝ N</t>
  </si>
  <si>
    <t>100°8ˊ15˝ E</t>
  </si>
  <si>
    <t>Rayong</t>
  </si>
  <si>
    <t>Wang Chan</t>
  </si>
  <si>
    <t>rubber plantation</t>
  </si>
  <si>
    <t>12°56ˊ5˝ N</t>
  </si>
  <si>
    <t>101°31ˊ13˝ E</t>
  </si>
  <si>
    <t>Trat</t>
  </si>
  <si>
    <t>Koh Chang</t>
  </si>
  <si>
    <t>island tourist</t>
  </si>
  <si>
    <t>12°6ˊ13˝ N</t>
  </si>
  <si>
    <t>102°21ˊ7˝ E</t>
  </si>
  <si>
    <t>yildirim.2018</t>
  </si>
  <si>
    <t>Equus asinus</t>
  </si>
  <si>
    <t>Turkey</t>
  </si>
  <si>
    <t>Anatolia</t>
  </si>
  <si>
    <t>Anser sp.</t>
  </si>
  <si>
    <t>bosco-lauth.2014</t>
  </si>
  <si>
    <t>lineage 1a</t>
  </si>
  <si>
    <t>WNV02</t>
  </si>
  <si>
    <t>Misouri</t>
  </si>
  <si>
    <t>Nodaway</t>
  </si>
  <si>
    <t>kako.2014</t>
  </si>
  <si>
    <t>JEV G1</t>
  </si>
  <si>
    <t>JEV/Boi/Aichi/1/2010</t>
  </si>
  <si>
    <t>Japan</t>
  </si>
  <si>
    <t>Aichi</t>
  </si>
  <si>
    <t>organ, serum</t>
  </si>
  <si>
    <t>Positive in organ, negative in serum</t>
  </si>
  <si>
    <t>bilgin.2020</t>
  </si>
  <si>
    <t>Thrace</t>
  </si>
  <si>
    <t>katayama.2013</t>
  </si>
  <si>
    <t>JEV/Bo/Miyazaki/1/2009</t>
  </si>
  <si>
    <t>zhao.2023</t>
  </si>
  <si>
    <t>2016-2020</t>
  </si>
  <si>
    <t>China</t>
  </si>
  <si>
    <t>Heilongjiang</t>
  </si>
  <si>
    <t>Nyctereutes</t>
  </si>
  <si>
    <t>Nyctereutes procyonoides</t>
  </si>
  <si>
    <t>Hebei</t>
  </si>
  <si>
    <t>Bos grunniens</t>
  </si>
  <si>
    <t>Tibet</t>
  </si>
  <si>
    <t>matsui.2023</t>
  </si>
  <si>
    <t>G3, G1</t>
  </si>
  <si>
    <t>bo/Kochi/211/2018</t>
  </si>
  <si>
    <t>Kochi</t>
  </si>
  <si>
    <t>G3</t>
  </si>
  <si>
    <t>sw/Kochi/492/2018</t>
  </si>
  <si>
    <t>read.2005</t>
  </si>
  <si>
    <t>Mississippi</t>
  </si>
  <si>
    <t xml:space="preserve">Canis lupus </t>
  </si>
  <si>
    <t>sirigireddy.2006</t>
  </si>
  <si>
    <t>2002-2004</t>
  </si>
  <si>
    <t>Kansas</t>
  </si>
  <si>
    <t>Oreamnos</t>
  </si>
  <si>
    <t>Oreamnos americanus</t>
  </si>
  <si>
    <t>Sciurus sp.</t>
  </si>
  <si>
    <t>2002-2003</t>
  </si>
  <si>
    <t>miller.2005</t>
  </si>
  <si>
    <t>Odocoileus</t>
  </si>
  <si>
    <t>Odocoileus virginianus</t>
  </si>
  <si>
    <t>Georgia</t>
  </si>
  <si>
    <t>Decatur</t>
  </si>
  <si>
    <t>positive brain, negative other tissues</t>
  </si>
  <si>
    <t>höche.2022</t>
  </si>
  <si>
    <t>2016-2017</t>
  </si>
  <si>
    <t>Germany</t>
  </si>
  <si>
    <t>Saxony-Anhalt</t>
  </si>
  <si>
    <t>RT-qPCR</t>
  </si>
  <si>
    <t>Martes</t>
  </si>
  <si>
    <t>Martes martes</t>
  </si>
  <si>
    <t>Meles</t>
  </si>
  <si>
    <t>Meles meles</t>
  </si>
  <si>
    <t>keller.2022</t>
  </si>
  <si>
    <t>reinhardt.2023</t>
  </si>
  <si>
    <t>santos.2024</t>
  </si>
  <si>
    <t>Blastocerus</t>
  </si>
  <si>
    <t>Blastocerus dichotomus</t>
  </si>
  <si>
    <t>captive</t>
  </si>
  <si>
    <t>Mazama nana</t>
  </si>
  <si>
    <t>Mazama americana</t>
  </si>
  <si>
    <t xml:space="preserve">Mazama jucunda </t>
  </si>
  <si>
    <t>Subulo</t>
  </si>
  <si>
    <t>Subulo gouazoubira</t>
  </si>
  <si>
    <t>Passalites</t>
  </si>
  <si>
    <t>Passalites nemorivagus</t>
  </si>
  <si>
    <t>Ozotoceros</t>
  </si>
  <si>
    <t>Ozotoceros bezoarticus</t>
  </si>
  <si>
    <t>heinz-taheny.2004</t>
  </si>
  <si>
    <t>Sacramento</t>
  </si>
  <si>
    <t>Sciurus griseus</t>
  </si>
  <si>
    <t>article.id</t>
  </si>
  <si>
    <t>reference</t>
  </si>
  <si>
    <t>Bosco-Lauth A, Harmon JR, Lash RR, Weiss S, Langevin S, Savage HM, Godsey MS Jr, Burkhalter K, Root JJ, Gidlewski T, Nicholson WL, Brault AC, Komar N. West Nile virus isolated from a Virginia opossum (Didelphis virginiana) in northwestern Missouri, USA, 2012. J Wildl Dis. 2014 Oct;50(4):976-8. doi: 10.7589/2013-11-295. Epub 2014 Aug 6. PMID: 25098303; PMCID: PMC4786187.</t>
  </si>
  <si>
    <t>Lamglait B, Lair S. Fatal West Nile Virus Infection in a Virginia Opossum (Didelphis virginiana) with Pulmonary Lepidic-Predominant Adenocarcinoma. J Wildl Dis. 2019 Oct;55(4):990-994. Epub 2019 Apr 22. PMID: 31008678.</t>
  </si>
  <si>
    <t>Steyn, J., Botha, E., Stivaktas, V. I., Buss, P., Beechler, B. R., Myburgh, J. G....Venter, M. (2019). West Nile Virus in Wildlife and Nonequine Domestic Animals, South Africa, 2010–2018. Emerging Infectious Diseases, 25(12), 2290-2294. https://doi.org/10.3201/eid2512.190572.</t>
  </si>
  <si>
    <t>Kako, N., Suzuki, S., Sugie, N., Kato, T., Yanase, T., Yamakawa, M., &amp; Shirafuji, H. (2014). Japanese encephalitis in a 114-month-old cow: pathological investigation of the affected cow and genetic characterization of Japanese encephalitis virus isolate. BMC Veterinary Research, 10, 1-8.</t>
  </si>
  <si>
    <t xml:space="preserve">Ilkal, M. A., Dhanda, V., Rao, B. U., George, S., Mishra, A. C., Prasanna, Y., … Pavri, K. M. (1988). Absence of viraemia in cattle after experimental infection with Japanese encephalitis virus. Transactions of the Royal Society of Tropical Medicine and Hygiene, 82(4), 628–631. doi:10.1016/0035-9203(88)90536-6 </t>
  </si>
  <si>
    <t xml:space="preserve">Bilgin, Z., Turan, N., Cizmecigil, U. Y., Altan, E., Esatgil, M. U., Yilmaz, A., … Yilmaz, H. (2020). Investigation of Vector-Borne Viruses in Ticks, Mosquitos, and Ruminants in the Thrace District of Turkey. Vector-Borne and Zoonotic Diseases, 20(9), 670–679. doi:10.1089/vbz.2019.2532 </t>
  </si>
  <si>
    <t>Katayama, T., Saito, S., Horiuchi, S., Maruta, T., Kato, T., Yanase, T., ... &amp; Shirafuji, H. (2013). Nonsuppurative encephalomyelitis in a calf in Japan and isolation of Japanese encephalitis virus genotype 1 from the affected calf. Journal of Clinical Microbiology, 51(10), 3448-3453.</t>
  </si>
  <si>
    <t>Zhao, G., Gao, Y., Shi, N., Zhang, S., Xiao, P., Zhang, J., ... &amp; Jin, N. (2023). Molecular Detection and Genetic Characterization of Japanese Encephalitis Virus in Animals from 11 Provinces in China. Viruses, 15(3), 625.</t>
  </si>
  <si>
    <t>Matsui, K., Yamaya, M., Takase, M., Morita, K., Tajima, S., Lim, C. K., ... &amp; Takasaki, T. (2023). Japanese encephalitis virus genotypes 1 and 3 isolation in Kochi, Japan. Japanese Journal of Infectious Diseases, 76(2), 151-154.</t>
  </si>
  <si>
    <t>Kay, B. H., Young, P. L., Hall, R. A., &amp; Fanning, I. D. (1985). Experimental infection with Murray Valley encephalitis virus. Pigs, cattle, sheep, dogs, rabbits, macropods and chickens. Australian journal of experimental biology and medical science, 63(1), 109-126.</t>
  </si>
  <si>
    <t>Read, R. W., Rodriguez, D. B., &amp; Summers, B. A. (2005). West Nile virus encephalitis in a dog. Veterinary Pathology, 42(2), 219-222.</t>
  </si>
  <si>
    <t>Austgen, L. E., Bowen, R. A., Bunning, M. L., Davis, B. S., Mitchell, C. J., &amp; Chang, G. J. J. (2004). Experimental infection of cats and dogs with West Nile virus. Emerging Infectious Diseases, 10(1), 82.</t>
  </si>
  <si>
    <t>Shimoda, H., Tamaru, S., Morimoto, M., Hayashi, T., Shimojima, M., &amp; Maeda, K. (2011). Experimental infection of Japanese encephalitis virus in dogs. Journal of Veterinary Medical Science, 73(9), 1241-1242.</t>
  </si>
  <si>
    <t>Lichtensteiger CA, Heinz-Taheny K, Osborne TS, Novak RJ, Lewis BA, Firth ML. West Nile virus encephalitis and myocarditis in wolf and dog. Emerg Infect Dis. 2003 Oct;9(10):1303-6. doi: 10.3201/eid0910.020617. PMID: 14609468; PMCID: PMC3033081.</t>
  </si>
  <si>
    <t>Klenk, K., &amp; Komar, N. (2003). Poor replication of West Nile virus (New York 1999 strain) in three reptilian and one amphibian species. The American journal of tropical medicine and hygiene, 69(3), 260-262.</t>
  </si>
  <si>
    <t xml:space="preserve">Sirigireddy, K. R., Kennedy, G. A., Broce, A., Zurek, L., &amp; Ganta, R. R. (2006). High Prevalence of West Nile Virus: A Continuing Risk in Acquiring Infection from a Mosquito Bite. Vector-Borne and Zoonotic Diseases, 6(4), 351–360. doi:10.1089/vbz.2006.6.351 </t>
  </si>
  <si>
    <t>Miller, D. L., Radi, Z. A., Baldwin, C., &amp; Ingram, D. (2005). Fatal West Nile virus infection in a white-tailed deer (Odocoileus virginianus). Journal of wildlife diseases, 41(1), 246-249.</t>
  </si>
  <si>
    <t>Höche, J., House, R. V., Heinrich, A., Schliephake, A., Albrecht, K., Pfeffer, M., &amp; Ellenberger, C. (2022). Pathogen Screening for Possible Causes of Meningitis/Encephalitis in Wild Carnivores From Saxony-Anhalt. Frontiers in Veterinary Science, 9, 826355.</t>
  </si>
  <si>
    <t>Ragan, I. K., Blizzard, E. L., Gordy, P., &amp; Bowen, R. A. (2017). Investigating the potential role of North American animals as hosts for Zika virus. Vector-Borne and Zoonotic Diseases, 17(3), 161-164.</t>
  </si>
  <si>
    <t>Root, J. J., Bentler, K. T., Nemeth, N. M., Gidlewski, T., Spraker, T. R., &amp; Franklin, A. B. (2010). Experimental infection of raccoons (Procyon lotor) with West Nile virus. The American journal of tropical medicine and hygiene, 83(4), 803.</t>
  </si>
  <si>
    <t>Keller, M., Peter, N., Holicki, C. M., Schantz, A. V., Ziegler, U., Eiden, M., ... &amp; Klimpel, S. (2022). SARS-CoV-2 and West Nile virus prevalence studies in raccoons and raccoon dogs from Germany. Viruses, 14(11), 2559.</t>
  </si>
  <si>
    <t>Reinhardt, N. P., Köster, J., Thomas, A., Arnold, J., Fux, R., &amp; Straubinger, R. K. (2023). Bacterial and viral pathogens with one health relevance in invasive raccoons (Procyon lotor, Linné 1758) in Southwest Germany. Pathogens, 12(3), 389.</t>
  </si>
  <si>
    <t>Platt KB, Tucker BJ, Halbur PG, Tiawsirisup S, Blitvich BJ, Fabiosa FG, Bartholomay LC, Rowley WA. West Nile virus viremia in eastern chipmunks (Tamias striatus) sufficient for infecting different mosquitoes. Emerg Infect Dis. 2007 Jun;13(6):831-7. doi: 10.3201/eid1306.061008. PMID: 17553220; PMCID: PMC2792837.</t>
  </si>
  <si>
    <t>Gómez, A., Kramer, L. D., Dupuis, A. P., Kilpatrick, A. M., Davis, L. J., Jones, M. J., ... &amp; Aguirre, A. A. (2008). Experimental infection of eastern gray squirrels (Sciurus carolinensis) with West Nile virus. The American journal of tropical medicine and hygiene, 79(3), 447.</t>
  </si>
  <si>
    <t>Tiawsirisup, S., Blitvich, B. J., Tucker, B. J., Halbur, P. G., Bartholomay, L. C., Rowley, W. A., &amp; Platt, K. B. (2010). Susceptibility of fox squirrels (Sciurus niger) to West Nile virus by oral exposure. Vector-Borne and Zoonotic Diseases, 10(2), 207-209.</t>
  </si>
  <si>
    <t>Platt, K. B., Tucker, B. J., Halbur, P. G., Blitvich, B. J., Fabiosa, F. G., Mullin, K., ... &amp; Rowley, W. A. (2008). Fox squirrels (Sciurus niger) develop West Nile virus viremias sufficient for infecting select mosquito species. Vector borne and zoonotic diseases (Larchmont, NY), 8(2), 225-233.</t>
  </si>
  <si>
    <t>Root JJ, Oesterle PT, Nemeth NM, Klenk K, Gould DH, McLean RG, Clark L, Hall JS. Experimental infection of fox squirrels (Sciurus niger) with West Nile virus. Am J Trop Med Hyg. 2006 Oct;75(4):697-701. PMID: 17038697.</t>
  </si>
  <si>
    <t>Tesh, R. B., Siirin, M., Guzman, H., Travassos da Rosa, A. P., Wu, X., Duan, T., ... &amp; Xiao, S. Y. (2005). Persistent West Nile virus infection in the golden hamster: studies on its mechanism and possible implications for other flavivirus infections. The Journal of infectious diseases, 192(2), 287-295.</t>
  </si>
  <si>
    <t>Bunning, M. L., Bowen, R. A., Cropp, B. C., Sullivan, K. G., Davis, B. S., Komar, N., ... &amp; Mitchell, C. J. (2002). Experimental infection of horses with West Nile virus. Emerging infectious diseases, 8(4), 380.</t>
  </si>
  <si>
    <t>Kay, B. H., Hall, R. A., Fanning, I. D., &amp; Young, P. L. (1985). Experimental infection with Murray Valley Encephalitis virus: galahs, sulphur‐crested cockatoos, corellas, black ducks and wild mice. Australian journal of experimental biology and medical science, 63(5), 599-606.</t>
  </si>
  <si>
    <t>Santos FSLD, Oliveira S, Romaldini AHCN, Shimozako HJ, Freire BC, Baldini MHM, Duarte JMB, Zanetti EDS, Okuda LH. Evidence of Natural Zika Virus Infection in Captive Cervid Species in Brazil. J Wildl Dis. 2024 Oct 1;60(4):1021-1024. doi: 10.7589/JWD-D-23-00169. PMID: 39041245.</t>
  </si>
  <si>
    <t>Heinz-Taheny KM, Andrews JJ, Kinsel MJ, Pessier AP, Pinkerton ME, Lemberger KY, Novak RJ, Dizikes GJ, Edwards E, Komar N. West Nile virus infection in free-ranging squirrels in Illinois. J Vet Diagn Invest. 2004 May;16(3):186-90. doi: 10.1177/104063870401600302. PMID: 15152831.</t>
  </si>
  <si>
    <t>Padgett, K. A., Reisen, W. K., Kahl-Purcell, N., Fang, Y., Cahoon-Young, B., Carney, R., ... &amp; Kramer, V. L. (2007). West Nile virus infection in tree squirrels (Rodentia: Sciuridae) in California, 2004–2005. The American journal of tropical medicine and hygiene, 76(5), 810.</t>
  </si>
  <si>
    <t>Kiupel M, Simmons HA, Fitzgerald SD, Wise A, Sikarskie JG, Cooley TM, Hollamby SR, Maes R. West Nile virus infection in Eastern fox squirrels (Sciurus niger). Vet Pathol. 2003 Nov;40(6):703-7. doi: 10.1354/vp.40-6-703. PMID: 14608026.</t>
  </si>
  <si>
    <t>Diagne MM, Ndione MHD, Di Paola N, Fall G, Bedekelabou AP, Sembène PM, Faye O, Zanotto PMdA, Sall AA. Usutu Virus Isolated from Rodents in Senegal. Viruses. 2019; 11(2):181. https://doi.org/10.3390/v11020181</t>
  </si>
  <si>
    <t>Epidemiological surveillance of West Nile virus in the eastern plains of Colombia</t>
  </si>
  <si>
    <t>West Nile virus circulation in Emilia-Romagna, Italy: the integrated surveillance system 2009</t>
  </si>
  <si>
    <t>Acute encephalitis, polyarthritis, and myocarditis associated with West Nile virus infection in a dog</t>
  </si>
  <si>
    <t>The detection of Japanese encephalitis virus in Megachiropteran bats in West Kalimantan, Indonesia: A potential enzootic transmission pattern in the absence of pig holdings</t>
  </si>
  <si>
    <r>
      <rPr>
        <sz val="11"/>
        <color theme="1"/>
        <rFont val="Alegreya"/>
      </rPr>
      <t xml:space="preserve">B. de Thoisy, P. Dussart, M. Kazanji, Wild terrestrial rainforest mammals as potential reservoirs for flaviviruses (yellow fever, dengue 2 and St Louis encephalitis viruses) in French Guiana, Transactions of The Royal Society of Tropical Medicine and Hygiene, Volume 98, Issue 7, July 2004, Pages 409–412, </t>
    </r>
    <r>
      <rPr>
        <sz val="11"/>
        <color rgb="FF000000"/>
        <rFont val="Alegreya"/>
      </rPr>
      <t>https://doi.org/10.1016/j.trstmh.2003.12.003</t>
    </r>
  </si>
  <si>
    <t>Emmons RW, Lennette EH. Isolation of St. Louis Encephalitis Virus from a Naturally-Infected Gray Fox Urocyon cinereoargenteus. Proceedings of the Society for Experimental Biology and Medicine. 1967;125(2):443-447. doi:10.3181/00379727-125-32115</t>
  </si>
  <si>
    <t>Serological and molecular investigation of viral agents in free-living jaguars of the Pantanal wetlands, state of Mato Grosso, Brazil.</t>
  </si>
  <si>
    <t>Jacobson ER, Ginn PE, Troutman JM, Farina L, Stark L, Klenk K, Komar N: West Nile virus infection in farmed American alligators (Alligator mississippiensis) in Florida. J Wildl Dis. 2005, 41: 96-106.</t>
  </si>
  <si>
    <t>Miller DL, Mauel MJ, Baldwin C, Burtle G, Ingram D, Hines ME: West Nile virus in farmed alligators. Emerg Infect Dis. 2003, 9: 794-799.</t>
  </si>
  <si>
    <t>Piche-Ovares, M., Romero-Vega, M., Vargas-González, D., Murillo, D. F. B., Soto-Garita, C., Francisco-Llamas, J., ... &amp; Corrales-Aguilar, E. (2022). Serosurvey in two dengue hyperendemic areas of Costa Rica evidence active circulation of wnv and slev in peri-domestic and domestic animals and in humans. Pathogens, 12(1), 7.</t>
  </si>
  <si>
    <t>Komar, N., Langevin, S., Hinten, S., Nemeth, N., Edwards, E., Hettler, D., ... &amp; Bunning, M. (2003). Experimental infection of North American birds with the New York 1999 strain of West Nile virus. Emerging infectious diseases, 9(3), 311.</t>
  </si>
  <si>
    <t>Jesse J. Waggoner, Lionel Gresh, Maria Jose Vargas, Gabriela Ballesteros, Yolanda Tellez, K. James Soda, Malaya K. Sahoo, Andrea Nuñez, Angel Balmaseda, Eva Harris, Benjamin A. Pinsky, Viremia and Clinical Presentation in Nicaraguan Patients Infected With Zika Virus, Chikungunya Virus, and Dengue Virus, Clinical Infectious Diseases, Volume 63, Issue 12, 15 December 2016, Pages 1584–1590,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</si>
</sst>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d\.m"/>
  </numFmts>
  <fonts count="12">
    <font>
      <sz val="10"/>
      <color rgb="FF000000"/>
      <name val="Arial"/>
      <scheme val="minor"/>
    </font>
    <font>
      <sz val="12"/>
      <color theme="1"/>
      <name val="Spectral"/>
    </font>
    <font>
      <sz val="11"/>
      <color theme="1"/>
      <name val="Spectral"/>
    </font>
    <font>
      <sz val="11"/>
      <color rgb="FF000000"/>
      <name val="Spectral"/>
    </font>
    <font>
      <sz val="10"/>
      <color theme="1"/>
      <name val="Arial"/>
      <family val="2"/>
      <scheme val="minor"/>
    </font>
    <font>
      <sz val="12"/>
      <color rgb="FF000000"/>
      <name val="Spectral"/>
    </font>
    <font>
      <sz val="11"/>
      <color rgb="FF000000"/>
      <name val="Docs-Spectral"/>
    </font>
    <font>
      <sz val="12"/>
      <color rgb="FF000000"/>
      <name val="&quot;Open Sans&quot;"/>
    </font>
    <font>
      <sz val="10"/>
      <color theme="1"/>
      <name val="Calibri"/>
      <family val="2"/>
    </font>
    <font>
      <sz val="11"/>
      <color theme="1"/>
      <name val="Alegreya"/>
    </font>
    <font>
      <sz val="11"/>
      <color rgb="FF222222"/>
      <name val="Alegreya"/>
    </font>
    <font>
      <sz val="11"/>
      <color rgb="FF000000"/>
      <name val="Alegreya"/>
    </font>
  </fonts>
  <fills count="5">
    <fill>
      <patternFill patternType="none"/>
    </fill>
    <fill>
      <patternFill patternType="gray125"/>
    </fill>
    <fill>
      <patternFill patternType="solid">
        <fgColor rgb="FFCAFFD8"/>
        <bgColor rgb="FFCAFFD8"/>
      </patternFill>
    </fill>
    <fill>
      <patternFill patternType="solid">
        <fgColor rgb="FFA6FFBE"/>
        <bgColor rgb="FFA6FFBE"/>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5">
    <xf numFmtId="0" fontId="0" fillId="0" borderId="0" xfId="0"/>
    <xf numFmtId="0" fontId="1" fillId="2" borderId="1" xfId="0" applyFont="1" applyFill="1" applyBorder="1" applyAlignment="1">
      <alignment wrapText="1"/>
    </xf>
    <xf numFmtId="0" fontId="1" fillId="0" borderId="0" xfId="0" applyFont="1" applyAlignment="1">
      <alignment wrapText="1"/>
    </xf>
    <xf numFmtId="0" fontId="1" fillId="0" borderId="0" xfId="0" applyFont="1"/>
    <xf numFmtId="0" fontId="1" fillId="0" borderId="1" xfId="0" applyFont="1" applyBorder="1" applyAlignment="1">
      <alignment wrapText="1"/>
    </xf>
    <xf numFmtId="0" fontId="1" fillId="2" borderId="1" xfId="0" applyFont="1" applyFill="1" applyBorder="1" applyAlignment="1">
      <alignment vertical="center" wrapText="1"/>
    </xf>
    <xf numFmtId="0" fontId="1" fillId="0" borderId="1" xfId="0" applyFont="1" applyBorder="1"/>
    <xf numFmtId="0" fontId="2" fillId="3" borderId="1" xfId="0" applyFont="1" applyFill="1" applyBorder="1" applyAlignment="1">
      <alignment wrapText="1"/>
    </xf>
    <xf numFmtId="1" fontId="2" fillId="3" borderId="1" xfId="0" applyNumberFormat="1" applyFont="1" applyFill="1" applyBorder="1" applyAlignment="1">
      <alignment wrapText="1"/>
    </xf>
    <xf numFmtId="164" fontId="2" fillId="3" borderId="1" xfId="0" applyNumberFormat="1" applyFont="1" applyFill="1" applyBorder="1" applyAlignment="1">
      <alignment wrapText="1"/>
    </xf>
    <xf numFmtId="0" fontId="2" fillId="0" borderId="1" xfId="0" applyFont="1" applyBorder="1" applyAlignment="1">
      <alignment wrapText="1"/>
    </xf>
    <xf numFmtId="0" fontId="2" fillId="0" borderId="1" xfId="0" applyFont="1" applyBorder="1"/>
    <xf numFmtId="0" fontId="3" fillId="0" borderId="1" xfId="0" applyFont="1" applyBorder="1"/>
    <xf numFmtId="0" fontId="3" fillId="0" borderId="1" xfId="0" applyFont="1" applyBorder="1" applyAlignment="1">
      <alignment horizontal="right"/>
    </xf>
    <xf numFmtId="165" fontId="2" fillId="0" borderId="1" xfId="0" applyNumberFormat="1" applyFont="1" applyBorder="1" applyAlignment="1">
      <alignment wrapText="1"/>
    </xf>
    <xf numFmtId="0" fontId="4" fillId="0" borderId="0" xfId="0" applyFont="1"/>
    <xf numFmtId="0" fontId="5" fillId="0" borderId="1" xfId="0" applyFont="1" applyBorder="1" applyAlignment="1">
      <alignment horizontal="left" wrapText="1"/>
    </xf>
    <xf numFmtId="0" fontId="6" fillId="4" borderId="1" xfId="0" applyFont="1" applyFill="1" applyBorder="1" applyAlignment="1">
      <alignment horizontal="left"/>
    </xf>
    <xf numFmtId="0" fontId="3" fillId="4" borderId="1" xfId="0" applyFont="1" applyFill="1" applyBorder="1" applyAlignment="1">
      <alignment horizontal="left"/>
    </xf>
    <xf numFmtId="0" fontId="3" fillId="4" borderId="0" xfId="0" applyFont="1" applyFill="1" applyAlignment="1">
      <alignment horizontal="left"/>
    </xf>
    <xf numFmtId="0" fontId="6" fillId="4" borderId="0" xfId="0" applyFont="1" applyFill="1" applyAlignment="1">
      <alignment horizontal="left"/>
    </xf>
    <xf numFmtId="0" fontId="2" fillId="0" borderId="0" xfId="0" applyFont="1" applyAlignment="1">
      <alignment wrapText="1"/>
    </xf>
    <xf numFmtId="0" fontId="2" fillId="0" borderId="1" xfId="0" applyFont="1" applyBorder="1" applyAlignment="1">
      <alignment horizontal="right" wrapText="1"/>
    </xf>
    <xf numFmtId="0" fontId="3" fillId="0" borderId="0" xfId="0" applyFont="1"/>
    <xf numFmtId="0" fontId="2" fillId="0" borderId="0" xfId="0" applyFont="1"/>
    <xf numFmtId="0" fontId="5" fillId="4" borderId="1" xfId="0" applyFont="1" applyFill="1" applyBorder="1" applyAlignment="1">
      <alignment horizontal="left"/>
    </xf>
    <xf numFmtId="0" fontId="4" fillId="0" borderId="1" xfId="0" applyFont="1" applyBorder="1"/>
    <xf numFmtId="0" fontId="7" fillId="4" borderId="1" xfId="0" applyFont="1" applyFill="1" applyBorder="1"/>
    <xf numFmtId="0" fontId="8" fillId="0" borderId="1" xfId="0" applyFont="1" applyBorder="1"/>
    <xf numFmtId="0" fontId="8" fillId="0" borderId="0" xfId="0" applyFont="1"/>
    <xf numFmtId="0" fontId="9" fillId="0" borderId="0" xfId="0" applyFont="1"/>
    <xf numFmtId="0" fontId="9" fillId="0" borderId="0" xfId="0" applyFont="1" applyAlignment="1">
      <alignment wrapText="1"/>
    </xf>
    <xf numFmtId="0" fontId="10" fillId="4" borderId="0" xfId="0" applyFont="1" applyFill="1" applyAlignment="1">
      <alignment horizontal="left" wrapText="1"/>
    </xf>
    <xf numFmtId="0" fontId="10" fillId="4" borderId="0" xfId="0" applyFont="1" applyFill="1" applyAlignment="1">
      <alignment horizontal="left"/>
    </xf>
    <xf numFmtId="0" fontId="9" fillId="0" borderId="0" xfId="0" applyFont="1" applyAlignment="1">
      <alignment vertical="top" wrapText="1"/>
    </xf>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1">
    <tableStyle name="classification (evidence based)-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9"/>
  <sheetViews>
    <sheetView tabSelected="1" workbookViewId="0"/>
  </sheetViews>
  <sheetFormatPr baseColWidth="10" defaultColWidth="12.6640625" defaultRowHeight="15.75" customHeight="1"/>
  <cols>
    <col min="2" max="2" width="34.6640625" customWidth="1"/>
  </cols>
  <sheetData>
    <row r="1" spans="1:26">
      <c r="A1" s="1" t="s">
        <v>0</v>
      </c>
      <c r="B1" s="1" t="s">
        <v>1</v>
      </c>
      <c r="C1" s="2"/>
      <c r="D1" s="3"/>
      <c r="E1" s="3"/>
      <c r="F1" s="3"/>
      <c r="G1" s="3"/>
      <c r="H1" s="3"/>
      <c r="I1" s="3"/>
      <c r="J1" s="3"/>
      <c r="K1" s="3"/>
      <c r="L1" s="3"/>
      <c r="M1" s="3"/>
      <c r="N1" s="3"/>
      <c r="O1" s="3"/>
      <c r="P1" s="3"/>
      <c r="Q1" s="3"/>
      <c r="R1" s="3"/>
      <c r="S1" s="3"/>
      <c r="T1" s="3"/>
      <c r="U1" s="3"/>
      <c r="V1" s="3"/>
      <c r="W1" s="3"/>
      <c r="X1" s="3"/>
      <c r="Y1" s="3"/>
      <c r="Z1" s="3"/>
    </row>
    <row r="2" spans="1:26">
      <c r="A2" s="1" t="s">
        <v>2</v>
      </c>
      <c r="B2" s="4" t="s">
        <v>3</v>
      </c>
      <c r="C2" s="2"/>
      <c r="D2" s="3"/>
      <c r="E2" s="3"/>
      <c r="F2" s="3"/>
      <c r="G2" s="3"/>
      <c r="H2" s="3"/>
      <c r="I2" s="3"/>
      <c r="J2" s="3"/>
      <c r="K2" s="3"/>
      <c r="L2" s="3"/>
      <c r="M2" s="3"/>
      <c r="N2" s="3"/>
      <c r="O2" s="3"/>
      <c r="P2" s="3"/>
      <c r="Q2" s="3"/>
      <c r="R2" s="3"/>
      <c r="S2" s="3"/>
      <c r="T2" s="3"/>
      <c r="U2" s="3"/>
      <c r="V2" s="3"/>
      <c r="W2" s="3"/>
      <c r="X2" s="3"/>
      <c r="Y2" s="3"/>
      <c r="Z2" s="3"/>
    </row>
    <row r="3" spans="1:26">
      <c r="A3" s="5" t="s">
        <v>4</v>
      </c>
      <c r="B3" s="4" t="s">
        <v>5</v>
      </c>
      <c r="C3" s="2"/>
      <c r="D3" s="3"/>
      <c r="E3" s="3"/>
      <c r="F3" s="3"/>
      <c r="G3" s="3"/>
      <c r="H3" s="3"/>
      <c r="I3" s="3"/>
      <c r="J3" s="3"/>
      <c r="K3" s="3"/>
      <c r="L3" s="3"/>
      <c r="M3" s="3"/>
      <c r="N3" s="3"/>
      <c r="O3" s="3"/>
      <c r="P3" s="3"/>
      <c r="Q3" s="3"/>
      <c r="R3" s="3"/>
      <c r="S3" s="3"/>
      <c r="T3" s="3"/>
      <c r="U3" s="3"/>
      <c r="V3" s="3"/>
      <c r="W3" s="3"/>
      <c r="X3" s="3"/>
      <c r="Y3" s="3"/>
      <c r="Z3" s="3"/>
    </row>
    <row r="4" spans="1:26">
      <c r="A4" s="1" t="s">
        <v>6</v>
      </c>
      <c r="B4" s="4" t="s">
        <v>7</v>
      </c>
      <c r="C4" s="2"/>
      <c r="D4" s="3"/>
      <c r="E4" s="3"/>
      <c r="F4" s="3"/>
      <c r="G4" s="3"/>
      <c r="H4" s="3"/>
      <c r="I4" s="3"/>
      <c r="J4" s="3"/>
      <c r="K4" s="3"/>
      <c r="L4" s="3"/>
      <c r="M4" s="3"/>
      <c r="N4" s="3"/>
      <c r="O4" s="3"/>
      <c r="P4" s="3"/>
      <c r="Q4" s="3"/>
      <c r="R4" s="3"/>
      <c r="S4" s="3"/>
      <c r="T4" s="3"/>
      <c r="U4" s="3"/>
      <c r="V4" s="3"/>
      <c r="W4" s="3"/>
      <c r="X4" s="3"/>
      <c r="Y4" s="3"/>
      <c r="Z4" s="3"/>
    </row>
    <row r="5" spans="1:26">
      <c r="A5" s="1" t="s">
        <v>8</v>
      </c>
      <c r="B5" s="4">
        <v>2024</v>
      </c>
      <c r="C5" s="2"/>
      <c r="D5" s="3"/>
      <c r="E5" s="3"/>
      <c r="F5" s="3"/>
      <c r="G5" s="3"/>
      <c r="H5" s="3"/>
      <c r="I5" s="3"/>
      <c r="J5" s="3"/>
      <c r="K5" s="3"/>
      <c r="L5" s="3"/>
      <c r="M5" s="3"/>
      <c r="N5" s="3"/>
      <c r="O5" s="3"/>
      <c r="P5" s="3"/>
      <c r="Q5" s="3"/>
      <c r="R5" s="3"/>
      <c r="S5" s="3"/>
      <c r="T5" s="3"/>
      <c r="U5" s="3"/>
      <c r="V5" s="3"/>
      <c r="W5" s="3"/>
      <c r="X5" s="3"/>
      <c r="Y5" s="3"/>
      <c r="Z5" s="3"/>
    </row>
    <row r="6" spans="1:26">
      <c r="A6" s="1" t="s">
        <v>9</v>
      </c>
      <c r="B6" s="6" t="s">
        <v>10</v>
      </c>
      <c r="C6" s="3"/>
      <c r="D6" s="3"/>
      <c r="E6" s="3"/>
      <c r="F6" s="3"/>
      <c r="G6" s="3"/>
      <c r="H6" s="3"/>
      <c r="I6" s="3"/>
      <c r="J6" s="3"/>
      <c r="K6" s="3"/>
      <c r="L6" s="3"/>
      <c r="M6" s="3"/>
      <c r="N6" s="3"/>
      <c r="O6" s="3"/>
      <c r="P6" s="3"/>
      <c r="Q6" s="3"/>
      <c r="R6" s="3"/>
      <c r="S6" s="3"/>
      <c r="T6" s="3"/>
      <c r="U6" s="3"/>
      <c r="V6" s="3"/>
      <c r="W6" s="3"/>
      <c r="X6" s="3"/>
      <c r="Y6" s="3"/>
      <c r="Z6" s="3"/>
    </row>
    <row r="7" spans="1:26">
      <c r="A7" s="1" t="s">
        <v>11</v>
      </c>
      <c r="B7" s="6" t="s">
        <v>12</v>
      </c>
      <c r="C7" s="3"/>
      <c r="D7" s="3"/>
      <c r="E7" s="3"/>
      <c r="F7" s="3"/>
      <c r="G7" s="3"/>
      <c r="H7" s="3"/>
      <c r="I7" s="3"/>
      <c r="J7" s="3"/>
      <c r="K7" s="3"/>
      <c r="L7" s="3"/>
      <c r="M7" s="3"/>
      <c r="N7" s="3"/>
      <c r="O7" s="3"/>
      <c r="P7" s="3"/>
      <c r="Q7" s="3"/>
      <c r="R7" s="3"/>
      <c r="S7" s="3"/>
      <c r="T7" s="3"/>
      <c r="U7" s="3"/>
      <c r="V7" s="3"/>
      <c r="W7" s="3"/>
      <c r="X7" s="3"/>
      <c r="Y7" s="3"/>
      <c r="Z7" s="3"/>
    </row>
    <row r="8" spans="1:26">
      <c r="A8" s="1" t="s">
        <v>13</v>
      </c>
      <c r="B8" s="6" t="s">
        <v>10</v>
      </c>
      <c r="C8" s="3"/>
      <c r="D8" s="3"/>
      <c r="E8" s="3"/>
      <c r="F8" s="3"/>
      <c r="G8" s="3"/>
      <c r="H8" s="3"/>
      <c r="I8" s="3"/>
      <c r="J8" s="3"/>
      <c r="K8" s="3"/>
      <c r="L8" s="3"/>
      <c r="M8" s="3"/>
      <c r="N8" s="3"/>
      <c r="O8" s="3"/>
      <c r="P8" s="3"/>
      <c r="Q8" s="3"/>
      <c r="R8" s="3"/>
      <c r="S8" s="3"/>
      <c r="T8" s="3"/>
      <c r="U8" s="3"/>
      <c r="V8" s="3"/>
      <c r="W8" s="3"/>
      <c r="X8" s="3"/>
      <c r="Y8" s="3"/>
      <c r="Z8" s="3"/>
    </row>
    <row r="9" spans="1:26">
      <c r="A9" s="3"/>
      <c r="B9" s="3"/>
      <c r="C9" s="3"/>
      <c r="D9" s="3"/>
      <c r="E9" s="3"/>
      <c r="F9" s="3"/>
      <c r="G9" s="3"/>
      <c r="H9" s="3"/>
      <c r="I9" s="3"/>
      <c r="J9" s="3"/>
      <c r="K9" s="3"/>
      <c r="L9" s="3"/>
      <c r="M9" s="3"/>
      <c r="N9" s="3"/>
      <c r="O9" s="3"/>
      <c r="P9" s="3"/>
      <c r="Q9" s="3"/>
      <c r="R9" s="3"/>
      <c r="S9" s="3"/>
      <c r="T9" s="3"/>
      <c r="U9" s="3"/>
      <c r="V9" s="3"/>
      <c r="W9" s="3"/>
      <c r="X9" s="3"/>
      <c r="Y9" s="3"/>
      <c r="Z9" s="3"/>
    </row>
    <row r="10" spans="1:26">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H794"/>
  <sheetViews>
    <sheetView workbookViewId="0">
      <pane ySplit="1" topLeftCell="A2" activePane="bottomLeft" state="frozen"/>
      <selection pane="bottomLeft" activeCell="B3" sqref="B3"/>
    </sheetView>
  </sheetViews>
  <sheetFormatPr baseColWidth="10" defaultColWidth="12.6640625" defaultRowHeight="15.75" customHeight="1"/>
  <cols>
    <col min="1" max="1" width="20.5" customWidth="1"/>
    <col min="2" max="3" width="15" customWidth="1"/>
    <col min="5" max="5" width="14.1640625" customWidth="1"/>
    <col min="6" max="6" width="27.6640625" customWidth="1"/>
    <col min="9" max="9" width="17.1640625" customWidth="1"/>
    <col min="10" max="10" width="18.6640625" customWidth="1"/>
    <col min="11" max="11" width="18.5" customWidth="1"/>
    <col min="13" max="13" width="24.1640625" customWidth="1"/>
    <col min="15" max="15" width="16" customWidth="1"/>
    <col min="16" max="16" width="18.6640625" customWidth="1"/>
    <col min="17" max="17" width="17.5" customWidth="1"/>
    <col min="23" max="23" width="17.1640625" customWidth="1"/>
    <col min="24" max="24" width="16" customWidth="1"/>
    <col min="31" max="31" width="16.33203125" customWidth="1"/>
  </cols>
  <sheetData>
    <row r="1" spans="1:34" ht="15.75" customHeight="1">
      <c r="A1" s="7" t="s">
        <v>14</v>
      </c>
      <c r="B1" s="7" t="s">
        <v>15</v>
      </c>
      <c r="C1" s="7" t="s">
        <v>16</v>
      </c>
      <c r="D1" s="7" t="s">
        <v>17</v>
      </c>
      <c r="E1" s="7" t="s">
        <v>18</v>
      </c>
      <c r="F1" s="7" t="s">
        <v>19</v>
      </c>
      <c r="G1" s="7" t="s">
        <v>20</v>
      </c>
      <c r="H1" s="7" t="s">
        <v>21</v>
      </c>
      <c r="I1" s="8" t="s">
        <v>22</v>
      </c>
      <c r="J1" s="8" t="s">
        <v>23</v>
      </c>
      <c r="K1" s="8" t="s">
        <v>24</v>
      </c>
      <c r="L1" s="9" t="s">
        <v>25</v>
      </c>
      <c r="M1" s="9" t="s">
        <v>26</v>
      </c>
      <c r="N1" s="7" t="s">
        <v>27</v>
      </c>
      <c r="O1" s="8" t="s">
        <v>28</v>
      </c>
      <c r="P1" s="8" t="s">
        <v>29</v>
      </c>
      <c r="Q1" s="7" t="s">
        <v>30</v>
      </c>
      <c r="R1" s="7" t="s">
        <v>31</v>
      </c>
      <c r="S1" s="7"/>
      <c r="T1" s="7"/>
      <c r="U1" s="7"/>
      <c r="V1" s="7"/>
      <c r="W1" s="7"/>
      <c r="X1" s="7"/>
      <c r="Y1" s="7"/>
      <c r="Z1" s="7"/>
      <c r="AA1" s="7"/>
      <c r="AB1" s="7"/>
      <c r="AC1" s="7"/>
      <c r="AD1" s="7"/>
      <c r="AE1" s="7"/>
      <c r="AF1" s="7"/>
      <c r="AG1" s="7"/>
      <c r="AH1" s="10"/>
    </row>
    <row r="2" spans="1:34" ht="15.75" customHeight="1">
      <c r="A2" s="10" t="s">
        <v>32</v>
      </c>
      <c r="B2" s="10" t="s">
        <v>33</v>
      </c>
      <c r="C2" s="10" t="s">
        <v>34</v>
      </c>
      <c r="D2" s="10" t="s">
        <v>35</v>
      </c>
      <c r="E2" s="10" t="s">
        <v>36</v>
      </c>
      <c r="F2" s="10" t="s">
        <v>37</v>
      </c>
      <c r="G2" s="10" t="s">
        <v>38</v>
      </c>
      <c r="H2" s="10" t="s">
        <v>39</v>
      </c>
      <c r="I2" s="10">
        <v>8</v>
      </c>
      <c r="J2" s="10">
        <v>8</v>
      </c>
      <c r="K2" s="10">
        <f t="shared" ref="K2:K73" si="0">I2-J2</f>
        <v>0</v>
      </c>
      <c r="L2" s="10">
        <f t="shared" ref="L2:L73" si="1">J2/I2</f>
        <v>1</v>
      </c>
      <c r="M2" s="10">
        <f t="shared" ref="M2:M73" si="2">LOG10(I2)*L2</f>
        <v>0.90308998699194354</v>
      </c>
      <c r="N2" s="10">
        <v>1</v>
      </c>
      <c r="O2" s="10">
        <v>5</v>
      </c>
      <c r="P2" s="10" t="s">
        <v>40</v>
      </c>
      <c r="Q2" s="10">
        <v>1</v>
      </c>
      <c r="R2" s="11" t="s">
        <v>41</v>
      </c>
      <c r="S2" s="10"/>
      <c r="T2" s="10"/>
      <c r="U2" s="10"/>
      <c r="V2" s="10"/>
      <c r="W2" s="10"/>
      <c r="X2" s="10"/>
      <c r="Y2" s="10"/>
      <c r="Z2" s="10"/>
      <c r="AA2" s="10"/>
      <c r="AB2" s="10"/>
      <c r="AC2" s="10"/>
      <c r="AD2" s="10"/>
      <c r="AE2" s="10"/>
      <c r="AF2" s="10"/>
      <c r="AG2" s="10"/>
      <c r="AH2" s="10"/>
    </row>
    <row r="3" spans="1:34" ht="15.75" customHeight="1">
      <c r="A3" s="10" t="s">
        <v>42</v>
      </c>
      <c r="B3" s="12" t="s">
        <v>33</v>
      </c>
      <c r="C3" s="10" t="s">
        <v>43</v>
      </c>
      <c r="D3" s="10" t="s">
        <v>44</v>
      </c>
      <c r="E3" s="10" t="s">
        <v>45</v>
      </c>
      <c r="F3" s="10" t="s">
        <v>46</v>
      </c>
      <c r="G3" s="10" t="s">
        <v>38</v>
      </c>
      <c r="H3" s="10" t="s">
        <v>39</v>
      </c>
      <c r="I3" s="10">
        <v>7</v>
      </c>
      <c r="J3" s="10">
        <v>0</v>
      </c>
      <c r="K3" s="10">
        <f t="shared" si="0"/>
        <v>7</v>
      </c>
      <c r="L3" s="10">
        <f t="shared" si="1"/>
        <v>0</v>
      </c>
      <c r="M3" s="10">
        <f t="shared" si="2"/>
        <v>0</v>
      </c>
      <c r="N3" s="10">
        <v>0</v>
      </c>
      <c r="O3" s="10" t="s">
        <v>47</v>
      </c>
      <c r="P3" s="10" t="s">
        <v>48</v>
      </c>
      <c r="Q3" s="10">
        <v>0</v>
      </c>
      <c r="R3" s="12" t="s">
        <v>49</v>
      </c>
      <c r="S3" s="10"/>
      <c r="T3" s="10"/>
      <c r="U3" s="13"/>
      <c r="V3" s="13"/>
      <c r="W3" s="12"/>
      <c r="X3" s="12"/>
      <c r="Y3" s="10"/>
      <c r="Z3" s="12"/>
      <c r="AA3" s="10"/>
      <c r="AB3" s="10"/>
      <c r="AC3" s="12"/>
      <c r="AD3" s="10"/>
      <c r="AE3" s="12"/>
      <c r="AF3" s="10"/>
      <c r="AG3" s="11"/>
      <c r="AH3" s="10"/>
    </row>
    <row r="4" spans="1:34" ht="15.75" customHeight="1">
      <c r="A4" s="10" t="s">
        <v>42</v>
      </c>
      <c r="B4" s="12" t="s">
        <v>33</v>
      </c>
      <c r="C4" s="10" t="s">
        <v>43</v>
      </c>
      <c r="D4" s="10" t="s">
        <v>44</v>
      </c>
      <c r="E4" s="10" t="s">
        <v>45</v>
      </c>
      <c r="F4" s="10" t="s">
        <v>46</v>
      </c>
      <c r="G4" s="10" t="s">
        <v>38</v>
      </c>
      <c r="H4" s="10" t="s">
        <v>50</v>
      </c>
      <c r="I4" s="10">
        <v>7</v>
      </c>
      <c r="J4" s="10">
        <v>0</v>
      </c>
      <c r="K4" s="10">
        <f t="shared" si="0"/>
        <v>7</v>
      </c>
      <c r="L4" s="10">
        <f t="shared" si="1"/>
        <v>0</v>
      </c>
      <c r="M4" s="10">
        <f t="shared" si="2"/>
        <v>0</v>
      </c>
      <c r="N4" s="10">
        <v>0</v>
      </c>
      <c r="O4" s="10" t="s">
        <v>47</v>
      </c>
      <c r="P4" s="10" t="s">
        <v>48</v>
      </c>
      <c r="Q4" s="10">
        <v>0</v>
      </c>
      <c r="R4" s="12" t="s">
        <v>49</v>
      </c>
      <c r="S4" s="10"/>
      <c r="T4" s="10"/>
      <c r="U4" s="13"/>
      <c r="V4" s="13"/>
      <c r="W4" s="12"/>
      <c r="X4" s="12"/>
      <c r="Y4" s="10"/>
      <c r="Z4" s="12"/>
      <c r="AA4" s="10"/>
      <c r="AB4" s="10"/>
      <c r="AC4" s="12"/>
      <c r="AD4" s="10"/>
      <c r="AE4" s="12"/>
      <c r="AF4" s="10"/>
      <c r="AG4" s="11"/>
      <c r="AH4" s="10"/>
    </row>
    <row r="5" spans="1:34" ht="15.75" customHeight="1">
      <c r="A5" s="11" t="s">
        <v>51</v>
      </c>
      <c r="B5" s="12" t="s">
        <v>33</v>
      </c>
      <c r="C5" s="10" t="s">
        <v>43</v>
      </c>
      <c r="D5" s="10" t="s">
        <v>44</v>
      </c>
      <c r="E5" s="10" t="s">
        <v>45</v>
      </c>
      <c r="F5" s="10" t="s">
        <v>46</v>
      </c>
      <c r="G5" s="10" t="s">
        <v>38</v>
      </c>
      <c r="H5" s="10" t="s">
        <v>52</v>
      </c>
      <c r="I5" s="10">
        <v>6</v>
      </c>
      <c r="J5" s="10">
        <v>0</v>
      </c>
      <c r="K5" s="10">
        <f t="shared" si="0"/>
        <v>6</v>
      </c>
      <c r="L5" s="10">
        <f t="shared" si="1"/>
        <v>0</v>
      </c>
      <c r="M5" s="10">
        <f t="shared" si="2"/>
        <v>0</v>
      </c>
      <c r="N5" s="10">
        <v>0</v>
      </c>
      <c r="O5" s="10" t="s">
        <v>47</v>
      </c>
      <c r="P5" s="10" t="s">
        <v>53</v>
      </c>
      <c r="Q5" s="10">
        <v>1</v>
      </c>
      <c r="R5" s="11" t="s">
        <v>41</v>
      </c>
      <c r="S5" s="10"/>
      <c r="T5" s="10"/>
      <c r="U5" s="13"/>
      <c r="V5" s="13"/>
      <c r="W5" s="12"/>
      <c r="X5" s="12"/>
      <c r="Y5" s="10"/>
      <c r="Z5" s="12"/>
      <c r="AA5" s="10"/>
      <c r="AB5" s="10"/>
      <c r="AC5" s="12"/>
      <c r="AD5" s="10"/>
      <c r="AE5" s="12"/>
      <c r="AF5" s="10"/>
      <c r="AG5" s="11"/>
      <c r="AH5" s="10"/>
    </row>
    <row r="6" spans="1:34" ht="15.75" customHeight="1">
      <c r="A6" s="11" t="s">
        <v>51</v>
      </c>
      <c r="B6" s="11" t="s">
        <v>33</v>
      </c>
      <c r="C6" s="10" t="s">
        <v>43</v>
      </c>
      <c r="D6" s="10" t="s">
        <v>54</v>
      </c>
      <c r="E6" s="10" t="s">
        <v>55</v>
      </c>
      <c r="F6" s="10" t="s">
        <v>56</v>
      </c>
      <c r="G6" s="10" t="s">
        <v>38</v>
      </c>
      <c r="H6" s="10" t="s">
        <v>52</v>
      </c>
      <c r="I6" s="10">
        <v>23</v>
      </c>
      <c r="J6" s="10">
        <v>12</v>
      </c>
      <c r="K6" s="10">
        <f t="shared" si="0"/>
        <v>11</v>
      </c>
      <c r="L6" s="10">
        <f t="shared" si="1"/>
        <v>0.52173913043478259</v>
      </c>
      <c r="M6" s="10">
        <f t="shared" si="2"/>
        <v>0.71046669705265708</v>
      </c>
      <c r="N6" s="10">
        <v>1</v>
      </c>
      <c r="O6" s="14">
        <v>45720</v>
      </c>
      <c r="P6" s="10" t="s">
        <v>57</v>
      </c>
      <c r="Q6" s="10">
        <v>0</v>
      </c>
      <c r="R6" s="11" t="s">
        <v>41</v>
      </c>
      <c r="S6" s="10"/>
      <c r="T6" s="10"/>
      <c r="U6" s="10"/>
      <c r="V6" s="10"/>
      <c r="W6" s="10"/>
      <c r="X6" s="10"/>
      <c r="Y6" s="10"/>
      <c r="Z6" s="10"/>
      <c r="AA6" s="10"/>
      <c r="AB6" s="10"/>
      <c r="AC6" s="10"/>
      <c r="AD6" s="10"/>
      <c r="AE6" s="10"/>
      <c r="AF6" s="10"/>
      <c r="AG6" s="10"/>
      <c r="AH6" s="10"/>
    </row>
    <row r="7" spans="1:34" ht="15.75" customHeight="1">
      <c r="A7" s="11" t="s">
        <v>51</v>
      </c>
      <c r="B7" s="10" t="s">
        <v>33</v>
      </c>
      <c r="C7" s="10" t="s">
        <v>43</v>
      </c>
      <c r="D7" s="10" t="s">
        <v>44</v>
      </c>
      <c r="E7" s="10" t="s">
        <v>58</v>
      </c>
      <c r="F7" s="10" t="s">
        <v>59</v>
      </c>
      <c r="G7" s="10" t="s">
        <v>38</v>
      </c>
      <c r="H7" s="10" t="s">
        <v>52</v>
      </c>
      <c r="I7" s="10">
        <v>8</v>
      </c>
      <c r="J7" s="10">
        <v>0</v>
      </c>
      <c r="K7" s="10">
        <f t="shared" si="0"/>
        <v>8</v>
      </c>
      <c r="L7" s="10">
        <f t="shared" si="1"/>
        <v>0</v>
      </c>
      <c r="M7" s="10">
        <f t="shared" si="2"/>
        <v>0</v>
      </c>
      <c r="N7" s="10">
        <v>0</v>
      </c>
      <c r="O7" s="10" t="s">
        <v>47</v>
      </c>
      <c r="P7" s="10" t="s">
        <v>48</v>
      </c>
      <c r="Q7" s="10">
        <v>0</v>
      </c>
      <c r="R7" s="11" t="s">
        <v>41</v>
      </c>
      <c r="S7" s="10"/>
      <c r="T7" s="10"/>
      <c r="U7" s="10"/>
      <c r="V7" s="10"/>
      <c r="W7" s="10"/>
      <c r="X7" s="10"/>
      <c r="Y7" s="10"/>
      <c r="Z7" s="10"/>
      <c r="AA7" s="10"/>
      <c r="AB7" s="10"/>
      <c r="AC7" s="10"/>
      <c r="AD7" s="10"/>
      <c r="AE7" s="10"/>
      <c r="AF7" s="10"/>
      <c r="AG7" s="10"/>
      <c r="AH7" s="10"/>
    </row>
    <row r="8" spans="1:34" ht="15.75" customHeight="1">
      <c r="A8" s="11" t="s">
        <v>51</v>
      </c>
      <c r="B8" s="10" t="s">
        <v>33</v>
      </c>
      <c r="C8" s="10" t="s">
        <v>60</v>
      </c>
      <c r="D8" s="10" t="s">
        <v>61</v>
      </c>
      <c r="E8" s="10" t="s">
        <v>62</v>
      </c>
      <c r="F8" s="10" t="s">
        <v>63</v>
      </c>
      <c r="G8" s="10" t="s">
        <v>38</v>
      </c>
      <c r="H8" s="10" t="s">
        <v>52</v>
      </c>
      <c r="I8" s="10">
        <v>11</v>
      </c>
      <c r="J8" s="10">
        <v>9</v>
      </c>
      <c r="K8" s="10">
        <f t="shared" si="0"/>
        <v>2</v>
      </c>
      <c r="L8" s="10">
        <f t="shared" si="1"/>
        <v>0.81818181818181823</v>
      </c>
      <c r="M8" s="10">
        <f t="shared" si="2"/>
        <v>0.85204856058400247</v>
      </c>
      <c r="N8" s="10">
        <v>1</v>
      </c>
      <c r="O8" s="14">
        <v>45661</v>
      </c>
      <c r="P8" s="10" t="s">
        <v>57</v>
      </c>
      <c r="Q8" s="10">
        <v>1</v>
      </c>
      <c r="R8" s="11" t="s">
        <v>41</v>
      </c>
      <c r="S8" s="10"/>
      <c r="T8" s="10"/>
      <c r="U8" s="10"/>
      <c r="V8" s="10"/>
      <c r="W8" s="10"/>
      <c r="X8" s="10"/>
      <c r="Y8" s="10"/>
      <c r="Z8" s="10"/>
      <c r="AA8" s="10"/>
      <c r="AB8" s="10"/>
      <c r="AC8" s="10"/>
      <c r="AD8" s="10"/>
      <c r="AE8" s="10"/>
      <c r="AF8" s="10"/>
      <c r="AG8" s="10"/>
      <c r="AH8" s="10"/>
    </row>
    <row r="9" spans="1:34" ht="15.75" customHeight="1">
      <c r="A9" s="11" t="s">
        <v>51</v>
      </c>
      <c r="B9" s="10" t="s">
        <v>33</v>
      </c>
      <c r="C9" s="10" t="s">
        <v>34</v>
      </c>
      <c r="D9" s="10" t="s">
        <v>35</v>
      </c>
      <c r="E9" s="10" t="s">
        <v>64</v>
      </c>
      <c r="F9" s="10" t="s">
        <v>65</v>
      </c>
      <c r="G9" s="10" t="s">
        <v>38</v>
      </c>
      <c r="H9" s="10" t="s">
        <v>52</v>
      </c>
      <c r="I9" s="10">
        <v>21</v>
      </c>
      <c r="J9" s="10">
        <v>21</v>
      </c>
      <c r="K9" s="10">
        <f t="shared" si="0"/>
        <v>0</v>
      </c>
      <c r="L9" s="10">
        <f t="shared" si="1"/>
        <v>1</v>
      </c>
      <c r="M9" s="10">
        <f t="shared" si="2"/>
        <v>1.3222192947339193</v>
      </c>
      <c r="N9" s="10">
        <v>1</v>
      </c>
      <c r="O9" s="10" t="s">
        <v>66</v>
      </c>
      <c r="P9" s="10" t="s">
        <v>40</v>
      </c>
      <c r="Q9" s="10">
        <v>1</v>
      </c>
      <c r="R9" s="11" t="s">
        <v>41</v>
      </c>
      <c r="S9" s="10"/>
      <c r="T9" s="10"/>
      <c r="U9" s="10"/>
      <c r="V9" s="10"/>
      <c r="W9" s="10"/>
      <c r="X9" s="10"/>
      <c r="Y9" s="10"/>
      <c r="Z9" s="10"/>
      <c r="AA9" s="10"/>
      <c r="AB9" s="10"/>
      <c r="AC9" s="10"/>
      <c r="AD9" s="10"/>
      <c r="AE9" s="10"/>
      <c r="AF9" s="10"/>
      <c r="AG9" s="10"/>
      <c r="AH9" s="10"/>
    </row>
    <row r="10" spans="1:34" ht="15.75" customHeight="1">
      <c r="A10" s="11" t="s">
        <v>67</v>
      </c>
      <c r="B10" s="10" t="s">
        <v>33</v>
      </c>
      <c r="C10" s="10" t="s">
        <v>60</v>
      </c>
      <c r="D10" s="10" t="s">
        <v>61</v>
      </c>
      <c r="E10" s="10" t="s">
        <v>62</v>
      </c>
      <c r="F10" s="10" t="s">
        <v>63</v>
      </c>
      <c r="G10" s="10" t="s">
        <v>38</v>
      </c>
      <c r="H10" s="10" t="s">
        <v>39</v>
      </c>
      <c r="I10" s="10">
        <v>4</v>
      </c>
      <c r="J10" s="10">
        <v>4</v>
      </c>
      <c r="K10" s="10">
        <f t="shared" si="0"/>
        <v>0</v>
      </c>
      <c r="L10" s="10">
        <f t="shared" si="1"/>
        <v>1</v>
      </c>
      <c r="M10" s="10">
        <f t="shared" si="2"/>
        <v>0.6020599913279624</v>
      </c>
      <c r="N10" s="10">
        <v>1</v>
      </c>
      <c r="O10" s="14">
        <v>45690</v>
      </c>
      <c r="P10" s="10" t="s">
        <v>53</v>
      </c>
      <c r="Q10" s="10" t="s">
        <v>68</v>
      </c>
      <c r="R10" s="11" t="s">
        <v>41</v>
      </c>
      <c r="S10" s="10"/>
      <c r="T10" s="10"/>
      <c r="U10" s="10"/>
      <c r="V10" s="10"/>
      <c r="W10" s="10"/>
      <c r="X10" s="10"/>
      <c r="Y10" s="10"/>
      <c r="Z10" s="10"/>
      <c r="AA10" s="10"/>
      <c r="AB10" s="10"/>
      <c r="AC10" s="10"/>
      <c r="AD10" s="10"/>
      <c r="AE10" s="10"/>
      <c r="AF10" s="10"/>
      <c r="AG10" s="10"/>
      <c r="AH10" s="10"/>
    </row>
    <row r="11" spans="1:34" ht="15.75" customHeight="1">
      <c r="A11" s="11" t="s">
        <v>67</v>
      </c>
      <c r="B11" s="10" t="s">
        <v>33</v>
      </c>
      <c r="C11" s="10" t="s">
        <v>60</v>
      </c>
      <c r="D11" s="10" t="s">
        <v>69</v>
      </c>
      <c r="E11" s="10" t="s">
        <v>70</v>
      </c>
      <c r="F11" s="10" t="s">
        <v>71</v>
      </c>
      <c r="G11" s="10" t="s">
        <v>38</v>
      </c>
      <c r="H11" s="10" t="s">
        <v>39</v>
      </c>
      <c r="I11" s="10">
        <v>4</v>
      </c>
      <c r="J11" s="10">
        <v>4</v>
      </c>
      <c r="K11" s="10">
        <f t="shared" si="0"/>
        <v>0</v>
      </c>
      <c r="L11" s="10">
        <f t="shared" si="1"/>
        <v>1</v>
      </c>
      <c r="M11" s="10">
        <f t="shared" si="2"/>
        <v>0.6020599913279624</v>
      </c>
      <c r="N11" s="10">
        <v>1</v>
      </c>
      <c r="O11" s="10" t="s">
        <v>72</v>
      </c>
      <c r="P11" s="10" t="s">
        <v>57</v>
      </c>
      <c r="Q11" s="10" t="s">
        <v>68</v>
      </c>
      <c r="R11" s="11" t="s">
        <v>41</v>
      </c>
      <c r="S11" s="10"/>
      <c r="T11" s="10"/>
      <c r="U11" s="10"/>
      <c r="V11" s="10"/>
      <c r="W11" s="10"/>
      <c r="X11" s="10"/>
      <c r="Y11" s="10"/>
      <c r="Z11" s="10"/>
      <c r="AA11" s="10"/>
      <c r="AB11" s="10"/>
      <c r="AC11" s="10"/>
      <c r="AD11" s="10"/>
      <c r="AE11" s="10"/>
      <c r="AF11" s="10"/>
      <c r="AG11" s="10"/>
      <c r="AH11" s="10"/>
    </row>
    <row r="12" spans="1:34" ht="15.75" customHeight="1">
      <c r="A12" s="11" t="s">
        <v>73</v>
      </c>
      <c r="B12" s="10" t="s">
        <v>33</v>
      </c>
      <c r="C12" s="10" t="s">
        <v>60</v>
      </c>
      <c r="D12" s="10" t="s">
        <v>61</v>
      </c>
      <c r="E12" s="10" t="s">
        <v>62</v>
      </c>
      <c r="F12" s="10" t="s">
        <v>63</v>
      </c>
      <c r="G12" s="10" t="s">
        <v>38</v>
      </c>
      <c r="H12" s="10" t="s">
        <v>50</v>
      </c>
      <c r="I12" s="10">
        <v>3</v>
      </c>
      <c r="J12" s="10">
        <v>0</v>
      </c>
      <c r="K12" s="10">
        <f t="shared" si="0"/>
        <v>3</v>
      </c>
      <c r="L12" s="10">
        <f t="shared" si="1"/>
        <v>0</v>
      </c>
      <c r="M12" s="10">
        <f t="shared" si="2"/>
        <v>0</v>
      </c>
      <c r="N12" s="10">
        <v>0</v>
      </c>
      <c r="O12" s="10" t="s">
        <v>48</v>
      </c>
      <c r="P12" s="10" t="s">
        <v>48</v>
      </c>
      <c r="Q12" s="10" t="s">
        <v>68</v>
      </c>
      <c r="R12" s="11" t="s">
        <v>41</v>
      </c>
      <c r="S12" s="10"/>
      <c r="T12" s="10"/>
      <c r="U12" s="10"/>
      <c r="V12" s="10"/>
      <c r="W12" s="10"/>
      <c r="X12" s="10"/>
      <c r="Y12" s="10"/>
      <c r="Z12" s="10"/>
      <c r="AA12" s="10"/>
      <c r="AB12" s="10"/>
      <c r="AC12" s="10"/>
      <c r="AD12" s="10"/>
      <c r="AE12" s="10"/>
      <c r="AF12" s="10"/>
      <c r="AG12" s="10"/>
      <c r="AH12" s="10"/>
    </row>
    <row r="13" spans="1:34" ht="15.75" customHeight="1">
      <c r="A13" s="10" t="s">
        <v>74</v>
      </c>
      <c r="B13" s="10" t="s">
        <v>75</v>
      </c>
      <c r="C13" s="10" t="s">
        <v>76</v>
      </c>
      <c r="D13" s="10" t="s">
        <v>77</v>
      </c>
      <c r="E13" s="10" t="s">
        <v>78</v>
      </c>
      <c r="F13" s="10" t="s">
        <v>79</v>
      </c>
      <c r="G13" s="10" t="s">
        <v>38</v>
      </c>
      <c r="H13" s="10" t="s">
        <v>39</v>
      </c>
      <c r="I13" s="10">
        <v>44</v>
      </c>
      <c r="J13" s="10">
        <v>10</v>
      </c>
      <c r="K13" s="10">
        <f t="shared" si="0"/>
        <v>34</v>
      </c>
      <c r="L13" s="10">
        <f t="shared" si="1"/>
        <v>0.22727272727272727</v>
      </c>
      <c r="M13" s="10">
        <f t="shared" si="2"/>
        <v>0.37351197192867897</v>
      </c>
      <c r="N13" s="10">
        <v>1</v>
      </c>
      <c r="O13" s="14">
        <v>45691</v>
      </c>
      <c r="P13" s="10" t="s">
        <v>53</v>
      </c>
      <c r="Q13" s="10" t="s">
        <v>68</v>
      </c>
      <c r="R13" s="11" t="s">
        <v>41</v>
      </c>
      <c r="S13" s="10"/>
      <c r="T13" s="10"/>
      <c r="U13" s="10"/>
      <c r="V13" s="10"/>
      <c r="W13" s="10"/>
      <c r="X13" s="10"/>
      <c r="Y13" s="10"/>
      <c r="Z13" s="10"/>
      <c r="AA13" s="10"/>
      <c r="AB13" s="10"/>
      <c r="AC13" s="10"/>
      <c r="AD13" s="10"/>
      <c r="AE13" s="10"/>
      <c r="AF13" s="10"/>
      <c r="AG13" s="10"/>
      <c r="AH13" s="10"/>
    </row>
    <row r="14" spans="1:34" ht="15.75" customHeight="1">
      <c r="A14" s="10" t="s">
        <v>74</v>
      </c>
      <c r="B14" s="10" t="s">
        <v>80</v>
      </c>
      <c r="C14" s="10" t="s">
        <v>81</v>
      </c>
      <c r="D14" s="10" t="s">
        <v>82</v>
      </c>
      <c r="E14" s="10" t="s">
        <v>83</v>
      </c>
      <c r="F14" s="10" t="s">
        <v>84</v>
      </c>
      <c r="G14" s="10" t="s">
        <v>38</v>
      </c>
      <c r="H14" s="10" t="s">
        <v>39</v>
      </c>
      <c r="I14" s="10">
        <v>24</v>
      </c>
      <c r="J14" s="10">
        <v>2</v>
      </c>
      <c r="K14" s="10">
        <f t="shared" si="0"/>
        <v>22</v>
      </c>
      <c r="L14" s="10">
        <f t="shared" si="1"/>
        <v>8.3333333333333329E-2</v>
      </c>
      <c r="M14" s="10">
        <f t="shared" si="2"/>
        <v>0.11501760347596715</v>
      </c>
      <c r="N14" s="10">
        <v>1</v>
      </c>
      <c r="O14" s="14">
        <v>45690</v>
      </c>
      <c r="P14" s="10" t="s">
        <v>53</v>
      </c>
      <c r="Q14" s="10" t="s">
        <v>68</v>
      </c>
      <c r="R14" s="11" t="s">
        <v>41</v>
      </c>
      <c r="S14" s="10"/>
      <c r="T14" s="10"/>
      <c r="U14" s="10"/>
      <c r="V14" s="10"/>
      <c r="W14" s="10"/>
      <c r="X14" s="10"/>
      <c r="Y14" s="10"/>
      <c r="Z14" s="10"/>
      <c r="AA14" s="10"/>
      <c r="AB14" s="10"/>
      <c r="AC14" s="10"/>
      <c r="AD14" s="10"/>
      <c r="AE14" s="10"/>
      <c r="AF14" s="10"/>
      <c r="AG14" s="10"/>
      <c r="AH14" s="10"/>
    </row>
    <row r="15" spans="1:34" ht="15.75" customHeight="1">
      <c r="A15" s="10" t="s">
        <v>74</v>
      </c>
      <c r="B15" s="10" t="s">
        <v>75</v>
      </c>
      <c r="C15" s="10" t="s">
        <v>76</v>
      </c>
      <c r="D15" s="10" t="s">
        <v>85</v>
      </c>
      <c r="E15" s="10" t="s">
        <v>86</v>
      </c>
      <c r="F15" s="10" t="s">
        <v>87</v>
      </c>
      <c r="G15" s="10" t="s">
        <v>38</v>
      </c>
      <c r="H15" s="10" t="s">
        <v>39</v>
      </c>
      <c r="I15" s="10">
        <v>19</v>
      </c>
      <c r="J15" s="10">
        <v>0</v>
      </c>
      <c r="K15" s="10">
        <f t="shared" si="0"/>
        <v>19</v>
      </c>
      <c r="L15" s="10">
        <f t="shared" si="1"/>
        <v>0</v>
      </c>
      <c r="M15" s="10">
        <f t="shared" si="2"/>
        <v>0</v>
      </c>
      <c r="N15" s="10">
        <v>0</v>
      </c>
      <c r="O15" s="10" t="s">
        <v>47</v>
      </c>
      <c r="P15" s="10" t="s">
        <v>48</v>
      </c>
      <c r="Q15" s="10" t="s">
        <v>68</v>
      </c>
      <c r="R15" s="11" t="s">
        <v>41</v>
      </c>
      <c r="S15" s="10"/>
      <c r="T15" s="10"/>
      <c r="U15" s="10"/>
      <c r="V15" s="10"/>
      <c r="W15" s="10"/>
      <c r="X15" s="10"/>
      <c r="Y15" s="10"/>
      <c r="Z15" s="10"/>
      <c r="AA15" s="10"/>
      <c r="AB15" s="10"/>
      <c r="AC15" s="10"/>
      <c r="AD15" s="10"/>
      <c r="AE15" s="10"/>
      <c r="AF15" s="10"/>
      <c r="AG15" s="10"/>
      <c r="AH15" s="10"/>
    </row>
    <row r="16" spans="1:34" ht="15.75" customHeight="1">
      <c r="A16" s="10" t="s">
        <v>74</v>
      </c>
      <c r="B16" s="10" t="s">
        <v>75</v>
      </c>
      <c r="C16" s="10" t="s">
        <v>88</v>
      </c>
      <c r="D16" s="10" t="s">
        <v>89</v>
      </c>
      <c r="E16" s="10" t="s">
        <v>90</v>
      </c>
      <c r="F16" s="10" t="s">
        <v>91</v>
      </c>
      <c r="G16" s="10" t="s">
        <v>38</v>
      </c>
      <c r="H16" s="10" t="s">
        <v>39</v>
      </c>
      <c r="I16" s="10">
        <v>22</v>
      </c>
      <c r="J16" s="10">
        <v>0</v>
      </c>
      <c r="K16" s="10">
        <f t="shared" si="0"/>
        <v>22</v>
      </c>
      <c r="L16" s="10">
        <f t="shared" si="1"/>
        <v>0</v>
      </c>
      <c r="M16" s="10">
        <f t="shared" si="2"/>
        <v>0</v>
      </c>
      <c r="N16" s="10">
        <v>0</v>
      </c>
      <c r="O16" s="10" t="s">
        <v>47</v>
      </c>
      <c r="P16" s="10" t="s">
        <v>48</v>
      </c>
      <c r="Q16" s="10" t="s">
        <v>68</v>
      </c>
      <c r="R16" s="11" t="s">
        <v>41</v>
      </c>
      <c r="S16" s="10"/>
      <c r="T16" s="10"/>
      <c r="U16" s="10"/>
      <c r="V16" s="10"/>
      <c r="W16" s="10"/>
      <c r="X16" s="10"/>
      <c r="Y16" s="10"/>
      <c r="Z16" s="10"/>
      <c r="AA16" s="10"/>
      <c r="AB16" s="10"/>
      <c r="AC16" s="10"/>
      <c r="AD16" s="10"/>
      <c r="AE16" s="10"/>
      <c r="AF16" s="10"/>
      <c r="AG16" s="10"/>
      <c r="AH16" s="10"/>
    </row>
    <row r="17" spans="1:34" ht="15.75" customHeight="1">
      <c r="A17" s="10" t="s">
        <v>92</v>
      </c>
      <c r="B17" s="10" t="s">
        <v>33</v>
      </c>
      <c r="C17" s="10" t="s">
        <v>93</v>
      </c>
      <c r="D17" s="10" t="s">
        <v>94</v>
      </c>
      <c r="E17" s="10" t="s">
        <v>95</v>
      </c>
      <c r="F17" s="10" t="s">
        <v>96</v>
      </c>
      <c r="G17" s="10" t="s">
        <v>38</v>
      </c>
      <c r="H17" s="10" t="s">
        <v>97</v>
      </c>
      <c r="I17" s="10">
        <v>3</v>
      </c>
      <c r="J17" s="10">
        <v>0</v>
      </c>
      <c r="K17" s="10">
        <f t="shared" si="0"/>
        <v>3</v>
      </c>
      <c r="L17" s="10">
        <f t="shared" si="1"/>
        <v>0</v>
      </c>
      <c r="M17" s="10">
        <f t="shared" si="2"/>
        <v>0</v>
      </c>
      <c r="N17" s="10">
        <v>0</v>
      </c>
      <c r="O17" s="10" t="s">
        <v>47</v>
      </c>
      <c r="P17" s="10" t="s">
        <v>48</v>
      </c>
      <c r="Q17" s="10" t="s">
        <v>68</v>
      </c>
      <c r="R17" s="11" t="s">
        <v>41</v>
      </c>
      <c r="S17" s="10"/>
      <c r="T17" s="10"/>
      <c r="U17" s="10"/>
      <c r="V17" s="10"/>
      <c r="W17" s="10"/>
      <c r="X17" s="10"/>
      <c r="Y17" s="10"/>
      <c r="Z17" s="10"/>
      <c r="AA17" s="10"/>
      <c r="AB17" s="10"/>
      <c r="AC17" s="10"/>
      <c r="AD17" s="10"/>
      <c r="AE17" s="10"/>
      <c r="AF17" s="10"/>
      <c r="AG17" s="10"/>
      <c r="AH17" s="10"/>
    </row>
    <row r="18" spans="1:34" ht="15.75" customHeight="1">
      <c r="A18" s="10" t="s">
        <v>92</v>
      </c>
      <c r="B18" s="10" t="s">
        <v>33</v>
      </c>
      <c r="C18" s="10" t="s">
        <v>34</v>
      </c>
      <c r="D18" s="10" t="s">
        <v>35</v>
      </c>
      <c r="E18" s="10" t="s">
        <v>36</v>
      </c>
      <c r="F18" s="10" t="s">
        <v>98</v>
      </c>
      <c r="G18" s="10" t="s">
        <v>38</v>
      </c>
      <c r="H18" s="10" t="s">
        <v>97</v>
      </c>
      <c r="I18" s="10">
        <v>6</v>
      </c>
      <c r="J18" s="10">
        <v>1</v>
      </c>
      <c r="K18" s="10">
        <f t="shared" si="0"/>
        <v>5</v>
      </c>
      <c r="L18" s="10">
        <f t="shared" si="1"/>
        <v>0.16666666666666666</v>
      </c>
      <c r="M18" s="10">
        <f t="shared" si="2"/>
        <v>0.12969187506394059</v>
      </c>
      <c r="N18" s="10">
        <v>1</v>
      </c>
      <c r="O18" s="14">
        <v>45718</v>
      </c>
      <c r="P18" s="10" t="s">
        <v>53</v>
      </c>
      <c r="Q18" s="10" t="s">
        <v>68</v>
      </c>
      <c r="R18" s="11" t="s">
        <v>41</v>
      </c>
      <c r="S18" s="10"/>
      <c r="T18" s="10"/>
      <c r="U18" s="10"/>
      <c r="V18" s="10"/>
      <c r="W18" s="10"/>
      <c r="X18" s="10"/>
      <c r="Y18" s="10"/>
      <c r="Z18" s="10"/>
      <c r="AA18" s="10"/>
      <c r="AB18" s="10"/>
      <c r="AC18" s="10"/>
      <c r="AD18" s="10"/>
      <c r="AE18" s="10"/>
      <c r="AF18" s="10"/>
      <c r="AG18" s="10"/>
      <c r="AH18" s="10"/>
    </row>
    <row r="19" spans="1:34" ht="15.75" customHeight="1">
      <c r="A19" s="10" t="s">
        <v>92</v>
      </c>
      <c r="B19" s="12" t="s">
        <v>33</v>
      </c>
      <c r="C19" s="10" t="s">
        <v>43</v>
      </c>
      <c r="D19" s="10" t="s">
        <v>44</v>
      </c>
      <c r="E19" s="10" t="s">
        <v>99</v>
      </c>
      <c r="F19" s="10" t="s">
        <v>100</v>
      </c>
      <c r="G19" s="10" t="s">
        <v>38</v>
      </c>
      <c r="H19" s="10" t="s">
        <v>97</v>
      </c>
      <c r="I19" s="10">
        <v>6</v>
      </c>
      <c r="J19" s="10">
        <v>0</v>
      </c>
      <c r="K19" s="10">
        <f t="shared" si="0"/>
        <v>6</v>
      </c>
      <c r="L19" s="10">
        <f t="shared" si="1"/>
        <v>0</v>
      </c>
      <c r="M19" s="10">
        <f t="shared" si="2"/>
        <v>0</v>
      </c>
      <c r="N19" s="10">
        <v>0</v>
      </c>
      <c r="O19" s="10" t="s">
        <v>47</v>
      </c>
      <c r="P19" s="10" t="s">
        <v>48</v>
      </c>
      <c r="Q19" s="10" t="s">
        <v>68</v>
      </c>
      <c r="R19" s="11" t="s">
        <v>41</v>
      </c>
      <c r="S19" s="10"/>
      <c r="T19" s="10"/>
      <c r="U19" s="10"/>
      <c r="V19" s="10"/>
      <c r="W19" s="10"/>
      <c r="X19" s="10"/>
      <c r="Y19" s="10"/>
      <c r="Z19" s="10"/>
      <c r="AA19" s="10"/>
      <c r="AB19" s="10"/>
      <c r="AC19" s="10"/>
      <c r="AD19" s="10"/>
      <c r="AE19" s="10"/>
      <c r="AF19" s="10"/>
      <c r="AG19" s="10"/>
      <c r="AH19" s="10"/>
    </row>
    <row r="20" spans="1:34" ht="15.75" customHeight="1">
      <c r="A20" s="10" t="s">
        <v>92</v>
      </c>
      <c r="B20" s="12" t="s">
        <v>33</v>
      </c>
      <c r="C20" s="10" t="s">
        <v>60</v>
      </c>
      <c r="D20" s="10" t="s">
        <v>101</v>
      </c>
      <c r="E20" s="10" t="s">
        <v>102</v>
      </c>
      <c r="F20" s="10" t="s">
        <v>103</v>
      </c>
      <c r="G20" s="10" t="s">
        <v>38</v>
      </c>
      <c r="H20" s="10" t="s">
        <v>97</v>
      </c>
      <c r="I20" s="10">
        <v>3</v>
      </c>
      <c r="J20" s="10">
        <v>0</v>
      </c>
      <c r="K20" s="10">
        <f t="shared" si="0"/>
        <v>3</v>
      </c>
      <c r="L20" s="10">
        <f t="shared" si="1"/>
        <v>0</v>
      </c>
      <c r="M20" s="10">
        <f t="shared" si="2"/>
        <v>0</v>
      </c>
      <c r="N20" s="10">
        <v>0</v>
      </c>
      <c r="O20" s="10" t="s">
        <v>47</v>
      </c>
      <c r="P20" s="10" t="s">
        <v>48</v>
      </c>
      <c r="Q20" s="10" t="s">
        <v>68</v>
      </c>
      <c r="R20" s="11" t="s">
        <v>41</v>
      </c>
      <c r="S20" s="10"/>
      <c r="T20" s="10"/>
      <c r="U20" s="10"/>
      <c r="V20" s="10"/>
      <c r="W20" s="10"/>
      <c r="X20" s="10"/>
      <c r="Y20" s="10"/>
      <c r="Z20" s="10"/>
      <c r="AA20" s="10"/>
      <c r="AB20" s="10"/>
      <c r="AC20" s="10"/>
      <c r="AD20" s="10"/>
      <c r="AE20" s="10"/>
      <c r="AF20" s="10"/>
      <c r="AG20" s="10"/>
      <c r="AH20" s="10"/>
    </row>
    <row r="21" spans="1:34" ht="15.75" customHeight="1">
      <c r="A21" s="10" t="s">
        <v>92</v>
      </c>
      <c r="B21" s="11" t="s">
        <v>104</v>
      </c>
      <c r="C21" s="10" t="s">
        <v>105</v>
      </c>
      <c r="D21" s="10" t="s">
        <v>106</v>
      </c>
      <c r="E21" s="10" t="s">
        <v>107</v>
      </c>
      <c r="F21" s="10" t="s">
        <v>108</v>
      </c>
      <c r="G21" s="10" t="s">
        <v>38</v>
      </c>
      <c r="H21" s="10" t="s">
        <v>97</v>
      </c>
      <c r="I21" s="10">
        <v>13</v>
      </c>
      <c r="J21" s="10">
        <v>0</v>
      </c>
      <c r="K21" s="10">
        <f t="shared" si="0"/>
        <v>13</v>
      </c>
      <c r="L21" s="10">
        <f t="shared" si="1"/>
        <v>0</v>
      </c>
      <c r="M21" s="10">
        <f t="shared" si="2"/>
        <v>0</v>
      </c>
      <c r="N21" s="10">
        <v>0</v>
      </c>
      <c r="O21" s="10" t="s">
        <v>47</v>
      </c>
      <c r="P21" s="10" t="s">
        <v>48</v>
      </c>
      <c r="Q21" s="10" t="s">
        <v>68</v>
      </c>
      <c r="R21" s="11" t="s">
        <v>41</v>
      </c>
      <c r="S21" s="10"/>
      <c r="T21" s="10"/>
      <c r="U21" s="10"/>
      <c r="V21" s="10"/>
      <c r="W21" s="10"/>
      <c r="X21" s="10"/>
      <c r="Y21" s="10"/>
      <c r="Z21" s="10"/>
      <c r="AA21" s="10"/>
      <c r="AB21" s="10"/>
      <c r="AC21" s="10"/>
      <c r="AD21" s="10"/>
      <c r="AE21" s="10"/>
      <c r="AF21" s="10"/>
      <c r="AG21" s="10"/>
      <c r="AH21" s="10"/>
    </row>
    <row r="22" spans="1:34" ht="15.75" customHeight="1">
      <c r="A22" s="10" t="s">
        <v>92</v>
      </c>
      <c r="B22" s="11" t="s">
        <v>104</v>
      </c>
      <c r="C22" s="10" t="s">
        <v>109</v>
      </c>
      <c r="D22" s="10" t="s">
        <v>110</v>
      </c>
      <c r="E22" s="10" t="s">
        <v>111</v>
      </c>
      <c r="F22" s="10" t="s">
        <v>112</v>
      </c>
      <c r="G22" s="10" t="s">
        <v>38</v>
      </c>
      <c r="H22" s="10" t="s">
        <v>97</v>
      </c>
      <c r="I22" s="10">
        <v>3</v>
      </c>
      <c r="J22" s="10">
        <v>0</v>
      </c>
      <c r="K22" s="10">
        <f t="shared" si="0"/>
        <v>3</v>
      </c>
      <c r="L22" s="10">
        <f t="shared" si="1"/>
        <v>0</v>
      </c>
      <c r="M22" s="10">
        <f t="shared" si="2"/>
        <v>0</v>
      </c>
      <c r="N22" s="10">
        <v>0</v>
      </c>
      <c r="O22" s="10" t="s">
        <v>47</v>
      </c>
      <c r="P22" s="10" t="s">
        <v>48</v>
      </c>
      <c r="Q22" s="10" t="s">
        <v>68</v>
      </c>
      <c r="R22" s="11" t="s">
        <v>41</v>
      </c>
      <c r="S22" s="10"/>
      <c r="T22" s="10"/>
      <c r="U22" s="10"/>
      <c r="V22" s="10"/>
      <c r="W22" s="10"/>
      <c r="X22" s="10"/>
      <c r="Y22" s="10"/>
      <c r="Z22" s="10"/>
      <c r="AA22" s="10"/>
      <c r="AB22" s="10"/>
      <c r="AC22" s="10"/>
      <c r="AD22" s="10"/>
      <c r="AE22" s="10"/>
      <c r="AF22" s="10"/>
      <c r="AG22" s="10"/>
      <c r="AH22" s="10"/>
    </row>
    <row r="23" spans="1:34" ht="15.75" customHeight="1">
      <c r="A23" s="10" t="s">
        <v>92</v>
      </c>
      <c r="B23" s="12" t="s">
        <v>33</v>
      </c>
      <c r="C23" s="10" t="s">
        <v>113</v>
      </c>
      <c r="D23" s="10" t="s">
        <v>114</v>
      </c>
      <c r="E23" s="10" t="s">
        <v>115</v>
      </c>
      <c r="F23" s="10" t="s">
        <v>116</v>
      </c>
      <c r="G23" s="10" t="s">
        <v>38</v>
      </c>
      <c r="H23" s="10" t="s">
        <v>97</v>
      </c>
      <c r="I23" s="10">
        <v>6</v>
      </c>
      <c r="J23" s="10">
        <v>0</v>
      </c>
      <c r="K23" s="10">
        <f t="shared" si="0"/>
        <v>6</v>
      </c>
      <c r="L23" s="10">
        <f t="shared" si="1"/>
        <v>0</v>
      </c>
      <c r="M23" s="10">
        <f t="shared" si="2"/>
        <v>0</v>
      </c>
      <c r="N23" s="10">
        <v>0</v>
      </c>
      <c r="O23" s="10" t="s">
        <v>47</v>
      </c>
      <c r="P23" s="10" t="s">
        <v>48</v>
      </c>
      <c r="Q23" s="10" t="s">
        <v>68</v>
      </c>
      <c r="R23" s="11" t="s">
        <v>41</v>
      </c>
      <c r="S23" s="10"/>
      <c r="T23" s="10"/>
      <c r="U23" s="10"/>
      <c r="V23" s="10"/>
      <c r="W23" s="10"/>
      <c r="X23" s="10"/>
      <c r="Y23" s="10"/>
      <c r="Z23" s="10"/>
      <c r="AA23" s="10"/>
      <c r="AB23" s="10"/>
      <c r="AC23" s="10"/>
      <c r="AD23" s="10"/>
      <c r="AE23" s="10"/>
      <c r="AF23" s="10"/>
      <c r="AG23" s="10"/>
      <c r="AH23" s="10"/>
    </row>
    <row r="24" spans="1:34" ht="15.75" customHeight="1">
      <c r="A24" s="10" t="s">
        <v>92</v>
      </c>
      <c r="B24" s="12" t="s">
        <v>33</v>
      </c>
      <c r="C24" s="10" t="s">
        <v>113</v>
      </c>
      <c r="D24" s="10" t="s">
        <v>117</v>
      </c>
      <c r="E24" s="10" t="s">
        <v>118</v>
      </c>
      <c r="F24" s="10" t="s">
        <v>119</v>
      </c>
      <c r="G24" s="10" t="s">
        <v>38</v>
      </c>
      <c r="H24" s="10" t="s">
        <v>97</v>
      </c>
      <c r="I24" s="10">
        <v>3</v>
      </c>
      <c r="J24" s="10">
        <v>0</v>
      </c>
      <c r="K24" s="10">
        <f t="shared" si="0"/>
        <v>3</v>
      </c>
      <c r="L24" s="10">
        <f t="shared" si="1"/>
        <v>0</v>
      </c>
      <c r="M24" s="10">
        <f t="shared" si="2"/>
        <v>0</v>
      </c>
      <c r="N24" s="10">
        <v>0</v>
      </c>
      <c r="O24" s="10" t="s">
        <v>47</v>
      </c>
      <c r="P24" s="10" t="s">
        <v>48</v>
      </c>
      <c r="Q24" s="10" t="s">
        <v>68</v>
      </c>
      <c r="R24" s="11" t="s">
        <v>41</v>
      </c>
      <c r="S24" s="10"/>
      <c r="T24" s="10"/>
      <c r="U24" s="10"/>
      <c r="V24" s="10"/>
      <c r="W24" s="10"/>
      <c r="X24" s="10"/>
      <c r="Y24" s="10"/>
      <c r="Z24" s="10"/>
      <c r="AA24" s="10"/>
      <c r="AB24" s="10"/>
      <c r="AC24" s="10"/>
      <c r="AD24" s="10"/>
      <c r="AE24" s="10"/>
      <c r="AF24" s="10"/>
      <c r="AG24" s="10"/>
      <c r="AH24" s="10"/>
    </row>
    <row r="25" spans="1:34" ht="15.75" customHeight="1">
      <c r="A25" s="10" t="s">
        <v>92</v>
      </c>
      <c r="B25" s="10" t="s">
        <v>33</v>
      </c>
      <c r="C25" s="10" t="s">
        <v>60</v>
      </c>
      <c r="D25" s="10" t="s">
        <v>120</v>
      </c>
      <c r="E25" s="10" t="s">
        <v>121</v>
      </c>
      <c r="F25" s="10" t="s">
        <v>122</v>
      </c>
      <c r="G25" s="10" t="s">
        <v>38</v>
      </c>
      <c r="H25" s="10" t="s">
        <v>97</v>
      </c>
      <c r="I25" s="10">
        <v>5</v>
      </c>
      <c r="J25" s="10">
        <v>0</v>
      </c>
      <c r="K25" s="10">
        <f t="shared" si="0"/>
        <v>5</v>
      </c>
      <c r="L25" s="10">
        <f t="shared" si="1"/>
        <v>0</v>
      </c>
      <c r="M25" s="10">
        <f t="shared" si="2"/>
        <v>0</v>
      </c>
      <c r="N25" s="10">
        <v>0</v>
      </c>
      <c r="O25" s="10" t="s">
        <v>47</v>
      </c>
      <c r="P25" s="10" t="s">
        <v>48</v>
      </c>
      <c r="Q25" s="10" t="s">
        <v>68</v>
      </c>
      <c r="R25" s="11" t="s">
        <v>41</v>
      </c>
      <c r="S25" s="10"/>
      <c r="T25" s="10"/>
      <c r="U25" s="10"/>
      <c r="V25" s="10"/>
      <c r="W25" s="10"/>
      <c r="X25" s="10"/>
      <c r="Y25" s="10"/>
      <c r="Z25" s="10"/>
      <c r="AA25" s="10"/>
      <c r="AB25" s="10"/>
      <c r="AC25" s="10"/>
      <c r="AD25" s="10"/>
      <c r="AE25" s="10"/>
      <c r="AF25" s="10"/>
      <c r="AG25" s="10"/>
      <c r="AH25" s="10"/>
    </row>
    <row r="26" spans="1:34" ht="15.75" customHeight="1">
      <c r="A26" s="10" t="s">
        <v>92</v>
      </c>
      <c r="B26" s="11" t="s">
        <v>33</v>
      </c>
      <c r="C26" s="10" t="s">
        <v>43</v>
      </c>
      <c r="D26" s="10" t="s">
        <v>44</v>
      </c>
      <c r="E26" s="10" t="s">
        <v>45</v>
      </c>
      <c r="F26" s="10" t="s">
        <v>46</v>
      </c>
      <c r="G26" s="10" t="s">
        <v>38</v>
      </c>
      <c r="H26" s="10" t="s">
        <v>97</v>
      </c>
      <c r="I26" s="10">
        <v>3</v>
      </c>
      <c r="J26" s="10">
        <v>0</v>
      </c>
      <c r="K26" s="10">
        <f t="shared" si="0"/>
        <v>3</v>
      </c>
      <c r="L26" s="10">
        <f t="shared" si="1"/>
        <v>0</v>
      </c>
      <c r="M26" s="10">
        <f t="shared" si="2"/>
        <v>0</v>
      </c>
      <c r="N26" s="10">
        <v>0</v>
      </c>
      <c r="O26" s="10" t="s">
        <v>47</v>
      </c>
      <c r="P26" s="10" t="s">
        <v>48</v>
      </c>
      <c r="Q26" s="10" t="s">
        <v>68</v>
      </c>
      <c r="R26" s="11" t="s">
        <v>41</v>
      </c>
      <c r="S26" s="10"/>
      <c r="T26" s="10"/>
      <c r="U26" s="10"/>
      <c r="V26" s="10"/>
      <c r="W26" s="10"/>
      <c r="X26" s="10"/>
      <c r="Y26" s="10"/>
      <c r="Z26" s="10"/>
      <c r="AA26" s="10"/>
      <c r="AB26" s="10"/>
      <c r="AC26" s="10"/>
      <c r="AD26" s="10"/>
      <c r="AE26" s="10"/>
      <c r="AF26" s="10"/>
      <c r="AG26" s="10"/>
      <c r="AH26" s="10"/>
    </row>
    <row r="27" spans="1:34" ht="15.75" customHeight="1">
      <c r="A27" s="10" t="s">
        <v>92</v>
      </c>
      <c r="B27" s="11" t="s">
        <v>33</v>
      </c>
      <c r="C27" s="10" t="s">
        <v>43</v>
      </c>
      <c r="D27" s="10" t="s">
        <v>54</v>
      </c>
      <c r="E27" s="10" t="s">
        <v>55</v>
      </c>
      <c r="F27" s="10" t="s">
        <v>56</v>
      </c>
      <c r="G27" s="10" t="s">
        <v>38</v>
      </c>
      <c r="H27" s="10" t="s">
        <v>97</v>
      </c>
      <c r="I27" s="10">
        <v>2</v>
      </c>
      <c r="J27" s="10">
        <v>0</v>
      </c>
      <c r="K27" s="10">
        <f t="shared" si="0"/>
        <v>2</v>
      </c>
      <c r="L27" s="10">
        <f t="shared" si="1"/>
        <v>0</v>
      </c>
      <c r="M27" s="10">
        <f t="shared" si="2"/>
        <v>0</v>
      </c>
      <c r="N27" s="10">
        <v>0</v>
      </c>
      <c r="O27" s="10" t="s">
        <v>47</v>
      </c>
      <c r="P27" s="10" t="s">
        <v>48</v>
      </c>
      <c r="Q27" s="10" t="s">
        <v>68</v>
      </c>
      <c r="R27" s="11" t="s">
        <v>41</v>
      </c>
      <c r="S27" s="10"/>
      <c r="T27" s="10"/>
      <c r="U27" s="10"/>
      <c r="V27" s="10"/>
      <c r="W27" s="10"/>
      <c r="X27" s="10"/>
      <c r="Y27" s="10"/>
      <c r="Z27" s="10"/>
      <c r="AA27" s="10"/>
      <c r="AB27" s="10"/>
      <c r="AC27" s="10"/>
      <c r="AD27" s="10"/>
      <c r="AE27" s="10"/>
      <c r="AF27" s="10"/>
      <c r="AG27" s="10"/>
      <c r="AH27" s="10"/>
    </row>
    <row r="28" spans="1:34" ht="15.75" customHeight="1">
      <c r="A28" s="10" t="s">
        <v>92</v>
      </c>
      <c r="B28" s="10" t="s">
        <v>80</v>
      </c>
      <c r="C28" s="10" t="s">
        <v>81</v>
      </c>
      <c r="D28" s="10" t="s">
        <v>82</v>
      </c>
      <c r="E28" s="10" t="s">
        <v>83</v>
      </c>
      <c r="F28" s="10" t="s">
        <v>123</v>
      </c>
      <c r="G28" s="10" t="s">
        <v>38</v>
      </c>
      <c r="H28" s="10" t="s">
        <v>97</v>
      </c>
      <c r="I28" s="10">
        <v>9</v>
      </c>
      <c r="J28" s="10">
        <v>4</v>
      </c>
      <c r="K28" s="10">
        <f t="shared" si="0"/>
        <v>5</v>
      </c>
      <c r="L28" s="10">
        <f t="shared" si="1"/>
        <v>0.44444444444444442</v>
      </c>
      <c r="M28" s="10">
        <f t="shared" si="2"/>
        <v>0.42410778197303323</v>
      </c>
      <c r="N28" s="10">
        <v>1</v>
      </c>
      <c r="O28" s="14">
        <v>45719</v>
      </c>
      <c r="P28" s="10" t="s">
        <v>53</v>
      </c>
      <c r="Q28" s="10" t="s">
        <v>68</v>
      </c>
      <c r="R28" s="11" t="s">
        <v>41</v>
      </c>
      <c r="S28" s="10"/>
      <c r="T28" s="10"/>
      <c r="U28" s="10"/>
      <c r="V28" s="10"/>
      <c r="W28" s="10"/>
      <c r="X28" s="10"/>
      <c r="Y28" s="10"/>
      <c r="Z28" s="10"/>
      <c r="AA28" s="10"/>
      <c r="AB28" s="10"/>
      <c r="AC28" s="10"/>
      <c r="AD28" s="10"/>
      <c r="AE28" s="10"/>
      <c r="AF28" s="10"/>
      <c r="AG28" s="10"/>
      <c r="AH28" s="10"/>
    </row>
    <row r="29" spans="1:34" ht="15.75" customHeight="1">
      <c r="A29" s="10" t="s">
        <v>92</v>
      </c>
      <c r="B29" s="10" t="s">
        <v>104</v>
      </c>
      <c r="C29" s="10" t="s">
        <v>124</v>
      </c>
      <c r="D29" s="10" t="s">
        <v>125</v>
      </c>
      <c r="E29" s="10" t="s">
        <v>126</v>
      </c>
      <c r="F29" s="10" t="s">
        <v>127</v>
      </c>
      <c r="G29" s="10" t="s">
        <v>38</v>
      </c>
      <c r="H29" s="10" t="s">
        <v>97</v>
      </c>
      <c r="I29" s="10">
        <v>9</v>
      </c>
      <c r="J29" s="10">
        <v>3</v>
      </c>
      <c r="K29" s="10">
        <f t="shared" si="0"/>
        <v>6</v>
      </c>
      <c r="L29" s="10">
        <f t="shared" si="1"/>
        <v>0.33333333333333331</v>
      </c>
      <c r="M29" s="10">
        <f t="shared" si="2"/>
        <v>0.31808083647977492</v>
      </c>
      <c r="N29" s="10">
        <v>1</v>
      </c>
      <c r="O29" s="14">
        <v>45810</v>
      </c>
      <c r="P29" s="10" t="s">
        <v>53</v>
      </c>
      <c r="Q29" s="10" t="s">
        <v>68</v>
      </c>
      <c r="R29" s="11" t="s">
        <v>41</v>
      </c>
      <c r="S29" s="10"/>
      <c r="T29" s="10"/>
      <c r="U29" s="10"/>
      <c r="V29" s="10"/>
      <c r="W29" s="10"/>
      <c r="X29" s="10"/>
      <c r="Y29" s="10"/>
      <c r="Z29" s="10"/>
      <c r="AA29" s="10"/>
      <c r="AB29" s="10"/>
      <c r="AC29" s="10"/>
      <c r="AD29" s="10"/>
      <c r="AE29" s="10"/>
      <c r="AF29" s="10"/>
      <c r="AG29" s="10"/>
      <c r="AH29" s="10"/>
    </row>
    <row r="30" spans="1:34" ht="15.75" customHeight="1">
      <c r="A30" s="10" t="s">
        <v>92</v>
      </c>
      <c r="B30" s="10" t="s">
        <v>104</v>
      </c>
      <c r="C30" s="10" t="s">
        <v>128</v>
      </c>
      <c r="D30" s="10" t="s">
        <v>129</v>
      </c>
      <c r="E30" s="10" t="s">
        <v>130</v>
      </c>
      <c r="F30" s="10" t="s">
        <v>131</v>
      </c>
      <c r="G30" s="10" t="s">
        <v>38</v>
      </c>
      <c r="H30" s="10" t="s">
        <v>97</v>
      </c>
      <c r="I30" s="10">
        <v>6</v>
      </c>
      <c r="J30" s="10">
        <v>0</v>
      </c>
      <c r="K30" s="10">
        <f t="shared" si="0"/>
        <v>6</v>
      </c>
      <c r="L30" s="10">
        <f t="shared" si="1"/>
        <v>0</v>
      </c>
      <c r="M30" s="10">
        <f t="shared" si="2"/>
        <v>0</v>
      </c>
      <c r="N30" s="10">
        <v>0</v>
      </c>
      <c r="O30" s="10" t="s">
        <v>47</v>
      </c>
      <c r="P30" s="10" t="s">
        <v>48</v>
      </c>
      <c r="Q30" s="10" t="s">
        <v>68</v>
      </c>
      <c r="R30" s="11" t="s">
        <v>41</v>
      </c>
      <c r="S30" s="10"/>
      <c r="T30" s="10"/>
      <c r="U30" s="10"/>
      <c r="V30" s="10"/>
      <c r="W30" s="10"/>
      <c r="X30" s="10"/>
      <c r="Y30" s="10"/>
      <c r="Z30" s="10"/>
      <c r="AA30" s="10"/>
      <c r="AB30" s="10"/>
      <c r="AC30" s="10"/>
      <c r="AD30" s="10"/>
      <c r="AE30" s="10"/>
      <c r="AF30" s="10"/>
      <c r="AG30" s="10"/>
      <c r="AH30" s="10"/>
    </row>
    <row r="31" spans="1:34" ht="15.75" customHeight="1">
      <c r="A31" s="10" t="s">
        <v>92</v>
      </c>
      <c r="B31" s="10" t="s">
        <v>75</v>
      </c>
      <c r="C31" s="10" t="s">
        <v>76</v>
      </c>
      <c r="D31" s="10" t="s">
        <v>85</v>
      </c>
      <c r="E31" s="10" t="s">
        <v>86</v>
      </c>
      <c r="F31" s="10" t="s">
        <v>87</v>
      </c>
      <c r="G31" s="10" t="s">
        <v>38</v>
      </c>
      <c r="H31" s="10" t="s">
        <v>97</v>
      </c>
      <c r="I31" s="10">
        <v>6</v>
      </c>
      <c r="J31" s="10">
        <v>0</v>
      </c>
      <c r="K31" s="10">
        <f t="shared" si="0"/>
        <v>6</v>
      </c>
      <c r="L31" s="10">
        <f t="shared" si="1"/>
        <v>0</v>
      </c>
      <c r="M31" s="10">
        <f t="shared" si="2"/>
        <v>0</v>
      </c>
      <c r="N31" s="10">
        <v>0</v>
      </c>
      <c r="O31" s="10" t="s">
        <v>47</v>
      </c>
      <c r="P31" s="10" t="s">
        <v>48</v>
      </c>
      <c r="Q31" s="10" t="s">
        <v>68</v>
      </c>
      <c r="R31" s="11" t="s">
        <v>41</v>
      </c>
      <c r="S31" s="10"/>
      <c r="T31" s="10"/>
      <c r="U31" s="10"/>
      <c r="V31" s="10"/>
      <c r="W31" s="10"/>
      <c r="X31" s="10"/>
      <c r="Y31" s="10"/>
      <c r="Z31" s="10"/>
      <c r="AA31" s="10"/>
      <c r="AB31" s="10"/>
      <c r="AC31" s="10"/>
      <c r="AD31" s="10"/>
      <c r="AE31" s="10"/>
      <c r="AF31" s="10"/>
      <c r="AG31" s="10"/>
      <c r="AH31" s="10"/>
    </row>
    <row r="32" spans="1:34" ht="15.75" customHeight="1">
      <c r="A32" s="10" t="s">
        <v>92</v>
      </c>
      <c r="B32" s="12" t="s">
        <v>33</v>
      </c>
      <c r="C32" s="10" t="s">
        <v>113</v>
      </c>
      <c r="D32" s="10" t="s">
        <v>117</v>
      </c>
      <c r="E32" s="10" t="s">
        <v>132</v>
      </c>
      <c r="F32" s="10" t="s">
        <v>133</v>
      </c>
      <c r="G32" s="10" t="s">
        <v>38</v>
      </c>
      <c r="H32" s="10" t="s">
        <v>97</v>
      </c>
      <c r="I32" s="10">
        <v>6</v>
      </c>
      <c r="J32" s="10">
        <v>0</v>
      </c>
      <c r="K32" s="10">
        <f t="shared" si="0"/>
        <v>6</v>
      </c>
      <c r="L32" s="10">
        <f t="shared" si="1"/>
        <v>0</v>
      </c>
      <c r="M32" s="10">
        <f t="shared" si="2"/>
        <v>0</v>
      </c>
      <c r="N32" s="10">
        <v>0</v>
      </c>
      <c r="O32" s="10" t="s">
        <v>47</v>
      </c>
      <c r="P32" s="10" t="s">
        <v>48</v>
      </c>
      <c r="Q32" s="10" t="s">
        <v>68</v>
      </c>
      <c r="R32" s="11" t="s">
        <v>41</v>
      </c>
      <c r="S32" s="10"/>
      <c r="T32" s="10"/>
      <c r="U32" s="10"/>
      <c r="V32" s="10"/>
      <c r="W32" s="10"/>
      <c r="X32" s="10"/>
      <c r="Y32" s="10"/>
      <c r="Z32" s="10"/>
      <c r="AA32" s="10"/>
      <c r="AB32" s="10"/>
      <c r="AC32" s="10"/>
      <c r="AD32" s="10"/>
      <c r="AE32" s="10"/>
      <c r="AF32" s="10"/>
      <c r="AG32" s="10"/>
      <c r="AH32" s="10"/>
    </row>
    <row r="33" spans="1:34" ht="15.75" customHeight="1">
      <c r="A33" s="11" t="s">
        <v>134</v>
      </c>
      <c r="B33" s="10" t="s">
        <v>33</v>
      </c>
      <c r="C33" s="10" t="s">
        <v>60</v>
      </c>
      <c r="D33" s="10" t="s">
        <v>120</v>
      </c>
      <c r="E33" s="10" t="s">
        <v>121</v>
      </c>
      <c r="F33" s="10" t="s">
        <v>122</v>
      </c>
      <c r="G33" s="10" t="s">
        <v>38</v>
      </c>
      <c r="H33" s="10" t="s">
        <v>39</v>
      </c>
      <c r="I33" s="10">
        <v>10</v>
      </c>
      <c r="J33" s="10">
        <v>10</v>
      </c>
      <c r="K33" s="10">
        <f t="shared" si="0"/>
        <v>0</v>
      </c>
      <c r="L33" s="10">
        <f t="shared" si="1"/>
        <v>1</v>
      </c>
      <c r="M33" s="10">
        <f t="shared" si="2"/>
        <v>1</v>
      </c>
      <c r="N33" s="10">
        <v>1</v>
      </c>
      <c r="O33" s="14">
        <v>45812</v>
      </c>
      <c r="P33" s="10" t="s">
        <v>57</v>
      </c>
      <c r="Q33" s="10" t="s">
        <v>68</v>
      </c>
      <c r="R33" s="11" t="s">
        <v>41</v>
      </c>
      <c r="S33" s="10"/>
      <c r="T33" s="10"/>
      <c r="U33" s="10"/>
      <c r="V33" s="10"/>
      <c r="W33" s="10"/>
      <c r="X33" s="10"/>
      <c r="Y33" s="10"/>
      <c r="Z33" s="10"/>
      <c r="AA33" s="10"/>
      <c r="AB33" s="10"/>
      <c r="AC33" s="10"/>
      <c r="AD33" s="10"/>
      <c r="AE33" s="10"/>
      <c r="AF33" s="10"/>
      <c r="AG33" s="10"/>
      <c r="AH33" s="10"/>
    </row>
    <row r="34" spans="1:34" ht="15.75" customHeight="1">
      <c r="A34" s="10" t="s">
        <v>135</v>
      </c>
      <c r="B34" s="10" t="s">
        <v>33</v>
      </c>
      <c r="C34" s="10" t="s">
        <v>113</v>
      </c>
      <c r="D34" s="10" t="s">
        <v>114</v>
      </c>
      <c r="E34" s="10" t="s">
        <v>136</v>
      </c>
      <c r="F34" s="10" t="s">
        <v>137</v>
      </c>
      <c r="G34" s="10" t="s">
        <v>38</v>
      </c>
      <c r="H34" s="10" t="s">
        <v>39</v>
      </c>
      <c r="I34" s="10">
        <v>8</v>
      </c>
      <c r="J34" s="10">
        <v>8</v>
      </c>
      <c r="K34" s="10">
        <f t="shared" si="0"/>
        <v>0</v>
      </c>
      <c r="L34" s="10">
        <f t="shared" si="1"/>
        <v>1</v>
      </c>
      <c r="M34" s="10">
        <f t="shared" si="2"/>
        <v>0.90308998699194354</v>
      </c>
      <c r="N34" s="10">
        <v>1</v>
      </c>
      <c r="O34" s="14">
        <v>45908</v>
      </c>
      <c r="P34" s="10" t="s">
        <v>40</v>
      </c>
      <c r="Q34" s="10">
        <v>1</v>
      </c>
      <c r="R34" s="11" t="s">
        <v>41</v>
      </c>
      <c r="S34" s="10"/>
      <c r="T34" s="10"/>
      <c r="U34" s="10"/>
      <c r="V34" s="10"/>
      <c r="W34" s="10"/>
      <c r="X34" s="10"/>
      <c r="Y34" s="10"/>
      <c r="Z34" s="10"/>
      <c r="AA34" s="10"/>
      <c r="AB34" s="10"/>
      <c r="AC34" s="10"/>
      <c r="AD34" s="10"/>
      <c r="AE34" s="10"/>
      <c r="AF34" s="10"/>
      <c r="AG34" s="10"/>
      <c r="AH34" s="10"/>
    </row>
    <row r="35" spans="1:34" ht="15.75" customHeight="1">
      <c r="A35" s="10" t="s">
        <v>138</v>
      </c>
      <c r="B35" s="10" t="s">
        <v>33</v>
      </c>
      <c r="C35" s="10" t="s">
        <v>113</v>
      </c>
      <c r="D35" s="10" t="s">
        <v>114</v>
      </c>
      <c r="E35" s="10" t="s">
        <v>139</v>
      </c>
      <c r="F35" s="10" t="s">
        <v>140</v>
      </c>
      <c r="G35" s="10" t="s">
        <v>38</v>
      </c>
      <c r="H35" s="10" t="s">
        <v>39</v>
      </c>
      <c r="I35" s="10">
        <v>9</v>
      </c>
      <c r="J35" s="10">
        <v>9</v>
      </c>
      <c r="K35" s="10">
        <f t="shared" si="0"/>
        <v>0</v>
      </c>
      <c r="L35" s="10">
        <f t="shared" si="1"/>
        <v>1</v>
      </c>
      <c r="M35" s="10">
        <f t="shared" si="2"/>
        <v>0.95424250943932487</v>
      </c>
      <c r="N35" s="10">
        <v>1</v>
      </c>
      <c r="O35" s="14">
        <v>45813</v>
      </c>
      <c r="P35" s="10" t="s">
        <v>40</v>
      </c>
      <c r="Q35" s="10" t="s">
        <v>68</v>
      </c>
      <c r="R35" s="11" t="s">
        <v>41</v>
      </c>
      <c r="S35" s="10"/>
      <c r="T35" s="10"/>
      <c r="U35" s="10"/>
      <c r="V35" s="10"/>
      <c r="W35" s="10"/>
      <c r="X35" s="10"/>
      <c r="Y35" s="10"/>
      <c r="Z35" s="10"/>
      <c r="AA35" s="10"/>
      <c r="AB35" s="10"/>
      <c r="AC35" s="10"/>
      <c r="AD35" s="10"/>
      <c r="AE35" s="10"/>
      <c r="AF35" s="10"/>
      <c r="AG35" s="10"/>
      <c r="AH35" s="10"/>
    </row>
    <row r="36" spans="1:34" ht="15.75" customHeight="1">
      <c r="A36" s="10" t="s">
        <v>141</v>
      </c>
      <c r="B36" s="10" t="s">
        <v>33</v>
      </c>
      <c r="C36" s="10" t="s">
        <v>113</v>
      </c>
      <c r="D36" s="10" t="s">
        <v>114</v>
      </c>
      <c r="E36" s="10" t="s">
        <v>139</v>
      </c>
      <c r="F36" s="10" t="s">
        <v>142</v>
      </c>
      <c r="G36" s="10" t="s">
        <v>38</v>
      </c>
      <c r="H36" s="10" t="s">
        <v>39</v>
      </c>
      <c r="I36" s="10">
        <v>8</v>
      </c>
      <c r="J36" s="10">
        <v>5</v>
      </c>
      <c r="K36" s="10">
        <f t="shared" si="0"/>
        <v>3</v>
      </c>
      <c r="L36" s="10">
        <f t="shared" si="1"/>
        <v>0.625</v>
      </c>
      <c r="M36" s="10">
        <f t="shared" si="2"/>
        <v>0.56443124186996474</v>
      </c>
      <c r="N36" s="10">
        <v>1</v>
      </c>
      <c r="O36" s="14">
        <v>45813</v>
      </c>
      <c r="P36" s="10" t="s">
        <v>40</v>
      </c>
      <c r="Q36" s="10" t="s">
        <v>68</v>
      </c>
      <c r="R36" s="10" t="s">
        <v>143</v>
      </c>
      <c r="S36" s="10"/>
      <c r="T36" s="10"/>
      <c r="U36" s="10"/>
      <c r="V36" s="10"/>
      <c r="W36" s="10"/>
      <c r="X36" s="10"/>
      <c r="Y36" s="10"/>
      <c r="Z36" s="10"/>
      <c r="AA36" s="10"/>
      <c r="AB36" s="10"/>
      <c r="AC36" s="10"/>
      <c r="AD36" s="10"/>
      <c r="AE36" s="10"/>
      <c r="AF36" s="10"/>
      <c r="AG36" s="10"/>
      <c r="AH36" s="10"/>
    </row>
    <row r="37" spans="1:34" ht="15.75" customHeight="1">
      <c r="A37" s="10" t="s">
        <v>144</v>
      </c>
      <c r="B37" s="10" t="s">
        <v>33</v>
      </c>
      <c r="C37" s="10" t="s">
        <v>113</v>
      </c>
      <c r="D37" s="10" t="s">
        <v>114</v>
      </c>
      <c r="E37" s="10" t="s">
        <v>139</v>
      </c>
      <c r="F37" s="10" t="s">
        <v>142</v>
      </c>
      <c r="G37" s="10" t="s">
        <v>38</v>
      </c>
      <c r="H37" s="10" t="s">
        <v>39</v>
      </c>
      <c r="I37" s="10">
        <v>11</v>
      </c>
      <c r="J37" s="10">
        <v>11</v>
      </c>
      <c r="K37" s="10">
        <f t="shared" si="0"/>
        <v>0</v>
      </c>
      <c r="L37" s="10">
        <f t="shared" si="1"/>
        <v>1</v>
      </c>
      <c r="M37" s="10">
        <f t="shared" si="2"/>
        <v>1.0413926851582251</v>
      </c>
      <c r="N37" s="10">
        <v>1</v>
      </c>
      <c r="O37" s="14">
        <v>45663</v>
      </c>
      <c r="P37" s="10" t="s">
        <v>40</v>
      </c>
      <c r="Q37" s="10" t="s">
        <v>68</v>
      </c>
      <c r="R37" s="11" t="s">
        <v>41</v>
      </c>
      <c r="S37" s="10"/>
      <c r="T37" s="10"/>
      <c r="U37" s="10"/>
      <c r="V37" s="10"/>
      <c r="W37" s="10"/>
      <c r="X37" s="10"/>
      <c r="Y37" s="10"/>
      <c r="Z37" s="10"/>
      <c r="AA37" s="10"/>
      <c r="AB37" s="10"/>
      <c r="AC37" s="10"/>
      <c r="AD37" s="10"/>
      <c r="AE37" s="10"/>
      <c r="AF37" s="10"/>
      <c r="AG37" s="10"/>
      <c r="AH37" s="10"/>
    </row>
    <row r="38" spans="1:34" ht="15.75" customHeight="1">
      <c r="A38" s="11" t="s">
        <v>145</v>
      </c>
      <c r="B38" s="10" t="s">
        <v>33</v>
      </c>
      <c r="C38" s="10" t="s">
        <v>113</v>
      </c>
      <c r="D38" s="10" t="s">
        <v>114</v>
      </c>
      <c r="E38" s="10" t="s">
        <v>139</v>
      </c>
      <c r="F38" s="10" t="s">
        <v>142</v>
      </c>
      <c r="G38" s="10" t="s">
        <v>38</v>
      </c>
      <c r="H38" s="10" t="s">
        <v>39</v>
      </c>
      <c r="I38" s="10">
        <v>14</v>
      </c>
      <c r="J38" s="10">
        <v>13</v>
      </c>
      <c r="K38" s="10">
        <f t="shared" si="0"/>
        <v>1</v>
      </c>
      <c r="L38" s="10">
        <f t="shared" si="1"/>
        <v>0.9285714285714286</v>
      </c>
      <c r="M38" s="10">
        <f t="shared" si="2"/>
        <v>1.0642617474155067</v>
      </c>
      <c r="N38" s="10">
        <v>1</v>
      </c>
      <c r="O38" s="10" t="s">
        <v>146</v>
      </c>
      <c r="P38" s="10" t="s">
        <v>40</v>
      </c>
      <c r="Q38" s="10" t="s">
        <v>68</v>
      </c>
      <c r="R38" s="11" t="s">
        <v>41</v>
      </c>
      <c r="S38" s="10"/>
      <c r="T38" s="10"/>
      <c r="U38" s="10"/>
      <c r="V38" s="10"/>
      <c r="W38" s="10"/>
      <c r="X38" s="10"/>
      <c r="Y38" s="10"/>
      <c r="Z38" s="10"/>
      <c r="AA38" s="10"/>
      <c r="AB38" s="10"/>
      <c r="AC38" s="10"/>
      <c r="AD38" s="10"/>
      <c r="AE38" s="10"/>
      <c r="AF38" s="10"/>
      <c r="AG38" s="10"/>
      <c r="AH38" s="10"/>
    </row>
    <row r="39" spans="1:34" ht="15.75" customHeight="1">
      <c r="A39" s="10" t="s">
        <v>147</v>
      </c>
      <c r="B39" s="10" t="s">
        <v>33</v>
      </c>
      <c r="C39" s="10" t="s">
        <v>113</v>
      </c>
      <c r="D39" s="10" t="s">
        <v>148</v>
      </c>
      <c r="E39" s="10" t="s">
        <v>132</v>
      </c>
      <c r="F39" s="10" t="s">
        <v>133</v>
      </c>
      <c r="G39" s="10" t="s">
        <v>38</v>
      </c>
      <c r="H39" s="10" t="s">
        <v>39</v>
      </c>
      <c r="I39" s="10">
        <v>6</v>
      </c>
      <c r="J39" s="10">
        <v>6</v>
      </c>
      <c r="K39" s="10">
        <f t="shared" si="0"/>
        <v>0</v>
      </c>
      <c r="L39" s="10">
        <f t="shared" si="1"/>
        <v>1</v>
      </c>
      <c r="M39" s="10">
        <f t="shared" si="2"/>
        <v>0.77815125038364363</v>
      </c>
      <c r="N39" s="10">
        <v>1</v>
      </c>
      <c r="O39" s="14">
        <v>45752</v>
      </c>
      <c r="P39" s="10" t="s">
        <v>40</v>
      </c>
      <c r="Q39" s="10" t="s">
        <v>68</v>
      </c>
      <c r="R39" s="11" t="s">
        <v>41</v>
      </c>
      <c r="S39" s="10"/>
      <c r="T39" s="10"/>
      <c r="U39" s="10"/>
      <c r="V39" s="10"/>
      <c r="W39" s="10"/>
      <c r="X39" s="10"/>
      <c r="Y39" s="10"/>
      <c r="Z39" s="10"/>
      <c r="AA39" s="10"/>
      <c r="AB39" s="10"/>
      <c r="AC39" s="10"/>
      <c r="AD39" s="10"/>
      <c r="AE39" s="10"/>
      <c r="AF39" s="10"/>
      <c r="AG39" s="10"/>
      <c r="AH39" s="10"/>
    </row>
    <row r="40" spans="1:34" ht="15.75" customHeight="1">
      <c r="A40" s="10" t="s">
        <v>149</v>
      </c>
      <c r="B40" s="12" t="s">
        <v>33</v>
      </c>
      <c r="C40" s="10" t="s">
        <v>150</v>
      </c>
      <c r="D40" s="10" t="s">
        <v>151</v>
      </c>
      <c r="E40" s="10" t="s">
        <v>152</v>
      </c>
      <c r="F40" s="10" t="s">
        <v>153</v>
      </c>
      <c r="G40" s="10" t="s">
        <v>38</v>
      </c>
      <c r="H40" s="10" t="s">
        <v>39</v>
      </c>
      <c r="I40" s="10">
        <v>8</v>
      </c>
      <c r="J40" s="10">
        <v>7</v>
      </c>
      <c r="K40" s="10">
        <f t="shared" si="0"/>
        <v>1</v>
      </c>
      <c r="L40" s="10">
        <f t="shared" si="1"/>
        <v>0.875</v>
      </c>
      <c r="M40" s="10">
        <f t="shared" si="2"/>
        <v>0.79020373861795057</v>
      </c>
      <c r="N40" s="10">
        <v>1</v>
      </c>
      <c r="O40" s="14">
        <v>45840</v>
      </c>
      <c r="P40" s="10" t="s">
        <v>53</v>
      </c>
      <c r="Q40" s="10">
        <v>0</v>
      </c>
      <c r="R40" s="11" t="s">
        <v>41</v>
      </c>
      <c r="S40" s="10"/>
      <c r="T40" s="10"/>
      <c r="U40" s="10"/>
      <c r="V40" s="10"/>
      <c r="W40" s="10"/>
      <c r="X40" s="10"/>
      <c r="Y40" s="10"/>
      <c r="Z40" s="10"/>
      <c r="AA40" s="10"/>
      <c r="AB40" s="10"/>
      <c r="AC40" s="10"/>
      <c r="AD40" s="10"/>
      <c r="AE40" s="10"/>
      <c r="AF40" s="10"/>
      <c r="AG40" s="10"/>
      <c r="AH40" s="10"/>
    </row>
    <row r="41" spans="1:34" ht="15.75" customHeight="1">
      <c r="A41" s="11" t="s">
        <v>154</v>
      </c>
      <c r="B41" s="10" t="s">
        <v>104</v>
      </c>
      <c r="C41" s="10" t="s">
        <v>155</v>
      </c>
      <c r="D41" s="10" t="s">
        <v>156</v>
      </c>
      <c r="E41" s="10" t="s">
        <v>157</v>
      </c>
      <c r="F41" s="10" t="s">
        <v>158</v>
      </c>
      <c r="G41" s="10" t="s">
        <v>38</v>
      </c>
      <c r="H41" s="10" t="s">
        <v>52</v>
      </c>
      <c r="I41" s="10">
        <v>10</v>
      </c>
      <c r="J41" s="10">
        <v>10</v>
      </c>
      <c r="K41" s="10">
        <f t="shared" si="0"/>
        <v>0</v>
      </c>
      <c r="L41" s="10">
        <f t="shared" si="1"/>
        <v>1</v>
      </c>
      <c r="M41" s="10">
        <f t="shared" si="2"/>
        <v>1</v>
      </c>
      <c r="N41" s="10">
        <v>1</v>
      </c>
      <c r="O41" s="14">
        <v>45873</v>
      </c>
      <c r="P41" s="10" t="s">
        <v>40</v>
      </c>
      <c r="Q41" s="10" t="s">
        <v>68</v>
      </c>
      <c r="R41" s="11" t="s">
        <v>41</v>
      </c>
      <c r="S41" s="10"/>
      <c r="T41" s="10"/>
      <c r="U41" s="10"/>
      <c r="V41" s="10"/>
      <c r="W41" s="10"/>
      <c r="X41" s="10"/>
      <c r="Y41" s="10"/>
      <c r="Z41" s="10"/>
      <c r="AA41" s="10"/>
      <c r="AB41" s="10"/>
      <c r="AC41" s="10"/>
      <c r="AD41" s="10"/>
      <c r="AE41" s="10"/>
      <c r="AF41" s="10"/>
      <c r="AG41" s="10"/>
      <c r="AH41" s="10"/>
    </row>
    <row r="42" spans="1:34" ht="15.75" customHeight="1">
      <c r="A42" s="11" t="s">
        <v>154</v>
      </c>
      <c r="B42" s="10" t="s">
        <v>104</v>
      </c>
      <c r="C42" s="10" t="s">
        <v>155</v>
      </c>
      <c r="D42" s="10" t="s">
        <v>156</v>
      </c>
      <c r="E42" s="10" t="s">
        <v>159</v>
      </c>
      <c r="F42" s="10" t="s">
        <v>160</v>
      </c>
      <c r="G42" s="10" t="s">
        <v>38</v>
      </c>
      <c r="H42" s="10" t="s">
        <v>52</v>
      </c>
      <c r="I42" s="10">
        <v>12</v>
      </c>
      <c r="J42" s="10">
        <v>11</v>
      </c>
      <c r="K42" s="10">
        <f t="shared" si="0"/>
        <v>1</v>
      </c>
      <c r="L42" s="10">
        <f t="shared" si="1"/>
        <v>0.91666666666666663</v>
      </c>
      <c r="M42" s="10">
        <f t="shared" si="2"/>
        <v>0.98924947554365605</v>
      </c>
      <c r="N42" s="10">
        <v>1</v>
      </c>
      <c r="O42" s="14">
        <v>45874</v>
      </c>
      <c r="P42" s="10" t="s">
        <v>40</v>
      </c>
      <c r="Q42" s="10" t="s">
        <v>68</v>
      </c>
      <c r="R42" s="11" t="s">
        <v>41</v>
      </c>
      <c r="S42" s="10"/>
      <c r="T42" s="10"/>
      <c r="U42" s="10"/>
      <c r="V42" s="10"/>
      <c r="W42" s="10"/>
      <c r="X42" s="10"/>
      <c r="Y42" s="10"/>
      <c r="Z42" s="10"/>
      <c r="AA42" s="10"/>
      <c r="AB42" s="10"/>
      <c r="AC42" s="10"/>
      <c r="AD42" s="10"/>
      <c r="AE42" s="10"/>
      <c r="AF42" s="10"/>
      <c r="AG42" s="10"/>
      <c r="AH42" s="10"/>
    </row>
    <row r="43" spans="1:34" ht="15.75" customHeight="1">
      <c r="A43" s="11" t="s">
        <v>154</v>
      </c>
      <c r="B43" s="10" t="s">
        <v>104</v>
      </c>
      <c r="C43" s="10" t="s">
        <v>155</v>
      </c>
      <c r="D43" s="10" t="s">
        <v>156</v>
      </c>
      <c r="E43" s="10" t="s">
        <v>159</v>
      </c>
      <c r="F43" s="10" t="s">
        <v>161</v>
      </c>
      <c r="G43" s="10" t="s">
        <v>38</v>
      </c>
      <c r="H43" s="10" t="s">
        <v>52</v>
      </c>
      <c r="I43" s="10">
        <v>15</v>
      </c>
      <c r="J43" s="10">
        <v>14</v>
      </c>
      <c r="K43" s="10">
        <f t="shared" si="0"/>
        <v>1</v>
      </c>
      <c r="L43" s="10">
        <f t="shared" si="1"/>
        <v>0.93333333333333335</v>
      </c>
      <c r="M43" s="10">
        <f t="shared" si="2"/>
        <v>1.0976851751186358</v>
      </c>
      <c r="N43" s="10">
        <v>1</v>
      </c>
      <c r="O43" s="14">
        <v>45874</v>
      </c>
      <c r="P43" s="10" t="s">
        <v>40</v>
      </c>
      <c r="Q43" s="10" t="s">
        <v>68</v>
      </c>
      <c r="R43" s="11" t="s">
        <v>41</v>
      </c>
      <c r="S43" s="10"/>
      <c r="T43" s="10"/>
      <c r="U43" s="10"/>
      <c r="V43" s="10"/>
      <c r="W43" s="10"/>
      <c r="X43" s="10"/>
      <c r="Y43" s="10"/>
      <c r="Z43" s="10"/>
      <c r="AA43" s="10"/>
      <c r="AB43" s="10"/>
      <c r="AC43" s="10"/>
      <c r="AD43" s="10"/>
      <c r="AE43" s="10"/>
      <c r="AF43" s="10"/>
      <c r="AG43" s="10"/>
      <c r="AH43" s="10"/>
    </row>
    <row r="44" spans="1:34" ht="15.75" customHeight="1">
      <c r="A44" s="11" t="s">
        <v>154</v>
      </c>
      <c r="B44" s="10" t="s">
        <v>104</v>
      </c>
      <c r="C44" s="10" t="s">
        <v>124</v>
      </c>
      <c r="D44" s="10" t="s">
        <v>125</v>
      </c>
      <c r="E44" s="10" t="s">
        <v>126</v>
      </c>
      <c r="F44" s="10" t="s">
        <v>162</v>
      </c>
      <c r="G44" s="10" t="s">
        <v>38</v>
      </c>
      <c r="H44" s="10" t="s">
        <v>52</v>
      </c>
      <c r="I44" s="10">
        <v>4</v>
      </c>
      <c r="J44" s="10">
        <v>3</v>
      </c>
      <c r="K44" s="10">
        <f t="shared" si="0"/>
        <v>1</v>
      </c>
      <c r="L44" s="10">
        <f t="shared" si="1"/>
        <v>0.75</v>
      </c>
      <c r="M44" s="10">
        <f t="shared" si="2"/>
        <v>0.45154499349597177</v>
      </c>
      <c r="N44" s="10">
        <v>1</v>
      </c>
      <c r="O44" s="14">
        <v>45721</v>
      </c>
      <c r="P44" s="10" t="s">
        <v>40</v>
      </c>
      <c r="Q44" s="10" t="s">
        <v>68</v>
      </c>
      <c r="R44" s="11" t="s">
        <v>41</v>
      </c>
      <c r="S44" s="10"/>
      <c r="T44" s="10"/>
      <c r="U44" s="10"/>
      <c r="V44" s="10"/>
      <c r="W44" s="10"/>
      <c r="X44" s="10"/>
      <c r="Y44" s="10"/>
      <c r="Z44" s="10"/>
      <c r="AA44" s="10"/>
      <c r="AB44" s="10"/>
      <c r="AC44" s="10"/>
      <c r="AD44" s="10"/>
      <c r="AE44" s="10"/>
      <c r="AF44" s="10"/>
      <c r="AG44" s="10"/>
      <c r="AH44" s="10"/>
    </row>
    <row r="45" spans="1:34" ht="15.75" customHeight="1">
      <c r="A45" s="11" t="s">
        <v>154</v>
      </c>
      <c r="B45" s="10" t="s">
        <v>33</v>
      </c>
      <c r="C45" s="10" t="s">
        <v>113</v>
      </c>
      <c r="D45" s="10" t="s">
        <v>163</v>
      </c>
      <c r="E45" s="10"/>
      <c r="F45" s="10" t="s">
        <v>164</v>
      </c>
      <c r="G45" s="10" t="s">
        <v>38</v>
      </c>
      <c r="H45" s="10" t="s">
        <v>52</v>
      </c>
      <c r="I45" s="10">
        <v>10</v>
      </c>
      <c r="J45" s="10">
        <v>10</v>
      </c>
      <c r="K45" s="10">
        <f t="shared" si="0"/>
        <v>0</v>
      </c>
      <c r="L45" s="10">
        <f t="shared" si="1"/>
        <v>1</v>
      </c>
      <c r="M45" s="10">
        <f t="shared" si="2"/>
        <v>1</v>
      </c>
      <c r="N45" s="10">
        <v>1</v>
      </c>
      <c r="O45" s="14">
        <v>45660</v>
      </c>
      <c r="P45" s="10" t="s">
        <v>53</v>
      </c>
      <c r="Q45" s="10" t="s">
        <v>68</v>
      </c>
      <c r="R45" s="11" t="s">
        <v>41</v>
      </c>
      <c r="S45" s="10"/>
      <c r="T45" s="10"/>
      <c r="U45" s="10"/>
      <c r="V45" s="10"/>
      <c r="W45" s="10"/>
      <c r="X45" s="10"/>
      <c r="Y45" s="10"/>
      <c r="Z45" s="10"/>
      <c r="AA45" s="10"/>
      <c r="AB45" s="10"/>
      <c r="AC45" s="10"/>
      <c r="AD45" s="10"/>
      <c r="AE45" s="10"/>
      <c r="AF45" s="10"/>
      <c r="AG45" s="10"/>
      <c r="AH45" s="10"/>
    </row>
    <row r="46" spans="1:34" ht="15.75" customHeight="1">
      <c r="A46" s="10" t="s">
        <v>165</v>
      </c>
      <c r="B46" s="10" t="s">
        <v>33</v>
      </c>
      <c r="C46" s="10" t="s">
        <v>113</v>
      </c>
      <c r="D46" s="10" t="s">
        <v>114</v>
      </c>
      <c r="E46" s="10" t="s">
        <v>139</v>
      </c>
      <c r="F46" s="10" t="s">
        <v>142</v>
      </c>
      <c r="G46" s="10" t="s">
        <v>166</v>
      </c>
      <c r="H46" s="10" t="s">
        <v>39</v>
      </c>
      <c r="I46" s="10">
        <v>36</v>
      </c>
      <c r="J46" s="10">
        <v>9</v>
      </c>
      <c r="K46" s="10">
        <f t="shared" si="0"/>
        <v>27</v>
      </c>
      <c r="L46" s="10">
        <f t="shared" si="1"/>
        <v>0.25</v>
      </c>
      <c r="M46" s="10">
        <f t="shared" si="2"/>
        <v>0.38907562519182182</v>
      </c>
      <c r="N46" s="10">
        <v>1</v>
      </c>
      <c r="O46" s="10" t="s">
        <v>167</v>
      </c>
      <c r="P46" s="10" t="s">
        <v>40</v>
      </c>
      <c r="Q46" s="10" t="s">
        <v>68</v>
      </c>
      <c r="R46" s="10"/>
      <c r="S46" s="10"/>
      <c r="T46" s="10"/>
      <c r="U46" s="10"/>
      <c r="V46" s="10"/>
      <c r="W46" s="10"/>
      <c r="X46" s="10"/>
      <c r="Y46" s="10"/>
      <c r="Z46" s="10"/>
      <c r="AA46" s="10"/>
      <c r="AB46" s="10"/>
      <c r="AC46" s="10"/>
      <c r="AD46" s="10"/>
      <c r="AE46" s="10"/>
      <c r="AF46" s="10"/>
      <c r="AG46" s="10"/>
      <c r="AH46" s="10"/>
    </row>
    <row r="47" spans="1:34" ht="15.75" customHeight="1">
      <c r="A47" s="11" t="s">
        <v>168</v>
      </c>
      <c r="B47" s="10" t="s">
        <v>104</v>
      </c>
      <c r="C47" s="10" t="s">
        <v>124</v>
      </c>
      <c r="D47" s="10" t="s">
        <v>125</v>
      </c>
      <c r="E47" s="10" t="s">
        <v>169</v>
      </c>
      <c r="F47" s="10" t="s">
        <v>170</v>
      </c>
      <c r="G47" s="10" t="s">
        <v>38</v>
      </c>
      <c r="H47" s="10" t="s">
        <v>39</v>
      </c>
      <c r="I47" s="10">
        <v>3</v>
      </c>
      <c r="J47" s="10">
        <v>3</v>
      </c>
      <c r="K47" s="10">
        <f t="shared" si="0"/>
        <v>0</v>
      </c>
      <c r="L47" s="10">
        <f t="shared" si="1"/>
        <v>1</v>
      </c>
      <c r="M47" s="10">
        <f t="shared" si="2"/>
        <v>0.47712125471966244</v>
      </c>
      <c r="N47" s="10"/>
      <c r="O47" s="14">
        <v>45874</v>
      </c>
      <c r="P47" s="10" t="s">
        <v>40</v>
      </c>
      <c r="Q47" s="10" t="s">
        <v>68</v>
      </c>
      <c r="R47" s="10"/>
      <c r="S47" s="10"/>
      <c r="T47" s="10"/>
      <c r="U47" s="10"/>
      <c r="V47" s="10"/>
      <c r="W47" s="10"/>
      <c r="X47" s="10"/>
      <c r="Y47" s="10"/>
      <c r="Z47" s="10"/>
      <c r="AA47" s="10"/>
      <c r="AB47" s="10"/>
      <c r="AC47" s="10"/>
      <c r="AD47" s="10"/>
      <c r="AE47" s="10"/>
      <c r="AF47" s="10"/>
      <c r="AG47" s="10"/>
      <c r="AH47" s="10"/>
    </row>
    <row r="48" spans="1:34" ht="15.75" customHeight="1">
      <c r="A48" s="11" t="s">
        <v>168</v>
      </c>
      <c r="B48" s="10" t="s">
        <v>104</v>
      </c>
      <c r="C48" s="10" t="s">
        <v>124</v>
      </c>
      <c r="D48" s="10" t="s">
        <v>125</v>
      </c>
      <c r="E48" s="10" t="s">
        <v>126</v>
      </c>
      <c r="F48" s="10" t="s">
        <v>127</v>
      </c>
      <c r="G48" s="10" t="s">
        <v>38</v>
      </c>
      <c r="H48" s="10" t="s">
        <v>39</v>
      </c>
      <c r="I48" s="10">
        <v>3</v>
      </c>
      <c r="J48" s="10">
        <v>2</v>
      </c>
      <c r="K48" s="10">
        <f t="shared" si="0"/>
        <v>1</v>
      </c>
      <c r="L48" s="10">
        <f t="shared" si="1"/>
        <v>0.66666666666666663</v>
      </c>
      <c r="M48" s="10">
        <f t="shared" si="2"/>
        <v>0.31808083647977492</v>
      </c>
      <c r="N48" s="10"/>
      <c r="O48" s="10">
        <v>7</v>
      </c>
      <c r="P48" s="10" t="s">
        <v>40</v>
      </c>
      <c r="Q48" s="10" t="s">
        <v>68</v>
      </c>
      <c r="R48" s="10"/>
      <c r="S48" s="10"/>
      <c r="T48" s="10"/>
      <c r="U48" s="10"/>
      <c r="V48" s="10"/>
      <c r="W48" s="10"/>
      <c r="X48" s="10"/>
      <c r="Y48" s="10"/>
      <c r="Z48" s="10"/>
      <c r="AA48" s="10"/>
      <c r="AB48" s="10"/>
      <c r="AC48" s="10"/>
      <c r="AD48" s="10"/>
      <c r="AE48" s="10"/>
      <c r="AF48" s="10"/>
      <c r="AG48" s="10"/>
      <c r="AH48" s="10"/>
    </row>
    <row r="49" spans="1:34" ht="15">
      <c r="A49" s="11" t="s">
        <v>168</v>
      </c>
      <c r="B49" s="10" t="s">
        <v>104</v>
      </c>
      <c r="C49" s="10" t="s">
        <v>171</v>
      </c>
      <c r="D49" s="10" t="s">
        <v>172</v>
      </c>
      <c r="E49" s="10" t="s">
        <v>173</v>
      </c>
      <c r="F49" s="10" t="s">
        <v>174</v>
      </c>
      <c r="G49" s="10" t="s">
        <v>38</v>
      </c>
      <c r="H49" s="10" t="s">
        <v>39</v>
      </c>
      <c r="I49" s="10">
        <v>5</v>
      </c>
      <c r="J49" s="10">
        <v>2</v>
      </c>
      <c r="K49" s="10">
        <f t="shared" si="0"/>
        <v>3</v>
      </c>
      <c r="L49" s="10">
        <f t="shared" si="1"/>
        <v>0.4</v>
      </c>
      <c r="M49" s="10">
        <f t="shared" si="2"/>
        <v>0.27958800173440757</v>
      </c>
      <c r="N49" s="10"/>
      <c r="O49" s="14">
        <v>45846</v>
      </c>
      <c r="P49" s="10" t="s">
        <v>40</v>
      </c>
      <c r="Q49" s="10" t="s">
        <v>68</v>
      </c>
      <c r="R49" s="10"/>
      <c r="S49" s="10"/>
      <c r="T49" s="10"/>
      <c r="U49" s="10"/>
      <c r="V49" s="10"/>
      <c r="W49" s="10"/>
      <c r="X49" s="10"/>
      <c r="Y49" s="10"/>
      <c r="Z49" s="10"/>
      <c r="AA49" s="10"/>
      <c r="AB49" s="10"/>
      <c r="AC49" s="10"/>
      <c r="AD49" s="10"/>
      <c r="AE49" s="10"/>
      <c r="AF49" s="10"/>
      <c r="AG49" s="10"/>
      <c r="AH49" s="10"/>
    </row>
    <row r="50" spans="1:34" ht="30">
      <c r="A50" s="11" t="s">
        <v>168</v>
      </c>
      <c r="B50" s="10" t="s">
        <v>104</v>
      </c>
      <c r="C50" s="10" t="s">
        <v>105</v>
      </c>
      <c r="D50" s="10" t="s">
        <v>175</v>
      </c>
      <c r="E50" s="10" t="s">
        <v>176</v>
      </c>
      <c r="F50" s="10" t="s">
        <v>177</v>
      </c>
      <c r="G50" s="10" t="s">
        <v>38</v>
      </c>
      <c r="H50" s="10" t="s">
        <v>39</v>
      </c>
      <c r="I50" s="15">
        <v>6</v>
      </c>
      <c r="J50" s="10">
        <v>3</v>
      </c>
      <c r="K50" s="10">
        <f t="shared" si="0"/>
        <v>3</v>
      </c>
      <c r="L50" s="10">
        <f t="shared" si="1"/>
        <v>0.5</v>
      </c>
      <c r="M50" s="10">
        <f t="shared" si="2"/>
        <v>0.38907562519182182</v>
      </c>
      <c r="N50" s="10"/>
      <c r="O50" s="14">
        <v>45719</v>
      </c>
      <c r="P50" s="10" t="s">
        <v>53</v>
      </c>
      <c r="Q50" s="10" t="s">
        <v>68</v>
      </c>
      <c r="R50" s="10"/>
      <c r="S50" s="10"/>
      <c r="T50" s="10"/>
      <c r="U50" s="10"/>
      <c r="V50" s="10"/>
      <c r="W50" s="10"/>
      <c r="X50" s="10"/>
      <c r="Y50" s="10"/>
      <c r="Z50" s="10"/>
      <c r="AA50" s="10"/>
      <c r="AB50" s="10"/>
      <c r="AC50" s="10"/>
      <c r="AD50" s="10"/>
      <c r="AE50" s="10"/>
      <c r="AF50" s="10"/>
      <c r="AG50" s="10"/>
      <c r="AH50" s="10"/>
    </row>
    <row r="51" spans="1:34" ht="15">
      <c r="A51" s="11" t="s">
        <v>168</v>
      </c>
      <c r="B51" s="10" t="s">
        <v>104</v>
      </c>
      <c r="C51" s="10" t="s">
        <v>105</v>
      </c>
      <c r="D51" s="10" t="s">
        <v>106</v>
      </c>
      <c r="E51" s="10" t="s">
        <v>178</v>
      </c>
      <c r="F51" s="10" t="s">
        <v>179</v>
      </c>
      <c r="G51" s="10" t="s">
        <v>38</v>
      </c>
      <c r="H51" s="10" t="s">
        <v>39</v>
      </c>
      <c r="I51" s="10">
        <v>6</v>
      </c>
      <c r="J51" s="10">
        <v>3</v>
      </c>
      <c r="K51" s="10">
        <f t="shared" si="0"/>
        <v>3</v>
      </c>
      <c r="L51" s="10">
        <f t="shared" si="1"/>
        <v>0.5</v>
      </c>
      <c r="M51" s="10">
        <f t="shared" si="2"/>
        <v>0.38907562519182182</v>
      </c>
      <c r="N51" s="10"/>
      <c r="O51" s="14">
        <v>45903</v>
      </c>
      <c r="P51" s="10" t="s">
        <v>53</v>
      </c>
      <c r="Q51" s="10" t="s">
        <v>68</v>
      </c>
      <c r="R51" s="10"/>
      <c r="S51" s="10"/>
      <c r="T51" s="10"/>
      <c r="U51" s="10"/>
      <c r="V51" s="10"/>
      <c r="W51" s="10"/>
      <c r="X51" s="10"/>
      <c r="Y51" s="10"/>
      <c r="Z51" s="10"/>
      <c r="AA51" s="10"/>
      <c r="AB51" s="10"/>
      <c r="AC51" s="10"/>
      <c r="AD51" s="10"/>
      <c r="AE51" s="10"/>
      <c r="AF51" s="10"/>
      <c r="AG51" s="10"/>
      <c r="AH51" s="10"/>
    </row>
    <row r="52" spans="1:34" ht="15">
      <c r="A52" s="11" t="s">
        <v>168</v>
      </c>
      <c r="B52" s="10" t="s">
        <v>104</v>
      </c>
      <c r="C52" s="10" t="s">
        <v>105</v>
      </c>
      <c r="D52" s="10" t="s">
        <v>106</v>
      </c>
      <c r="E52" s="10" t="s">
        <v>180</v>
      </c>
      <c r="F52" s="10" t="s">
        <v>181</v>
      </c>
      <c r="G52" s="10" t="s">
        <v>38</v>
      </c>
      <c r="H52" s="10" t="s">
        <v>39</v>
      </c>
      <c r="I52" s="10">
        <v>3</v>
      </c>
      <c r="J52" s="10">
        <v>3</v>
      </c>
      <c r="K52" s="10">
        <f t="shared" si="0"/>
        <v>0</v>
      </c>
      <c r="L52" s="10">
        <f t="shared" si="1"/>
        <v>1</v>
      </c>
      <c r="M52" s="10">
        <f t="shared" si="2"/>
        <v>0.47712125471966244</v>
      </c>
      <c r="N52" s="10"/>
      <c r="O52" s="14">
        <v>45691</v>
      </c>
      <c r="P52" s="10" t="s">
        <v>53</v>
      </c>
      <c r="Q52" s="10" t="s">
        <v>68</v>
      </c>
      <c r="R52" s="10"/>
      <c r="S52" s="10"/>
      <c r="T52" s="10"/>
      <c r="U52" s="10"/>
      <c r="V52" s="10"/>
      <c r="W52" s="10"/>
      <c r="X52" s="10"/>
      <c r="Y52" s="10"/>
      <c r="Z52" s="10"/>
      <c r="AA52" s="10"/>
      <c r="AB52" s="10"/>
      <c r="AC52" s="10"/>
      <c r="AD52" s="10"/>
      <c r="AE52" s="10"/>
      <c r="AF52" s="10"/>
      <c r="AG52" s="10"/>
      <c r="AH52" s="10"/>
    </row>
    <row r="53" spans="1:34" ht="15">
      <c r="A53" s="11" t="s">
        <v>168</v>
      </c>
      <c r="B53" s="10" t="s">
        <v>104</v>
      </c>
      <c r="C53" s="10" t="s">
        <v>182</v>
      </c>
      <c r="D53" s="10" t="s">
        <v>183</v>
      </c>
      <c r="E53" s="10" t="s">
        <v>184</v>
      </c>
      <c r="F53" s="10" t="s">
        <v>185</v>
      </c>
      <c r="G53" s="10" t="s">
        <v>38</v>
      </c>
      <c r="H53" s="10" t="s">
        <v>39</v>
      </c>
      <c r="I53" s="10">
        <v>2</v>
      </c>
      <c r="J53" s="10">
        <v>1</v>
      </c>
      <c r="K53" s="10">
        <f t="shared" si="0"/>
        <v>1</v>
      </c>
      <c r="L53" s="10">
        <f t="shared" si="1"/>
        <v>0.5</v>
      </c>
      <c r="M53" s="10">
        <f t="shared" si="2"/>
        <v>0.1505149978319906</v>
      </c>
      <c r="N53" s="10"/>
      <c r="O53" s="14">
        <v>45812</v>
      </c>
      <c r="P53" s="10" t="s">
        <v>57</v>
      </c>
      <c r="Q53" s="10" t="s">
        <v>68</v>
      </c>
      <c r="R53" s="10"/>
      <c r="S53" s="10"/>
      <c r="T53" s="10"/>
      <c r="U53" s="10"/>
      <c r="V53" s="10"/>
      <c r="W53" s="10"/>
      <c r="X53" s="10"/>
      <c r="Y53" s="10"/>
      <c r="Z53" s="10"/>
      <c r="AA53" s="10"/>
      <c r="AB53" s="10"/>
      <c r="AC53" s="10"/>
      <c r="AD53" s="10"/>
      <c r="AE53" s="10"/>
      <c r="AF53" s="10"/>
      <c r="AG53" s="10"/>
      <c r="AH53" s="10"/>
    </row>
    <row r="54" spans="1:34" ht="15">
      <c r="A54" s="11" t="s">
        <v>168</v>
      </c>
      <c r="B54" s="10" t="s">
        <v>104</v>
      </c>
      <c r="C54" s="10" t="s">
        <v>186</v>
      </c>
      <c r="D54" s="10" t="s">
        <v>187</v>
      </c>
      <c r="E54" s="10" t="s">
        <v>188</v>
      </c>
      <c r="F54" s="10" t="s">
        <v>189</v>
      </c>
      <c r="G54" s="10" t="s">
        <v>38</v>
      </c>
      <c r="H54" s="10" t="s">
        <v>39</v>
      </c>
      <c r="I54" s="10">
        <v>2</v>
      </c>
      <c r="J54" s="10">
        <v>2</v>
      </c>
      <c r="K54" s="10">
        <f t="shared" si="0"/>
        <v>0</v>
      </c>
      <c r="L54" s="10">
        <f t="shared" si="1"/>
        <v>1</v>
      </c>
      <c r="M54" s="10">
        <f t="shared" si="2"/>
        <v>0.3010299956639812</v>
      </c>
      <c r="N54" s="10"/>
      <c r="O54" s="14">
        <v>45755</v>
      </c>
      <c r="P54" s="10" t="s">
        <v>40</v>
      </c>
      <c r="Q54" s="10" t="s">
        <v>68</v>
      </c>
      <c r="R54" s="10"/>
      <c r="S54" s="10"/>
      <c r="T54" s="10"/>
      <c r="U54" s="10"/>
      <c r="V54" s="10"/>
      <c r="W54" s="10"/>
      <c r="X54" s="10"/>
      <c r="Y54" s="10"/>
      <c r="Z54" s="10"/>
      <c r="AA54" s="10"/>
      <c r="AB54" s="10"/>
      <c r="AC54" s="10"/>
      <c r="AD54" s="10"/>
      <c r="AE54" s="10"/>
      <c r="AF54" s="10"/>
      <c r="AG54" s="10"/>
      <c r="AH54" s="10"/>
    </row>
    <row r="55" spans="1:34" ht="15">
      <c r="A55" s="11" t="s">
        <v>168</v>
      </c>
      <c r="B55" s="10" t="s">
        <v>104</v>
      </c>
      <c r="C55" s="10" t="s">
        <v>186</v>
      </c>
      <c r="D55" s="10" t="s">
        <v>190</v>
      </c>
      <c r="E55" s="10" t="s">
        <v>191</v>
      </c>
      <c r="F55" s="10" t="s">
        <v>192</v>
      </c>
      <c r="G55" s="10" t="s">
        <v>38</v>
      </c>
      <c r="H55" s="10" t="s">
        <v>39</v>
      </c>
      <c r="I55" s="10">
        <v>7</v>
      </c>
      <c r="J55" s="10">
        <v>2</v>
      </c>
      <c r="K55" s="10">
        <f t="shared" si="0"/>
        <v>5</v>
      </c>
      <c r="L55" s="10">
        <f t="shared" si="1"/>
        <v>0.2857142857142857</v>
      </c>
      <c r="M55" s="10">
        <f t="shared" si="2"/>
        <v>0.24145658286121621</v>
      </c>
      <c r="N55" s="10"/>
      <c r="O55" s="14">
        <v>45724</v>
      </c>
      <c r="P55" s="10" t="s">
        <v>40</v>
      </c>
      <c r="Q55" s="10" t="s">
        <v>68</v>
      </c>
      <c r="R55" s="10"/>
      <c r="S55" s="10"/>
      <c r="T55" s="10"/>
      <c r="U55" s="10"/>
      <c r="V55" s="10"/>
      <c r="W55" s="10"/>
      <c r="X55" s="10"/>
      <c r="Y55" s="10"/>
      <c r="Z55" s="10"/>
      <c r="AA55" s="10"/>
      <c r="AB55" s="10"/>
      <c r="AC55" s="10"/>
      <c r="AD55" s="10"/>
      <c r="AE55" s="10"/>
      <c r="AF55" s="10"/>
      <c r="AG55" s="10"/>
      <c r="AH55" s="10"/>
    </row>
    <row r="56" spans="1:34" ht="15">
      <c r="A56" s="11" t="s">
        <v>168</v>
      </c>
      <c r="B56" s="10" t="s">
        <v>104</v>
      </c>
      <c r="C56" s="10" t="s">
        <v>109</v>
      </c>
      <c r="D56" s="10" t="s">
        <v>110</v>
      </c>
      <c r="E56" s="10" t="s">
        <v>193</v>
      </c>
      <c r="F56" s="10" t="s">
        <v>194</v>
      </c>
      <c r="G56" s="10" t="s">
        <v>38</v>
      </c>
      <c r="H56" s="10" t="s">
        <v>39</v>
      </c>
      <c r="I56" s="10">
        <v>6</v>
      </c>
      <c r="J56" s="10">
        <v>3</v>
      </c>
      <c r="K56" s="10">
        <f t="shared" si="0"/>
        <v>3</v>
      </c>
      <c r="L56" s="10">
        <f t="shared" si="1"/>
        <v>0.5</v>
      </c>
      <c r="M56" s="10">
        <f t="shared" si="2"/>
        <v>0.38907562519182182</v>
      </c>
      <c r="N56" s="10"/>
      <c r="O56" s="14">
        <v>45722</v>
      </c>
      <c r="P56" s="10" t="s">
        <v>40</v>
      </c>
      <c r="Q56" s="10" t="s">
        <v>68</v>
      </c>
      <c r="R56" s="10"/>
      <c r="S56" s="10"/>
      <c r="T56" s="10"/>
      <c r="U56" s="10"/>
      <c r="V56" s="10"/>
      <c r="W56" s="10"/>
      <c r="X56" s="10"/>
      <c r="Y56" s="10"/>
      <c r="Z56" s="10"/>
      <c r="AA56" s="10"/>
      <c r="AB56" s="10"/>
      <c r="AC56" s="10"/>
      <c r="AD56" s="10"/>
      <c r="AE56" s="10"/>
      <c r="AF56" s="10"/>
      <c r="AG56" s="10"/>
      <c r="AH56" s="10"/>
    </row>
    <row r="57" spans="1:34" ht="15">
      <c r="A57" s="11" t="s">
        <v>168</v>
      </c>
      <c r="B57" s="10" t="s">
        <v>104</v>
      </c>
      <c r="C57" s="10" t="s">
        <v>109</v>
      </c>
      <c r="D57" s="10" t="s">
        <v>110</v>
      </c>
      <c r="E57" s="10" t="s">
        <v>111</v>
      </c>
      <c r="F57" s="10" t="s">
        <v>112</v>
      </c>
      <c r="G57" s="10" t="s">
        <v>38</v>
      </c>
      <c r="H57" s="10" t="s">
        <v>39</v>
      </c>
      <c r="I57" s="10">
        <v>12</v>
      </c>
      <c r="J57" s="10">
        <v>6</v>
      </c>
      <c r="K57" s="10">
        <f t="shared" si="0"/>
        <v>6</v>
      </c>
      <c r="L57" s="10">
        <f t="shared" si="1"/>
        <v>0.5</v>
      </c>
      <c r="M57" s="10">
        <f t="shared" si="2"/>
        <v>0.53959062302381244</v>
      </c>
      <c r="N57" s="10"/>
      <c r="O57" s="14">
        <v>45873</v>
      </c>
      <c r="P57" s="10" t="s">
        <v>57</v>
      </c>
      <c r="Q57" s="10" t="s">
        <v>68</v>
      </c>
      <c r="R57" s="10"/>
      <c r="S57" s="10"/>
      <c r="T57" s="10"/>
      <c r="U57" s="10"/>
      <c r="V57" s="10"/>
      <c r="W57" s="10"/>
      <c r="X57" s="10"/>
      <c r="Y57" s="10"/>
      <c r="Z57" s="10"/>
      <c r="AA57" s="10"/>
      <c r="AB57" s="10"/>
      <c r="AC57" s="10"/>
      <c r="AD57" s="10"/>
      <c r="AE57" s="10"/>
      <c r="AF57" s="10"/>
      <c r="AG57" s="10"/>
      <c r="AH57" s="10"/>
    </row>
    <row r="58" spans="1:34" ht="15">
      <c r="A58" s="11" t="s">
        <v>168</v>
      </c>
      <c r="B58" s="10" t="s">
        <v>104</v>
      </c>
      <c r="C58" s="10" t="s">
        <v>155</v>
      </c>
      <c r="D58" s="10" t="s">
        <v>195</v>
      </c>
      <c r="E58" s="10" t="s">
        <v>196</v>
      </c>
      <c r="F58" s="10" t="s">
        <v>197</v>
      </c>
      <c r="G58" s="10" t="s">
        <v>38</v>
      </c>
      <c r="H58" s="10" t="s">
        <v>39</v>
      </c>
      <c r="I58" s="10">
        <v>6</v>
      </c>
      <c r="J58" s="10">
        <v>3</v>
      </c>
      <c r="K58" s="10">
        <f t="shared" si="0"/>
        <v>3</v>
      </c>
      <c r="L58" s="10">
        <f t="shared" si="1"/>
        <v>0.5</v>
      </c>
      <c r="M58" s="10">
        <f t="shared" si="2"/>
        <v>0.38907562519182182</v>
      </c>
      <c r="N58" s="10"/>
      <c r="O58" s="10">
        <v>4</v>
      </c>
      <c r="P58" s="10" t="s">
        <v>57</v>
      </c>
      <c r="Q58" s="10" t="s">
        <v>68</v>
      </c>
      <c r="R58" s="10"/>
      <c r="S58" s="10"/>
      <c r="T58" s="10"/>
      <c r="U58" s="10"/>
      <c r="V58" s="10"/>
      <c r="W58" s="10"/>
      <c r="X58" s="10"/>
      <c r="Y58" s="10"/>
      <c r="Z58" s="10"/>
      <c r="AA58" s="10"/>
      <c r="AB58" s="10"/>
      <c r="AC58" s="10"/>
      <c r="AD58" s="10"/>
      <c r="AE58" s="10"/>
      <c r="AF58" s="10"/>
      <c r="AG58" s="10"/>
      <c r="AH58" s="10"/>
    </row>
    <row r="59" spans="1:34" ht="15">
      <c r="A59" s="11" t="s">
        <v>168</v>
      </c>
      <c r="B59" s="10" t="s">
        <v>104</v>
      </c>
      <c r="C59" s="10" t="s">
        <v>155</v>
      </c>
      <c r="D59" s="10" t="s">
        <v>198</v>
      </c>
      <c r="E59" s="10" t="s">
        <v>199</v>
      </c>
      <c r="F59" s="10" t="s">
        <v>200</v>
      </c>
      <c r="G59" s="10" t="s">
        <v>38</v>
      </c>
      <c r="H59" s="10" t="s">
        <v>39</v>
      </c>
      <c r="I59" s="10">
        <v>6</v>
      </c>
      <c r="J59" s="10">
        <v>3</v>
      </c>
      <c r="K59" s="10">
        <f t="shared" si="0"/>
        <v>3</v>
      </c>
      <c r="L59" s="10">
        <f t="shared" si="1"/>
        <v>0.5</v>
      </c>
      <c r="M59" s="10">
        <f t="shared" si="2"/>
        <v>0.38907562519182182</v>
      </c>
      <c r="N59" s="10"/>
      <c r="O59" s="14">
        <v>45750</v>
      </c>
      <c r="P59" s="10" t="s">
        <v>53</v>
      </c>
      <c r="Q59" s="10" t="s">
        <v>68</v>
      </c>
      <c r="R59" s="10"/>
      <c r="S59" s="10"/>
      <c r="T59" s="10"/>
      <c r="U59" s="10"/>
      <c r="V59" s="10"/>
      <c r="W59" s="10"/>
      <c r="X59" s="10"/>
      <c r="Y59" s="10"/>
      <c r="Z59" s="10"/>
      <c r="AA59" s="10"/>
      <c r="AB59" s="10"/>
      <c r="AC59" s="10"/>
      <c r="AD59" s="10"/>
      <c r="AE59" s="10"/>
      <c r="AF59" s="10"/>
      <c r="AG59" s="10"/>
      <c r="AH59" s="10"/>
    </row>
    <row r="60" spans="1:34" ht="15">
      <c r="A60" s="11" t="s">
        <v>168</v>
      </c>
      <c r="B60" s="10" t="s">
        <v>104</v>
      </c>
      <c r="C60" s="10" t="s">
        <v>201</v>
      </c>
      <c r="D60" s="10" t="s">
        <v>202</v>
      </c>
      <c r="E60" s="10" t="s">
        <v>203</v>
      </c>
      <c r="F60" s="10" t="s">
        <v>204</v>
      </c>
      <c r="G60" s="10" t="s">
        <v>38</v>
      </c>
      <c r="H60" s="10" t="s">
        <v>39</v>
      </c>
      <c r="I60" s="10">
        <v>2</v>
      </c>
      <c r="J60" s="10">
        <v>1</v>
      </c>
      <c r="K60" s="10">
        <f t="shared" si="0"/>
        <v>1</v>
      </c>
      <c r="L60" s="10">
        <f t="shared" si="1"/>
        <v>0.5</v>
      </c>
      <c r="M60" s="10">
        <f t="shared" si="2"/>
        <v>0.1505149978319906</v>
      </c>
      <c r="N60" s="10"/>
      <c r="O60" s="14">
        <v>45815</v>
      </c>
      <c r="P60" s="10" t="s">
        <v>40</v>
      </c>
      <c r="Q60" s="10" t="s">
        <v>68</v>
      </c>
      <c r="R60" s="10"/>
      <c r="S60" s="10"/>
      <c r="T60" s="10"/>
      <c r="U60" s="10"/>
      <c r="V60" s="10"/>
      <c r="W60" s="10"/>
      <c r="X60" s="10"/>
      <c r="Y60" s="10"/>
      <c r="Z60" s="10"/>
      <c r="AA60" s="10"/>
      <c r="AB60" s="10"/>
      <c r="AC60" s="10"/>
      <c r="AD60" s="10"/>
      <c r="AE60" s="10"/>
      <c r="AF60" s="10"/>
      <c r="AG60" s="10"/>
      <c r="AH60" s="10"/>
    </row>
    <row r="61" spans="1:34" ht="15">
      <c r="A61" s="11" t="s">
        <v>168</v>
      </c>
      <c r="B61" s="10" t="s">
        <v>104</v>
      </c>
      <c r="C61" s="10" t="s">
        <v>205</v>
      </c>
      <c r="D61" s="10" t="s">
        <v>206</v>
      </c>
      <c r="E61" s="10" t="s">
        <v>207</v>
      </c>
      <c r="F61" s="10" t="s">
        <v>208</v>
      </c>
      <c r="G61" s="10" t="s">
        <v>38</v>
      </c>
      <c r="H61" s="10" t="s">
        <v>39</v>
      </c>
      <c r="I61" s="10">
        <v>5</v>
      </c>
      <c r="J61" s="10">
        <v>1</v>
      </c>
      <c r="K61" s="10">
        <f t="shared" si="0"/>
        <v>4</v>
      </c>
      <c r="L61" s="10">
        <f t="shared" si="1"/>
        <v>0.2</v>
      </c>
      <c r="M61" s="10">
        <f t="shared" si="2"/>
        <v>0.13979400086720378</v>
      </c>
      <c r="N61" s="10"/>
      <c r="O61" s="14">
        <v>45752</v>
      </c>
      <c r="P61" s="10" t="s">
        <v>40</v>
      </c>
      <c r="Q61" s="10" t="s">
        <v>68</v>
      </c>
      <c r="R61" s="10"/>
      <c r="S61" s="10"/>
      <c r="T61" s="10"/>
      <c r="U61" s="10"/>
      <c r="V61" s="10"/>
      <c r="W61" s="10"/>
      <c r="X61" s="10"/>
      <c r="Y61" s="10"/>
      <c r="Z61" s="10"/>
      <c r="AA61" s="10"/>
      <c r="AB61" s="10"/>
      <c r="AC61" s="10"/>
      <c r="AD61" s="10"/>
      <c r="AE61" s="10"/>
      <c r="AF61" s="10"/>
      <c r="AG61" s="10"/>
      <c r="AH61" s="10"/>
    </row>
    <row r="62" spans="1:34" ht="15">
      <c r="A62" s="11" t="s">
        <v>168</v>
      </c>
      <c r="B62" s="10" t="s">
        <v>104</v>
      </c>
      <c r="C62" s="10" t="s">
        <v>128</v>
      </c>
      <c r="D62" s="10" t="s">
        <v>209</v>
      </c>
      <c r="E62" s="10" t="s">
        <v>210</v>
      </c>
      <c r="F62" s="10" t="s">
        <v>211</v>
      </c>
      <c r="G62" s="10" t="s">
        <v>38</v>
      </c>
      <c r="H62" s="10" t="s">
        <v>39</v>
      </c>
      <c r="I62" s="10">
        <v>6</v>
      </c>
      <c r="J62" s="10">
        <v>4</v>
      </c>
      <c r="K62" s="10">
        <f t="shared" si="0"/>
        <v>2</v>
      </c>
      <c r="L62" s="10">
        <f t="shared" si="1"/>
        <v>0.66666666666666663</v>
      </c>
      <c r="M62" s="10">
        <f t="shared" si="2"/>
        <v>0.51876750025576235</v>
      </c>
      <c r="N62" s="10"/>
      <c r="O62" s="14">
        <v>45820</v>
      </c>
      <c r="P62" s="10" t="s">
        <v>40</v>
      </c>
      <c r="Q62" s="10" t="s">
        <v>68</v>
      </c>
      <c r="R62" s="10"/>
      <c r="S62" s="10"/>
      <c r="T62" s="10"/>
      <c r="U62" s="10"/>
      <c r="V62" s="10"/>
      <c r="W62" s="10"/>
      <c r="X62" s="10"/>
      <c r="Y62" s="10"/>
      <c r="Z62" s="10"/>
      <c r="AA62" s="10"/>
      <c r="AB62" s="10"/>
      <c r="AC62" s="10"/>
      <c r="AD62" s="10"/>
      <c r="AE62" s="10"/>
      <c r="AF62" s="10"/>
      <c r="AG62" s="10"/>
      <c r="AH62" s="10"/>
    </row>
    <row r="63" spans="1:34" ht="15">
      <c r="A63" s="11" t="s">
        <v>168</v>
      </c>
      <c r="B63" s="10" t="s">
        <v>104</v>
      </c>
      <c r="C63" s="10" t="s">
        <v>128</v>
      </c>
      <c r="D63" s="10" t="s">
        <v>209</v>
      </c>
      <c r="E63" s="10" t="s">
        <v>212</v>
      </c>
      <c r="F63" s="10" t="s">
        <v>213</v>
      </c>
      <c r="G63" s="10" t="s">
        <v>38</v>
      </c>
      <c r="H63" s="10" t="s">
        <v>39</v>
      </c>
      <c r="I63" s="10">
        <v>8</v>
      </c>
      <c r="J63" s="10">
        <v>3</v>
      </c>
      <c r="K63" s="10">
        <f t="shared" si="0"/>
        <v>5</v>
      </c>
      <c r="L63" s="10">
        <f t="shared" si="1"/>
        <v>0.375</v>
      </c>
      <c r="M63" s="10">
        <f t="shared" si="2"/>
        <v>0.3386587451219788</v>
      </c>
      <c r="N63" s="10"/>
      <c r="O63" s="14">
        <v>45666</v>
      </c>
      <c r="P63" s="10" t="s">
        <v>40</v>
      </c>
      <c r="Q63" s="10" t="s">
        <v>68</v>
      </c>
      <c r="R63" s="10"/>
      <c r="S63" s="10"/>
      <c r="T63" s="10"/>
      <c r="U63" s="10"/>
      <c r="V63" s="10"/>
      <c r="W63" s="10"/>
      <c r="X63" s="10"/>
      <c r="Y63" s="10"/>
      <c r="Z63" s="10"/>
      <c r="AA63" s="10"/>
      <c r="AB63" s="10"/>
      <c r="AC63" s="10"/>
      <c r="AD63" s="10"/>
      <c r="AE63" s="10"/>
      <c r="AF63" s="10"/>
      <c r="AG63" s="10"/>
      <c r="AH63" s="10"/>
    </row>
    <row r="64" spans="1:34" ht="15">
      <c r="A64" s="11" t="s">
        <v>168</v>
      </c>
      <c r="B64" s="10" t="s">
        <v>104</v>
      </c>
      <c r="C64" s="10" t="s">
        <v>128</v>
      </c>
      <c r="D64" s="10" t="s">
        <v>209</v>
      </c>
      <c r="E64" s="10" t="s">
        <v>214</v>
      </c>
      <c r="F64" s="10" t="s">
        <v>215</v>
      </c>
      <c r="G64" s="10" t="s">
        <v>38</v>
      </c>
      <c r="H64" s="10" t="s">
        <v>39</v>
      </c>
      <c r="I64" s="10">
        <v>22</v>
      </c>
      <c r="J64" s="10">
        <v>8</v>
      </c>
      <c r="K64" s="10">
        <f t="shared" si="0"/>
        <v>14</v>
      </c>
      <c r="L64" s="10">
        <f t="shared" si="1"/>
        <v>0.36363636363636365</v>
      </c>
      <c r="M64" s="10">
        <f t="shared" si="2"/>
        <v>0.48815370211716591</v>
      </c>
      <c r="N64" s="10"/>
      <c r="O64" s="14">
        <v>45879</v>
      </c>
      <c r="P64" s="10" t="s">
        <v>40</v>
      </c>
      <c r="Q64" s="10" t="s">
        <v>68</v>
      </c>
      <c r="R64" s="10"/>
      <c r="S64" s="10"/>
      <c r="T64" s="10"/>
      <c r="U64" s="10"/>
      <c r="V64" s="10"/>
      <c r="W64" s="10"/>
      <c r="X64" s="10"/>
      <c r="Y64" s="10"/>
      <c r="Z64" s="10"/>
      <c r="AA64" s="10"/>
      <c r="AB64" s="10"/>
      <c r="AC64" s="10"/>
      <c r="AD64" s="10"/>
      <c r="AE64" s="10"/>
      <c r="AF64" s="10"/>
      <c r="AG64" s="10"/>
      <c r="AH64" s="10"/>
    </row>
    <row r="65" spans="1:34" ht="15">
      <c r="A65" s="11" t="s">
        <v>168</v>
      </c>
      <c r="B65" s="10" t="s">
        <v>104</v>
      </c>
      <c r="C65" s="10" t="s">
        <v>128</v>
      </c>
      <c r="D65" s="10" t="s">
        <v>209</v>
      </c>
      <c r="E65" s="10" t="s">
        <v>214</v>
      </c>
      <c r="F65" s="10" t="s">
        <v>216</v>
      </c>
      <c r="G65" s="10" t="s">
        <v>38</v>
      </c>
      <c r="H65" s="10" t="s">
        <v>39</v>
      </c>
      <c r="I65" s="10">
        <v>20</v>
      </c>
      <c r="J65" s="10">
        <v>9</v>
      </c>
      <c r="K65" s="10">
        <f t="shared" si="0"/>
        <v>11</v>
      </c>
      <c r="L65" s="10">
        <f t="shared" si="1"/>
        <v>0.45</v>
      </c>
      <c r="M65" s="10">
        <f t="shared" si="2"/>
        <v>0.58546349804879161</v>
      </c>
      <c r="N65" s="10"/>
      <c r="O65" s="14">
        <v>45909</v>
      </c>
      <c r="P65" s="10" t="s">
        <v>40</v>
      </c>
      <c r="Q65" s="10" t="s">
        <v>68</v>
      </c>
      <c r="R65" s="10"/>
      <c r="S65" s="10"/>
      <c r="T65" s="10"/>
      <c r="U65" s="10"/>
      <c r="V65" s="10"/>
      <c r="W65" s="10"/>
      <c r="X65" s="10"/>
      <c r="Y65" s="10"/>
      <c r="Z65" s="10"/>
      <c r="AA65" s="10"/>
      <c r="AB65" s="10"/>
      <c r="AC65" s="10"/>
      <c r="AD65" s="10"/>
      <c r="AE65" s="10"/>
      <c r="AF65" s="10"/>
      <c r="AG65" s="10"/>
      <c r="AH65" s="10"/>
    </row>
    <row r="66" spans="1:34" ht="15">
      <c r="A66" s="11" t="s">
        <v>168</v>
      </c>
      <c r="B66" s="10" t="s">
        <v>104</v>
      </c>
      <c r="C66" s="10" t="s">
        <v>128</v>
      </c>
      <c r="D66" s="10" t="s">
        <v>217</v>
      </c>
      <c r="E66" s="10" t="s">
        <v>218</v>
      </c>
      <c r="F66" s="10" t="s">
        <v>219</v>
      </c>
      <c r="G66" s="10" t="s">
        <v>38</v>
      </c>
      <c r="H66" s="10" t="s">
        <v>39</v>
      </c>
      <c r="I66" s="10">
        <v>6</v>
      </c>
      <c r="J66" s="10">
        <v>2</v>
      </c>
      <c r="K66" s="10">
        <f t="shared" si="0"/>
        <v>4</v>
      </c>
      <c r="L66" s="10">
        <f t="shared" si="1"/>
        <v>0.33333333333333331</v>
      </c>
      <c r="M66" s="10">
        <f t="shared" si="2"/>
        <v>0.25938375012788117</v>
      </c>
      <c r="N66" s="10"/>
      <c r="O66" s="14">
        <v>45697</v>
      </c>
      <c r="P66" s="10" t="s">
        <v>40</v>
      </c>
      <c r="Q66" s="10" t="s">
        <v>68</v>
      </c>
      <c r="R66" s="10"/>
      <c r="S66" s="10"/>
      <c r="T66" s="10"/>
      <c r="U66" s="10"/>
      <c r="V66" s="10"/>
      <c r="W66" s="10"/>
      <c r="X66" s="10"/>
      <c r="Y66" s="10"/>
      <c r="Z66" s="10"/>
      <c r="AA66" s="10"/>
      <c r="AB66" s="10"/>
      <c r="AC66" s="10"/>
      <c r="AD66" s="10"/>
      <c r="AE66" s="10"/>
      <c r="AF66" s="10"/>
      <c r="AG66" s="10"/>
      <c r="AH66" s="10"/>
    </row>
    <row r="67" spans="1:34" ht="15">
      <c r="A67" s="11" t="s">
        <v>168</v>
      </c>
      <c r="B67" s="10" t="s">
        <v>104</v>
      </c>
      <c r="C67" s="10" t="s">
        <v>128</v>
      </c>
      <c r="D67" s="10" t="s">
        <v>220</v>
      </c>
      <c r="E67" s="10" t="s">
        <v>221</v>
      </c>
      <c r="F67" s="10" t="s">
        <v>222</v>
      </c>
      <c r="G67" s="10" t="s">
        <v>38</v>
      </c>
      <c r="H67" s="10" t="s">
        <v>39</v>
      </c>
      <c r="I67" s="10">
        <v>8</v>
      </c>
      <c r="J67" s="10">
        <v>6</v>
      </c>
      <c r="K67" s="10">
        <f t="shared" si="0"/>
        <v>2</v>
      </c>
      <c r="L67" s="10">
        <f t="shared" si="1"/>
        <v>0.75</v>
      </c>
      <c r="M67" s="10">
        <f t="shared" si="2"/>
        <v>0.6773174902439576</v>
      </c>
      <c r="N67" s="10"/>
      <c r="O67" s="14">
        <v>45783</v>
      </c>
      <c r="P67" s="10" t="s">
        <v>40</v>
      </c>
      <c r="Q67" s="10" t="s">
        <v>68</v>
      </c>
      <c r="R67" s="10"/>
      <c r="S67" s="10"/>
      <c r="T67" s="10"/>
      <c r="U67" s="10"/>
      <c r="V67" s="10"/>
      <c r="W67" s="10"/>
      <c r="X67" s="10"/>
      <c r="Y67" s="10"/>
      <c r="Z67" s="10"/>
      <c r="AA67" s="10"/>
      <c r="AB67" s="10"/>
      <c r="AC67" s="10"/>
      <c r="AD67" s="10"/>
      <c r="AE67" s="10"/>
      <c r="AF67" s="10"/>
      <c r="AG67" s="10"/>
      <c r="AH67" s="10"/>
    </row>
    <row r="68" spans="1:34" ht="15">
      <c r="A68" s="11" t="s">
        <v>168</v>
      </c>
      <c r="B68" s="10" t="s">
        <v>104</v>
      </c>
      <c r="C68" s="10" t="s">
        <v>128</v>
      </c>
      <c r="D68" s="10" t="s">
        <v>223</v>
      </c>
      <c r="E68" s="10" t="s">
        <v>224</v>
      </c>
      <c r="F68" s="10" t="s">
        <v>225</v>
      </c>
      <c r="G68" s="10" t="s">
        <v>38</v>
      </c>
      <c r="H68" s="10" t="s">
        <v>39</v>
      </c>
      <c r="I68" s="10">
        <v>4</v>
      </c>
      <c r="J68" s="10">
        <v>3</v>
      </c>
      <c r="K68" s="10">
        <f t="shared" si="0"/>
        <v>1</v>
      </c>
      <c r="L68" s="10">
        <f t="shared" si="1"/>
        <v>0.75</v>
      </c>
      <c r="M68" s="10">
        <f t="shared" si="2"/>
        <v>0.45154499349597177</v>
      </c>
      <c r="N68" s="10"/>
      <c r="O68" s="10">
        <v>9</v>
      </c>
      <c r="P68" s="10" t="s">
        <v>40</v>
      </c>
      <c r="Q68" s="10" t="s">
        <v>68</v>
      </c>
      <c r="R68" s="10"/>
      <c r="S68" s="10"/>
      <c r="T68" s="10"/>
      <c r="U68" s="10"/>
      <c r="V68" s="10"/>
      <c r="W68" s="10"/>
      <c r="X68" s="10"/>
      <c r="Y68" s="10"/>
      <c r="Z68" s="10"/>
      <c r="AA68" s="10"/>
      <c r="AB68" s="10"/>
      <c r="AC68" s="10"/>
      <c r="AD68" s="10"/>
      <c r="AE68" s="10"/>
      <c r="AF68" s="10"/>
      <c r="AG68" s="10"/>
      <c r="AH68" s="10"/>
    </row>
    <row r="69" spans="1:34" ht="15">
      <c r="A69" s="11" t="s">
        <v>168</v>
      </c>
      <c r="B69" s="10" t="s">
        <v>104</v>
      </c>
      <c r="C69" s="10" t="s">
        <v>128</v>
      </c>
      <c r="D69" s="10" t="s">
        <v>223</v>
      </c>
      <c r="E69" s="10" t="s">
        <v>226</v>
      </c>
      <c r="F69" s="10" t="s">
        <v>227</v>
      </c>
      <c r="G69" s="10" t="s">
        <v>38</v>
      </c>
      <c r="H69" s="10" t="s">
        <v>39</v>
      </c>
      <c r="I69" s="10">
        <v>12</v>
      </c>
      <c r="J69" s="10">
        <v>6</v>
      </c>
      <c r="K69" s="10">
        <f t="shared" si="0"/>
        <v>6</v>
      </c>
      <c r="L69" s="10">
        <f t="shared" si="1"/>
        <v>0.5</v>
      </c>
      <c r="M69" s="10">
        <f t="shared" si="2"/>
        <v>0.53959062302381244</v>
      </c>
      <c r="N69" s="10"/>
      <c r="O69" s="14">
        <v>45789</v>
      </c>
      <c r="P69" s="10" t="s">
        <v>40</v>
      </c>
      <c r="Q69" s="10" t="s">
        <v>68</v>
      </c>
      <c r="R69" s="10"/>
      <c r="S69" s="10"/>
      <c r="T69" s="10"/>
      <c r="U69" s="10"/>
      <c r="V69" s="10"/>
      <c r="W69" s="10"/>
      <c r="X69" s="10"/>
      <c r="Y69" s="10"/>
      <c r="Z69" s="10"/>
      <c r="AA69" s="10"/>
      <c r="AB69" s="10"/>
      <c r="AC69" s="10"/>
      <c r="AD69" s="10"/>
      <c r="AE69" s="10"/>
      <c r="AF69" s="10"/>
      <c r="AG69" s="10"/>
      <c r="AH69" s="10"/>
    </row>
    <row r="70" spans="1:34" ht="15">
      <c r="A70" s="11" t="s">
        <v>168</v>
      </c>
      <c r="B70" s="10" t="s">
        <v>104</v>
      </c>
      <c r="C70" s="10" t="s">
        <v>128</v>
      </c>
      <c r="D70" s="10" t="s">
        <v>228</v>
      </c>
      <c r="E70" s="10" t="s">
        <v>229</v>
      </c>
      <c r="F70" s="10" t="s">
        <v>230</v>
      </c>
      <c r="G70" s="10" t="s">
        <v>38</v>
      </c>
      <c r="H70" s="10" t="s">
        <v>39</v>
      </c>
      <c r="I70" s="10">
        <v>3</v>
      </c>
      <c r="J70" s="10">
        <v>2</v>
      </c>
      <c r="K70" s="10">
        <f t="shared" si="0"/>
        <v>1</v>
      </c>
      <c r="L70" s="10">
        <f t="shared" si="1"/>
        <v>0.66666666666666663</v>
      </c>
      <c r="M70" s="10">
        <f t="shared" si="2"/>
        <v>0.31808083647977492</v>
      </c>
      <c r="N70" s="10"/>
      <c r="O70" s="14">
        <v>45908</v>
      </c>
      <c r="P70" s="10" t="s">
        <v>40</v>
      </c>
      <c r="Q70" s="10" t="s">
        <v>68</v>
      </c>
      <c r="R70" s="10"/>
      <c r="S70" s="10"/>
      <c r="T70" s="10"/>
      <c r="U70" s="10"/>
      <c r="V70" s="10"/>
      <c r="W70" s="10"/>
      <c r="X70" s="10"/>
      <c r="Y70" s="10"/>
      <c r="Z70" s="10"/>
      <c r="AA70" s="10"/>
      <c r="AB70" s="10"/>
      <c r="AC70" s="10"/>
      <c r="AD70" s="10"/>
      <c r="AE70" s="10"/>
      <c r="AF70" s="10"/>
      <c r="AG70" s="10"/>
      <c r="AH70" s="10"/>
    </row>
    <row r="71" spans="1:34" ht="15">
      <c r="A71" s="11" t="s">
        <v>168</v>
      </c>
      <c r="B71" s="10" t="s">
        <v>104</v>
      </c>
      <c r="C71" s="10" t="s">
        <v>128</v>
      </c>
      <c r="D71" s="10" t="s">
        <v>129</v>
      </c>
      <c r="E71" s="10" t="s">
        <v>130</v>
      </c>
      <c r="F71" s="10" t="s">
        <v>131</v>
      </c>
      <c r="G71" s="10" t="s">
        <v>38</v>
      </c>
      <c r="H71" s="10" t="s">
        <v>39</v>
      </c>
      <c r="I71" s="10">
        <v>15</v>
      </c>
      <c r="J71" s="10">
        <v>6</v>
      </c>
      <c r="K71" s="10">
        <f t="shared" si="0"/>
        <v>9</v>
      </c>
      <c r="L71" s="10">
        <f t="shared" si="1"/>
        <v>0.4</v>
      </c>
      <c r="M71" s="10">
        <f t="shared" si="2"/>
        <v>0.47043650362227257</v>
      </c>
      <c r="N71" s="10"/>
      <c r="O71" s="10">
        <v>11</v>
      </c>
      <c r="P71" s="10" t="s">
        <v>40</v>
      </c>
      <c r="Q71" s="10" t="s">
        <v>68</v>
      </c>
      <c r="R71" s="10"/>
      <c r="S71" s="10"/>
      <c r="T71" s="10"/>
      <c r="U71" s="10"/>
      <c r="V71" s="10"/>
      <c r="W71" s="10"/>
      <c r="X71" s="10"/>
      <c r="Y71" s="10"/>
      <c r="Z71" s="10"/>
      <c r="AA71" s="10"/>
      <c r="AB71" s="10"/>
      <c r="AC71" s="10"/>
      <c r="AD71" s="10"/>
      <c r="AE71" s="10"/>
      <c r="AF71" s="10"/>
      <c r="AG71" s="10"/>
      <c r="AH71" s="10"/>
    </row>
    <row r="72" spans="1:34" ht="15">
      <c r="A72" s="11" t="s">
        <v>231</v>
      </c>
      <c r="B72" s="10" t="s">
        <v>33</v>
      </c>
      <c r="C72" s="10" t="s">
        <v>232</v>
      </c>
      <c r="D72" s="10" t="s">
        <v>233</v>
      </c>
      <c r="E72" s="10" t="s">
        <v>234</v>
      </c>
      <c r="F72" s="10" t="s">
        <v>235</v>
      </c>
      <c r="G72" s="10" t="s">
        <v>166</v>
      </c>
      <c r="H72" s="10" t="s">
        <v>236</v>
      </c>
      <c r="I72" s="10">
        <v>109</v>
      </c>
      <c r="J72" s="10">
        <v>94</v>
      </c>
      <c r="K72" s="10">
        <f t="shared" si="0"/>
        <v>15</v>
      </c>
      <c r="L72" s="10">
        <f t="shared" si="1"/>
        <v>0.86238532110091748</v>
      </c>
      <c r="M72" s="10">
        <f t="shared" si="2"/>
        <v>1.7570467046460427</v>
      </c>
      <c r="N72" s="10"/>
      <c r="O72" s="10">
        <v>10</v>
      </c>
      <c r="P72" s="10" t="s">
        <v>40</v>
      </c>
      <c r="Q72" s="10" t="s">
        <v>68</v>
      </c>
      <c r="R72" s="10"/>
      <c r="S72" s="10"/>
      <c r="T72" s="10"/>
      <c r="U72" s="10"/>
      <c r="V72" s="10"/>
      <c r="W72" s="10"/>
      <c r="X72" s="10"/>
      <c r="Y72" s="10"/>
      <c r="Z72" s="10"/>
      <c r="AA72" s="10"/>
      <c r="AB72" s="10"/>
      <c r="AC72" s="10"/>
      <c r="AD72" s="10"/>
      <c r="AE72" s="10"/>
      <c r="AF72" s="10"/>
      <c r="AG72" s="10"/>
      <c r="AH72" s="10"/>
    </row>
    <row r="73" spans="1:34" ht="15">
      <c r="A73" s="11" t="s">
        <v>231</v>
      </c>
      <c r="B73" s="10" t="s">
        <v>33</v>
      </c>
      <c r="C73" s="10" t="s">
        <v>232</v>
      </c>
      <c r="D73" s="10" t="s">
        <v>233</v>
      </c>
      <c r="E73" s="10" t="s">
        <v>234</v>
      </c>
      <c r="F73" s="10" t="s">
        <v>235</v>
      </c>
      <c r="G73" s="10" t="s">
        <v>166</v>
      </c>
      <c r="H73" s="10" t="s">
        <v>97</v>
      </c>
      <c r="I73" s="10">
        <v>75</v>
      </c>
      <c r="J73" s="10">
        <v>39</v>
      </c>
      <c r="K73" s="10">
        <f t="shared" si="0"/>
        <v>36</v>
      </c>
      <c r="L73" s="10">
        <f t="shared" si="1"/>
        <v>0.52</v>
      </c>
      <c r="M73" s="10">
        <f t="shared" si="2"/>
        <v>0.97503185696368411</v>
      </c>
      <c r="N73" s="10"/>
      <c r="O73" s="10" t="s">
        <v>237</v>
      </c>
      <c r="P73" s="10" t="s">
        <v>40</v>
      </c>
      <c r="Q73" s="10" t="s">
        <v>68</v>
      </c>
      <c r="R73" s="10"/>
      <c r="S73" s="10"/>
      <c r="T73" s="10"/>
      <c r="U73" s="10"/>
      <c r="V73" s="10"/>
      <c r="W73" s="10"/>
      <c r="X73" s="10"/>
      <c r="Y73" s="10"/>
      <c r="Z73" s="10"/>
      <c r="AA73" s="10"/>
      <c r="AB73" s="10"/>
      <c r="AC73" s="10"/>
      <c r="AD73" s="10"/>
      <c r="AE73" s="10"/>
      <c r="AF73" s="10"/>
      <c r="AG73" s="10"/>
      <c r="AH73" s="10"/>
    </row>
    <row r="74" spans="1:34" ht="14">
      <c r="A74" s="11" t="s">
        <v>238</v>
      </c>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34" ht="14">
      <c r="A75" s="11" t="s">
        <v>239</v>
      </c>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34" ht="14">
      <c r="A76" s="11" t="s">
        <v>240</v>
      </c>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34" ht="14">
      <c r="A77" s="11" t="s">
        <v>241</v>
      </c>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34" ht="14">
      <c r="A78" s="11" t="s">
        <v>242</v>
      </c>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34" ht="14">
      <c r="A79" s="11" t="s">
        <v>243</v>
      </c>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34" ht="14">
      <c r="A80" s="11" t="s">
        <v>244</v>
      </c>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row r="81" spans="1:34" ht="14">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row>
    <row r="82" spans="1:34" ht="14">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row>
    <row r="83" spans="1:34" ht="14">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row>
    <row r="84" spans="1:34" ht="1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row>
    <row r="85" spans="1:34" ht="14">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row>
    <row r="86" spans="1:34" ht="14">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row>
    <row r="87" spans="1:34" ht="14">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row>
    <row r="88" spans="1:34" ht="14">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row>
    <row r="89" spans="1:34" ht="14">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row>
    <row r="90" spans="1:34" ht="14">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row>
    <row r="91" spans="1:34" ht="14">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row>
    <row r="92" spans="1:34" ht="14">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row>
    <row r="93" spans="1:34" ht="14">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row>
    <row r="94" spans="1:34" ht="1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row>
    <row r="95" spans="1:34" ht="14">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row>
    <row r="96" spans="1:34" ht="14">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row>
    <row r="97" spans="1:34" ht="14">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row>
    <row r="98" spans="1:34" ht="14">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row>
    <row r="99" spans="1:34" ht="14">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row>
    <row r="100" spans="1:34" ht="14">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row>
    <row r="101" spans="1:34" ht="14">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row>
    <row r="102" spans="1:34" ht="14">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row>
    <row r="103" spans="1:34" ht="14">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row>
    <row r="104" spans="1:34" ht="1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row>
    <row r="105" spans="1:34" ht="14">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row>
    <row r="106" spans="1:34" ht="14">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row>
    <row r="107" spans="1:34" ht="14">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row>
    <row r="108" spans="1:34" ht="14">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row>
    <row r="109" spans="1:34" ht="14">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row>
    <row r="110" spans="1:34" ht="14">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row>
    <row r="111" spans="1:34" ht="14">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row>
    <row r="112" spans="1:34" ht="14">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row>
    <row r="113" spans="1:34" ht="14">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row>
    <row r="114" spans="1:34" ht="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row>
    <row r="115" spans="1:34" ht="14">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row>
    <row r="116" spans="1:34" ht="14">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row>
    <row r="117" spans="1:34" ht="14">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row>
    <row r="118" spans="1:34" ht="14">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row>
    <row r="119" spans="1:34" ht="14">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row>
    <row r="120" spans="1:34" ht="14">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row>
    <row r="121" spans="1:34" ht="14">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row>
    <row r="122" spans="1:34" ht="14">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row>
    <row r="123" spans="1:34" ht="14">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row>
    <row r="124" spans="1:34" ht="1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row>
    <row r="125" spans="1:34" ht="14">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row>
    <row r="126" spans="1:34" ht="14">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row>
    <row r="127" spans="1:34" ht="14">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row>
    <row r="128" spans="1:34" ht="14">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row>
    <row r="129" spans="1:34" ht="14">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row>
    <row r="130" spans="1:34" ht="14">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row>
    <row r="131" spans="1:34" ht="14">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row>
    <row r="132" spans="1:34" ht="14">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row>
    <row r="133" spans="1:34" ht="14">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row>
    <row r="134" spans="1:34" ht="1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row>
    <row r="135" spans="1:34" ht="14">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row>
    <row r="136" spans="1:34" ht="14">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row>
    <row r="137" spans="1:34" ht="14">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row>
    <row r="138" spans="1:34" ht="14">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row>
    <row r="139" spans="1:34" ht="14">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row>
    <row r="140" spans="1:34" ht="14">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row>
    <row r="141" spans="1:34" ht="14">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row>
    <row r="142" spans="1:34" ht="14">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row>
    <row r="143" spans="1:34" ht="14">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row>
    <row r="144" spans="1:34" ht="1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row>
    <row r="145" spans="1:34" ht="14">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row>
    <row r="146" spans="1:34" ht="14">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row>
    <row r="147" spans="1:34" ht="14">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row>
    <row r="148" spans="1:34" ht="14">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row>
    <row r="149" spans="1:34" ht="14">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row>
    <row r="150" spans="1:34" ht="14">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row>
    <row r="151" spans="1:34" ht="14">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row>
    <row r="152" spans="1:34" ht="14">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row>
    <row r="153" spans="1:34" ht="14">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row>
    <row r="154" spans="1:34" ht="1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row>
    <row r="155" spans="1:34" ht="14">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row>
    <row r="156" spans="1:34" ht="14">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row>
    <row r="157" spans="1:34" ht="14">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row>
    <row r="158" spans="1:34" ht="14">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row>
    <row r="159" spans="1:34" ht="14">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row>
    <row r="160" spans="1:34" ht="14">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row>
    <row r="161" spans="1:34" ht="14">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row>
    <row r="162" spans="1:34" ht="14">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row>
    <row r="163" spans="1:34" ht="14">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row>
    <row r="164" spans="1:34" ht="1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row>
    <row r="165" spans="1:34" ht="14">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row>
    <row r="166" spans="1:34" ht="14">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row>
    <row r="167" spans="1:34" ht="14">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row>
    <row r="168" spans="1:34" ht="14">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row>
    <row r="169" spans="1:34" ht="14">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row>
    <row r="170" spans="1:34" ht="14">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row>
    <row r="171" spans="1:34" ht="14">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row>
    <row r="172" spans="1:34" ht="14">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row>
    <row r="173" spans="1:34" ht="14">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row>
    <row r="174" spans="1:34" ht="1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row>
    <row r="175" spans="1:34" ht="14">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row>
    <row r="176" spans="1:34" ht="14">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row>
    <row r="177" spans="1:34" ht="14">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row>
    <row r="178" spans="1:34" ht="14">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row>
    <row r="179" spans="1:34" ht="14">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row>
    <row r="180" spans="1:34" ht="14">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row>
    <row r="181" spans="1:34" ht="14">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row>
    <row r="182" spans="1:34" ht="14">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row>
    <row r="183" spans="1:34" ht="14">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row>
    <row r="184" spans="1:34" ht="1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row>
    <row r="185" spans="1:34" ht="14">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row>
    <row r="186" spans="1:34" ht="14">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row>
    <row r="187" spans="1:34" ht="14">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row>
    <row r="188" spans="1:34" ht="14">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row>
    <row r="189" spans="1:34" ht="14">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row>
    <row r="190" spans="1:34" ht="14">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row>
    <row r="191" spans="1:34" ht="14">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row>
    <row r="192" spans="1:34" ht="14">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row>
    <row r="193" spans="1:34" ht="14">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row>
    <row r="194" spans="1:34" ht="1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row>
    <row r="195" spans="1:34" ht="14">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row>
    <row r="196" spans="1:34" ht="14">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row>
    <row r="197" spans="1:34" ht="14">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row>
    <row r="198" spans="1:34" ht="14">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row>
    <row r="199" spans="1:34" ht="14">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row>
    <row r="200" spans="1:34" ht="14">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row>
    <row r="201" spans="1:34" ht="14">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row>
    <row r="202" spans="1:34" ht="14">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row>
    <row r="203" spans="1:34" ht="14">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row>
    <row r="204" spans="1:34" ht="1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row>
    <row r="205" spans="1:34" ht="14">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row>
    <row r="206" spans="1:34" ht="14">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row>
    <row r="207" spans="1:34" ht="14">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row>
    <row r="208" spans="1:34" ht="14">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row>
    <row r="209" spans="1:34" ht="14">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row>
    <row r="210" spans="1:34" ht="14">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row>
    <row r="211" spans="1:34" ht="14">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row>
    <row r="212" spans="1:34" ht="14">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row>
    <row r="213" spans="1:34" ht="14">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row>
    <row r="214" spans="1:34" ht="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row>
    <row r="215" spans="1:34" ht="14">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row>
    <row r="216" spans="1:34" ht="14">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row>
    <row r="217" spans="1:34" ht="14">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row>
    <row r="218" spans="1:34" ht="14">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row>
    <row r="219" spans="1:34" ht="14">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row>
    <row r="220" spans="1:34" ht="14">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row>
    <row r="221" spans="1:34" ht="14">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row>
    <row r="222" spans="1:34" ht="14">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row>
    <row r="223" spans="1:34" ht="14">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row>
    <row r="224" spans="1:34" ht="1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row>
    <row r="225" spans="1:34" ht="14">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row>
    <row r="226" spans="1:34" ht="14">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row>
    <row r="227" spans="1:34" ht="14">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row>
    <row r="228" spans="1:34" ht="14">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row>
    <row r="229" spans="1:34" ht="14">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row>
    <row r="230" spans="1:34" ht="14">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row>
    <row r="231" spans="1:34" ht="14">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row>
    <row r="232" spans="1:34" ht="14">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row>
    <row r="233" spans="1:34" ht="14">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row>
    <row r="234" spans="1:34" ht="1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row>
    <row r="235" spans="1:34" ht="14">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row>
    <row r="236" spans="1:34" ht="14">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row>
    <row r="237" spans="1:34" ht="14">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row>
    <row r="238" spans="1:34" ht="14">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row>
    <row r="239" spans="1:34" ht="14">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row>
    <row r="240" spans="1:34" ht="14">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row>
    <row r="241" spans="1:34" ht="14">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row>
    <row r="242" spans="1:34" ht="14">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row>
    <row r="243" spans="1:34" ht="14">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row>
    <row r="244" spans="1:34" ht="1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row>
    <row r="245" spans="1:34" ht="14">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row>
    <row r="246" spans="1:34" ht="14">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row>
    <row r="247" spans="1:34" ht="14">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row>
    <row r="248" spans="1:34" ht="14">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row>
    <row r="249" spans="1:34" ht="14">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row>
    <row r="250" spans="1:34" ht="14">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row>
    <row r="251" spans="1:34" ht="14">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row>
    <row r="252" spans="1:34" ht="14">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row>
    <row r="253" spans="1:34" ht="14">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row>
    <row r="254" spans="1:34" ht="1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row>
    <row r="255" spans="1:34" ht="14">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row>
    <row r="256" spans="1:34" ht="14">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row>
    <row r="257" spans="1:34" ht="14">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row>
    <row r="258" spans="1:34" ht="14">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row>
    <row r="259" spans="1:34" ht="14">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row>
    <row r="260" spans="1:34" ht="14">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row>
    <row r="261" spans="1:34" ht="14">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row>
    <row r="262" spans="1:34" ht="14">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row>
    <row r="263" spans="1:34" ht="14">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row>
    <row r="264" spans="1:34" ht="1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row>
    <row r="265" spans="1:34" ht="14">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row>
    <row r="266" spans="1:34" ht="14">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row>
    <row r="267" spans="1:34" ht="14">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row>
    <row r="268" spans="1:34" ht="14">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row>
    <row r="269" spans="1:34" ht="14">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row>
    <row r="270" spans="1:34" ht="14">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row>
    <row r="271" spans="1:34" ht="14">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row>
    <row r="272" spans="1:34" ht="14">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row>
    <row r="273" spans="1:34" ht="14">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row>
    <row r="274" spans="1:34" ht="1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row>
    <row r="275" spans="1:34" ht="14">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row>
    <row r="276" spans="1:34" ht="14">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row>
    <row r="277" spans="1:34" ht="14">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row>
    <row r="278" spans="1:34" ht="14">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row>
    <row r="279" spans="1:34" ht="14">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row>
    <row r="280" spans="1:34" ht="14">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row>
    <row r="281" spans="1:34" ht="14">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row>
    <row r="282" spans="1:34" ht="14">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row>
    <row r="283" spans="1:34" ht="14">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row>
    <row r="284" spans="1:34" ht="1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row>
    <row r="285" spans="1:34" ht="14">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row>
    <row r="286" spans="1:34" ht="14">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row>
    <row r="287" spans="1:34" ht="14">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row>
    <row r="288" spans="1:34" ht="14">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row>
    <row r="289" spans="1:34" ht="14">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row>
    <row r="290" spans="1:34" ht="14">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row>
    <row r="291" spans="1:34" ht="14">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row>
    <row r="292" spans="1:34" ht="14">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row>
    <row r="293" spans="1:34" ht="14">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row>
    <row r="294" spans="1:34" ht="1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row>
    <row r="295" spans="1:34" ht="14">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row>
    <row r="296" spans="1:34" ht="14">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row>
    <row r="297" spans="1:34" ht="14">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row>
    <row r="298" spans="1:34" ht="14">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row>
    <row r="299" spans="1:34" ht="14">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row>
    <row r="300" spans="1:34" ht="14">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row>
    <row r="301" spans="1:34" ht="14">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row>
    <row r="302" spans="1:34" ht="14">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row>
    <row r="303" spans="1:34" ht="14">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row>
    <row r="304" spans="1:34" ht="1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row>
    <row r="305" spans="1:34" ht="14">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row>
    <row r="306" spans="1:34" ht="14">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row>
    <row r="307" spans="1:34" ht="14">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row>
    <row r="308" spans="1:34" ht="14">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row>
    <row r="309" spans="1:34" ht="14">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row>
    <row r="310" spans="1:34" ht="14">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row>
    <row r="311" spans="1:34" ht="14">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row>
    <row r="312" spans="1:34" ht="14">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row>
    <row r="313" spans="1:34" ht="14">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row>
    <row r="314" spans="1:34" ht="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row>
    <row r="315" spans="1:34" ht="14">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row>
    <row r="316" spans="1:34" ht="14">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row>
    <row r="317" spans="1:34" ht="14">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row>
    <row r="318" spans="1:34" ht="14">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row>
    <row r="319" spans="1:34" ht="14">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row>
    <row r="320" spans="1:34" ht="14">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row>
    <row r="321" spans="1:34" ht="14">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row>
    <row r="322" spans="1:34" ht="14">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row>
    <row r="323" spans="1:34" ht="14">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row>
    <row r="324" spans="1:34" ht="1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row>
    <row r="325" spans="1:34" ht="14">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row>
    <row r="326" spans="1:34" ht="14">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row>
    <row r="327" spans="1:34" ht="14">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row>
    <row r="328" spans="1:34" ht="14">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row>
    <row r="329" spans="1:34" ht="14">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row>
    <row r="330" spans="1:34" ht="14">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row>
    <row r="331" spans="1:34" ht="14">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row>
    <row r="332" spans="1:34" ht="14">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row>
    <row r="333" spans="1:34" ht="14">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row>
    <row r="334" spans="1:34" ht="1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row>
    <row r="335" spans="1:34" ht="14">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row>
    <row r="336" spans="1:34" ht="14">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row>
    <row r="337" spans="1:34" ht="14">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row>
    <row r="338" spans="1:34" ht="14">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row>
    <row r="339" spans="1:34" ht="14">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row>
    <row r="340" spans="1:34" ht="14">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row>
    <row r="341" spans="1:34" ht="14">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row>
    <row r="342" spans="1:34" ht="14">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row>
    <row r="343" spans="1:34" ht="14">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row>
    <row r="344" spans="1:34" ht="1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row>
    <row r="345" spans="1:34" ht="14">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row>
    <row r="346" spans="1:34" ht="14">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row>
    <row r="347" spans="1:34" ht="14">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row>
    <row r="348" spans="1:34" ht="14">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row>
    <row r="349" spans="1:34" ht="14">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row>
    <row r="350" spans="1:34" ht="14">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row>
    <row r="351" spans="1:34" ht="14">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row>
    <row r="352" spans="1:34" ht="14">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row>
    <row r="353" spans="1:34" ht="14">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row>
    <row r="354" spans="1:34" ht="1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row>
    <row r="355" spans="1:34" ht="14">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row>
    <row r="356" spans="1:34" ht="14">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row>
    <row r="357" spans="1:34" ht="14">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row>
    <row r="358" spans="1:34" ht="14">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row>
    <row r="359" spans="1:34" ht="14">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row>
    <row r="360" spans="1:34" ht="14">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row>
    <row r="361" spans="1:34" ht="14">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row>
    <row r="362" spans="1:34" ht="14">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row>
    <row r="363" spans="1:34" ht="14">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row>
    <row r="364" spans="1:34" ht="1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row>
    <row r="365" spans="1:34" ht="14">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row>
    <row r="366" spans="1:34" ht="14">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row>
    <row r="367" spans="1:34" ht="14">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row>
    <row r="368" spans="1:34" ht="14">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row>
    <row r="369" spans="1:34" ht="14">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row>
    <row r="370" spans="1:34" ht="14">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row>
    <row r="371" spans="1:34" ht="14">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row>
    <row r="372" spans="1:34" ht="14">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row>
    <row r="373" spans="1:34" ht="14">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row>
    <row r="374" spans="1:34" ht="1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row>
    <row r="375" spans="1:34" ht="14">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row>
    <row r="376" spans="1:34" ht="14">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row>
    <row r="377" spans="1:34" ht="14">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row>
    <row r="378" spans="1:34" ht="14">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row>
    <row r="379" spans="1:34" ht="14">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row>
    <row r="380" spans="1:34" ht="14">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row>
    <row r="381" spans="1:34" ht="14">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row>
    <row r="382" spans="1:34" ht="14">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row>
    <row r="383" spans="1:34" ht="14">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row>
    <row r="384" spans="1:34" ht="1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row>
    <row r="385" spans="1:34" ht="14">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row>
    <row r="386" spans="1:34" ht="14">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row>
    <row r="387" spans="1:34" ht="14">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row>
    <row r="388" spans="1:34" ht="14">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row>
    <row r="389" spans="1:34" ht="14">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row>
    <row r="390" spans="1:34" ht="14">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row>
    <row r="391" spans="1:34" ht="14">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row>
    <row r="392" spans="1:34" ht="14">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row>
    <row r="393" spans="1:34" ht="14">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row>
    <row r="394" spans="1:34" ht="1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row>
    <row r="395" spans="1:34" ht="14">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row>
    <row r="396" spans="1:34" ht="14">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row>
    <row r="397" spans="1:34" ht="14">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row>
    <row r="398" spans="1:34" ht="14">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row>
    <row r="399" spans="1:34" ht="14">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row>
    <row r="400" spans="1:34" ht="14">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row>
    <row r="401" spans="1:34" ht="14">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row>
    <row r="402" spans="1:34" ht="14">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row>
    <row r="403" spans="1:34" ht="14">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row>
    <row r="404" spans="1:34" ht="1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row>
    <row r="405" spans="1:34" ht="14">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row>
    <row r="406" spans="1:34" ht="14">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row>
    <row r="407" spans="1:34" ht="14">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row>
    <row r="408" spans="1:34" ht="14">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row>
    <row r="409" spans="1:34" ht="14">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row>
    <row r="410" spans="1:34" ht="14">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row>
    <row r="411" spans="1:34" ht="14">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row>
    <row r="412" spans="1:34" ht="14">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row>
    <row r="413" spans="1:34" ht="14">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row>
    <row r="414" spans="1:34" ht="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row>
    <row r="415" spans="1:34" ht="14">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row>
    <row r="416" spans="1:34" ht="14">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row>
    <row r="417" spans="1:34" ht="14">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row>
    <row r="418" spans="1:34" ht="14">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row>
    <row r="419" spans="1:34" ht="14">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row>
    <row r="420" spans="1:34" ht="14">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row>
    <row r="421" spans="1:34" ht="14">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row>
    <row r="422" spans="1:34" ht="14">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row>
    <row r="423" spans="1:34" ht="14">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row>
    <row r="424" spans="1:34" ht="1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row>
    <row r="425" spans="1:34" ht="14">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row>
    <row r="426" spans="1:34" ht="14">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row>
    <row r="427" spans="1:34" ht="14">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row>
    <row r="428" spans="1:34" ht="14">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row>
    <row r="429" spans="1:34" ht="14">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row>
    <row r="430" spans="1:34" ht="14">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row>
    <row r="431" spans="1:34" ht="14">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row>
    <row r="432" spans="1:34" ht="14">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row>
    <row r="433" spans="1:34" ht="14">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row>
    <row r="434" spans="1:34" ht="1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row>
    <row r="435" spans="1:34" ht="14">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row>
    <row r="436" spans="1:34" ht="14">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row>
    <row r="437" spans="1:34" ht="14">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row>
    <row r="438" spans="1:34" ht="14">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row>
    <row r="439" spans="1:34" ht="14">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row>
    <row r="440" spans="1:34" ht="14">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row>
    <row r="441" spans="1:34" ht="14">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row>
    <row r="442" spans="1:34" ht="14">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row>
    <row r="443" spans="1:34" ht="14">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row>
    <row r="444" spans="1:34" ht="1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row>
    <row r="445" spans="1:34" ht="14">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row>
    <row r="446" spans="1:34" ht="14">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row>
    <row r="447" spans="1:34" ht="14">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row>
    <row r="448" spans="1:34" ht="14">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row>
    <row r="449" spans="1:34" ht="14">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row>
    <row r="450" spans="1:34" ht="14">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row>
    <row r="451" spans="1:34" ht="14">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row>
    <row r="452" spans="1:34" ht="14">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row>
    <row r="453" spans="1:34" ht="14">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row>
    <row r="454" spans="1:34" ht="1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row>
    <row r="455" spans="1:34" ht="14">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row>
    <row r="456" spans="1:34" ht="14">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row>
    <row r="457" spans="1:34" ht="14">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row>
    <row r="458" spans="1:34" ht="14">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row>
    <row r="459" spans="1:34" ht="14">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row>
    <row r="460" spans="1:34" ht="14">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row>
    <row r="461" spans="1:34" ht="14">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row>
    <row r="462" spans="1:34" ht="14">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row>
    <row r="463" spans="1:34" ht="14">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row>
    <row r="464" spans="1:34" ht="1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row>
    <row r="465" spans="1:34" ht="14">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row>
    <row r="466" spans="1:34" ht="14">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row>
    <row r="467" spans="1:34" ht="14">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row>
    <row r="468" spans="1:34" ht="14">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row>
    <row r="469" spans="1:34" ht="14">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row>
    <row r="470" spans="1:34" ht="14">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row>
    <row r="471" spans="1:34" ht="14">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row>
    <row r="472" spans="1:34" ht="14">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row>
    <row r="473" spans="1:34" ht="14">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row>
    <row r="474" spans="1:34" ht="1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row>
    <row r="475" spans="1:34" ht="14">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row>
    <row r="476" spans="1:34" ht="14">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row>
    <row r="477" spans="1:34" ht="14">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row>
    <row r="478" spans="1:34" ht="14">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row>
    <row r="479" spans="1:34" ht="14">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row>
    <row r="480" spans="1:34" ht="14">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row>
    <row r="481" spans="1:34" ht="14">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row>
    <row r="482" spans="1:34" ht="14">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row>
    <row r="483" spans="1:34" ht="14">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row>
    <row r="484" spans="1:34" ht="1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row>
    <row r="485" spans="1:34" ht="14">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row>
    <row r="486" spans="1:34" ht="14">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row>
    <row r="487" spans="1:34" ht="14">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row>
    <row r="488" spans="1:34" ht="14">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row>
    <row r="489" spans="1:34" ht="14">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row>
    <row r="490" spans="1:34" ht="14">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row>
    <row r="491" spans="1:34" ht="14">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row>
    <row r="492" spans="1:34" ht="14">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row>
    <row r="493" spans="1:34" ht="14">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row>
    <row r="494" spans="1:34" ht="1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row>
    <row r="495" spans="1:34" ht="14">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row>
    <row r="496" spans="1:34" ht="14">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row>
    <row r="497" spans="1:34" ht="14">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row>
    <row r="498" spans="1:34" ht="14">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row>
    <row r="499" spans="1:34" ht="14">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row>
    <row r="500" spans="1:34" ht="14">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row>
    <row r="501" spans="1:34" ht="14">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row>
    <row r="502" spans="1:34" ht="14">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row>
    <row r="503" spans="1:34" ht="14">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row>
    <row r="504" spans="1:34" ht="1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row>
    <row r="505" spans="1:34" ht="14">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row>
    <row r="506" spans="1:34" ht="14">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row>
    <row r="507" spans="1:34" ht="14">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row>
    <row r="508" spans="1:34" ht="14">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row>
    <row r="509" spans="1:34" ht="14">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row>
    <row r="510" spans="1:34" ht="14">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row>
    <row r="511" spans="1:34" ht="14">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row>
    <row r="512" spans="1:34" ht="14">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row>
    <row r="513" spans="1:34" ht="14">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row>
    <row r="514" spans="1:34" ht="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row>
    <row r="515" spans="1:34" ht="14">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row>
    <row r="516" spans="1:34" ht="14">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row>
    <row r="517" spans="1:34" ht="14">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row>
    <row r="518" spans="1:34" ht="14">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row>
    <row r="519" spans="1:34" ht="14">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row>
    <row r="520" spans="1:34" ht="14">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row>
    <row r="521" spans="1:34" ht="14">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row>
    <row r="522" spans="1:34" ht="14">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row>
    <row r="523" spans="1:34" ht="14">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row>
    <row r="524" spans="1:34" ht="1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row>
    <row r="525" spans="1:34" ht="14">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row>
    <row r="526" spans="1:34" ht="14">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row>
    <row r="527" spans="1:34" ht="14">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row>
    <row r="528" spans="1:34" ht="14">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row>
    <row r="529" spans="1:34" ht="14">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row>
    <row r="530" spans="1:34" ht="14">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row>
    <row r="531" spans="1:34" ht="14">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row>
    <row r="532" spans="1:34" ht="14">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row>
    <row r="533" spans="1:34" ht="14">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row>
    <row r="534" spans="1:34" ht="1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row>
    <row r="535" spans="1:34" ht="14">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row>
    <row r="536" spans="1:34" ht="14">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row>
    <row r="537" spans="1:34" ht="14">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row>
    <row r="538" spans="1:34" ht="14">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row>
    <row r="539" spans="1:34" ht="14">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row>
    <row r="540" spans="1:34" ht="14">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row>
    <row r="541" spans="1:34" ht="14">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row>
    <row r="542" spans="1:34" ht="14">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row>
    <row r="543" spans="1:34" ht="14">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row>
    <row r="544" spans="1:34" ht="1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row>
    <row r="545" spans="1:34" ht="14">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row>
    <row r="546" spans="1:34" ht="14">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row>
    <row r="547" spans="1:34" ht="14">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row>
    <row r="548" spans="1:34" ht="14">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row>
    <row r="549" spans="1:34" ht="14">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row>
    <row r="550" spans="1:34" ht="14">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row>
    <row r="551" spans="1:34" ht="14">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row>
    <row r="552" spans="1:34" ht="14">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row>
    <row r="553" spans="1:34" ht="14">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row>
    <row r="554" spans="1:34" ht="1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row>
    <row r="555" spans="1:34" ht="14">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row>
    <row r="556" spans="1:34" ht="14">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row>
    <row r="557" spans="1:34" ht="14">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row>
    <row r="558" spans="1:34" ht="14">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row>
    <row r="559" spans="1:34" ht="14">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row>
    <row r="560" spans="1:34" ht="14">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row>
    <row r="561" spans="1:34" ht="14">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row>
    <row r="562" spans="1:34" ht="14">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row>
    <row r="563" spans="1:34" ht="14">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row>
    <row r="564" spans="1:34" ht="1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row>
    <row r="565" spans="1:34" ht="14">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row>
    <row r="566" spans="1:34" ht="14">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row>
    <row r="567" spans="1:34" ht="14">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row>
    <row r="568" spans="1:34" ht="14">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row>
    <row r="569" spans="1:34" ht="14">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row>
    <row r="570" spans="1:34" ht="14">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row>
    <row r="571" spans="1:34" ht="14">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row>
    <row r="572" spans="1:34" ht="14">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row>
    <row r="573" spans="1:34" ht="14">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row>
    <row r="574" spans="1:34" ht="1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row>
    <row r="575" spans="1:34" ht="14">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row>
    <row r="576" spans="1:34" ht="14">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row>
    <row r="577" spans="1:34" ht="14">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row>
    <row r="578" spans="1:34" ht="14">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row>
    <row r="579" spans="1:34" ht="14">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row>
    <row r="580" spans="1:34" ht="14">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row>
    <row r="581" spans="1:34" ht="14">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row>
    <row r="582" spans="1:34" ht="14">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row>
    <row r="583" spans="1:34" ht="14">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row>
    <row r="584" spans="1:34" ht="1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row>
    <row r="585" spans="1:34" ht="14">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row>
    <row r="586" spans="1:34" ht="14">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row>
    <row r="587" spans="1:34" ht="14">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row>
    <row r="588" spans="1:34" ht="14">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row>
    <row r="589" spans="1:34" ht="14">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row>
    <row r="590" spans="1:34" ht="14">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row>
    <row r="591" spans="1:34" ht="14">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row>
    <row r="592" spans="1:34" ht="14">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row>
    <row r="593" spans="1:34" ht="14">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row>
    <row r="594" spans="1:34" ht="1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row>
    <row r="595" spans="1:34" ht="14">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row>
    <row r="596" spans="1:34" ht="14">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row>
    <row r="597" spans="1:34" ht="14">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row>
    <row r="598" spans="1:34" ht="14">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row>
    <row r="599" spans="1:34" ht="14">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row>
    <row r="600" spans="1:34" ht="14">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row>
    <row r="601" spans="1:34" ht="14">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row>
    <row r="602" spans="1:34" ht="14">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row>
    <row r="603" spans="1:34" ht="14">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row>
    <row r="604" spans="1:34" ht="1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row>
    <row r="605" spans="1:34" ht="14">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row>
    <row r="606" spans="1:34" ht="14">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row>
    <row r="607" spans="1:34" ht="14">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row>
    <row r="608" spans="1:34" ht="14">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row>
    <row r="609" spans="1:34" ht="14">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row>
    <row r="610" spans="1:34" ht="14">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row>
    <row r="611" spans="1:34" ht="14">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row>
    <row r="612" spans="1:34" ht="14">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row>
    <row r="613" spans="1:34" ht="14">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row>
    <row r="614" spans="1:34" ht="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row>
    <row r="615" spans="1:34" ht="14">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row>
    <row r="616" spans="1:34" ht="14">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row>
    <row r="617" spans="1:34" ht="14">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row>
    <row r="618" spans="1:34" ht="14">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row>
    <row r="619" spans="1:34" ht="14">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row>
    <row r="620" spans="1:34" ht="14">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row>
    <row r="621" spans="1:34" ht="14">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row>
    <row r="622" spans="1:34" ht="14">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row>
    <row r="623" spans="1:34" ht="14">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row>
    <row r="624" spans="1:34" ht="1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row>
    <row r="625" spans="1:34" ht="14">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row>
    <row r="626" spans="1:34" ht="14">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row>
    <row r="627" spans="1:34" ht="14">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row>
    <row r="628" spans="1:34" ht="14">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row>
    <row r="629" spans="1:34" ht="14">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row>
    <row r="630" spans="1:34" ht="14">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row>
    <row r="631" spans="1:34" ht="14">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row>
    <row r="632" spans="1:34" ht="14">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row>
    <row r="633" spans="1:34" ht="14">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row>
    <row r="634" spans="1:34" ht="1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row>
    <row r="635" spans="1:34" ht="14">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row>
    <row r="636" spans="1:34" ht="14">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row>
    <row r="637" spans="1:34" ht="14">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row>
    <row r="638" spans="1:34" ht="14">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row>
    <row r="639" spans="1:34" ht="14">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row>
    <row r="640" spans="1:34" ht="14">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row>
    <row r="641" spans="1:34" ht="14">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row>
    <row r="642" spans="1:34" ht="14">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row>
    <row r="643" spans="1:34" ht="14">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row>
    <row r="644" spans="1:34" ht="1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row>
    <row r="645" spans="1:34" ht="14">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row>
    <row r="646" spans="1:34" ht="14">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row>
    <row r="647" spans="1:34" ht="14">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row>
    <row r="648" spans="1:34" ht="14">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row>
    <row r="649" spans="1:34" ht="14">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row>
    <row r="650" spans="1:34" ht="14">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row>
    <row r="651" spans="1:34" ht="14">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row>
    <row r="652" spans="1:34" ht="14">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row>
    <row r="653" spans="1:34" ht="14">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row>
    <row r="654" spans="1:34" ht="1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row>
    <row r="655" spans="1:34" ht="14">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row>
    <row r="656" spans="1:34" ht="14">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row>
    <row r="657" spans="1:34" ht="14">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row>
    <row r="658" spans="1:34" ht="14">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row>
    <row r="659" spans="1:34" ht="14">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row>
    <row r="660" spans="1:34" ht="14">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row>
    <row r="661" spans="1:34" ht="14">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row>
    <row r="662" spans="1:34" ht="14">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row>
    <row r="663" spans="1:34" ht="14">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row>
    <row r="664" spans="1:34" ht="1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row>
    <row r="665" spans="1:34" ht="14">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row>
    <row r="666" spans="1:34" ht="14">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row>
    <row r="667" spans="1:34" ht="14">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row>
    <row r="668" spans="1:34" ht="14">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row>
    <row r="669" spans="1:34" ht="14">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row>
    <row r="670" spans="1:34" ht="14">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row>
    <row r="671" spans="1:34" ht="14">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row>
    <row r="672" spans="1:34" ht="14">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row>
    <row r="673" spans="1:34" ht="14">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row>
    <row r="674" spans="1:34" ht="1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row>
    <row r="675" spans="1:34" ht="14">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row>
    <row r="676" spans="1:34" ht="14">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row>
    <row r="677" spans="1:34" ht="14">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row>
    <row r="678" spans="1:34" ht="14">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row>
    <row r="679" spans="1:34" ht="14">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row>
    <row r="680" spans="1:34" ht="14">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row>
    <row r="681" spans="1:34" ht="14">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row>
    <row r="682" spans="1:34" ht="14">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row>
    <row r="683" spans="1:34" ht="14">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row>
    <row r="684" spans="1:34" ht="1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row>
    <row r="685" spans="1:34" ht="14">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row>
    <row r="686" spans="1:34" ht="14">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row>
    <row r="687" spans="1:34" ht="14">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row>
    <row r="688" spans="1:34" ht="14">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row>
    <row r="689" spans="1:34" ht="14">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row>
    <row r="690" spans="1:34" ht="14">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row>
    <row r="691" spans="1:34" ht="14">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row>
    <row r="692" spans="1:34" ht="14">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row>
    <row r="693" spans="1:34" ht="14">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row>
    <row r="694" spans="1:34" ht="1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row>
    <row r="695" spans="1:34" ht="14">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row>
    <row r="696" spans="1:34" ht="14">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row>
    <row r="697" spans="1:34" ht="14">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row>
    <row r="698" spans="1:34" ht="14">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row>
    <row r="699" spans="1:34" ht="14">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row>
    <row r="700" spans="1:34" ht="14">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row>
    <row r="701" spans="1:34" ht="14">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row>
    <row r="702" spans="1:34" ht="14">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row>
    <row r="703" spans="1:34" ht="14">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row>
    <row r="704" spans="1:34" ht="1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row>
    <row r="705" spans="1:34" ht="14">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row>
    <row r="706" spans="1:34" ht="14">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row>
    <row r="707" spans="1:34" ht="14">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row>
    <row r="708" spans="1:34" ht="14">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row>
    <row r="709" spans="1:34" ht="14">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row>
    <row r="710" spans="1:34" ht="14">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row>
    <row r="711" spans="1:34" ht="14">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row>
    <row r="712" spans="1:34" ht="14">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row>
    <row r="713" spans="1:34" ht="14">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row>
    <row r="714" spans="1:34" ht="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row>
    <row r="715" spans="1:34" ht="14">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row>
    <row r="716" spans="1:34" ht="14">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row>
    <row r="717" spans="1:34" ht="14">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row>
    <row r="718" spans="1:34" ht="14">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row>
    <row r="719" spans="1:34" ht="14">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row>
    <row r="720" spans="1:34" ht="14">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row>
    <row r="721" spans="1:34" ht="14">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row>
    <row r="722" spans="1:34" ht="14">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row>
    <row r="723" spans="1:34" ht="14">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row>
    <row r="724" spans="1:34" ht="1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row>
    <row r="725" spans="1:34" ht="14">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row>
    <row r="726" spans="1:34" ht="14">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row>
    <row r="727" spans="1:34" ht="14">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row>
    <row r="728" spans="1:34" ht="14">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row>
    <row r="729" spans="1:34" ht="14">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row>
    <row r="730" spans="1:34" ht="14">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row>
    <row r="731" spans="1:34" ht="14">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row>
    <row r="732" spans="1:34" ht="14">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row>
    <row r="733" spans="1:34" ht="14">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row>
    <row r="734" spans="1:34" ht="1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row>
    <row r="735" spans="1:34" ht="14">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row>
    <row r="736" spans="1:34" ht="14">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row>
    <row r="737" spans="1:34" ht="14">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row>
    <row r="738" spans="1:34" ht="14">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row>
    <row r="739" spans="1:34" ht="14">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row>
    <row r="740" spans="1:34" ht="14">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row>
    <row r="741" spans="1:34" ht="14">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row>
    <row r="742" spans="1:34" ht="14">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row>
    <row r="743" spans="1:34" ht="14">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row>
    <row r="744" spans="1:34" ht="1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row>
    <row r="745" spans="1:34" ht="14">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row>
    <row r="746" spans="1:34" ht="14">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row>
    <row r="747" spans="1:34" ht="14">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row>
    <row r="748" spans="1:34" ht="14">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row>
    <row r="749" spans="1:34" ht="14">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row>
    <row r="750" spans="1:34" ht="14">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row>
    <row r="751" spans="1:34" ht="14">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row>
    <row r="752" spans="1:34" ht="14">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row>
    <row r="753" spans="1:34" ht="14">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row>
    <row r="754" spans="1:34" ht="1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row>
    <row r="755" spans="1:34" ht="14">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row>
    <row r="756" spans="1:34" ht="14">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row>
    <row r="757" spans="1:34" ht="14">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row>
    <row r="758" spans="1:34" ht="14">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row>
    <row r="759" spans="1:34" ht="14">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row>
    <row r="760" spans="1:34" ht="14">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row>
    <row r="761" spans="1:34" ht="14">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row>
    <row r="762" spans="1:34" ht="14">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row>
    <row r="763" spans="1:34" ht="14">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row>
    <row r="764" spans="1:34" ht="1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row>
    <row r="765" spans="1:34" ht="14">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row>
    <row r="766" spans="1:34" ht="14">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row>
    <row r="767" spans="1:34" ht="14">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row>
    <row r="768" spans="1:34" ht="14">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row>
    <row r="769" spans="1:34" ht="14">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row>
    <row r="770" spans="1:34" ht="14">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row>
    <row r="771" spans="1:34" ht="14">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row>
    <row r="772" spans="1:34" ht="14">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row>
    <row r="773" spans="1:34" ht="14">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row>
    <row r="774" spans="1:34" ht="1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row>
    <row r="775" spans="1:34" ht="14">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row>
    <row r="776" spans="1:34" ht="14">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row>
    <row r="777" spans="1:34" ht="14">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row>
    <row r="778" spans="1:34" ht="14">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row>
    <row r="779" spans="1:34" ht="14">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row>
    <row r="780" spans="1:34" ht="14">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row>
    <row r="781" spans="1:34" ht="14">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row>
    <row r="782" spans="1:34" ht="14">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row>
    <row r="783" spans="1:34" ht="14">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row>
    <row r="784" spans="1:34" ht="1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row>
    <row r="785" spans="1:34" ht="14">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row>
    <row r="786" spans="1:34" ht="14">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row>
    <row r="787" spans="1:34" ht="14">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row>
    <row r="788" spans="1:34" ht="14">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row>
    <row r="789" spans="1:34" ht="14">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row>
    <row r="790" spans="1:34" ht="14">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row>
    <row r="791" spans="1:34" ht="14">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row>
    <row r="792" spans="1:34" ht="14">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row>
    <row r="793" spans="1:34" ht="14">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row>
    <row r="794" spans="1:34" ht="1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row>
  </sheetData>
  <autoFilter ref="F1:F794" xr:uid="{00000000-0009-0000-0000-000001000000}"/>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H984"/>
  <sheetViews>
    <sheetView workbookViewId="0">
      <pane ySplit="1" topLeftCell="A2" activePane="bottomLeft" state="frozen"/>
      <selection pane="bottomLeft" activeCell="B3" sqref="B3"/>
    </sheetView>
  </sheetViews>
  <sheetFormatPr baseColWidth="10" defaultColWidth="12.6640625" defaultRowHeight="15.75" customHeight="1"/>
  <cols>
    <col min="1" max="1" width="20.5" customWidth="1"/>
    <col min="2" max="3" width="15" customWidth="1"/>
    <col min="5" max="5" width="14.1640625" customWidth="1"/>
    <col min="6" max="6" width="27.6640625" customWidth="1"/>
    <col min="9" max="9" width="17.1640625" customWidth="1"/>
    <col min="10" max="10" width="18.6640625" customWidth="1"/>
    <col min="11" max="11" width="18.5" customWidth="1"/>
    <col min="13" max="13" width="24.1640625" customWidth="1"/>
    <col min="16" max="16" width="18.6640625" customWidth="1"/>
    <col min="17" max="17" width="14.83203125" customWidth="1"/>
    <col min="23" max="23" width="17.1640625" customWidth="1"/>
    <col min="24" max="24" width="16" customWidth="1"/>
    <col min="31" max="31" width="16.33203125" customWidth="1"/>
  </cols>
  <sheetData>
    <row r="1" spans="1:34" ht="15.75" customHeight="1">
      <c r="A1" s="7" t="s">
        <v>14</v>
      </c>
      <c r="B1" s="7" t="s">
        <v>15</v>
      </c>
      <c r="C1" s="7" t="s">
        <v>16</v>
      </c>
      <c r="D1" s="7" t="s">
        <v>17</v>
      </c>
      <c r="E1" s="7" t="s">
        <v>18</v>
      </c>
      <c r="F1" s="7" t="s">
        <v>19</v>
      </c>
      <c r="G1" s="7" t="s">
        <v>245</v>
      </c>
      <c r="H1" s="7" t="s">
        <v>21</v>
      </c>
      <c r="I1" s="8" t="s">
        <v>246</v>
      </c>
      <c r="J1" s="8" t="s">
        <v>23</v>
      </c>
      <c r="K1" s="8" t="s">
        <v>24</v>
      </c>
      <c r="L1" s="9" t="s">
        <v>25</v>
      </c>
      <c r="M1" s="9" t="s">
        <v>26</v>
      </c>
      <c r="N1" s="7" t="s">
        <v>27</v>
      </c>
      <c r="O1" s="8" t="s">
        <v>247</v>
      </c>
      <c r="P1" s="7" t="s">
        <v>248</v>
      </c>
      <c r="Q1" s="7" t="s">
        <v>249</v>
      </c>
      <c r="R1" s="7" t="s">
        <v>250</v>
      </c>
      <c r="S1" s="7" t="s">
        <v>251</v>
      </c>
      <c r="T1" s="7" t="s">
        <v>252</v>
      </c>
      <c r="U1" s="7" t="s">
        <v>253</v>
      </c>
      <c r="V1" s="7" t="s">
        <v>254</v>
      </c>
      <c r="W1" s="7" t="s">
        <v>255</v>
      </c>
      <c r="X1" s="7" t="s">
        <v>256</v>
      </c>
      <c r="Y1" s="7" t="s">
        <v>257</v>
      </c>
      <c r="Z1" s="7" t="s">
        <v>258</v>
      </c>
      <c r="AA1" s="7" t="s">
        <v>259</v>
      </c>
      <c r="AB1" s="7" t="s">
        <v>260</v>
      </c>
      <c r="AC1" s="7" t="s">
        <v>261</v>
      </c>
      <c r="AD1" s="7" t="s">
        <v>262</v>
      </c>
      <c r="AE1" s="7" t="s">
        <v>263</v>
      </c>
      <c r="AF1" s="7" t="s">
        <v>264</v>
      </c>
      <c r="AG1" s="7" t="s">
        <v>31</v>
      </c>
      <c r="AH1" s="10"/>
    </row>
    <row r="2" spans="1:34">
      <c r="A2" s="2" t="s">
        <v>265</v>
      </c>
      <c r="B2" s="12" t="s">
        <v>33</v>
      </c>
      <c r="C2" s="10" t="s">
        <v>150</v>
      </c>
      <c r="D2" s="10" t="s">
        <v>151</v>
      </c>
      <c r="E2" s="10" t="s">
        <v>152</v>
      </c>
      <c r="F2" s="10" t="s">
        <v>153</v>
      </c>
      <c r="G2" s="12" t="s">
        <v>266</v>
      </c>
      <c r="H2" s="10" t="s">
        <v>39</v>
      </c>
      <c r="I2" s="10">
        <v>46</v>
      </c>
      <c r="J2" s="10">
        <v>26</v>
      </c>
      <c r="K2" s="10">
        <f t="shared" ref="K2:K238" si="0">I2-J2</f>
        <v>20</v>
      </c>
      <c r="L2" s="10">
        <f>J2/I2</f>
        <v>0.56521739130434778</v>
      </c>
      <c r="M2" s="10">
        <f t="shared" ref="M2:M227" si="1">LOG10(I2)*L2</f>
        <v>0.93981964399393314</v>
      </c>
      <c r="N2" s="10">
        <v>1</v>
      </c>
      <c r="O2" s="10">
        <v>1</v>
      </c>
      <c r="P2" s="10" t="s">
        <v>267</v>
      </c>
      <c r="Q2" s="10">
        <v>1</v>
      </c>
      <c r="R2" s="10"/>
      <c r="S2" s="10"/>
      <c r="T2" s="10"/>
      <c r="U2" s="13">
        <v>2009</v>
      </c>
      <c r="V2" s="13">
        <v>2009</v>
      </c>
      <c r="W2" s="12" t="s">
        <v>268</v>
      </c>
      <c r="X2" s="12" t="s">
        <v>269</v>
      </c>
      <c r="Y2" s="10"/>
      <c r="Z2" s="12"/>
      <c r="AA2" s="10"/>
      <c r="AB2" s="10"/>
      <c r="AC2" s="12"/>
      <c r="AD2" s="10"/>
      <c r="AE2" s="12" t="s">
        <v>270</v>
      </c>
      <c r="AF2" s="10"/>
      <c r="AG2" s="11"/>
      <c r="AH2" s="10"/>
    </row>
    <row r="3" spans="1:34">
      <c r="A3" s="16" t="s">
        <v>271</v>
      </c>
      <c r="B3" s="10" t="s">
        <v>33</v>
      </c>
      <c r="C3" s="10" t="s">
        <v>150</v>
      </c>
      <c r="D3" s="10" t="s">
        <v>151</v>
      </c>
      <c r="E3" s="10" t="s">
        <v>152</v>
      </c>
      <c r="F3" s="10" t="s">
        <v>153</v>
      </c>
      <c r="G3" s="12" t="s">
        <v>266</v>
      </c>
      <c r="H3" s="10" t="s">
        <v>39</v>
      </c>
      <c r="I3" s="10">
        <v>613</v>
      </c>
      <c r="J3" s="10">
        <v>0</v>
      </c>
      <c r="K3" s="10">
        <f t="shared" si="0"/>
        <v>613</v>
      </c>
      <c r="L3" s="10">
        <v>0</v>
      </c>
      <c r="M3" s="10">
        <f t="shared" si="1"/>
        <v>0</v>
      </c>
      <c r="N3" s="10">
        <v>0</v>
      </c>
      <c r="O3" s="10">
        <v>1</v>
      </c>
      <c r="P3" s="10" t="s">
        <v>267</v>
      </c>
      <c r="Q3" s="10">
        <v>0</v>
      </c>
      <c r="R3" s="12"/>
      <c r="S3" s="10"/>
      <c r="T3" s="10"/>
      <c r="U3" s="13">
        <v>2014</v>
      </c>
      <c r="V3" s="13" t="s">
        <v>272</v>
      </c>
      <c r="W3" s="12" t="s">
        <v>273</v>
      </c>
      <c r="X3" s="12" t="s">
        <v>274</v>
      </c>
      <c r="Y3" s="10" t="s">
        <v>275</v>
      </c>
      <c r="Z3" s="12"/>
      <c r="AA3" s="10"/>
      <c r="AB3" s="10"/>
      <c r="AC3" s="12"/>
      <c r="AD3" s="10"/>
      <c r="AE3" s="12" t="s">
        <v>270</v>
      </c>
      <c r="AF3" s="10"/>
      <c r="AG3" s="11"/>
      <c r="AH3" s="10"/>
    </row>
    <row r="4" spans="1:34">
      <c r="A4" s="4" t="s">
        <v>276</v>
      </c>
      <c r="B4" s="10" t="s">
        <v>33</v>
      </c>
      <c r="C4" s="10" t="s">
        <v>113</v>
      </c>
      <c r="D4" s="10" t="s">
        <v>117</v>
      </c>
      <c r="E4" s="10" t="s">
        <v>118</v>
      </c>
      <c r="F4" s="10" t="s">
        <v>119</v>
      </c>
      <c r="G4" s="10" t="s">
        <v>277</v>
      </c>
      <c r="H4" s="10" t="s">
        <v>39</v>
      </c>
      <c r="I4" s="10">
        <v>215</v>
      </c>
      <c r="J4" s="10">
        <v>0</v>
      </c>
      <c r="K4" s="10">
        <f t="shared" si="0"/>
        <v>215</v>
      </c>
      <c r="L4" s="10">
        <v>0</v>
      </c>
      <c r="M4" s="10">
        <f t="shared" si="1"/>
        <v>0</v>
      </c>
      <c r="N4" s="10">
        <v>0</v>
      </c>
      <c r="O4" s="10">
        <v>1</v>
      </c>
      <c r="P4" s="10" t="s">
        <v>267</v>
      </c>
      <c r="Q4" s="10">
        <v>0</v>
      </c>
      <c r="R4" s="10"/>
      <c r="S4" s="10"/>
      <c r="T4" s="10"/>
      <c r="U4" s="10">
        <v>2005</v>
      </c>
      <c r="V4" s="10" t="s">
        <v>278</v>
      </c>
      <c r="W4" s="10" t="s">
        <v>279</v>
      </c>
      <c r="X4" s="10" t="s">
        <v>280</v>
      </c>
      <c r="Y4" s="10"/>
      <c r="Z4" s="10"/>
      <c r="AA4" s="10"/>
      <c r="AB4" s="10"/>
      <c r="AC4" s="10" t="s">
        <v>281</v>
      </c>
      <c r="AD4" s="10"/>
      <c r="AE4" s="10" t="s">
        <v>282</v>
      </c>
      <c r="AF4" s="10"/>
      <c r="AG4" s="10" t="s">
        <v>283</v>
      </c>
      <c r="AH4" s="10"/>
    </row>
    <row r="5" spans="1:34">
      <c r="A5" s="4" t="s">
        <v>276</v>
      </c>
      <c r="B5" s="10" t="s">
        <v>33</v>
      </c>
      <c r="C5" s="10" t="s">
        <v>113</v>
      </c>
      <c r="D5" s="10" t="s">
        <v>114</v>
      </c>
      <c r="E5" s="10" t="s">
        <v>136</v>
      </c>
      <c r="F5" s="10" t="s">
        <v>137</v>
      </c>
      <c r="G5" s="10" t="s">
        <v>277</v>
      </c>
      <c r="H5" s="10" t="s">
        <v>39</v>
      </c>
      <c r="I5" s="10">
        <v>32</v>
      </c>
      <c r="J5" s="10">
        <v>0</v>
      </c>
      <c r="K5" s="10">
        <f t="shared" si="0"/>
        <v>32</v>
      </c>
      <c r="L5" s="10">
        <v>0</v>
      </c>
      <c r="M5" s="10">
        <f t="shared" si="1"/>
        <v>0</v>
      </c>
      <c r="N5" s="10">
        <v>0</v>
      </c>
      <c r="O5" s="10">
        <v>1</v>
      </c>
      <c r="P5" s="10" t="s">
        <v>267</v>
      </c>
      <c r="Q5" s="10">
        <v>0</v>
      </c>
      <c r="R5" s="10"/>
      <c r="S5" s="10"/>
      <c r="T5" s="10"/>
      <c r="U5" s="10">
        <v>2005</v>
      </c>
      <c r="V5" s="10" t="s">
        <v>278</v>
      </c>
      <c r="W5" s="10" t="s">
        <v>279</v>
      </c>
      <c r="X5" s="10" t="s">
        <v>280</v>
      </c>
      <c r="Y5" s="10"/>
      <c r="Z5" s="10"/>
      <c r="AA5" s="10"/>
      <c r="AB5" s="10"/>
      <c r="AC5" s="10" t="s">
        <v>281</v>
      </c>
      <c r="AD5" s="10"/>
      <c r="AE5" s="10" t="s">
        <v>282</v>
      </c>
      <c r="AF5" s="10"/>
      <c r="AG5" s="10" t="s">
        <v>283</v>
      </c>
      <c r="AH5" s="10"/>
    </row>
    <row r="6" spans="1:34">
      <c r="A6" s="4" t="s">
        <v>276</v>
      </c>
      <c r="B6" s="10" t="s">
        <v>33</v>
      </c>
      <c r="C6" s="10" t="s">
        <v>113</v>
      </c>
      <c r="D6" s="10" t="s">
        <v>163</v>
      </c>
      <c r="E6" s="10" t="s">
        <v>284</v>
      </c>
      <c r="F6" s="10" t="s">
        <v>285</v>
      </c>
      <c r="G6" s="10" t="s">
        <v>277</v>
      </c>
      <c r="H6" s="10" t="s">
        <v>39</v>
      </c>
      <c r="I6" s="10">
        <v>32</v>
      </c>
      <c r="J6" s="10">
        <v>0</v>
      </c>
      <c r="K6" s="10">
        <f t="shared" si="0"/>
        <v>32</v>
      </c>
      <c r="L6" s="10">
        <v>0</v>
      </c>
      <c r="M6" s="10">
        <f t="shared" si="1"/>
        <v>0</v>
      </c>
      <c r="N6" s="10">
        <v>0</v>
      </c>
      <c r="O6" s="10">
        <v>1</v>
      </c>
      <c r="P6" s="10" t="s">
        <v>267</v>
      </c>
      <c r="Q6" s="10">
        <v>0</v>
      </c>
      <c r="R6" s="10"/>
      <c r="S6" s="10"/>
      <c r="T6" s="10"/>
      <c r="U6" s="10">
        <v>2005</v>
      </c>
      <c r="V6" s="10" t="s">
        <v>278</v>
      </c>
      <c r="W6" s="10" t="s">
        <v>279</v>
      </c>
      <c r="X6" s="10" t="s">
        <v>280</v>
      </c>
      <c r="Y6" s="10"/>
      <c r="Z6" s="10"/>
      <c r="AA6" s="10"/>
      <c r="AB6" s="10"/>
      <c r="AC6" s="10" t="s">
        <v>281</v>
      </c>
      <c r="AD6" s="10"/>
      <c r="AE6" s="10" t="s">
        <v>282</v>
      </c>
      <c r="AF6" s="10"/>
      <c r="AG6" s="10" t="s">
        <v>283</v>
      </c>
      <c r="AH6" s="10"/>
    </row>
    <row r="7" spans="1:34">
      <c r="A7" s="4" t="s">
        <v>276</v>
      </c>
      <c r="B7" s="10" t="s">
        <v>33</v>
      </c>
      <c r="C7" s="10" t="s">
        <v>60</v>
      </c>
      <c r="D7" s="10" t="s">
        <v>120</v>
      </c>
      <c r="E7" s="10" t="s">
        <v>121</v>
      </c>
      <c r="F7" s="10" t="s">
        <v>122</v>
      </c>
      <c r="G7" s="10" t="s">
        <v>277</v>
      </c>
      <c r="H7" s="10" t="s">
        <v>39</v>
      </c>
      <c r="I7" s="10">
        <v>29</v>
      </c>
      <c r="J7" s="10">
        <v>10</v>
      </c>
      <c r="K7" s="10">
        <f t="shared" si="0"/>
        <v>19</v>
      </c>
      <c r="L7" s="10">
        <f t="shared" ref="L7:L8" si="2">J7/I7</f>
        <v>0.34482758620689657</v>
      </c>
      <c r="M7" s="10">
        <f t="shared" si="1"/>
        <v>0.50427517168929525</v>
      </c>
      <c r="N7" s="10">
        <v>1</v>
      </c>
      <c r="O7" s="10">
        <v>1</v>
      </c>
      <c r="P7" s="10" t="s">
        <v>267</v>
      </c>
      <c r="Q7" s="10">
        <v>0</v>
      </c>
      <c r="R7" s="10"/>
      <c r="S7" s="10"/>
      <c r="T7" s="10"/>
      <c r="U7" s="10">
        <v>2005</v>
      </c>
      <c r="V7" s="10" t="s">
        <v>278</v>
      </c>
      <c r="W7" s="10" t="s">
        <v>279</v>
      </c>
      <c r="X7" s="10" t="s">
        <v>280</v>
      </c>
      <c r="Y7" s="10"/>
      <c r="Z7" s="10"/>
      <c r="AA7" s="10"/>
      <c r="AB7" s="10"/>
      <c r="AC7" s="10" t="s">
        <v>281</v>
      </c>
      <c r="AD7" s="10"/>
      <c r="AE7" s="10" t="s">
        <v>282</v>
      </c>
      <c r="AF7" s="10"/>
      <c r="AG7" s="10" t="s">
        <v>283</v>
      </c>
      <c r="AH7" s="10"/>
    </row>
    <row r="8" spans="1:34">
      <c r="A8" s="4" t="s">
        <v>276</v>
      </c>
      <c r="B8" s="12" t="s">
        <v>33</v>
      </c>
      <c r="C8" s="12" t="s">
        <v>286</v>
      </c>
      <c r="D8" s="12" t="s">
        <v>287</v>
      </c>
      <c r="E8" s="10" t="s">
        <v>288</v>
      </c>
      <c r="F8" s="10" t="s">
        <v>289</v>
      </c>
      <c r="G8" s="10" t="s">
        <v>277</v>
      </c>
      <c r="H8" s="10" t="s">
        <v>39</v>
      </c>
      <c r="I8" s="10">
        <v>13</v>
      </c>
      <c r="J8" s="10">
        <v>2</v>
      </c>
      <c r="K8" s="10">
        <f t="shared" si="0"/>
        <v>11</v>
      </c>
      <c r="L8" s="10">
        <f t="shared" si="2"/>
        <v>0.15384615384615385</v>
      </c>
      <c r="M8" s="10">
        <f t="shared" si="1"/>
        <v>0.17137590035489797</v>
      </c>
      <c r="N8" s="10">
        <v>1</v>
      </c>
      <c r="O8" s="10">
        <v>1</v>
      </c>
      <c r="P8" s="10" t="s">
        <v>267</v>
      </c>
      <c r="Q8" s="10">
        <v>0</v>
      </c>
      <c r="R8" s="10"/>
      <c r="S8" s="10"/>
      <c r="T8" s="10"/>
      <c r="U8" s="10">
        <v>2005</v>
      </c>
      <c r="V8" s="10" t="s">
        <v>278</v>
      </c>
      <c r="W8" s="10" t="s">
        <v>279</v>
      </c>
      <c r="X8" s="10" t="s">
        <v>280</v>
      </c>
      <c r="Y8" s="10"/>
      <c r="Z8" s="10"/>
      <c r="AA8" s="10"/>
      <c r="AB8" s="10"/>
      <c r="AC8" s="10" t="s">
        <v>281</v>
      </c>
      <c r="AD8" s="10"/>
      <c r="AE8" s="10" t="s">
        <v>282</v>
      </c>
      <c r="AF8" s="10"/>
      <c r="AG8" s="10" t="s">
        <v>283</v>
      </c>
      <c r="AH8" s="10"/>
    </row>
    <row r="9" spans="1:34">
      <c r="A9" s="4" t="s">
        <v>276</v>
      </c>
      <c r="B9" s="10" t="s">
        <v>33</v>
      </c>
      <c r="C9" s="10" t="s">
        <v>113</v>
      </c>
      <c r="D9" s="10" t="s">
        <v>290</v>
      </c>
      <c r="E9" s="10" t="s">
        <v>291</v>
      </c>
      <c r="F9" s="10" t="s">
        <v>292</v>
      </c>
      <c r="G9" s="10" t="s">
        <v>277</v>
      </c>
      <c r="H9" s="10" t="s">
        <v>39</v>
      </c>
      <c r="I9" s="10">
        <v>1</v>
      </c>
      <c r="J9" s="10">
        <v>0</v>
      </c>
      <c r="K9" s="10">
        <f t="shared" si="0"/>
        <v>1</v>
      </c>
      <c r="L9" s="10">
        <v>0</v>
      </c>
      <c r="M9" s="10">
        <f t="shared" si="1"/>
        <v>0</v>
      </c>
      <c r="N9" s="10">
        <v>0</v>
      </c>
      <c r="O9" s="10">
        <v>1</v>
      </c>
      <c r="P9" s="10" t="s">
        <v>267</v>
      </c>
      <c r="Q9" s="10">
        <v>0</v>
      </c>
      <c r="R9" s="10"/>
      <c r="S9" s="10"/>
      <c r="T9" s="10"/>
      <c r="U9" s="10">
        <v>2005</v>
      </c>
      <c r="V9" s="10" t="s">
        <v>278</v>
      </c>
      <c r="W9" s="10" t="s">
        <v>279</v>
      </c>
      <c r="X9" s="10" t="s">
        <v>280</v>
      </c>
      <c r="Y9" s="10"/>
      <c r="Z9" s="10"/>
      <c r="AA9" s="10"/>
      <c r="AB9" s="10"/>
      <c r="AC9" s="10" t="s">
        <v>281</v>
      </c>
      <c r="AD9" s="10"/>
      <c r="AE9" s="10" t="s">
        <v>282</v>
      </c>
      <c r="AF9" s="10"/>
      <c r="AG9" s="10" t="s">
        <v>283</v>
      </c>
      <c r="AH9" s="10"/>
    </row>
    <row r="10" spans="1:34">
      <c r="A10" s="4" t="s">
        <v>276</v>
      </c>
      <c r="B10" s="10" t="s">
        <v>33</v>
      </c>
      <c r="C10" s="10" t="s">
        <v>113</v>
      </c>
      <c r="D10" s="10" t="s">
        <v>114</v>
      </c>
      <c r="E10" s="10" t="s">
        <v>293</v>
      </c>
      <c r="F10" s="10" t="s">
        <v>142</v>
      </c>
      <c r="G10" s="10" t="s">
        <v>277</v>
      </c>
      <c r="H10" s="10" t="s">
        <v>39</v>
      </c>
      <c r="I10" s="10">
        <v>1</v>
      </c>
      <c r="J10" s="10">
        <v>1</v>
      </c>
      <c r="K10" s="10">
        <f t="shared" si="0"/>
        <v>0</v>
      </c>
      <c r="L10" s="10">
        <f>J10/I10</f>
        <v>1</v>
      </c>
      <c r="M10" s="10">
        <f t="shared" si="1"/>
        <v>0</v>
      </c>
      <c r="N10" s="10">
        <v>1</v>
      </c>
      <c r="O10" s="10">
        <v>1</v>
      </c>
      <c r="P10" s="10" t="s">
        <v>267</v>
      </c>
      <c r="Q10" s="10">
        <v>0</v>
      </c>
      <c r="R10" s="10"/>
      <c r="S10" s="10"/>
      <c r="T10" s="10"/>
      <c r="U10" s="10">
        <v>2005</v>
      </c>
      <c r="V10" s="10" t="s">
        <v>278</v>
      </c>
      <c r="W10" s="10" t="s">
        <v>279</v>
      </c>
      <c r="X10" s="10" t="s">
        <v>280</v>
      </c>
      <c r="Y10" s="10"/>
      <c r="Z10" s="10"/>
      <c r="AA10" s="10"/>
      <c r="AB10" s="10"/>
      <c r="AC10" s="10" t="s">
        <v>281</v>
      </c>
      <c r="AD10" s="10"/>
      <c r="AE10" s="10" t="s">
        <v>282</v>
      </c>
      <c r="AF10" s="10"/>
      <c r="AG10" s="10" t="s">
        <v>283</v>
      </c>
      <c r="AH10" s="10"/>
    </row>
    <row r="11" spans="1:34">
      <c r="A11" s="4" t="s">
        <v>276</v>
      </c>
      <c r="B11" s="10" t="s">
        <v>33</v>
      </c>
      <c r="C11" s="10" t="s">
        <v>113</v>
      </c>
      <c r="D11" s="10" t="s">
        <v>114</v>
      </c>
      <c r="E11" s="10" t="s">
        <v>115</v>
      </c>
      <c r="F11" s="10" t="s">
        <v>116</v>
      </c>
      <c r="G11" s="10" t="s">
        <v>277</v>
      </c>
      <c r="H11" s="10" t="s">
        <v>39</v>
      </c>
      <c r="I11" s="10">
        <v>1</v>
      </c>
      <c r="J11" s="10">
        <v>0</v>
      </c>
      <c r="K11" s="10">
        <f t="shared" si="0"/>
        <v>1</v>
      </c>
      <c r="L11" s="10">
        <v>0</v>
      </c>
      <c r="M11" s="10">
        <f t="shared" si="1"/>
        <v>0</v>
      </c>
      <c r="N11" s="10">
        <v>0</v>
      </c>
      <c r="O11" s="10">
        <v>1</v>
      </c>
      <c r="P11" s="10" t="s">
        <v>267</v>
      </c>
      <c r="Q11" s="10">
        <v>0</v>
      </c>
      <c r="R11" s="10"/>
      <c r="S11" s="10"/>
      <c r="T11" s="10"/>
      <c r="U11" s="10">
        <v>2005</v>
      </c>
      <c r="V11" s="10" t="s">
        <v>278</v>
      </c>
      <c r="W11" s="10" t="s">
        <v>279</v>
      </c>
      <c r="X11" s="10" t="s">
        <v>280</v>
      </c>
      <c r="Y11" s="10"/>
      <c r="Z11" s="10"/>
      <c r="AA11" s="10"/>
      <c r="AB11" s="10"/>
      <c r="AC11" s="10" t="s">
        <v>281</v>
      </c>
      <c r="AD11" s="10"/>
      <c r="AE11" s="10" t="s">
        <v>282</v>
      </c>
      <c r="AF11" s="10"/>
      <c r="AG11" s="10" t="s">
        <v>283</v>
      </c>
      <c r="AH11" s="10"/>
    </row>
    <row r="12" spans="1:34">
      <c r="A12" s="2" t="s">
        <v>276</v>
      </c>
      <c r="B12" s="10" t="s">
        <v>33</v>
      </c>
      <c r="C12" s="10" t="s">
        <v>113</v>
      </c>
      <c r="D12" s="10" t="s">
        <v>117</v>
      </c>
      <c r="E12" s="10" t="s">
        <v>294</v>
      </c>
      <c r="F12" s="10" t="s">
        <v>295</v>
      </c>
      <c r="G12" s="10" t="s">
        <v>277</v>
      </c>
      <c r="H12" s="10" t="s">
        <v>39</v>
      </c>
      <c r="I12" s="10">
        <v>1</v>
      </c>
      <c r="J12" s="10">
        <v>0</v>
      </c>
      <c r="K12" s="10">
        <f t="shared" si="0"/>
        <v>1</v>
      </c>
      <c r="L12" s="10">
        <v>0</v>
      </c>
      <c r="M12" s="10">
        <f t="shared" si="1"/>
        <v>0</v>
      </c>
      <c r="N12" s="10">
        <v>0</v>
      </c>
      <c r="O12" s="10">
        <v>1</v>
      </c>
      <c r="P12" s="10" t="s">
        <v>267</v>
      </c>
      <c r="Q12" s="10">
        <v>0</v>
      </c>
      <c r="R12" s="10"/>
      <c r="S12" s="10"/>
      <c r="T12" s="10"/>
      <c r="U12" s="10">
        <v>2005</v>
      </c>
      <c r="V12" s="10" t="s">
        <v>278</v>
      </c>
      <c r="W12" s="10" t="s">
        <v>279</v>
      </c>
      <c r="X12" s="10" t="s">
        <v>280</v>
      </c>
      <c r="Y12" s="10"/>
      <c r="Z12" s="10"/>
      <c r="AA12" s="10"/>
      <c r="AB12" s="10"/>
      <c r="AC12" s="10" t="s">
        <v>281</v>
      </c>
      <c r="AD12" s="10"/>
      <c r="AE12" s="10" t="s">
        <v>282</v>
      </c>
      <c r="AF12" s="10"/>
      <c r="AG12" s="10" t="s">
        <v>283</v>
      </c>
      <c r="AH12" s="10"/>
    </row>
    <row r="13" spans="1:34">
      <c r="A13" s="4" t="s">
        <v>276</v>
      </c>
      <c r="B13" s="10" t="s">
        <v>33</v>
      </c>
      <c r="C13" s="10" t="s">
        <v>113</v>
      </c>
      <c r="D13" s="10" t="s">
        <v>117</v>
      </c>
      <c r="E13" s="10" t="s">
        <v>118</v>
      </c>
      <c r="F13" s="10" t="s">
        <v>119</v>
      </c>
      <c r="G13" s="10" t="s">
        <v>277</v>
      </c>
      <c r="H13" s="10" t="s">
        <v>296</v>
      </c>
      <c r="I13" s="10">
        <v>215</v>
      </c>
      <c r="J13" s="10">
        <v>0</v>
      </c>
      <c r="K13" s="10">
        <f t="shared" si="0"/>
        <v>215</v>
      </c>
      <c r="L13" s="10">
        <v>0</v>
      </c>
      <c r="M13" s="10">
        <f t="shared" si="1"/>
        <v>0</v>
      </c>
      <c r="N13" s="10">
        <v>0</v>
      </c>
      <c r="O13" s="10">
        <v>1</v>
      </c>
      <c r="P13" s="10" t="s">
        <v>267</v>
      </c>
      <c r="Q13" s="10">
        <v>0</v>
      </c>
      <c r="R13" s="10"/>
      <c r="S13" s="10"/>
      <c r="T13" s="10"/>
      <c r="U13" s="10">
        <v>2005</v>
      </c>
      <c r="V13" s="10" t="s">
        <v>278</v>
      </c>
      <c r="W13" s="10" t="s">
        <v>279</v>
      </c>
      <c r="X13" s="10" t="s">
        <v>280</v>
      </c>
      <c r="Y13" s="10"/>
      <c r="Z13" s="10"/>
      <c r="AA13" s="10"/>
      <c r="AB13" s="10"/>
      <c r="AC13" s="10" t="s">
        <v>281</v>
      </c>
      <c r="AD13" s="10"/>
      <c r="AE13" s="10" t="s">
        <v>282</v>
      </c>
      <c r="AF13" s="10"/>
      <c r="AG13" s="10" t="s">
        <v>283</v>
      </c>
      <c r="AH13" s="10"/>
    </row>
    <row r="14" spans="1:34">
      <c r="A14" s="4" t="s">
        <v>276</v>
      </c>
      <c r="B14" s="10" t="s">
        <v>33</v>
      </c>
      <c r="C14" s="10" t="s">
        <v>113</v>
      </c>
      <c r="D14" s="10" t="s">
        <v>114</v>
      </c>
      <c r="E14" s="10" t="s">
        <v>136</v>
      </c>
      <c r="F14" s="10" t="s">
        <v>137</v>
      </c>
      <c r="G14" s="10" t="s">
        <v>277</v>
      </c>
      <c r="H14" s="10" t="s">
        <v>296</v>
      </c>
      <c r="I14" s="10">
        <v>32</v>
      </c>
      <c r="J14" s="10">
        <v>0</v>
      </c>
      <c r="K14" s="10">
        <f t="shared" si="0"/>
        <v>32</v>
      </c>
      <c r="L14" s="10">
        <v>0</v>
      </c>
      <c r="M14" s="10">
        <f t="shared" si="1"/>
        <v>0</v>
      </c>
      <c r="N14" s="10">
        <v>0</v>
      </c>
      <c r="O14" s="10">
        <v>1</v>
      </c>
      <c r="P14" s="10" t="s">
        <v>267</v>
      </c>
      <c r="Q14" s="10">
        <v>0</v>
      </c>
      <c r="R14" s="10"/>
      <c r="S14" s="10"/>
      <c r="T14" s="10"/>
      <c r="U14" s="10">
        <v>2005</v>
      </c>
      <c r="V14" s="10" t="s">
        <v>278</v>
      </c>
      <c r="W14" s="10" t="s">
        <v>279</v>
      </c>
      <c r="X14" s="10" t="s">
        <v>280</v>
      </c>
      <c r="Y14" s="10"/>
      <c r="Z14" s="10"/>
      <c r="AA14" s="10"/>
      <c r="AB14" s="10"/>
      <c r="AC14" s="10" t="s">
        <v>281</v>
      </c>
      <c r="AD14" s="10"/>
      <c r="AE14" s="10" t="s">
        <v>282</v>
      </c>
      <c r="AF14" s="10"/>
      <c r="AG14" s="10" t="s">
        <v>283</v>
      </c>
      <c r="AH14" s="10"/>
    </row>
    <row r="15" spans="1:34">
      <c r="A15" s="4" t="s">
        <v>276</v>
      </c>
      <c r="B15" s="10" t="s">
        <v>33</v>
      </c>
      <c r="C15" s="10" t="s">
        <v>113</v>
      </c>
      <c r="D15" s="10" t="s">
        <v>163</v>
      </c>
      <c r="E15" s="10" t="s">
        <v>284</v>
      </c>
      <c r="F15" s="10" t="s">
        <v>285</v>
      </c>
      <c r="G15" s="10" t="s">
        <v>277</v>
      </c>
      <c r="H15" s="10" t="s">
        <v>296</v>
      </c>
      <c r="I15" s="10">
        <v>32</v>
      </c>
      <c r="J15" s="10">
        <v>0</v>
      </c>
      <c r="K15" s="10">
        <f t="shared" si="0"/>
        <v>32</v>
      </c>
      <c r="L15" s="10">
        <v>0</v>
      </c>
      <c r="M15" s="10">
        <f t="shared" si="1"/>
        <v>0</v>
      </c>
      <c r="N15" s="10">
        <v>0</v>
      </c>
      <c r="O15" s="10">
        <v>1</v>
      </c>
      <c r="P15" s="10" t="s">
        <v>267</v>
      </c>
      <c r="Q15" s="10">
        <v>0</v>
      </c>
      <c r="R15" s="10"/>
      <c r="S15" s="10"/>
      <c r="T15" s="10"/>
      <c r="U15" s="10">
        <v>2005</v>
      </c>
      <c r="V15" s="10" t="s">
        <v>278</v>
      </c>
      <c r="W15" s="10" t="s">
        <v>279</v>
      </c>
      <c r="X15" s="10" t="s">
        <v>280</v>
      </c>
      <c r="Y15" s="10"/>
      <c r="Z15" s="10"/>
      <c r="AA15" s="10"/>
      <c r="AB15" s="10"/>
      <c r="AC15" s="10" t="s">
        <v>281</v>
      </c>
      <c r="AD15" s="10"/>
      <c r="AE15" s="10" t="s">
        <v>282</v>
      </c>
      <c r="AF15" s="10"/>
      <c r="AG15" s="10" t="s">
        <v>283</v>
      </c>
      <c r="AH15" s="10"/>
    </row>
    <row r="16" spans="1:34">
      <c r="A16" s="4" t="s">
        <v>276</v>
      </c>
      <c r="B16" s="10" t="s">
        <v>33</v>
      </c>
      <c r="C16" s="10" t="s">
        <v>60</v>
      </c>
      <c r="D16" s="10" t="s">
        <v>120</v>
      </c>
      <c r="E16" s="10" t="s">
        <v>121</v>
      </c>
      <c r="F16" s="10" t="s">
        <v>122</v>
      </c>
      <c r="G16" s="10" t="s">
        <v>277</v>
      </c>
      <c r="H16" s="10" t="s">
        <v>296</v>
      </c>
      <c r="I16" s="10">
        <v>29</v>
      </c>
      <c r="J16" s="10">
        <v>0</v>
      </c>
      <c r="K16" s="10">
        <f t="shared" si="0"/>
        <v>29</v>
      </c>
      <c r="L16" s="10">
        <v>0</v>
      </c>
      <c r="M16" s="10">
        <f t="shared" si="1"/>
        <v>0</v>
      </c>
      <c r="N16" s="10">
        <v>0</v>
      </c>
      <c r="O16" s="10">
        <v>1</v>
      </c>
      <c r="P16" s="10" t="s">
        <v>267</v>
      </c>
      <c r="Q16" s="10">
        <v>0</v>
      </c>
      <c r="R16" s="10"/>
      <c r="S16" s="10"/>
      <c r="T16" s="10"/>
      <c r="U16" s="10">
        <v>2005</v>
      </c>
      <c r="V16" s="10" t="s">
        <v>278</v>
      </c>
      <c r="W16" s="10" t="s">
        <v>279</v>
      </c>
      <c r="X16" s="10" t="s">
        <v>280</v>
      </c>
      <c r="Y16" s="10"/>
      <c r="Z16" s="10"/>
      <c r="AA16" s="10"/>
      <c r="AB16" s="10"/>
      <c r="AC16" s="10" t="s">
        <v>281</v>
      </c>
      <c r="AD16" s="10"/>
      <c r="AE16" s="10" t="s">
        <v>282</v>
      </c>
      <c r="AF16" s="10"/>
      <c r="AG16" s="10" t="s">
        <v>283</v>
      </c>
      <c r="AH16" s="10"/>
    </row>
    <row r="17" spans="1:34">
      <c r="A17" s="4" t="s">
        <v>276</v>
      </c>
      <c r="B17" s="12" t="s">
        <v>33</v>
      </c>
      <c r="C17" s="12" t="s">
        <v>286</v>
      </c>
      <c r="D17" s="12" t="s">
        <v>287</v>
      </c>
      <c r="E17" s="10" t="s">
        <v>288</v>
      </c>
      <c r="F17" s="10" t="s">
        <v>289</v>
      </c>
      <c r="G17" s="10" t="s">
        <v>277</v>
      </c>
      <c r="H17" s="10" t="s">
        <v>296</v>
      </c>
      <c r="I17" s="10">
        <v>13</v>
      </c>
      <c r="J17" s="10">
        <v>0</v>
      </c>
      <c r="K17" s="10">
        <f t="shared" si="0"/>
        <v>13</v>
      </c>
      <c r="L17" s="10">
        <v>0</v>
      </c>
      <c r="M17" s="10">
        <f t="shared" si="1"/>
        <v>0</v>
      </c>
      <c r="N17" s="10">
        <v>0</v>
      </c>
      <c r="O17" s="10">
        <v>1</v>
      </c>
      <c r="P17" s="10" t="s">
        <v>267</v>
      </c>
      <c r="Q17" s="10">
        <v>0</v>
      </c>
      <c r="R17" s="10"/>
      <c r="S17" s="10"/>
      <c r="T17" s="10"/>
      <c r="U17" s="10">
        <v>2005</v>
      </c>
      <c r="V17" s="10" t="s">
        <v>278</v>
      </c>
      <c r="W17" s="10" t="s">
        <v>279</v>
      </c>
      <c r="X17" s="10" t="s">
        <v>280</v>
      </c>
      <c r="Y17" s="10"/>
      <c r="Z17" s="10"/>
      <c r="AA17" s="10"/>
      <c r="AB17" s="10"/>
      <c r="AC17" s="10" t="s">
        <v>281</v>
      </c>
      <c r="AD17" s="10"/>
      <c r="AE17" s="10" t="s">
        <v>282</v>
      </c>
      <c r="AF17" s="10"/>
      <c r="AG17" s="10" t="s">
        <v>283</v>
      </c>
      <c r="AH17" s="10"/>
    </row>
    <row r="18" spans="1:34">
      <c r="A18" s="4" t="s">
        <v>276</v>
      </c>
      <c r="B18" s="10" t="s">
        <v>33</v>
      </c>
      <c r="C18" s="10" t="s">
        <v>113</v>
      </c>
      <c r="D18" s="10" t="s">
        <v>290</v>
      </c>
      <c r="E18" s="10" t="s">
        <v>291</v>
      </c>
      <c r="F18" s="10" t="s">
        <v>292</v>
      </c>
      <c r="G18" s="10" t="s">
        <v>277</v>
      </c>
      <c r="H18" s="10" t="s">
        <v>296</v>
      </c>
      <c r="I18" s="10">
        <v>1</v>
      </c>
      <c r="J18" s="10">
        <v>0</v>
      </c>
      <c r="K18" s="10">
        <f t="shared" si="0"/>
        <v>1</v>
      </c>
      <c r="L18" s="10">
        <v>0</v>
      </c>
      <c r="M18" s="10">
        <f t="shared" si="1"/>
        <v>0</v>
      </c>
      <c r="N18" s="10">
        <v>0</v>
      </c>
      <c r="O18" s="10">
        <v>1</v>
      </c>
      <c r="P18" s="10" t="s">
        <v>267</v>
      </c>
      <c r="Q18" s="10">
        <v>0</v>
      </c>
      <c r="R18" s="10"/>
      <c r="S18" s="10"/>
      <c r="T18" s="10"/>
      <c r="U18" s="10">
        <v>2005</v>
      </c>
      <c r="V18" s="10" t="s">
        <v>278</v>
      </c>
      <c r="W18" s="10" t="s">
        <v>279</v>
      </c>
      <c r="X18" s="10" t="s">
        <v>280</v>
      </c>
      <c r="Y18" s="10"/>
      <c r="Z18" s="10"/>
      <c r="AA18" s="10"/>
      <c r="AB18" s="10"/>
      <c r="AC18" s="10" t="s">
        <v>281</v>
      </c>
      <c r="AD18" s="10"/>
      <c r="AE18" s="10" t="s">
        <v>282</v>
      </c>
      <c r="AF18" s="10"/>
      <c r="AG18" s="10" t="s">
        <v>283</v>
      </c>
      <c r="AH18" s="10"/>
    </row>
    <row r="19" spans="1:34">
      <c r="A19" s="4" t="s">
        <v>276</v>
      </c>
      <c r="B19" s="10" t="s">
        <v>33</v>
      </c>
      <c r="C19" s="10" t="s">
        <v>113</v>
      </c>
      <c r="D19" s="10" t="s">
        <v>114</v>
      </c>
      <c r="E19" s="10" t="s">
        <v>293</v>
      </c>
      <c r="F19" s="10" t="s">
        <v>142</v>
      </c>
      <c r="G19" s="10" t="s">
        <v>277</v>
      </c>
      <c r="H19" s="10" t="s">
        <v>296</v>
      </c>
      <c r="I19" s="10">
        <v>1</v>
      </c>
      <c r="J19" s="10">
        <v>0</v>
      </c>
      <c r="K19" s="10">
        <f t="shared" si="0"/>
        <v>1</v>
      </c>
      <c r="L19" s="10">
        <v>0</v>
      </c>
      <c r="M19" s="10">
        <f t="shared" si="1"/>
        <v>0</v>
      </c>
      <c r="N19" s="10">
        <v>0</v>
      </c>
      <c r="O19" s="10">
        <v>1</v>
      </c>
      <c r="P19" s="10" t="s">
        <v>267</v>
      </c>
      <c r="Q19" s="10">
        <v>0</v>
      </c>
      <c r="R19" s="10"/>
      <c r="S19" s="10"/>
      <c r="T19" s="10"/>
      <c r="U19" s="10">
        <v>2005</v>
      </c>
      <c r="V19" s="10" t="s">
        <v>278</v>
      </c>
      <c r="W19" s="10" t="s">
        <v>279</v>
      </c>
      <c r="X19" s="10" t="s">
        <v>280</v>
      </c>
      <c r="Y19" s="10"/>
      <c r="Z19" s="10"/>
      <c r="AA19" s="10"/>
      <c r="AB19" s="10"/>
      <c r="AC19" s="10" t="s">
        <v>281</v>
      </c>
      <c r="AD19" s="10"/>
      <c r="AE19" s="10" t="s">
        <v>282</v>
      </c>
      <c r="AF19" s="10"/>
      <c r="AG19" s="10" t="s">
        <v>283</v>
      </c>
      <c r="AH19" s="10"/>
    </row>
    <row r="20" spans="1:34">
      <c r="A20" s="4" t="s">
        <v>276</v>
      </c>
      <c r="B20" s="10" t="s">
        <v>33</v>
      </c>
      <c r="C20" s="10" t="s">
        <v>113</v>
      </c>
      <c r="D20" s="10" t="s">
        <v>114</v>
      </c>
      <c r="E20" s="10" t="s">
        <v>115</v>
      </c>
      <c r="F20" s="10" t="s">
        <v>116</v>
      </c>
      <c r="G20" s="10" t="s">
        <v>277</v>
      </c>
      <c r="H20" s="10" t="s">
        <v>296</v>
      </c>
      <c r="I20" s="10">
        <v>1</v>
      </c>
      <c r="J20" s="10">
        <v>0</v>
      </c>
      <c r="K20" s="10">
        <f t="shared" si="0"/>
        <v>1</v>
      </c>
      <c r="L20" s="10">
        <v>0</v>
      </c>
      <c r="M20" s="10">
        <f t="shared" si="1"/>
        <v>0</v>
      </c>
      <c r="N20" s="10">
        <v>0</v>
      </c>
      <c r="O20" s="10">
        <v>1</v>
      </c>
      <c r="P20" s="10" t="s">
        <v>267</v>
      </c>
      <c r="Q20" s="10">
        <v>0</v>
      </c>
      <c r="R20" s="10"/>
      <c r="S20" s="10"/>
      <c r="T20" s="10"/>
      <c r="U20" s="10">
        <v>2005</v>
      </c>
      <c r="V20" s="10" t="s">
        <v>278</v>
      </c>
      <c r="W20" s="10" t="s">
        <v>279</v>
      </c>
      <c r="X20" s="10" t="s">
        <v>280</v>
      </c>
      <c r="Y20" s="10"/>
      <c r="Z20" s="10"/>
      <c r="AA20" s="10"/>
      <c r="AB20" s="10"/>
      <c r="AC20" s="10" t="s">
        <v>281</v>
      </c>
      <c r="AD20" s="10"/>
      <c r="AE20" s="10" t="s">
        <v>282</v>
      </c>
      <c r="AF20" s="10"/>
      <c r="AG20" s="10" t="s">
        <v>283</v>
      </c>
      <c r="AH20" s="10"/>
    </row>
    <row r="21" spans="1:34">
      <c r="A21" s="4" t="s">
        <v>276</v>
      </c>
      <c r="B21" s="10" t="s">
        <v>33</v>
      </c>
      <c r="C21" s="10" t="s">
        <v>113</v>
      </c>
      <c r="D21" s="10" t="s">
        <v>117</v>
      </c>
      <c r="E21" s="10" t="s">
        <v>294</v>
      </c>
      <c r="F21" s="10" t="s">
        <v>295</v>
      </c>
      <c r="G21" s="10" t="s">
        <v>277</v>
      </c>
      <c r="H21" s="10" t="s">
        <v>296</v>
      </c>
      <c r="I21" s="10">
        <v>1</v>
      </c>
      <c r="J21" s="10">
        <v>0</v>
      </c>
      <c r="K21" s="10">
        <f t="shared" si="0"/>
        <v>1</v>
      </c>
      <c r="L21" s="10">
        <v>0</v>
      </c>
      <c r="M21" s="10">
        <f t="shared" si="1"/>
        <v>0</v>
      </c>
      <c r="N21" s="10">
        <v>0</v>
      </c>
      <c r="O21" s="10">
        <v>1</v>
      </c>
      <c r="P21" s="10" t="s">
        <v>267</v>
      </c>
      <c r="Q21" s="10">
        <v>0</v>
      </c>
      <c r="R21" s="10"/>
      <c r="S21" s="10"/>
      <c r="T21" s="10"/>
      <c r="U21" s="10">
        <v>2005</v>
      </c>
      <c r="V21" s="10" t="s">
        <v>278</v>
      </c>
      <c r="W21" s="10" t="s">
        <v>279</v>
      </c>
      <c r="X21" s="10" t="s">
        <v>280</v>
      </c>
      <c r="Y21" s="10"/>
      <c r="Z21" s="10"/>
      <c r="AA21" s="10"/>
      <c r="AB21" s="10"/>
      <c r="AC21" s="10" t="s">
        <v>281</v>
      </c>
      <c r="AD21" s="10"/>
      <c r="AE21" s="10" t="s">
        <v>282</v>
      </c>
      <c r="AF21" s="10"/>
      <c r="AG21" s="10" t="s">
        <v>283</v>
      </c>
      <c r="AH21" s="10"/>
    </row>
    <row r="22" spans="1:34">
      <c r="A22" s="4" t="s">
        <v>297</v>
      </c>
      <c r="B22" s="10" t="s">
        <v>33</v>
      </c>
      <c r="C22" s="10" t="s">
        <v>60</v>
      </c>
      <c r="D22" s="10" t="s">
        <v>61</v>
      </c>
      <c r="E22" s="10" t="s">
        <v>62</v>
      </c>
      <c r="F22" s="10" t="s">
        <v>63</v>
      </c>
      <c r="G22" s="12" t="s">
        <v>266</v>
      </c>
      <c r="H22" s="10" t="s">
        <v>39</v>
      </c>
      <c r="I22" s="10">
        <v>1</v>
      </c>
      <c r="J22" s="10">
        <v>1</v>
      </c>
      <c r="K22" s="10">
        <f t="shared" si="0"/>
        <v>0</v>
      </c>
      <c r="L22" s="10">
        <f t="shared" ref="L22:L24" si="3">J22/I22</f>
        <v>1</v>
      </c>
      <c r="M22" s="10">
        <f t="shared" si="1"/>
        <v>0</v>
      </c>
      <c r="N22" s="10">
        <v>1</v>
      </c>
      <c r="O22" s="10">
        <v>1</v>
      </c>
      <c r="P22" s="10" t="s">
        <v>298</v>
      </c>
      <c r="Q22" s="10">
        <v>1</v>
      </c>
      <c r="R22" s="12"/>
      <c r="S22" s="10"/>
      <c r="T22" s="10"/>
      <c r="U22" s="13">
        <v>2005</v>
      </c>
      <c r="V22" s="13">
        <v>2005</v>
      </c>
      <c r="W22" s="12" t="s">
        <v>279</v>
      </c>
      <c r="X22" s="12" t="s">
        <v>299</v>
      </c>
      <c r="Y22" s="10"/>
      <c r="Z22" s="12"/>
      <c r="AA22" s="10"/>
      <c r="AB22" s="10"/>
      <c r="AC22" s="12" t="s">
        <v>300</v>
      </c>
      <c r="AD22" s="10" t="s">
        <v>301</v>
      </c>
      <c r="AE22" s="12" t="s">
        <v>270</v>
      </c>
      <c r="AF22" s="10"/>
      <c r="AG22" s="11"/>
      <c r="AH22" s="10"/>
    </row>
    <row r="23" spans="1:34" ht="15.75" customHeight="1">
      <c r="A23" s="10" t="s">
        <v>302</v>
      </c>
      <c r="B23" s="10" t="s">
        <v>33</v>
      </c>
      <c r="C23" s="10" t="s">
        <v>60</v>
      </c>
      <c r="D23" s="10" t="s">
        <v>61</v>
      </c>
      <c r="E23" s="10" t="s">
        <v>62</v>
      </c>
      <c r="F23" s="10" t="s">
        <v>303</v>
      </c>
      <c r="G23" s="10" t="s">
        <v>277</v>
      </c>
      <c r="H23" s="10" t="s">
        <v>39</v>
      </c>
      <c r="I23" s="10">
        <v>387</v>
      </c>
      <c r="J23" s="10">
        <v>106</v>
      </c>
      <c r="K23" s="10">
        <f t="shared" si="0"/>
        <v>281</v>
      </c>
      <c r="L23" s="10">
        <f t="shared" si="3"/>
        <v>0.27390180878552972</v>
      </c>
      <c r="M23" s="10">
        <f t="shared" si="1"/>
        <v>0.70877871393282843</v>
      </c>
      <c r="N23" s="10">
        <v>1</v>
      </c>
      <c r="O23" s="10">
        <v>1</v>
      </c>
      <c r="P23" s="10" t="s">
        <v>267</v>
      </c>
      <c r="Q23" s="10">
        <v>0</v>
      </c>
      <c r="R23" s="10"/>
      <c r="S23" s="10"/>
      <c r="T23" s="10"/>
      <c r="U23" s="10">
        <v>2007</v>
      </c>
      <c r="V23" s="10" t="s">
        <v>304</v>
      </c>
      <c r="W23" s="10" t="s">
        <v>279</v>
      </c>
      <c r="X23" s="10" t="s">
        <v>305</v>
      </c>
      <c r="Y23" s="10"/>
      <c r="Z23" s="10"/>
      <c r="AA23" s="10"/>
      <c r="AB23" s="10"/>
      <c r="AC23" s="10" t="s">
        <v>281</v>
      </c>
      <c r="AD23" s="10"/>
      <c r="AE23" s="10" t="s">
        <v>282</v>
      </c>
      <c r="AF23" s="10"/>
      <c r="AG23" s="10"/>
      <c r="AH23" s="10"/>
    </row>
    <row r="24" spans="1:34">
      <c r="A24" s="6" t="s">
        <v>306</v>
      </c>
      <c r="B24" s="10" t="s">
        <v>33</v>
      </c>
      <c r="C24" s="10" t="s">
        <v>307</v>
      </c>
      <c r="D24" s="10" t="s">
        <v>308</v>
      </c>
      <c r="E24" s="10" t="s">
        <v>309</v>
      </c>
      <c r="F24" s="10" t="s">
        <v>310</v>
      </c>
      <c r="G24" s="12" t="s">
        <v>277</v>
      </c>
      <c r="H24" s="10" t="s">
        <v>311</v>
      </c>
      <c r="I24" s="10">
        <v>26</v>
      </c>
      <c r="J24" s="10">
        <v>1</v>
      </c>
      <c r="K24" s="10">
        <f t="shared" si="0"/>
        <v>25</v>
      </c>
      <c r="L24" s="10">
        <f t="shared" si="3"/>
        <v>3.8461538461538464E-2</v>
      </c>
      <c r="M24" s="10">
        <f t="shared" si="1"/>
        <v>5.4422051845031461E-2</v>
      </c>
      <c r="N24" s="10">
        <v>1</v>
      </c>
      <c r="O24" s="10">
        <v>1</v>
      </c>
      <c r="P24" s="10" t="s">
        <v>267</v>
      </c>
      <c r="Q24" s="10">
        <v>0</v>
      </c>
      <c r="R24" s="10"/>
      <c r="S24" s="10"/>
      <c r="T24" s="10"/>
      <c r="U24" s="10">
        <v>1994</v>
      </c>
      <c r="V24" s="10" t="s">
        <v>312</v>
      </c>
      <c r="W24" s="10" t="s">
        <v>313</v>
      </c>
      <c r="X24" s="10"/>
      <c r="Y24" s="10"/>
      <c r="Z24" s="10" t="s">
        <v>314</v>
      </c>
      <c r="AA24" s="10"/>
      <c r="AB24" s="10"/>
      <c r="AC24" s="10" t="s">
        <v>315</v>
      </c>
      <c r="AD24" s="10"/>
      <c r="AE24" s="10" t="s">
        <v>282</v>
      </c>
      <c r="AF24" s="10"/>
      <c r="AG24" s="10"/>
      <c r="AH24" s="10"/>
    </row>
    <row r="25" spans="1:34">
      <c r="A25" s="6" t="s">
        <v>306</v>
      </c>
      <c r="B25" s="10" t="s">
        <v>33</v>
      </c>
      <c r="C25" s="10" t="s">
        <v>307</v>
      </c>
      <c r="D25" s="10" t="s">
        <v>308</v>
      </c>
      <c r="E25" s="10" t="s">
        <v>309</v>
      </c>
      <c r="F25" s="10" t="s">
        <v>310</v>
      </c>
      <c r="G25" s="12" t="s">
        <v>277</v>
      </c>
      <c r="H25" s="10" t="s">
        <v>236</v>
      </c>
      <c r="I25" s="10">
        <v>26</v>
      </c>
      <c r="J25" s="10">
        <v>0</v>
      </c>
      <c r="K25" s="10">
        <f t="shared" si="0"/>
        <v>26</v>
      </c>
      <c r="L25" s="10">
        <v>0</v>
      </c>
      <c r="M25" s="10">
        <f t="shared" si="1"/>
        <v>0</v>
      </c>
      <c r="N25" s="10">
        <v>0</v>
      </c>
      <c r="O25" s="10">
        <v>1</v>
      </c>
      <c r="P25" s="10" t="s">
        <v>267</v>
      </c>
      <c r="Q25" s="10">
        <v>0</v>
      </c>
      <c r="R25" s="10"/>
      <c r="S25" s="10"/>
      <c r="T25" s="10"/>
      <c r="U25" s="10">
        <v>1994</v>
      </c>
      <c r="V25" s="10" t="s">
        <v>312</v>
      </c>
      <c r="W25" s="10" t="s">
        <v>313</v>
      </c>
      <c r="X25" s="10"/>
      <c r="Y25" s="10"/>
      <c r="Z25" s="10" t="s">
        <v>314</v>
      </c>
      <c r="AA25" s="10"/>
      <c r="AB25" s="10"/>
      <c r="AC25" s="10" t="s">
        <v>315</v>
      </c>
      <c r="AD25" s="10"/>
      <c r="AE25" s="10" t="s">
        <v>282</v>
      </c>
      <c r="AF25" s="10"/>
      <c r="AG25" s="10"/>
      <c r="AH25" s="10"/>
    </row>
    <row r="26" spans="1:34">
      <c r="A26" s="6" t="s">
        <v>306</v>
      </c>
      <c r="B26" s="10" t="s">
        <v>33</v>
      </c>
      <c r="C26" s="10" t="s">
        <v>307</v>
      </c>
      <c r="D26" s="10" t="s">
        <v>308</v>
      </c>
      <c r="E26" s="10" t="s">
        <v>309</v>
      </c>
      <c r="F26" s="10" t="s">
        <v>310</v>
      </c>
      <c r="G26" s="12" t="s">
        <v>277</v>
      </c>
      <c r="H26" s="10" t="s">
        <v>296</v>
      </c>
      <c r="I26" s="10">
        <v>26</v>
      </c>
      <c r="J26" s="10">
        <v>0</v>
      </c>
      <c r="K26" s="10">
        <f t="shared" si="0"/>
        <v>26</v>
      </c>
      <c r="L26" s="10">
        <v>0</v>
      </c>
      <c r="M26" s="10">
        <f t="shared" si="1"/>
        <v>0</v>
      </c>
      <c r="N26" s="10">
        <v>0</v>
      </c>
      <c r="O26" s="10">
        <v>1</v>
      </c>
      <c r="P26" s="10" t="s">
        <v>267</v>
      </c>
      <c r="Q26" s="10">
        <v>0</v>
      </c>
      <c r="R26" s="10"/>
      <c r="S26" s="10"/>
      <c r="T26" s="10"/>
      <c r="U26" s="10">
        <v>1994</v>
      </c>
      <c r="V26" s="10" t="s">
        <v>312</v>
      </c>
      <c r="W26" s="10" t="s">
        <v>313</v>
      </c>
      <c r="X26" s="10"/>
      <c r="Y26" s="10"/>
      <c r="Z26" s="10" t="s">
        <v>314</v>
      </c>
      <c r="AA26" s="10"/>
      <c r="AB26" s="10"/>
      <c r="AC26" s="10" t="s">
        <v>315</v>
      </c>
      <c r="AD26" s="10"/>
      <c r="AE26" s="10" t="s">
        <v>282</v>
      </c>
      <c r="AF26" s="10"/>
      <c r="AG26" s="10"/>
      <c r="AH26" s="10"/>
    </row>
    <row r="27" spans="1:34">
      <c r="A27" s="6" t="s">
        <v>306</v>
      </c>
      <c r="B27" s="10" t="s">
        <v>33</v>
      </c>
      <c r="C27" s="10" t="s">
        <v>307</v>
      </c>
      <c r="D27" s="10" t="s">
        <v>316</v>
      </c>
      <c r="E27" s="10" t="s">
        <v>309</v>
      </c>
      <c r="F27" s="10" t="s">
        <v>317</v>
      </c>
      <c r="G27" s="12" t="s">
        <v>277</v>
      </c>
      <c r="H27" s="10" t="s">
        <v>311</v>
      </c>
      <c r="I27" s="10">
        <v>29</v>
      </c>
      <c r="J27" s="10">
        <v>1</v>
      </c>
      <c r="K27" s="10">
        <f t="shared" si="0"/>
        <v>28</v>
      </c>
      <c r="L27" s="10">
        <f>J27/I27</f>
        <v>3.4482758620689655E-2</v>
      </c>
      <c r="M27" s="10">
        <f t="shared" si="1"/>
        <v>5.0427517168929521E-2</v>
      </c>
      <c r="N27" s="10">
        <v>1</v>
      </c>
      <c r="O27" s="10">
        <v>1</v>
      </c>
      <c r="P27" s="10" t="s">
        <v>267</v>
      </c>
      <c r="Q27" s="10">
        <v>0</v>
      </c>
      <c r="R27" s="10"/>
      <c r="S27" s="10"/>
      <c r="T27" s="10"/>
      <c r="U27" s="10">
        <v>1994</v>
      </c>
      <c r="V27" s="10" t="s">
        <v>312</v>
      </c>
      <c r="W27" s="10" t="s">
        <v>313</v>
      </c>
      <c r="X27" s="10"/>
      <c r="Y27" s="10"/>
      <c r="Z27" s="10" t="s">
        <v>314</v>
      </c>
      <c r="AA27" s="10"/>
      <c r="AB27" s="10"/>
      <c r="AC27" s="10" t="s">
        <v>315</v>
      </c>
      <c r="AD27" s="10"/>
      <c r="AE27" s="10" t="s">
        <v>282</v>
      </c>
      <c r="AF27" s="10"/>
      <c r="AG27" s="10"/>
      <c r="AH27" s="10"/>
    </row>
    <row r="28" spans="1:34">
      <c r="A28" s="6" t="s">
        <v>306</v>
      </c>
      <c r="B28" s="10" t="s">
        <v>33</v>
      </c>
      <c r="C28" s="10" t="s">
        <v>307</v>
      </c>
      <c r="D28" s="10" t="s">
        <v>316</v>
      </c>
      <c r="E28" s="10" t="s">
        <v>309</v>
      </c>
      <c r="F28" s="10" t="s">
        <v>317</v>
      </c>
      <c r="G28" s="12" t="s">
        <v>277</v>
      </c>
      <c r="H28" s="10" t="s">
        <v>236</v>
      </c>
      <c r="I28" s="10">
        <v>29</v>
      </c>
      <c r="J28" s="10">
        <v>0</v>
      </c>
      <c r="K28" s="10">
        <f t="shared" si="0"/>
        <v>29</v>
      </c>
      <c r="L28" s="10">
        <v>0</v>
      </c>
      <c r="M28" s="10">
        <f t="shared" si="1"/>
        <v>0</v>
      </c>
      <c r="N28" s="10">
        <v>0</v>
      </c>
      <c r="O28" s="10">
        <v>1</v>
      </c>
      <c r="P28" s="10" t="s">
        <v>267</v>
      </c>
      <c r="Q28" s="10">
        <v>0</v>
      </c>
      <c r="R28" s="10"/>
      <c r="S28" s="10"/>
      <c r="T28" s="10"/>
      <c r="U28" s="10">
        <v>1994</v>
      </c>
      <c r="V28" s="10" t="s">
        <v>312</v>
      </c>
      <c r="W28" s="10" t="s">
        <v>313</v>
      </c>
      <c r="X28" s="10"/>
      <c r="Y28" s="10"/>
      <c r="Z28" s="10" t="s">
        <v>314</v>
      </c>
      <c r="AA28" s="10"/>
      <c r="AB28" s="10"/>
      <c r="AC28" s="10" t="s">
        <v>315</v>
      </c>
      <c r="AD28" s="10"/>
      <c r="AE28" s="10" t="s">
        <v>282</v>
      </c>
      <c r="AF28" s="10"/>
      <c r="AG28" s="10"/>
      <c r="AH28" s="10"/>
    </row>
    <row r="29" spans="1:34">
      <c r="A29" s="6" t="s">
        <v>306</v>
      </c>
      <c r="B29" s="10" t="s">
        <v>33</v>
      </c>
      <c r="C29" s="10" t="s">
        <v>307</v>
      </c>
      <c r="D29" s="10" t="s">
        <v>316</v>
      </c>
      <c r="E29" s="10" t="s">
        <v>309</v>
      </c>
      <c r="F29" s="10" t="s">
        <v>317</v>
      </c>
      <c r="G29" s="12" t="s">
        <v>277</v>
      </c>
      <c r="H29" s="10" t="s">
        <v>296</v>
      </c>
      <c r="I29" s="10">
        <v>29</v>
      </c>
      <c r="J29" s="10">
        <v>1</v>
      </c>
      <c r="K29" s="10">
        <f t="shared" si="0"/>
        <v>28</v>
      </c>
      <c r="L29" s="10">
        <f>J29/I29</f>
        <v>3.4482758620689655E-2</v>
      </c>
      <c r="M29" s="10">
        <f t="shared" si="1"/>
        <v>5.0427517168929521E-2</v>
      </c>
      <c r="N29" s="10">
        <v>1</v>
      </c>
      <c r="O29" s="10">
        <v>1</v>
      </c>
      <c r="P29" s="10" t="s">
        <v>267</v>
      </c>
      <c r="Q29" s="10">
        <v>0</v>
      </c>
      <c r="R29" s="10"/>
      <c r="S29" s="10"/>
      <c r="T29" s="10"/>
      <c r="U29" s="10">
        <v>1994</v>
      </c>
      <c r="V29" s="10" t="s">
        <v>312</v>
      </c>
      <c r="W29" s="10" t="s">
        <v>313</v>
      </c>
      <c r="X29" s="10"/>
      <c r="Y29" s="10"/>
      <c r="Z29" s="10" t="s">
        <v>314</v>
      </c>
      <c r="AA29" s="10"/>
      <c r="AB29" s="10"/>
      <c r="AC29" s="10" t="s">
        <v>315</v>
      </c>
      <c r="AD29" s="10"/>
      <c r="AE29" s="10" t="s">
        <v>282</v>
      </c>
      <c r="AF29" s="10"/>
      <c r="AG29" s="10"/>
      <c r="AH29" s="10"/>
    </row>
    <row r="30" spans="1:34">
      <c r="A30" s="6" t="s">
        <v>306</v>
      </c>
      <c r="B30" s="12" t="s">
        <v>33</v>
      </c>
      <c r="C30" s="12" t="s">
        <v>286</v>
      </c>
      <c r="D30" s="12" t="s">
        <v>287</v>
      </c>
      <c r="E30" s="10" t="s">
        <v>288</v>
      </c>
      <c r="F30" s="10" t="s">
        <v>318</v>
      </c>
      <c r="G30" s="12" t="s">
        <v>277</v>
      </c>
      <c r="H30" s="10" t="s">
        <v>311</v>
      </c>
      <c r="I30" s="10">
        <v>29</v>
      </c>
      <c r="J30" s="10">
        <v>0</v>
      </c>
      <c r="K30" s="10">
        <f t="shared" si="0"/>
        <v>29</v>
      </c>
      <c r="L30" s="10">
        <v>0</v>
      </c>
      <c r="M30" s="10">
        <f t="shared" si="1"/>
        <v>0</v>
      </c>
      <c r="N30" s="10">
        <v>0</v>
      </c>
      <c r="O30" s="10">
        <v>1</v>
      </c>
      <c r="P30" s="10" t="s">
        <v>267</v>
      </c>
      <c r="Q30" s="10">
        <v>0</v>
      </c>
      <c r="R30" s="10"/>
      <c r="S30" s="10"/>
      <c r="T30" s="10"/>
      <c r="U30" s="10">
        <v>1994</v>
      </c>
      <c r="V30" s="10" t="s">
        <v>312</v>
      </c>
      <c r="W30" s="10" t="s">
        <v>313</v>
      </c>
      <c r="X30" s="10"/>
      <c r="Y30" s="10"/>
      <c r="Z30" s="10" t="s">
        <v>314</v>
      </c>
      <c r="AA30" s="10"/>
      <c r="AB30" s="10"/>
      <c r="AC30" s="10" t="s">
        <v>315</v>
      </c>
      <c r="AD30" s="10"/>
      <c r="AE30" s="10" t="s">
        <v>282</v>
      </c>
      <c r="AF30" s="10"/>
      <c r="AG30" s="10"/>
      <c r="AH30" s="10"/>
    </row>
    <row r="31" spans="1:34">
      <c r="A31" s="6" t="s">
        <v>306</v>
      </c>
      <c r="B31" s="12" t="s">
        <v>33</v>
      </c>
      <c r="C31" s="12" t="s">
        <v>286</v>
      </c>
      <c r="D31" s="12" t="s">
        <v>287</v>
      </c>
      <c r="E31" s="10" t="s">
        <v>288</v>
      </c>
      <c r="F31" s="10" t="s">
        <v>318</v>
      </c>
      <c r="G31" s="12" t="s">
        <v>277</v>
      </c>
      <c r="H31" s="10" t="s">
        <v>236</v>
      </c>
      <c r="I31" s="10">
        <v>29</v>
      </c>
      <c r="J31" s="10">
        <v>0</v>
      </c>
      <c r="K31" s="10">
        <f t="shared" si="0"/>
        <v>29</v>
      </c>
      <c r="L31" s="10">
        <v>0</v>
      </c>
      <c r="M31" s="10">
        <f t="shared" si="1"/>
        <v>0</v>
      </c>
      <c r="N31" s="10">
        <v>0</v>
      </c>
      <c r="O31" s="10">
        <v>1</v>
      </c>
      <c r="P31" s="10" t="s">
        <v>267</v>
      </c>
      <c r="Q31" s="10">
        <v>0</v>
      </c>
      <c r="R31" s="10"/>
      <c r="S31" s="10"/>
      <c r="T31" s="10"/>
      <c r="U31" s="10">
        <v>1994</v>
      </c>
      <c r="V31" s="10" t="s">
        <v>312</v>
      </c>
      <c r="W31" s="10" t="s">
        <v>313</v>
      </c>
      <c r="X31" s="10"/>
      <c r="Y31" s="10"/>
      <c r="Z31" s="10" t="s">
        <v>314</v>
      </c>
      <c r="AA31" s="10"/>
      <c r="AB31" s="10"/>
      <c r="AC31" s="10" t="s">
        <v>315</v>
      </c>
      <c r="AD31" s="10"/>
      <c r="AE31" s="10" t="s">
        <v>282</v>
      </c>
      <c r="AF31" s="10"/>
      <c r="AG31" s="10"/>
      <c r="AH31" s="10"/>
    </row>
    <row r="32" spans="1:34">
      <c r="A32" s="6" t="s">
        <v>306</v>
      </c>
      <c r="B32" s="12" t="s">
        <v>33</v>
      </c>
      <c r="C32" s="12" t="s">
        <v>286</v>
      </c>
      <c r="D32" s="12" t="s">
        <v>287</v>
      </c>
      <c r="E32" s="10" t="s">
        <v>288</v>
      </c>
      <c r="F32" s="10" t="s">
        <v>318</v>
      </c>
      <c r="G32" s="12" t="s">
        <v>277</v>
      </c>
      <c r="H32" s="10" t="s">
        <v>296</v>
      </c>
      <c r="I32" s="10">
        <v>29</v>
      </c>
      <c r="J32" s="10">
        <v>1</v>
      </c>
      <c r="K32" s="10">
        <f t="shared" si="0"/>
        <v>28</v>
      </c>
      <c r="L32" s="10">
        <f>J32/I32</f>
        <v>3.4482758620689655E-2</v>
      </c>
      <c r="M32" s="10">
        <f t="shared" si="1"/>
        <v>5.0427517168929521E-2</v>
      </c>
      <c r="N32" s="10">
        <v>1</v>
      </c>
      <c r="O32" s="10">
        <v>1</v>
      </c>
      <c r="P32" s="10" t="s">
        <v>267</v>
      </c>
      <c r="Q32" s="10">
        <v>0</v>
      </c>
      <c r="R32" s="10"/>
      <c r="S32" s="10"/>
      <c r="T32" s="10"/>
      <c r="U32" s="10">
        <v>1994</v>
      </c>
      <c r="V32" s="10" t="s">
        <v>312</v>
      </c>
      <c r="W32" s="10" t="s">
        <v>313</v>
      </c>
      <c r="X32" s="10"/>
      <c r="Y32" s="10"/>
      <c r="Z32" s="10" t="s">
        <v>314</v>
      </c>
      <c r="AA32" s="10"/>
      <c r="AB32" s="10"/>
      <c r="AC32" s="10" t="s">
        <v>315</v>
      </c>
      <c r="AD32" s="10"/>
      <c r="AE32" s="10" t="s">
        <v>282</v>
      </c>
      <c r="AF32" s="10"/>
      <c r="AG32" s="10"/>
      <c r="AH32" s="10"/>
    </row>
    <row r="33" spans="1:34">
      <c r="A33" s="6" t="s">
        <v>306</v>
      </c>
      <c r="B33" s="12" t="s">
        <v>33</v>
      </c>
      <c r="C33" s="11" t="s">
        <v>93</v>
      </c>
      <c r="D33" s="11" t="s">
        <v>94</v>
      </c>
      <c r="E33" s="10" t="s">
        <v>95</v>
      </c>
      <c r="F33" s="10" t="s">
        <v>319</v>
      </c>
      <c r="G33" s="12" t="s">
        <v>277</v>
      </c>
      <c r="H33" s="10" t="s">
        <v>311</v>
      </c>
      <c r="I33" s="10">
        <v>60</v>
      </c>
      <c r="J33" s="10">
        <v>0</v>
      </c>
      <c r="K33" s="10">
        <f t="shared" si="0"/>
        <v>60</v>
      </c>
      <c r="L33" s="10">
        <v>0</v>
      </c>
      <c r="M33" s="10">
        <f t="shared" si="1"/>
        <v>0</v>
      </c>
      <c r="N33" s="10">
        <v>0</v>
      </c>
      <c r="O33" s="10">
        <v>1</v>
      </c>
      <c r="P33" s="10" t="s">
        <v>267</v>
      </c>
      <c r="Q33" s="10">
        <v>0</v>
      </c>
      <c r="R33" s="10"/>
      <c r="S33" s="10"/>
      <c r="T33" s="10"/>
      <c r="U33" s="10">
        <v>1994</v>
      </c>
      <c r="V33" s="10" t="s">
        <v>312</v>
      </c>
      <c r="W33" s="10" t="s">
        <v>313</v>
      </c>
      <c r="X33" s="10"/>
      <c r="Y33" s="10"/>
      <c r="Z33" s="10" t="s">
        <v>314</v>
      </c>
      <c r="AA33" s="10"/>
      <c r="AB33" s="10"/>
      <c r="AC33" s="10" t="s">
        <v>315</v>
      </c>
      <c r="AD33" s="10"/>
      <c r="AE33" s="10" t="s">
        <v>282</v>
      </c>
      <c r="AF33" s="10"/>
      <c r="AG33" s="10"/>
      <c r="AH33" s="10"/>
    </row>
    <row r="34" spans="1:34">
      <c r="A34" s="6" t="s">
        <v>306</v>
      </c>
      <c r="B34" s="12" t="s">
        <v>33</v>
      </c>
      <c r="C34" s="12" t="s">
        <v>93</v>
      </c>
      <c r="D34" s="12" t="s">
        <v>94</v>
      </c>
      <c r="E34" s="10" t="s">
        <v>95</v>
      </c>
      <c r="F34" s="10" t="s">
        <v>319</v>
      </c>
      <c r="G34" s="12" t="s">
        <v>277</v>
      </c>
      <c r="H34" s="10" t="s">
        <v>236</v>
      </c>
      <c r="I34" s="10">
        <v>60</v>
      </c>
      <c r="J34" s="10">
        <v>3</v>
      </c>
      <c r="K34" s="10">
        <f t="shared" si="0"/>
        <v>57</v>
      </c>
      <c r="L34" s="10">
        <f>J34/I34</f>
        <v>0.05</v>
      </c>
      <c r="M34" s="10">
        <f t="shared" si="1"/>
        <v>8.8907562519182193E-2</v>
      </c>
      <c r="N34" s="10">
        <v>1</v>
      </c>
      <c r="O34" s="10">
        <v>1</v>
      </c>
      <c r="P34" s="10" t="s">
        <v>267</v>
      </c>
      <c r="Q34" s="10">
        <v>0</v>
      </c>
      <c r="R34" s="10"/>
      <c r="S34" s="10"/>
      <c r="T34" s="10"/>
      <c r="U34" s="10">
        <v>1994</v>
      </c>
      <c r="V34" s="10" t="s">
        <v>312</v>
      </c>
      <c r="W34" s="10" t="s">
        <v>313</v>
      </c>
      <c r="X34" s="10"/>
      <c r="Y34" s="10"/>
      <c r="Z34" s="10" t="s">
        <v>314</v>
      </c>
      <c r="AA34" s="10"/>
      <c r="AB34" s="10"/>
      <c r="AC34" s="10" t="s">
        <v>315</v>
      </c>
      <c r="AD34" s="10"/>
      <c r="AE34" s="10" t="s">
        <v>282</v>
      </c>
      <c r="AF34" s="10"/>
      <c r="AG34" s="10"/>
      <c r="AH34" s="10"/>
    </row>
    <row r="35" spans="1:34">
      <c r="A35" s="6" t="s">
        <v>306</v>
      </c>
      <c r="B35" s="12" t="s">
        <v>33</v>
      </c>
      <c r="C35" s="11" t="s">
        <v>93</v>
      </c>
      <c r="D35" s="11" t="s">
        <v>94</v>
      </c>
      <c r="E35" s="10" t="s">
        <v>95</v>
      </c>
      <c r="F35" s="10" t="s">
        <v>319</v>
      </c>
      <c r="G35" s="12" t="s">
        <v>277</v>
      </c>
      <c r="H35" s="10" t="s">
        <v>296</v>
      </c>
      <c r="I35" s="10">
        <v>60</v>
      </c>
      <c r="J35" s="10">
        <v>0</v>
      </c>
      <c r="K35" s="10">
        <f t="shared" si="0"/>
        <v>60</v>
      </c>
      <c r="L35" s="10">
        <v>0</v>
      </c>
      <c r="M35" s="10">
        <f t="shared" si="1"/>
        <v>0</v>
      </c>
      <c r="N35" s="10">
        <v>0</v>
      </c>
      <c r="O35" s="10">
        <v>1</v>
      </c>
      <c r="P35" s="10" t="s">
        <v>267</v>
      </c>
      <c r="Q35" s="10">
        <v>0</v>
      </c>
      <c r="R35" s="10"/>
      <c r="S35" s="10"/>
      <c r="T35" s="10"/>
      <c r="U35" s="10">
        <v>1994</v>
      </c>
      <c r="V35" s="10" t="s">
        <v>312</v>
      </c>
      <c r="W35" s="10" t="s">
        <v>313</v>
      </c>
      <c r="X35" s="10"/>
      <c r="Y35" s="10"/>
      <c r="Z35" s="10" t="s">
        <v>314</v>
      </c>
      <c r="AA35" s="10"/>
      <c r="AB35" s="10"/>
      <c r="AC35" s="10" t="s">
        <v>315</v>
      </c>
      <c r="AD35" s="10"/>
      <c r="AE35" s="10" t="s">
        <v>282</v>
      </c>
      <c r="AF35" s="10"/>
      <c r="AG35" s="10"/>
      <c r="AH35" s="10"/>
    </row>
    <row r="36" spans="1:34">
      <c r="A36" s="6" t="s">
        <v>306</v>
      </c>
      <c r="B36" s="12" t="s">
        <v>33</v>
      </c>
      <c r="C36" s="10" t="s">
        <v>307</v>
      </c>
      <c r="D36" s="10" t="s">
        <v>320</v>
      </c>
      <c r="E36" s="10" t="s">
        <v>321</v>
      </c>
      <c r="F36" s="10" t="s">
        <v>322</v>
      </c>
      <c r="G36" s="12" t="s">
        <v>277</v>
      </c>
      <c r="H36" s="10" t="s">
        <v>311</v>
      </c>
      <c r="I36" s="10">
        <v>26</v>
      </c>
      <c r="J36" s="10">
        <v>2</v>
      </c>
      <c r="K36" s="10">
        <f t="shared" si="0"/>
        <v>24</v>
      </c>
      <c r="L36" s="10">
        <f>J36/I36</f>
        <v>7.6923076923076927E-2</v>
      </c>
      <c r="M36" s="10">
        <f t="shared" si="1"/>
        <v>0.10884410369006292</v>
      </c>
      <c r="N36" s="10">
        <v>1</v>
      </c>
      <c r="O36" s="10">
        <v>1</v>
      </c>
      <c r="P36" s="10" t="s">
        <v>267</v>
      </c>
      <c r="Q36" s="10">
        <v>0</v>
      </c>
      <c r="R36" s="10"/>
      <c r="S36" s="10"/>
      <c r="T36" s="10"/>
      <c r="U36" s="10">
        <v>1994</v>
      </c>
      <c r="V36" s="10" t="s">
        <v>312</v>
      </c>
      <c r="W36" s="10" t="s">
        <v>313</v>
      </c>
      <c r="X36" s="10"/>
      <c r="Y36" s="10"/>
      <c r="Z36" s="10" t="s">
        <v>314</v>
      </c>
      <c r="AA36" s="10"/>
      <c r="AB36" s="10"/>
      <c r="AC36" s="10" t="s">
        <v>315</v>
      </c>
      <c r="AD36" s="10"/>
      <c r="AE36" s="10" t="s">
        <v>282</v>
      </c>
      <c r="AF36" s="10"/>
      <c r="AG36" s="10"/>
      <c r="AH36" s="10"/>
    </row>
    <row r="37" spans="1:34">
      <c r="A37" s="6" t="s">
        <v>306</v>
      </c>
      <c r="B37" s="12" t="s">
        <v>33</v>
      </c>
      <c r="C37" s="10" t="s">
        <v>307</v>
      </c>
      <c r="D37" s="10" t="s">
        <v>320</v>
      </c>
      <c r="E37" s="10" t="s">
        <v>321</v>
      </c>
      <c r="F37" s="10" t="s">
        <v>322</v>
      </c>
      <c r="G37" s="12" t="s">
        <v>277</v>
      </c>
      <c r="H37" s="10" t="s">
        <v>236</v>
      </c>
      <c r="I37" s="10">
        <v>26</v>
      </c>
      <c r="J37" s="10">
        <v>0</v>
      </c>
      <c r="K37" s="10">
        <f t="shared" si="0"/>
        <v>26</v>
      </c>
      <c r="L37" s="10">
        <v>0</v>
      </c>
      <c r="M37" s="10">
        <f t="shared" si="1"/>
        <v>0</v>
      </c>
      <c r="N37" s="10">
        <v>0</v>
      </c>
      <c r="O37" s="10">
        <v>1</v>
      </c>
      <c r="P37" s="10" t="s">
        <v>267</v>
      </c>
      <c r="Q37" s="10">
        <v>0</v>
      </c>
      <c r="R37" s="10"/>
      <c r="S37" s="10"/>
      <c r="T37" s="10"/>
      <c r="U37" s="10">
        <v>1994</v>
      </c>
      <c r="V37" s="10" t="s">
        <v>312</v>
      </c>
      <c r="W37" s="10" t="s">
        <v>313</v>
      </c>
      <c r="X37" s="10"/>
      <c r="Y37" s="10"/>
      <c r="Z37" s="10" t="s">
        <v>314</v>
      </c>
      <c r="AA37" s="10"/>
      <c r="AB37" s="10"/>
      <c r="AC37" s="10" t="s">
        <v>315</v>
      </c>
      <c r="AD37" s="10"/>
      <c r="AE37" s="10" t="s">
        <v>282</v>
      </c>
      <c r="AF37" s="10"/>
      <c r="AG37" s="10"/>
      <c r="AH37" s="10"/>
    </row>
    <row r="38" spans="1:34">
      <c r="A38" s="6" t="s">
        <v>306</v>
      </c>
      <c r="B38" s="12" t="s">
        <v>33</v>
      </c>
      <c r="C38" s="10" t="s">
        <v>307</v>
      </c>
      <c r="D38" s="10" t="s">
        <v>320</v>
      </c>
      <c r="E38" s="10" t="s">
        <v>321</v>
      </c>
      <c r="F38" s="10" t="s">
        <v>322</v>
      </c>
      <c r="G38" s="12" t="s">
        <v>277</v>
      </c>
      <c r="H38" s="10" t="s">
        <v>296</v>
      </c>
      <c r="I38" s="10">
        <v>26</v>
      </c>
      <c r="J38" s="10">
        <v>1</v>
      </c>
      <c r="K38" s="10">
        <f t="shared" si="0"/>
        <v>25</v>
      </c>
      <c r="L38" s="10">
        <f>J38/I38</f>
        <v>3.8461538461538464E-2</v>
      </c>
      <c r="M38" s="10">
        <f t="shared" si="1"/>
        <v>5.4422051845031461E-2</v>
      </c>
      <c r="N38" s="10">
        <v>1</v>
      </c>
      <c r="O38" s="10">
        <v>1</v>
      </c>
      <c r="P38" s="10" t="s">
        <v>267</v>
      </c>
      <c r="Q38" s="10">
        <v>0</v>
      </c>
      <c r="R38" s="10"/>
      <c r="S38" s="10"/>
      <c r="T38" s="10"/>
      <c r="U38" s="10">
        <v>1994</v>
      </c>
      <c r="V38" s="10" t="s">
        <v>312</v>
      </c>
      <c r="W38" s="10" t="s">
        <v>313</v>
      </c>
      <c r="X38" s="10"/>
      <c r="Y38" s="10"/>
      <c r="Z38" s="10" t="s">
        <v>314</v>
      </c>
      <c r="AA38" s="10"/>
      <c r="AB38" s="10"/>
      <c r="AC38" s="10" t="s">
        <v>315</v>
      </c>
      <c r="AD38" s="10"/>
      <c r="AE38" s="10" t="s">
        <v>282</v>
      </c>
      <c r="AF38" s="10"/>
      <c r="AG38" s="10"/>
      <c r="AH38" s="10"/>
    </row>
    <row r="39" spans="1:34">
      <c r="A39" s="6" t="s">
        <v>306</v>
      </c>
      <c r="B39" s="12" t="s">
        <v>33</v>
      </c>
      <c r="C39" s="12" t="s">
        <v>286</v>
      </c>
      <c r="D39" s="12" t="s">
        <v>287</v>
      </c>
      <c r="E39" s="17" t="s">
        <v>323</v>
      </c>
      <c r="F39" s="10" t="s">
        <v>324</v>
      </c>
      <c r="G39" s="12" t="s">
        <v>277</v>
      </c>
      <c r="H39" s="10" t="s">
        <v>311</v>
      </c>
      <c r="I39" s="10">
        <v>19</v>
      </c>
      <c r="J39" s="10">
        <v>0</v>
      </c>
      <c r="K39" s="10">
        <f t="shared" si="0"/>
        <v>19</v>
      </c>
      <c r="L39" s="10">
        <v>0</v>
      </c>
      <c r="M39" s="10">
        <f t="shared" si="1"/>
        <v>0</v>
      </c>
      <c r="N39" s="10">
        <v>0</v>
      </c>
      <c r="O39" s="10">
        <v>1</v>
      </c>
      <c r="P39" s="10" t="s">
        <v>267</v>
      </c>
      <c r="Q39" s="10">
        <v>0</v>
      </c>
      <c r="R39" s="10"/>
      <c r="S39" s="10"/>
      <c r="T39" s="10"/>
      <c r="U39" s="10">
        <v>1994</v>
      </c>
      <c r="V39" s="10" t="s">
        <v>312</v>
      </c>
      <c r="W39" s="10" t="s">
        <v>313</v>
      </c>
      <c r="X39" s="10"/>
      <c r="Y39" s="10"/>
      <c r="Z39" s="10" t="s">
        <v>314</v>
      </c>
      <c r="AA39" s="10"/>
      <c r="AB39" s="10"/>
      <c r="AC39" s="10" t="s">
        <v>315</v>
      </c>
      <c r="AD39" s="10"/>
      <c r="AE39" s="10" t="s">
        <v>282</v>
      </c>
      <c r="AF39" s="10"/>
      <c r="AG39" s="10"/>
      <c r="AH39" s="10"/>
    </row>
    <row r="40" spans="1:34">
      <c r="A40" s="6" t="s">
        <v>306</v>
      </c>
      <c r="B40" s="12" t="s">
        <v>33</v>
      </c>
      <c r="C40" s="12" t="s">
        <v>286</v>
      </c>
      <c r="D40" s="12" t="s">
        <v>287</v>
      </c>
      <c r="E40" s="17" t="s">
        <v>323</v>
      </c>
      <c r="F40" s="10" t="s">
        <v>324</v>
      </c>
      <c r="G40" s="12" t="s">
        <v>277</v>
      </c>
      <c r="H40" s="10" t="s">
        <v>236</v>
      </c>
      <c r="I40" s="10">
        <v>19</v>
      </c>
      <c r="J40" s="10">
        <v>1</v>
      </c>
      <c r="K40" s="10">
        <f t="shared" si="0"/>
        <v>18</v>
      </c>
      <c r="L40" s="10">
        <f>J40/I40</f>
        <v>5.2631578947368418E-2</v>
      </c>
      <c r="M40" s="10">
        <f t="shared" si="1"/>
        <v>6.7302821102780463E-2</v>
      </c>
      <c r="N40" s="10">
        <v>1</v>
      </c>
      <c r="O40" s="10">
        <v>1</v>
      </c>
      <c r="P40" s="10" t="s">
        <v>267</v>
      </c>
      <c r="Q40" s="10">
        <v>0</v>
      </c>
      <c r="R40" s="10"/>
      <c r="S40" s="10"/>
      <c r="T40" s="10"/>
      <c r="U40" s="10">
        <v>1994</v>
      </c>
      <c r="V40" s="10" t="s">
        <v>312</v>
      </c>
      <c r="W40" s="10" t="s">
        <v>313</v>
      </c>
      <c r="X40" s="10"/>
      <c r="Y40" s="10"/>
      <c r="Z40" s="10" t="s">
        <v>314</v>
      </c>
      <c r="AA40" s="10"/>
      <c r="AB40" s="10"/>
      <c r="AC40" s="10" t="s">
        <v>315</v>
      </c>
      <c r="AD40" s="10"/>
      <c r="AE40" s="10" t="s">
        <v>282</v>
      </c>
      <c r="AF40" s="10"/>
      <c r="AG40" s="10"/>
      <c r="AH40" s="10"/>
    </row>
    <row r="41" spans="1:34">
      <c r="A41" s="6" t="s">
        <v>306</v>
      </c>
      <c r="B41" s="12" t="s">
        <v>33</v>
      </c>
      <c r="C41" s="12" t="s">
        <v>286</v>
      </c>
      <c r="D41" s="12" t="s">
        <v>287</v>
      </c>
      <c r="E41" s="17" t="s">
        <v>323</v>
      </c>
      <c r="F41" s="10" t="s">
        <v>324</v>
      </c>
      <c r="G41" s="12" t="s">
        <v>277</v>
      </c>
      <c r="H41" s="10" t="s">
        <v>296</v>
      </c>
      <c r="I41" s="10">
        <v>19</v>
      </c>
      <c r="J41" s="10">
        <v>0</v>
      </c>
      <c r="K41" s="10">
        <f t="shared" si="0"/>
        <v>19</v>
      </c>
      <c r="L41" s="10">
        <v>0</v>
      </c>
      <c r="M41" s="10">
        <f t="shared" si="1"/>
        <v>0</v>
      </c>
      <c r="N41" s="10">
        <v>0</v>
      </c>
      <c r="O41" s="10">
        <v>1</v>
      </c>
      <c r="P41" s="10" t="s">
        <v>267</v>
      </c>
      <c r="Q41" s="10">
        <v>0</v>
      </c>
      <c r="R41" s="10"/>
      <c r="S41" s="10"/>
      <c r="T41" s="10"/>
      <c r="U41" s="10">
        <v>1994</v>
      </c>
      <c r="V41" s="10" t="s">
        <v>312</v>
      </c>
      <c r="W41" s="10" t="s">
        <v>313</v>
      </c>
      <c r="X41" s="10"/>
      <c r="Y41" s="10"/>
      <c r="Z41" s="10" t="s">
        <v>314</v>
      </c>
      <c r="AA41" s="10"/>
      <c r="AB41" s="10"/>
      <c r="AC41" s="10" t="s">
        <v>315</v>
      </c>
      <c r="AD41" s="10"/>
      <c r="AE41" s="10" t="s">
        <v>282</v>
      </c>
      <c r="AF41" s="10"/>
      <c r="AG41" s="10"/>
      <c r="AH41" s="10"/>
    </row>
    <row r="42" spans="1:34">
      <c r="A42" s="6" t="s">
        <v>306</v>
      </c>
      <c r="B42" s="12" t="s">
        <v>33</v>
      </c>
      <c r="C42" s="12" t="s">
        <v>286</v>
      </c>
      <c r="D42" s="12" t="s">
        <v>287</v>
      </c>
      <c r="E42" s="18" t="s">
        <v>325</v>
      </c>
      <c r="F42" s="10" t="s">
        <v>326</v>
      </c>
      <c r="G42" s="12" t="s">
        <v>277</v>
      </c>
      <c r="H42" s="10" t="s">
        <v>311</v>
      </c>
      <c r="I42" s="10">
        <v>27</v>
      </c>
      <c r="J42" s="10">
        <v>0</v>
      </c>
      <c r="K42" s="10">
        <f t="shared" si="0"/>
        <v>27</v>
      </c>
      <c r="L42" s="10">
        <v>0</v>
      </c>
      <c r="M42" s="10">
        <f t="shared" si="1"/>
        <v>0</v>
      </c>
      <c r="N42" s="10">
        <v>0</v>
      </c>
      <c r="O42" s="10">
        <v>1</v>
      </c>
      <c r="P42" s="10" t="s">
        <v>267</v>
      </c>
      <c r="Q42" s="10">
        <v>0</v>
      </c>
      <c r="R42" s="10"/>
      <c r="S42" s="10"/>
      <c r="T42" s="10"/>
      <c r="U42" s="10">
        <v>1994</v>
      </c>
      <c r="V42" s="10" t="s">
        <v>312</v>
      </c>
      <c r="W42" s="10" t="s">
        <v>313</v>
      </c>
      <c r="X42" s="10"/>
      <c r="Y42" s="10"/>
      <c r="Z42" s="10" t="s">
        <v>314</v>
      </c>
      <c r="AA42" s="10"/>
      <c r="AB42" s="10"/>
      <c r="AC42" s="10" t="s">
        <v>315</v>
      </c>
      <c r="AD42" s="10"/>
      <c r="AE42" s="10" t="s">
        <v>282</v>
      </c>
      <c r="AF42" s="10"/>
      <c r="AG42" s="10"/>
      <c r="AH42" s="10"/>
    </row>
    <row r="43" spans="1:34">
      <c r="A43" s="6" t="s">
        <v>306</v>
      </c>
      <c r="B43" s="12" t="s">
        <v>33</v>
      </c>
      <c r="C43" s="12" t="s">
        <v>286</v>
      </c>
      <c r="D43" s="12" t="s">
        <v>287</v>
      </c>
      <c r="E43" s="18" t="s">
        <v>325</v>
      </c>
      <c r="F43" s="10" t="s">
        <v>326</v>
      </c>
      <c r="G43" s="12" t="s">
        <v>277</v>
      </c>
      <c r="H43" s="10" t="s">
        <v>236</v>
      </c>
      <c r="I43" s="10">
        <v>27</v>
      </c>
      <c r="J43" s="10">
        <v>0</v>
      </c>
      <c r="K43" s="10">
        <f t="shared" si="0"/>
        <v>27</v>
      </c>
      <c r="L43" s="10">
        <v>0</v>
      </c>
      <c r="M43" s="10">
        <f t="shared" si="1"/>
        <v>0</v>
      </c>
      <c r="N43" s="10">
        <v>0</v>
      </c>
      <c r="O43" s="10">
        <v>1</v>
      </c>
      <c r="P43" s="10" t="s">
        <v>267</v>
      </c>
      <c r="Q43" s="10">
        <v>0</v>
      </c>
      <c r="R43" s="10"/>
      <c r="S43" s="10"/>
      <c r="T43" s="10"/>
      <c r="U43" s="10">
        <v>1994</v>
      </c>
      <c r="V43" s="10" t="s">
        <v>312</v>
      </c>
      <c r="W43" s="10" t="s">
        <v>313</v>
      </c>
      <c r="X43" s="10"/>
      <c r="Y43" s="10"/>
      <c r="Z43" s="10" t="s">
        <v>314</v>
      </c>
      <c r="AA43" s="10"/>
      <c r="AB43" s="10"/>
      <c r="AC43" s="10" t="s">
        <v>315</v>
      </c>
      <c r="AD43" s="10"/>
      <c r="AE43" s="10" t="s">
        <v>282</v>
      </c>
      <c r="AF43" s="10"/>
      <c r="AG43" s="10"/>
      <c r="AH43" s="10"/>
    </row>
    <row r="44" spans="1:34">
      <c r="A44" s="6" t="s">
        <v>306</v>
      </c>
      <c r="B44" s="12" t="s">
        <v>33</v>
      </c>
      <c r="C44" s="12" t="s">
        <v>286</v>
      </c>
      <c r="D44" s="12" t="s">
        <v>287</v>
      </c>
      <c r="E44" s="18" t="s">
        <v>325</v>
      </c>
      <c r="F44" s="10" t="s">
        <v>326</v>
      </c>
      <c r="G44" s="12" t="s">
        <v>277</v>
      </c>
      <c r="H44" s="10" t="s">
        <v>296</v>
      </c>
      <c r="I44" s="10">
        <v>27</v>
      </c>
      <c r="J44" s="10">
        <v>0</v>
      </c>
      <c r="K44" s="10">
        <f t="shared" si="0"/>
        <v>27</v>
      </c>
      <c r="L44" s="10">
        <v>0</v>
      </c>
      <c r="M44" s="10">
        <f t="shared" si="1"/>
        <v>0</v>
      </c>
      <c r="N44" s="10">
        <v>0</v>
      </c>
      <c r="O44" s="10">
        <v>1</v>
      </c>
      <c r="P44" s="10" t="s">
        <v>267</v>
      </c>
      <c r="Q44" s="10">
        <v>0</v>
      </c>
      <c r="R44" s="10"/>
      <c r="S44" s="10"/>
      <c r="T44" s="10"/>
      <c r="U44" s="10">
        <v>1994</v>
      </c>
      <c r="V44" s="10" t="s">
        <v>312</v>
      </c>
      <c r="W44" s="10" t="s">
        <v>313</v>
      </c>
      <c r="X44" s="10"/>
      <c r="Y44" s="10"/>
      <c r="Z44" s="10" t="s">
        <v>314</v>
      </c>
      <c r="AA44" s="10"/>
      <c r="AB44" s="10"/>
      <c r="AC44" s="10" t="s">
        <v>315</v>
      </c>
      <c r="AD44" s="10"/>
      <c r="AE44" s="10" t="s">
        <v>282</v>
      </c>
      <c r="AF44" s="10"/>
      <c r="AG44" s="10"/>
      <c r="AH44" s="10"/>
    </row>
    <row r="45" spans="1:34">
      <c r="A45" s="6" t="s">
        <v>306</v>
      </c>
      <c r="B45" s="12" t="s">
        <v>33</v>
      </c>
      <c r="C45" s="12" t="s">
        <v>286</v>
      </c>
      <c r="D45" s="12" t="s">
        <v>287</v>
      </c>
      <c r="E45" s="18" t="s">
        <v>327</v>
      </c>
      <c r="F45" s="10" t="s">
        <v>328</v>
      </c>
      <c r="G45" s="12" t="s">
        <v>277</v>
      </c>
      <c r="H45" s="10" t="s">
        <v>311</v>
      </c>
      <c r="I45" s="10">
        <v>5</v>
      </c>
      <c r="J45" s="10">
        <v>0</v>
      </c>
      <c r="K45" s="10">
        <f t="shared" si="0"/>
        <v>5</v>
      </c>
      <c r="L45" s="10">
        <v>0</v>
      </c>
      <c r="M45" s="10">
        <f t="shared" si="1"/>
        <v>0</v>
      </c>
      <c r="N45" s="10">
        <v>0</v>
      </c>
      <c r="O45" s="10">
        <v>1</v>
      </c>
      <c r="P45" s="10" t="s">
        <v>267</v>
      </c>
      <c r="Q45" s="10">
        <v>0</v>
      </c>
      <c r="R45" s="10"/>
      <c r="S45" s="10"/>
      <c r="T45" s="10"/>
      <c r="U45" s="10">
        <v>1994</v>
      </c>
      <c r="V45" s="10" t="s">
        <v>312</v>
      </c>
      <c r="W45" s="10" t="s">
        <v>313</v>
      </c>
      <c r="X45" s="10"/>
      <c r="Y45" s="10"/>
      <c r="Z45" s="10" t="s">
        <v>314</v>
      </c>
      <c r="AA45" s="10"/>
      <c r="AB45" s="10"/>
      <c r="AC45" s="10" t="s">
        <v>315</v>
      </c>
      <c r="AD45" s="10"/>
      <c r="AE45" s="10" t="s">
        <v>282</v>
      </c>
      <c r="AF45" s="10"/>
      <c r="AG45" s="10"/>
      <c r="AH45" s="10"/>
    </row>
    <row r="46" spans="1:34">
      <c r="A46" s="6" t="s">
        <v>306</v>
      </c>
      <c r="B46" s="12" t="s">
        <v>33</v>
      </c>
      <c r="C46" s="12" t="s">
        <v>286</v>
      </c>
      <c r="D46" s="12" t="s">
        <v>287</v>
      </c>
      <c r="E46" s="18" t="s">
        <v>327</v>
      </c>
      <c r="F46" s="10" t="s">
        <v>328</v>
      </c>
      <c r="G46" s="12" t="s">
        <v>277</v>
      </c>
      <c r="H46" s="10" t="s">
        <v>236</v>
      </c>
      <c r="I46" s="10">
        <v>5</v>
      </c>
      <c r="J46" s="10">
        <v>0</v>
      </c>
      <c r="K46" s="10">
        <f t="shared" si="0"/>
        <v>5</v>
      </c>
      <c r="L46" s="10">
        <v>0</v>
      </c>
      <c r="M46" s="10">
        <f t="shared" si="1"/>
        <v>0</v>
      </c>
      <c r="N46" s="10">
        <v>0</v>
      </c>
      <c r="O46" s="10">
        <v>1</v>
      </c>
      <c r="P46" s="10" t="s">
        <v>267</v>
      </c>
      <c r="Q46" s="10">
        <v>0</v>
      </c>
      <c r="R46" s="10"/>
      <c r="S46" s="10"/>
      <c r="T46" s="10"/>
      <c r="U46" s="10">
        <v>1994</v>
      </c>
      <c r="V46" s="10" t="s">
        <v>312</v>
      </c>
      <c r="W46" s="10" t="s">
        <v>313</v>
      </c>
      <c r="X46" s="10"/>
      <c r="Y46" s="10"/>
      <c r="Z46" s="10" t="s">
        <v>314</v>
      </c>
      <c r="AA46" s="10"/>
      <c r="AB46" s="10"/>
      <c r="AC46" s="10" t="s">
        <v>315</v>
      </c>
      <c r="AD46" s="10"/>
      <c r="AE46" s="10" t="s">
        <v>282</v>
      </c>
      <c r="AF46" s="10"/>
      <c r="AG46" s="10"/>
      <c r="AH46" s="10"/>
    </row>
    <row r="47" spans="1:34">
      <c r="A47" s="6" t="s">
        <v>306</v>
      </c>
      <c r="B47" s="12" t="s">
        <v>33</v>
      </c>
      <c r="C47" s="12" t="s">
        <v>286</v>
      </c>
      <c r="D47" s="12" t="s">
        <v>287</v>
      </c>
      <c r="E47" s="18" t="s">
        <v>327</v>
      </c>
      <c r="F47" s="10" t="s">
        <v>328</v>
      </c>
      <c r="G47" s="12" t="s">
        <v>277</v>
      </c>
      <c r="H47" s="10" t="s">
        <v>296</v>
      </c>
      <c r="I47" s="10">
        <v>5</v>
      </c>
      <c r="J47" s="10">
        <v>0</v>
      </c>
      <c r="K47" s="10">
        <f t="shared" si="0"/>
        <v>5</v>
      </c>
      <c r="L47" s="10">
        <v>0</v>
      </c>
      <c r="M47" s="10">
        <f t="shared" si="1"/>
        <v>0</v>
      </c>
      <c r="N47" s="10">
        <v>0</v>
      </c>
      <c r="O47" s="10">
        <v>1</v>
      </c>
      <c r="P47" s="10" t="s">
        <v>267</v>
      </c>
      <c r="Q47" s="10">
        <v>0</v>
      </c>
      <c r="R47" s="10"/>
      <c r="S47" s="10"/>
      <c r="T47" s="10"/>
      <c r="U47" s="10">
        <v>1994</v>
      </c>
      <c r="V47" s="10" t="s">
        <v>312</v>
      </c>
      <c r="W47" s="10" t="s">
        <v>313</v>
      </c>
      <c r="X47" s="10"/>
      <c r="Y47" s="10"/>
      <c r="Z47" s="10" t="s">
        <v>314</v>
      </c>
      <c r="AA47" s="10"/>
      <c r="AB47" s="10"/>
      <c r="AC47" s="10" t="s">
        <v>315</v>
      </c>
      <c r="AD47" s="10"/>
      <c r="AE47" s="10" t="s">
        <v>282</v>
      </c>
      <c r="AF47" s="10"/>
      <c r="AG47" s="10"/>
      <c r="AH47" s="10"/>
    </row>
    <row r="48" spans="1:34">
      <c r="A48" s="6" t="s">
        <v>306</v>
      </c>
      <c r="B48" s="12" t="s">
        <v>33</v>
      </c>
      <c r="C48" s="12" t="s">
        <v>113</v>
      </c>
      <c r="D48" s="12" t="s">
        <v>329</v>
      </c>
      <c r="E48" s="18" t="s">
        <v>330</v>
      </c>
      <c r="F48" s="10" t="s">
        <v>331</v>
      </c>
      <c r="G48" s="12" t="s">
        <v>277</v>
      </c>
      <c r="H48" s="10" t="s">
        <v>311</v>
      </c>
      <c r="I48" s="10">
        <v>29</v>
      </c>
      <c r="J48" s="10">
        <v>0</v>
      </c>
      <c r="K48" s="10">
        <f t="shared" si="0"/>
        <v>29</v>
      </c>
      <c r="L48" s="10">
        <v>0</v>
      </c>
      <c r="M48" s="10">
        <f t="shared" si="1"/>
        <v>0</v>
      </c>
      <c r="N48" s="10">
        <v>0</v>
      </c>
      <c r="O48" s="10">
        <v>1</v>
      </c>
      <c r="P48" s="10" t="s">
        <v>267</v>
      </c>
      <c r="Q48" s="10">
        <v>0</v>
      </c>
      <c r="R48" s="10"/>
      <c r="S48" s="10"/>
      <c r="T48" s="10"/>
      <c r="U48" s="10">
        <v>1994</v>
      </c>
      <c r="V48" s="10" t="s">
        <v>312</v>
      </c>
      <c r="W48" s="10" t="s">
        <v>313</v>
      </c>
      <c r="X48" s="10"/>
      <c r="Y48" s="10"/>
      <c r="Z48" s="10" t="s">
        <v>314</v>
      </c>
      <c r="AA48" s="10"/>
      <c r="AB48" s="10"/>
      <c r="AC48" s="10" t="s">
        <v>315</v>
      </c>
      <c r="AD48" s="10"/>
      <c r="AE48" s="10" t="s">
        <v>282</v>
      </c>
      <c r="AF48" s="10"/>
      <c r="AG48" s="10"/>
      <c r="AH48" s="10"/>
    </row>
    <row r="49" spans="1:34" ht="16">
      <c r="A49" s="6" t="s">
        <v>306</v>
      </c>
      <c r="B49" s="12" t="s">
        <v>33</v>
      </c>
      <c r="C49" s="12" t="s">
        <v>113</v>
      </c>
      <c r="D49" s="12" t="s">
        <v>329</v>
      </c>
      <c r="E49" s="18" t="s">
        <v>330</v>
      </c>
      <c r="F49" s="10" t="s">
        <v>331</v>
      </c>
      <c r="G49" s="12" t="s">
        <v>277</v>
      </c>
      <c r="H49" s="10" t="s">
        <v>236</v>
      </c>
      <c r="I49" s="10">
        <v>29</v>
      </c>
      <c r="J49" s="10">
        <v>0</v>
      </c>
      <c r="K49" s="10">
        <f t="shared" si="0"/>
        <v>29</v>
      </c>
      <c r="L49" s="10">
        <v>0</v>
      </c>
      <c r="M49" s="10">
        <f t="shared" si="1"/>
        <v>0</v>
      </c>
      <c r="N49" s="10">
        <v>0</v>
      </c>
      <c r="O49" s="10">
        <v>1</v>
      </c>
      <c r="P49" s="10" t="s">
        <v>267</v>
      </c>
      <c r="Q49" s="10">
        <v>0</v>
      </c>
      <c r="R49" s="10"/>
      <c r="S49" s="10"/>
      <c r="T49" s="10"/>
      <c r="U49" s="10">
        <v>1994</v>
      </c>
      <c r="V49" s="10" t="s">
        <v>312</v>
      </c>
      <c r="W49" s="10" t="s">
        <v>313</v>
      </c>
      <c r="X49" s="10"/>
      <c r="Y49" s="10"/>
      <c r="Z49" s="10" t="s">
        <v>314</v>
      </c>
      <c r="AA49" s="10"/>
      <c r="AB49" s="10"/>
      <c r="AC49" s="10" t="s">
        <v>315</v>
      </c>
      <c r="AD49" s="10"/>
      <c r="AE49" s="10" t="s">
        <v>282</v>
      </c>
      <c r="AF49" s="10"/>
      <c r="AG49" s="10"/>
      <c r="AH49" s="10"/>
    </row>
    <row r="50" spans="1:34" ht="16">
      <c r="A50" s="6" t="s">
        <v>306</v>
      </c>
      <c r="B50" s="12" t="s">
        <v>33</v>
      </c>
      <c r="C50" s="12" t="s">
        <v>113</v>
      </c>
      <c r="D50" s="12" t="s">
        <v>329</v>
      </c>
      <c r="E50" s="18" t="s">
        <v>330</v>
      </c>
      <c r="F50" s="10" t="s">
        <v>331</v>
      </c>
      <c r="G50" s="12" t="s">
        <v>277</v>
      </c>
      <c r="H50" s="10" t="s">
        <v>296</v>
      </c>
      <c r="I50" s="10">
        <v>29</v>
      </c>
      <c r="J50" s="10">
        <v>0</v>
      </c>
      <c r="K50" s="10">
        <f t="shared" si="0"/>
        <v>29</v>
      </c>
      <c r="L50" s="10">
        <v>0</v>
      </c>
      <c r="M50" s="10">
        <f t="shared" si="1"/>
        <v>0</v>
      </c>
      <c r="N50" s="10">
        <v>0</v>
      </c>
      <c r="O50" s="10">
        <v>1</v>
      </c>
      <c r="P50" s="10" t="s">
        <v>267</v>
      </c>
      <c r="Q50" s="10">
        <v>0</v>
      </c>
      <c r="R50" s="10"/>
      <c r="S50" s="10"/>
      <c r="T50" s="10"/>
      <c r="U50" s="10">
        <v>1994</v>
      </c>
      <c r="V50" s="10" t="s">
        <v>312</v>
      </c>
      <c r="W50" s="10" t="s">
        <v>313</v>
      </c>
      <c r="X50" s="10"/>
      <c r="Y50" s="10"/>
      <c r="Z50" s="10" t="s">
        <v>314</v>
      </c>
      <c r="AA50" s="10"/>
      <c r="AB50" s="10"/>
      <c r="AC50" s="10" t="s">
        <v>315</v>
      </c>
      <c r="AD50" s="10"/>
      <c r="AE50" s="10" t="s">
        <v>282</v>
      </c>
      <c r="AF50" s="10"/>
      <c r="AG50" s="10"/>
      <c r="AH50" s="10"/>
    </row>
    <row r="51" spans="1:34" ht="16">
      <c r="A51" s="6" t="s">
        <v>306</v>
      </c>
      <c r="B51" s="12" t="s">
        <v>33</v>
      </c>
      <c r="C51" s="12" t="s">
        <v>113</v>
      </c>
      <c r="D51" s="12" t="s">
        <v>329</v>
      </c>
      <c r="E51" s="17" t="s">
        <v>332</v>
      </c>
      <c r="F51" s="10" t="s">
        <v>333</v>
      </c>
      <c r="G51" s="12" t="s">
        <v>277</v>
      </c>
      <c r="H51" s="10" t="s">
        <v>311</v>
      </c>
      <c r="I51" s="10">
        <v>29</v>
      </c>
      <c r="J51" s="10">
        <v>6</v>
      </c>
      <c r="K51" s="10">
        <f t="shared" si="0"/>
        <v>23</v>
      </c>
      <c r="L51" s="10">
        <f t="shared" ref="L51:L52" si="4">J51/I51</f>
        <v>0.20689655172413793</v>
      </c>
      <c r="M51" s="10">
        <f t="shared" si="1"/>
        <v>0.30256510301357714</v>
      </c>
      <c r="N51" s="10">
        <v>1</v>
      </c>
      <c r="O51" s="10">
        <v>1</v>
      </c>
      <c r="P51" s="10" t="s">
        <v>267</v>
      </c>
      <c r="Q51" s="10">
        <v>0</v>
      </c>
      <c r="R51" s="10"/>
      <c r="S51" s="10"/>
      <c r="T51" s="10"/>
      <c r="U51" s="10">
        <v>1994</v>
      </c>
      <c r="V51" s="10" t="s">
        <v>312</v>
      </c>
      <c r="W51" s="10" t="s">
        <v>313</v>
      </c>
      <c r="X51" s="10"/>
      <c r="Y51" s="10"/>
      <c r="Z51" s="10" t="s">
        <v>314</v>
      </c>
      <c r="AA51" s="10"/>
      <c r="AB51" s="10"/>
      <c r="AC51" s="10" t="s">
        <v>315</v>
      </c>
      <c r="AD51" s="10"/>
      <c r="AE51" s="10" t="s">
        <v>282</v>
      </c>
      <c r="AF51" s="10"/>
      <c r="AG51" s="10"/>
      <c r="AH51" s="10"/>
    </row>
    <row r="52" spans="1:34" ht="16">
      <c r="A52" s="6" t="s">
        <v>306</v>
      </c>
      <c r="B52" s="12" t="s">
        <v>33</v>
      </c>
      <c r="C52" s="12" t="s">
        <v>113</v>
      </c>
      <c r="D52" s="12" t="s">
        <v>329</v>
      </c>
      <c r="E52" s="17" t="s">
        <v>332</v>
      </c>
      <c r="F52" s="10" t="s">
        <v>333</v>
      </c>
      <c r="G52" s="12" t="s">
        <v>277</v>
      </c>
      <c r="H52" s="10" t="s">
        <v>236</v>
      </c>
      <c r="I52" s="10">
        <v>29</v>
      </c>
      <c r="J52" s="10">
        <v>1</v>
      </c>
      <c r="K52" s="10">
        <f t="shared" si="0"/>
        <v>28</v>
      </c>
      <c r="L52" s="10">
        <f t="shared" si="4"/>
        <v>3.4482758620689655E-2</v>
      </c>
      <c r="M52" s="10">
        <f t="shared" si="1"/>
        <v>5.0427517168929521E-2</v>
      </c>
      <c r="N52" s="10">
        <v>1</v>
      </c>
      <c r="O52" s="10">
        <v>1</v>
      </c>
      <c r="P52" s="10" t="s">
        <v>267</v>
      </c>
      <c r="Q52" s="10">
        <v>0</v>
      </c>
      <c r="R52" s="10"/>
      <c r="S52" s="10"/>
      <c r="T52" s="10"/>
      <c r="U52" s="10">
        <v>1994</v>
      </c>
      <c r="V52" s="10" t="s">
        <v>312</v>
      </c>
      <c r="W52" s="10" t="s">
        <v>313</v>
      </c>
      <c r="X52" s="10"/>
      <c r="Y52" s="10"/>
      <c r="Z52" s="10" t="s">
        <v>314</v>
      </c>
      <c r="AA52" s="10"/>
      <c r="AB52" s="10"/>
      <c r="AC52" s="10" t="s">
        <v>315</v>
      </c>
      <c r="AD52" s="10"/>
      <c r="AE52" s="10" t="s">
        <v>282</v>
      </c>
      <c r="AF52" s="10"/>
      <c r="AG52" s="10"/>
      <c r="AH52" s="10"/>
    </row>
    <row r="53" spans="1:34" ht="16">
      <c r="A53" s="6" t="s">
        <v>306</v>
      </c>
      <c r="B53" s="12" t="s">
        <v>33</v>
      </c>
      <c r="C53" s="12" t="s">
        <v>113</v>
      </c>
      <c r="D53" s="12" t="s">
        <v>329</v>
      </c>
      <c r="E53" s="17" t="s">
        <v>332</v>
      </c>
      <c r="F53" s="10" t="s">
        <v>333</v>
      </c>
      <c r="G53" s="12" t="s">
        <v>277</v>
      </c>
      <c r="H53" s="10" t="s">
        <v>296</v>
      </c>
      <c r="I53" s="10">
        <v>29</v>
      </c>
      <c r="J53" s="10">
        <v>0</v>
      </c>
      <c r="K53" s="10">
        <f t="shared" si="0"/>
        <v>29</v>
      </c>
      <c r="L53" s="10">
        <v>0</v>
      </c>
      <c r="M53" s="10">
        <f t="shared" si="1"/>
        <v>0</v>
      </c>
      <c r="N53" s="10">
        <v>0</v>
      </c>
      <c r="O53" s="10">
        <v>1</v>
      </c>
      <c r="P53" s="10" t="s">
        <v>267</v>
      </c>
      <c r="Q53" s="10">
        <v>0</v>
      </c>
      <c r="R53" s="10"/>
      <c r="S53" s="10"/>
      <c r="T53" s="10"/>
      <c r="U53" s="10">
        <v>1994</v>
      </c>
      <c r="V53" s="10" t="s">
        <v>312</v>
      </c>
      <c r="W53" s="10" t="s">
        <v>313</v>
      </c>
      <c r="X53" s="10"/>
      <c r="Y53" s="10"/>
      <c r="Z53" s="10" t="s">
        <v>314</v>
      </c>
      <c r="AA53" s="10"/>
      <c r="AB53" s="10"/>
      <c r="AC53" s="10" t="s">
        <v>315</v>
      </c>
      <c r="AD53" s="10"/>
      <c r="AE53" s="10" t="s">
        <v>282</v>
      </c>
      <c r="AF53" s="10"/>
      <c r="AG53" s="10"/>
      <c r="AH53" s="10"/>
    </row>
    <row r="54" spans="1:34" ht="16">
      <c r="A54" s="6" t="s">
        <v>306</v>
      </c>
      <c r="B54" s="12" t="s">
        <v>33</v>
      </c>
      <c r="C54" s="12" t="s">
        <v>113</v>
      </c>
      <c r="D54" s="12" t="s">
        <v>334</v>
      </c>
      <c r="E54" s="18" t="s">
        <v>335</v>
      </c>
      <c r="F54" s="10" t="s">
        <v>336</v>
      </c>
      <c r="G54" s="12" t="s">
        <v>277</v>
      </c>
      <c r="H54" s="10" t="s">
        <v>311</v>
      </c>
      <c r="I54" s="10">
        <v>42</v>
      </c>
      <c r="J54" s="10">
        <v>2</v>
      </c>
      <c r="K54" s="10">
        <f t="shared" si="0"/>
        <v>40</v>
      </c>
      <c r="L54" s="10">
        <f t="shared" ref="L54:L55" si="5">J54/I54</f>
        <v>4.7619047619047616E-2</v>
      </c>
      <c r="M54" s="10">
        <f t="shared" si="1"/>
        <v>7.7297585257042875E-2</v>
      </c>
      <c r="N54" s="10">
        <v>1</v>
      </c>
      <c r="O54" s="10">
        <v>1</v>
      </c>
      <c r="P54" s="10" t="s">
        <v>267</v>
      </c>
      <c r="Q54" s="10">
        <v>0</v>
      </c>
      <c r="R54" s="10"/>
      <c r="S54" s="10"/>
      <c r="T54" s="10"/>
      <c r="U54" s="10">
        <v>1994</v>
      </c>
      <c r="V54" s="10" t="s">
        <v>312</v>
      </c>
      <c r="W54" s="10" t="s">
        <v>313</v>
      </c>
      <c r="X54" s="10"/>
      <c r="Y54" s="10"/>
      <c r="Z54" s="10" t="s">
        <v>314</v>
      </c>
      <c r="AA54" s="10"/>
      <c r="AB54" s="10"/>
      <c r="AC54" s="10" t="s">
        <v>315</v>
      </c>
      <c r="AD54" s="10"/>
      <c r="AE54" s="10" t="s">
        <v>282</v>
      </c>
      <c r="AF54" s="10"/>
      <c r="AG54" s="10"/>
      <c r="AH54" s="10"/>
    </row>
    <row r="55" spans="1:34" ht="16">
      <c r="A55" s="6" t="s">
        <v>306</v>
      </c>
      <c r="B55" s="12" t="s">
        <v>33</v>
      </c>
      <c r="C55" s="12" t="s">
        <v>113</v>
      </c>
      <c r="D55" s="12" t="s">
        <v>334</v>
      </c>
      <c r="E55" s="18" t="s">
        <v>335</v>
      </c>
      <c r="F55" s="10" t="s">
        <v>336</v>
      </c>
      <c r="G55" s="12" t="s">
        <v>277</v>
      </c>
      <c r="H55" s="10" t="s">
        <v>236</v>
      </c>
      <c r="I55" s="10">
        <v>42</v>
      </c>
      <c r="J55" s="10">
        <v>2</v>
      </c>
      <c r="K55" s="10">
        <f t="shared" si="0"/>
        <v>40</v>
      </c>
      <c r="L55" s="10">
        <f t="shared" si="5"/>
        <v>4.7619047619047616E-2</v>
      </c>
      <c r="M55" s="10">
        <f t="shared" si="1"/>
        <v>7.7297585257042875E-2</v>
      </c>
      <c r="N55" s="10">
        <v>1</v>
      </c>
      <c r="O55" s="10">
        <v>1</v>
      </c>
      <c r="P55" s="10" t="s">
        <v>267</v>
      </c>
      <c r="Q55" s="10">
        <v>0</v>
      </c>
      <c r="R55" s="10"/>
      <c r="S55" s="10"/>
      <c r="T55" s="10"/>
      <c r="U55" s="10">
        <v>1994</v>
      </c>
      <c r="V55" s="10" t="s">
        <v>312</v>
      </c>
      <c r="W55" s="10" t="s">
        <v>313</v>
      </c>
      <c r="X55" s="10"/>
      <c r="Y55" s="10"/>
      <c r="Z55" s="10" t="s">
        <v>314</v>
      </c>
      <c r="AA55" s="10"/>
      <c r="AB55" s="10"/>
      <c r="AC55" s="10" t="s">
        <v>315</v>
      </c>
      <c r="AD55" s="10"/>
      <c r="AE55" s="10" t="s">
        <v>282</v>
      </c>
      <c r="AF55" s="10"/>
      <c r="AG55" s="10"/>
      <c r="AH55" s="10"/>
    </row>
    <row r="56" spans="1:34" ht="16">
      <c r="A56" s="6" t="s">
        <v>306</v>
      </c>
      <c r="B56" s="12" t="s">
        <v>33</v>
      </c>
      <c r="C56" s="12" t="s">
        <v>113</v>
      </c>
      <c r="D56" s="12" t="s">
        <v>334</v>
      </c>
      <c r="E56" s="18" t="s">
        <v>335</v>
      </c>
      <c r="F56" s="10" t="s">
        <v>336</v>
      </c>
      <c r="G56" s="12" t="s">
        <v>277</v>
      </c>
      <c r="H56" s="10" t="s">
        <v>296</v>
      </c>
      <c r="I56" s="10">
        <v>42</v>
      </c>
      <c r="J56" s="10">
        <v>0</v>
      </c>
      <c r="K56" s="10">
        <f t="shared" si="0"/>
        <v>42</v>
      </c>
      <c r="L56" s="10">
        <v>0</v>
      </c>
      <c r="M56" s="10">
        <f t="shared" si="1"/>
        <v>0</v>
      </c>
      <c r="N56" s="10">
        <v>0</v>
      </c>
      <c r="O56" s="10">
        <v>1</v>
      </c>
      <c r="P56" s="10" t="s">
        <v>267</v>
      </c>
      <c r="Q56" s="10">
        <v>0</v>
      </c>
      <c r="R56" s="10"/>
      <c r="S56" s="10"/>
      <c r="T56" s="10"/>
      <c r="U56" s="10">
        <v>1994</v>
      </c>
      <c r="V56" s="10" t="s">
        <v>312</v>
      </c>
      <c r="W56" s="10" t="s">
        <v>313</v>
      </c>
      <c r="X56" s="10"/>
      <c r="Y56" s="10"/>
      <c r="Z56" s="10" t="s">
        <v>314</v>
      </c>
      <c r="AA56" s="10"/>
      <c r="AB56" s="10"/>
      <c r="AC56" s="10" t="s">
        <v>315</v>
      </c>
      <c r="AD56" s="10"/>
      <c r="AE56" s="10" t="s">
        <v>282</v>
      </c>
      <c r="AF56" s="10"/>
      <c r="AG56" s="10"/>
      <c r="AH56" s="10"/>
    </row>
    <row r="57" spans="1:34" ht="16">
      <c r="A57" s="6" t="s">
        <v>306</v>
      </c>
      <c r="B57" s="12" t="s">
        <v>33</v>
      </c>
      <c r="C57" s="12" t="s">
        <v>113</v>
      </c>
      <c r="D57" s="12" t="s">
        <v>337</v>
      </c>
      <c r="E57" s="18" t="s">
        <v>338</v>
      </c>
      <c r="F57" s="10" t="s">
        <v>339</v>
      </c>
      <c r="G57" s="12" t="s">
        <v>277</v>
      </c>
      <c r="H57" s="10" t="s">
        <v>311</v>
      </c>
      <c r="I57" s="10">
        <v>17</v>
      </c>
      <c r="J57" s="10">
        <v>0</v>
      </c>
      <c r="K57" s="10">
        <f t="shared" si="0"/>
        <v>17</v>
      </c>
      <c r="L57" s="10">
        <v>0</v>
      </c>
      <c r="M57" s="10">
        <f t="shared" si="1"/>
        <v>0</v>
      </c>
      <c r="N57" s="10">
        <v>0</v>
      </c>
      <c r="O57" s="10">
        <v>1</v>
      </c>
      <c r="P57" s="10" t="s">
        <v>267</v>
      </c>
      <c r="Q57" s="10">
        <v>0</v>
      </c>
      <c r="R57" s="10"/>
      <c r="S57" s="10"/>
      <c r="T57" s="10"/>
      <c r="U57" s="10">
        <v>1994</v>
      </c>
      <c r="V57" s="10" t="s">
        <v>312</v>
      </c>
      <c r="W57" s="10" t="s">
        <v>313</v>
      </c>
      <c r="X57" s="10"/>
      <c r="Y57" s="10"/>
      <c r="Z57" s="10" t="s">
        <v>314</v>
      </c>
      <c r="AA57" s="10"/>
      <c r="AB57" s="10"/>
      <c r="AC57" s="10" t="s">
        <v>315</v>
      </c>
      <c r="AD57" s="10"/>
      <c r="AE57" s="10" t="s">
        <v>282</v>
      </c>
      <c r="AF57" s="10"/>
      <c r="AG57" s="10"/>
      <c r="AH57" s="10"/>
    </row>
    <row r="58" spans="1:34" ht="16">
      <c r="A58" s="6" t="s">
        <v>306</v>
      </c>
      <c r="B58" s="12" t="s">
        <v>33</v>
      </c>
      <c r="C58" s="12" t="s">
        <v>113</v>
      </c>
      <c r="D58" s="12" t="s">
        <v>337</v>
      </c>
      <c r="E58" s="19" t="s">
        <v>338</v>
      </c>
      <c r="F58" s="10" t="s">
        <v>339</v>
      </c>
      <c r="G58" s="12" t="s">
        <v>277</v>
      </c>
      <c r="H58" s="10" t="s">
        <v>236</v>
      </c>
      <c r="I58" s="10">
        <v>17</v>
      </c>
      <c r="J58" s="10">
        <v>0</v>
      </c>
      <c r="K58" s="10">
        <f t="shared" si="0"/>
        <v>17</v>
      </c>
      <c r="L58" s="10">
        <v>0</v>
      </c>
      <c r="M58" s="10">
        <f t="shared" si="1"/>
        <v>0</v>
      </c>
      <c r="N58" s="10">
        <v>0</v>
      </c>
      <c r="O58" s="10">
        <v>1</v>
      </c>
      <c r="P58" s="10" t="s">
        <v>267</v>
      </c>
      <c r="Q58" s="10">
        <v>0</v>
      </c>
      <c r="R58" s="10"/>
      <c r="S58" s="10"/>
      <c r="T58" s="10"/>
      <c r="U58" s="10">
        <v>1994</v>
      </c>
      <c r="V58" s="10" t="s">
        <v>312</v>
      </c>
      <c r="W58" s="10" t="s">
        <v>313</v>
      </c>
      <c r="X58" s="10"/>
      <c r="Y58" s="10"/>
      <c r="Z58" s="10" t="s">
        <v>314</v>
      </c>
      <c r="AA58" s="10"/>
      <c r="AB58" s="10"/>
      <c r="AC58" s="10" t="s">
        <v>315</v>
      </c>
      <c r="AD58" s="10"/>
      <c r="AE58" s="10" t="s">
        <v>282</v>
      </c>
      <c r="AF58" s="10"/>
      <c r="AG58" s="10"/>
      <c r="AH58" s="10"/>
    </row>
    <row r="59" spans="1:34" ht="16">
      <c r="A59" s="6" t="s">
        <v>306</v>
      </c>
      <c r="B59" s="12" t="s">
        <v>33</v>
      </c>
      <c r="C59" s="12" t="s">
        <v>113</v>
      </c>
      <c r="D59" s="12" t="s">
        <v>337</v>
      </c>
      <c r="E59" s="19" t="s">
        <v>338</v>
      </c>
      <c r="F59" s="10" t="s">
        <v>339</v>
      </c>
      <c r="G59" s="12" t="s">
        <v>277</v>
      </c>
      <c r="H59" s="10" t="s">
        <v>296</v>
      </c>
      <c r="I59" s="10">
        <v>17</v>
      </c>
      <c r="J59" s="10">
        <v>0</v>
      </c>
      <c r="K59" s="10">
        <f t="shared" si="0"/>
        <v>17</v>
      </c>
      <c r="L59" s="10">
        <v>0</v>
      </c>
      <c r="M59" s="10">
        <f t="shared" si="1"/>
        <v>0</v>
      </c>
      <c r="N59" s="10">
        <v>0</v>
      </c>
      <c r="O59" s="10">
        <v>1</v>
      </c>
      <c r="P59" s="10" t="s">
        <v>267</v>
      </c>
      <c r="Q59" s="10">
        <v>0</v>
      </c>
      <c r="R59" s="10"/>
      <c r="S59" s="10"/>
      <c r="T59" s="10"/>
      <c r="U59" s="10">
        <v>1994</v>
      </c>
      <c r="V59" s="10" t="s">
        <v>312</v>
      </c>
      <c r="W59" s="10" t="s">
        <v>313</v>
      </c>
      <c r="X59" s="10"/>
      <c r="Y59" s="10"/>
      <c r="Z59" s="10" t="s">
        <v>314</v>
      </c>
      <c r="AA59" s="10"/>
      <c r="AB59" s="10"/>
      <c r="AC59" s="10" t="s">
        <v>315</v>
      </c>
      <c r="AD59" s="10"/>
      <c r="AE59" s="10" t="s">
        <v>282</v>
      </c>
      <c r="AF59" s="10"/>
      <c r="AG59" s="10"/>
      <c r="AH59" s="10"/>
    </row>
    <row r="60" spans="1:34" ht="16">
      <c r="A60" s="6" t="s">
        <v>306</v>
      </c>
      <c r="B60" s="12" t="s">
        <v>33</v>
      </c>
      <c r="C60" s="12" t="s">
        <v>113</v>
      </c>
      <c r="D60" s="12" t="s">
        <v>340</v>
      </c>
      <c r="E60" s="19" t="s">
        <v>341</v>
      </c>
      <c r="F60" s="10" t="s">
        <v>342</v>
      </c>
      <c r="G60" s="12" t="s">
        <v>277</v>
      </c>
      <c r="H60" s="10" t="s">
        <v>311</v>
      </c>
      <c r="I60" s="10">
        <v>18</v>
      </c>
      <c r="J60" s="10">
        <v>0</v>
      </c>
      <c r="K60" s="10">
        <f t="shared" si="0"/>
        <v>18</v>
      </c>
      <c r="L60" s="10">
        <v>0</v>
      </c>
      <c r="M60" s="10">
        <f t="shared" si="1"/>
        <v>0</v>
      </c>
      <c r="N60" s="10">
        <v>0</v>
      </c>
      <c r="O60" s="10">
        <v>1</v>
      </c>
      <c r="P60" s="10" t="s">
        <v>267</v>
      </c>
      <c r="Q60" s="10">
        <v>0</v>
      </c>
      <c r="R60" s="10"/>
      <c r="S60" s="10"/>
      <c r="T60" s="10"/>
      <c r="U60" s="10">
        <v>1994</v>
      </c>
      <c r="V60" s="10" t="s">
        <v>312</v>
      </c>
      <c r="W60" s="10" t="s">
        <v>313</v>
      </c>
      <c r="X60" s="10"/>
      <c r="Y60" s="10"/>
      <c r="Z60" s="10" t="s">
        <v>314</v>
      </c>
      <c r="AA60" s="10"/>
      <c r="AB60" s="10"/>
      <c r="AC60" s="10" t="s">
        <v>315</v>
      </c>
      <c r="AD60" s="10"/>
      <c r="AE60" s="10" t="s">
        <v>282</v>
      </c>
      <c r="AF60" s="10"/>
      <c r="AG60" s="10"/>
      <c r="AH60" s="10"/>
    </row>
    <row r="61" spans="1:34" ht="16">
      <c r="A61" s="6" t="s">
        <v>306</v>
      </c>
      <c r="B61" s="12" t="s">
        <v>33</v>
      </c>
      <c r="C61" s="12" t="s">
        <v>113</v>
      </c>
      <c r="D61" s="12" t="s">
        <v>340</v>
      </c>
      <c r="E61" s="19" t="s">
        <v>341</v>
      </c>
      <c r="F61" s="10" t="s">
        <v>342</v>
      </c>
      <c r="G61" s="12" t="s">
        <v>277</v>
      </c>
      <c r="H61" s="10" t="s">
        <v>236</v>
      </c>
      <c r="I61" s="10">
        <v>18</v>
      </c>
      <c r="J61" s="10">
        <v>0</v>
      </c>
      <c r="K61" s="10">
        <f t="shared" si="0"/>
        <v>18</v>
      </c>
      <c r="L61" s="10">
        <v>0</v>
      </c>
      <c r="M61" s="10">
        <f t="shared" si="1"/>
        <v>0</v>
      </c>
      <c r="N61" s="10">
        <v>0</v>
      </c>
      <c r="O61" s="10">
        <v>1</v>
      </c>
      <c r="P61" s="10" t="s">
        <v>267</v>
      </c>
      <c r="Q61" s="10">
        <v>0</v>
      </c>
      <c r="R61" s="10"/>
      <c r="S61" s="10"/>
      <c r="T61" s="10"/>
      <c r="U61" s="10">
        <v>1994</v>
      </c>
      <c r="V61" s="10" t="s">
        <v>312</v>
      </c>
      <c r="W61" s="10" t="s">
        <v>313</v>
      </c>
      <c r="X61" s="10"/>
      <c r="Y61" s="10"/>
      <c r="Z61" s="10" t="s">
        <v>314</v>
      </c>
      <c r="AA61" s="10"/>
      <c r="AB61" s="10"/>
      <c r="AC61" s="10" t="s">
        <v>315</v>
      </c>
      <c r="AD61" s="10"/>
      <c r="AE61" s="10" t="s">
        <v>282</v>
      </c>
      <c r="AF61" s="10"/>
      <c r="AG61" s="10"/>
      <c r="AH61" s="10"/>
    </row>
    <row r="62" spans="1:34" ht="16">
      <c r="A62" s="6" t="s">
        <v>306</v>
      </c>
      <c r="B62" s="12" t="s">
        <v>33</v>
      </c>
      <c r="C62" s="12" t="s">
        <v>113</v>
      </c>
      <c r="D62" s="12" t="s">
        <v>340</v>
      </c>
      <c r="E62" s="19" t="s">
        <v>341</v>
      </c>
      <c r="F62" s="10" t="s">
        <v>342</v>
      </c>
      <c r="G62" s="12" t="s">
        <v>277</v>
      </c>
      <c r="H62" s="10" t="s">
        <v>296</v>
      </c>
      <c r="I62" s="10">
        <v>18</v>
      </c>
      <c r="J62" s="10">
        <v>0</v>
      </c>
      <c r="K62" s="10">
        <f t="shared" si="0"/>
        <v>18</v>
      </c>
      <c r="L62" s="10">
        <v>0</v>
      </c>
      <c r="M62" s="10">
        <f t="shared" si="1"/>
        <v>0</v>
      </c>
      <c r="N62" s="10">
        <v>0</v>
      </c>
      <c r="O62" s="10">
        <v>1</v>
      </c>
      <c r="P62" s="10" t="s">
        <v>267</v>
      </c>
      <c r="Q62" s="10">
        <v>0</v>
      </c>
      <c r="R62" s="10"/>
      <c r="S62" s="10"/>
      <c r="T62" s="10"/>
      <c r="U62" s="10">
        <v>1994</v>
      </c>
      <c r="V62" s="10" t="s">
        <v>312</v>
      </c>
      <c r="W62" s="10" t="s">
        <v>313</v>
      </c>
      <c r="X62" s="10"/>
      <c r="Y62" s="10"/>
      <c r="Z62" s="10" t="s">
        <v>314</v>
      </c>
      <c r="AA62" s="10"/>
      <c r="AB62" s="10"/>
      <c r="AC62" s="10" t="s">
        <v>315</v>
      </c>
      <c r="AD62" s="10"/>
      <c r="AE62" s="10" t="s">
        <v>282</v>
      </c>
      <c r="AF62" s="10"/>
      <c r="AG62" s="10"/>
      <c r="AH62" s="10"/>
    </row>
    <row r="63" spans="1:34" ht="16">
      <c r="A63" s="6" t="s">
        <v>306</v>
      </c>
      <c r="B63" s="12" t="s">
        <v>33</v>
      </c>
      <c r="C63" s="12" t="s">
        <v>113</v>
      </c>
      <c r="D63" s="12" t="s">
        <v>340</v>
      </c>
      <c r="E63" s="19" t="s">
        <v>343</v>
      </c>
      <c r="F63" s="10" t="s">
        <v>344</v>
      </c>
      <c r="G63" s="12" t="s">
        <v>277</v>
      </c>
      <c r="H63" s="10" t="s">
        <v>311</v>
      </c>
      <c r="I63" s="10">
        <v>21</v>
      </c>
      <c r="J63" s="10">
        <v>0</v>
      </c>
      <c r="K63" s="10">
        <f t="shared" si="0"/>
        <v>21</v>
      </c>
      <c r="L63" s="10">
        <v>0</v>
      </c>
      <c r="M63" s="10">
        <f t="shared" si="1"/>
        <v>0</v>
      </c>
      <c r="N63" s="10">
        <v>0</v>
      </c>
      <c r="O63" s="10">
        <v>1</v>
      </c>
      <c r="P63" s="10" t="s">
        <v>267</v>
      </c>
      <c r="Q63" s="10">
        <v>0</v>
      </c>
      <c r="R63" s="10"/>
      <c r="S63" s="10"/>
      <c r="T63" s="10"/>
      <c r="U63" s="10">
        <v>1994</v>
      </c>
      <c r="V63" s="10" t="s">
        <v>312</v>
      </c>
      <c r="W63" s="10" t="s">
        <v>313</v>
      </c>
      <c r="X63" s="10"/>
      <c r="Y63" s="10"/>
      <c r="Z63" s="10" t="s">
        <v>314</v>
      </c>
      <c r="AA63" s="10"/>
      <c r="AB63" s="10"/>
      <c r="AC63" s="10" t="s">
        <v>315</v>
      </c>
      <c r="AD63" s="10"/>
      <c r="AE63" s="10" t="s">
        <v>282</v>
      </c>
      <c r="AF63" s="10"/>
      <c r="AG63" s="10"/>
      <c r="AH63" s="10"/>
    </row>
    <row r="64" spans="1:34" ht="16">
      <c r="A64" s="6" t="s">
        <v>306</v>
      </c>
      <c r="B64" s="12" t="s">
        <v>33</v>
      </c>
      <c r="C64" s="12" t="s">
        <v>113</v>
      </c>
      <c r="D64" s="12" t="s">
        <v>340</v>
      </c>
      <c r="E64" s="19" t="s">
        <v>343</v>
      </c>
      <c r="F64" s="10" t="s">
        <v>344</v>
      </c>
      <c r="G64" s="12" t="s">
        <v>277</v>
      </c>
      <c r="H64" s="10" t="s">
        <v>236</v>
      </c>
      <c r="I64" s="10">
        <v>21</v>
      </c>
      <c r="J64" s="10">
        <v>0</v>
      </c>
      <c r="K64" s="10">
        <f t="shared" si="0"/>
        <v>21</v>
      </c>
      <c r="L64" s="10">
        <v>0</v>
      </c>
      <c r="M64" s="10">
        <f t="shared" si="1"/>
        <v>0</v>
      </c>
      <c r="N64" s="10">
        <v>0</v>
      </c>
      <c r="O64" s="10">
        <v>1</v>
      </c>
      <c r="P64" s="10" t="s">
        <v>267</v>
      </c>
      <c r="Q64" s="10">
        <v>0</v>
      </c>
      <c r="R64" s="10"/>
      <c r="S64" s="10"/>
      <c r="T64" s="10"/>
      <c r="U64" s="10">
        <v>1994</v>
      </c>
      <c r="V64" s="10" t="s">
        <v>312</v>
      </c>
      <c r="W64" s="10" t="s">
        <v>313</v>
      </c>
      <c r="X64" s="10"/>
      <c r="Y64" s="10"/>
      <c r="Z64" s="10" t="s">
        <v>314</v>
      </c>
      <c r="AA64" s="10"/>
      <c r="AB64" s="10"/>
      <c r="AC64" s="10" t="s">
        <v>315</v>
      </c>
      <c r="AD64" s="10"/>
      <c r="AE64" s="10" t="s">
        <v>282</v>
      </c>
      <c r="AF64" s="10"/>
      <c r="AG64" s="10"/>
      <c r="AH64" s="10"/>
    </row>
    <row r="65" spans="1:34" ht="16">
      <c r="A65" s="6" t="s">
        <v>306</v>
      </c>
      <c r="B65" s="12" t="s">
        <v>33</v>
      </c>
      <c r="C65" s="12" t="s">
        <v>113</v>
      </c>
      <c r="D65" s="12" t="s">
        <v>340</v>
      </c>
      <c r="E65" s="19" t="s">
        <v>343</v>
      </c>
      <c r="F65" s="10" t="s">
        <v>344</v>
      </c>
      <c r="G65" s="12" t="s">
        <v>277</v>
      </c>
      <c r="H65" s="10" t="s">
        <v>296</v>
      </c>
      <c r="I65" s="10">
        <v>21</v>
      </c>
      <c r="J65" s="10">
        <v>0</v>
      </c>
      <c r="K65" s="10">
        <f t="shared" si="0"/>
        <v>21</v>
      </c>
      <c r="L65" s="10">
        <v>0</v>
      </c>
      <c r="M65" s="10">
        <f t="shared" si="1"/>
        <v>0</v>
      </c>
      <c r="N65" s="10">
        <v>0</v>
      </c>
      <c r="O65" s="10">
        <v>1</v>
      </c>
      <c r="P65" s="10" t="s">
        <v>267</v>
      </c>
      <c r="Q65" s="10">
        <v>0</v>
      </c>
      <c r="R65" s="10"/>
      <c r="S65" s="10"/>
      <c r="T65" s="10"/>
      <c r="U65" s="10">
        <v>1994</v>
      </c>
      <c r="V65" s="10" t="s">
        <v>312</v>
      </c>
      <c r="W65" s="10" t="s">
        <v>313</v>
      </c>
      <c r="X65" s="10"/>
      <c r="Y65" s="10"/>
      <c r="Z65" s="10" t="s">
        <v>314</v>
      </c>
      <c r="AA65" s="10"/>
      <c r="AB65" s="10"/>
      <c r="AC65" s="10" t="s">
        <v>315</v>
      </c>
      <c r="AD65" s="10"/>
      <c r="AE65" s="10" t="s">
        <v>282</v>
      </c>
      <c r="AF65" s="10"/>
      <c r="AG65" s="10"/>
      <c r="AH65" s="10"/>
    </row>
    <row r="66" spans="1:34" ht="16">
      <c r="A66" s="6" t="s">
        <v>306</v>
      </c>
      <c r="B66" s="12" t="s">
        <v>33</v>
      </c>
      <c r="C66" s="12" t="s">
        <v>60</v>
      </c>
      <c r="D66" s="12" t="s">
        <v>120</v>
      </c>
      <c r="E66" s="19" t="s">
        <v>345</v>
      </c>
      <c r="F66" s="10" t="s">
        <v>346</v>
      </c>
      <c r="G66" s="12" t="s">
        <v>277</v>
      </c>
      <c r="H66" s="10" t="s">
        <v>311</v>
      </c>
      <c r="I66" s="10">
        <v>9</v>
      </c>
      <c r="J66" s="10">
        <v>0</v>
      </c>
      <c r="K66" s="10">
        <f t="shared" si="0"/>
        <v>9</v>
      </c>
      <c r="L66" s="10">
        <v>0</v>
      </c>
      <c r="M66" s="10">
        <f t="shared" si="1"/>
        <v>0</v>
      </c>
      <c r="N66" s="10">
        <v>0</v>
      </c>
      <c r="O66" s="10">
        <v>1</v>
      </c>
      <c r="P66" s="10" t="s">
        <v>267</v>
      </c>
      <c r="Q66" s="10">
        <v>0</v>
      </c>
      <c r="R66" s="10"/>
      <c r="S66" s="10"/>
      <c r="T66" s="10"/>
      <c r="U66" s="10">
        <v>1994</v>
      </c>
      <c r="V66" s="10" t="s">
        <v>312</v>
      </c>
      <c r="W66" s="10" t="s">
        <v>313</v>
      </c>
      <c r="X66" s="10"/>
      <c r="Y66" s="10"/>
      <c r="Z66" s="10" t="s">
        <v>314</v>
      </c>
      <c r="AA66" s="10"/>
      <c r="AB66" s="10"/>
      <c r="AC66" s="10" t="s">
        <v>315</v>
      </c>
      <c r="AD66" s="10"/>
      <c r="AE66" s="10" t="s">
        <v>282</v>
      </c>
      <c r="AF66" s="10"/>
      <c r="AG66" s="10"/>
      <c r="AH66" s="10"/>
    </row>
    <row r="67" spans="1:34" ht="16">
      <c r="A67" s="6" t="s">
        <v>306</v>
      </c>
      <c r="B67" s="12" t="s">
        <v>33</v>
      </c>
      <c r="C67" s="12" t="s">
        <v>60</v>
      </c>
      <c r="D67" s="12" t="s">
        <v>120</v>
      </c>
      <c r="E67" s="19" t="s">
        <v>345</v>
      </c>
      <c r="F67" s="10" t="s">
        <v>346</v>
      </c>
      <c r="G67" s="12" t="s">
        <v>277</v>
      </c>
      <c r="H67" s="10" t="s">
        <v>236</v>
      </c>
      <c r="I67" s="10">
        <v>9</v>
      </c>
      <c r="J67" s="10">
        <v>0</v>
      </c>
      <c r="K67" s="10">
        <f t="shared" si="0"/>
        <v>9</v>
      </c>
      <c r="L67" s="10">
        <v>0</v>
      </c>
      <c r="M67" s="10">
        <f t="shared" si="1"/>
        <v>0</v>
      </c>
      <c r="N67" s="10">
        <v>0</v>
      </c>
      <c r="O67" s="10">
        <v>1</v>
      </c>
      <c r="P67" s="10" t="s">
        <v>267</v>
      </c>
      <c r="Q67" s="10">
        <v>0</v>
      </c>
      <c r="R67" s="10"/>
      <c r="S67" s="10"/>
      <c r="T67" s="10"/>
      <c r="U67" s="10">
        <v>1994</v>
      </c>
      <c r="V67" s="10" t="s">
        <v>312</v>
      </c>
      <c r="W67" s="10" t="s">
        <v>313</v>
      </c>
      <c r="X67" s="10"/>
      <c r="Y67" s="10"/>
      <c r="Z67" s="10" t="s">
        <v>314</v>
      </c>
      <c r="AA67" s="10"/>
      <c r="AB67" s="10"/>
      <c r="AC67" s="10" t="s">
        <v>315</v>
      </c>
      <c r="AD67" s="10"/>
      <c r="AE67" s="10" t="s">
        <v>282</v>
      </c>
      <c r="AF67" s="10"/>
      <c r="AG67" s="10"/>
      <c r="AH67" s="10"/>
    </row>
    <row r="68" spans="1:34" ht="16">
      <c r="A68" s="6" t="s">
        <v>306</v>
      </c>
      <c r="B68" s="12" t="s">
        <v>33</v>
      </c>
      <c r="C68" s="12" t="s">
        <v>60</v>
      </c>
      <c r="D68" s="12" t="s">
        <v>120</v>
      </c>
      <c r="E68" s="19" t="s">
        <v>345</v>
      </c>
      <c r="F68" s="10" t="s">
        <v>346</v>
      </c>
      <c r="G68" s="12" t="s">
        <v>277</v>
      </c>
      <c r="H68" s="10" t="s">
        <v>296</v>
      </c>
      <c r="I68" s="10">
        <v>9</v>
      </c>
      <c r="J68" s="10">
        <v>0</v>
      </c>
      <c r="K68" s="10">
        <f t="shared" si="0"/>
        <v>9</v>
      </c>
      <c r="L68" s="10">
        <v>0</v>
      </c>
      <c r="M68" s="10">
        <f t="shared" si="1"/>
        <v>0</v>
      </c>
      <c r="N68" s="10">
        <v>0</v>
      </c>
      <c r="O68" s="10">
        <v>1</v>
      </c>
      <c r="P68" s="10" t="s">
        <v>267</v>
      </c>
      <c r="Q68" s="10">
        <v>0</v>
      </c>
      <c r="R68" s="10"/>
      <c r="S68" s="10"/>
      <c r="T68" s="10"/>
      <c r="U68" s="10">
        <v>1994</v>
      </c>
      <c r="V68" s="10" t="s">
        <v>312</v>
      </c>
      <c r="W68" s="10" t="s">
        <v>313</v>
      </c>
      <c r="X68" s="10"/>
      <c r="Y68" s="10"/>
      <c r="Z68" s="10" t="s">
        <v>314</v>
      </c>
      <c r="AA68" s="10"/>
      <c r="AB68" s="10"/>
      <c r="AC68" s="10" t="s">
        <v>315</v>
      </c>
      <c r="AD68" s="10"/>
      <c r="AE68" s="10" t="s">
        <v>282</v>
      </c>
      <c r="AF68" s="10"/>
      <c r="AG68" s="10"/>
      <c r="AH68" s="10"/>
    </row>
    <row r="69" spans="1:34" ht="16">
      <c r="A69" s="6" t="s">
        <v>306</v>
      </c>
      <c r="B69" s="12" t="s">
        <v>33</v>
      </c>
      <c r="C69" s="12" t="s">
        <v>60</v>
      </c>
      <c r="D69" s="12" t="s">
        <v>120</v>
      </c>
      <c r="E69" s="19" t="s">
        <v>347</v>
      </c>
      <c r="F69" s="10" t="s">
        <v>348</v>
      </c>
      <c r="G69" s="12" t="s">
        <v>277</v>
      </c>
      <c r="H69" s="10" t="s">
        <v>311</v>
      </c>
      <c r="I69" s="10">
        <v>4</v>
      </c>
      <c r="J69" s="10">
        <v>0</v>
      </c>
      <c r="K69" s="10">
        <f t="shared" si="0"/>
        <v>4</v>
      </c>
      <c r="L69" s="10">
        <v>0</v>
      </c>
      <c r="M69" s="10">
        <f t="shared" si="1"/>
        <v>0</v>
      </c>
      <c r="N69" s="10">
        <v>0</v>
      </c>
      <c r="O69" s="10">
        <v>1</v>
      </c>
      <c r="P69" s="10" t="s">
        <v>267</v>
      </c>
      <c r="Q69" s="10">
        <v>0</v>
      </c>
      <c r="R69" s="10"/>
      <c r="S69" s="10"/>
      <c r="T69" s="10"/>
      <c r="U69" s="10">
        <v>1994</v>
      </c>
      <c r="V69" s="10" t="s">
        <v>312</v>
      </c>
      <c r="W69" s="10" t="s">
        <v>313</v>
      </c>
      <c r="X69" s="10"/>
      <c r="Y69" s="10"/>
      <c r="Z69" s="10" t="s">
        <v>314</v>
      </c>
      <c r="AA69" s="10"/>
      <c r="AB69" s="10"/>
      <c r="AC69" s="10" t="s">
        <v>315</v>
      </c>
      <c r="AD69" s="10"/>
      <c r="AE69" s="10" t="s">
        <v>282</v>
      </c>
      <c r="AF69" s="10"/>
      <c r="AG69" s="10"/>
      <c r="AH69" s="10"/>
    </row>
    <row r="70" spans="1:34" ht="16">
      <c r="A70" s="6" t="s">
        <v>306</v>
      </c>
      <c r="B70" s="12" t="s">
        <v>33</v>
      </c>
      <c r="C70" s="12" t="s">
        <v>60</v>
      </c>
      <c r="D70" s="12" t="s">
        <v>120</v>
      </c>
      <c r="E70" s="19" t="s">
        <v>347</v>
      </c>
      <c r="F70" s="10" t="s">
        <v>348</v>
      </c>
      <c r="G70" s="12" t="s">
        <v>277</v>
      </c>
      <c r="H70" s="10" t="s">
        <v>236</v>
      </c>
      <c r="I70" s="10">
        <v>4</v>
      </c>
      <c r="J70" s="10">
        <v>0</v>
      </c>
      <c r="K70" s="10">
        <f t="shared" si="0"/>
        <v>4</v>
      </c>
      <c r="L70" s="10">
        <v>0</v>
      </c>
      <c r="M70" s="10">
        <f t="shared" si="1"/>
        <v>0</v>
      </c>
      <c r="N70" s="10">
        <v>0</v>
      </c>
      <c r="O70" s="10">
        <v>1</v>
      </c>
      <c r="P70" s="10" t="s">
        <v>267</v>
      </c>
      <c r="Q70" s="10">
        <v>0</v>
      </c>
      <c r="R70" s="10"/>
      <c r="S70" s="10"/>
      <c r="T70" s="10"/>
      <c r="U70" s="10">
        <v>1994</v>
      </c>
      <c r="V70" s="10" t="s">
        <v>312</v>
      </c>
      <c r="W70" s="10" t="s">
        <v>313</v>
      </c>
      <c r="X70" s="10"/>
      <c r="Y70" s="10"/>
      <c r="Z70" s="10" t="s">
        <v>314</v>
      </c>
      <c r="AA70" s="10"/>
      <c r="AB70" s="10"/>
      <c r="AC70" s="10" t="s">
        <v>315</v>
      </c>
      <c r="AD70" s="10"/>
      <c r="AE70" s="10" t="s">
        <v>282</v>
      </c>
      <c r="AF70" s="10"/>
      <c r="AG70" s="10"/>
      <c r="AH70" s="10"/>
    </row>
    <row r="71" spans="1:34" ht="16">
      <c r="A71" s="6" t="s">
        <v>306</v>
      </c>
      <c r="B71" s="12" t="s">
        <v>33</v>
      </c>
      <c r="C71" s="12" t="s">
        <v>60</v>
      </c>
      <c r="D71" s="12" t="s">
        <v>120</v>
      </c>
      <c r="E71" s="19" t="s">
        <v>347</v>
      </c>
      <c r="F71" s="10" t="s">
        <v>348</v>
      </c>
      <c r="G71" s="12" t="s">
        <v>277</v>
      </c>
      <c r="H71" s="10" t="s">
        <v>296</v>
      </c>
      <c r="I71" s="10">
        <v>4</v>
      </c>
      <c r="J71" s="10">
        <v>0</v>
      </c>
      <c r="K71" s="10">
        <f t="shared" si="0"/>
        <v>4</v>
      </c>
      <c r="L71" s="10">
        <v>0</v>
      </c>
      <c r="M71" s="10">
        <f t="shared" si="1"/>
        <v>0</v>
      </c>
      <c r="N71" s="10">
        <v>0</v>
      </c>
      <c r="O71" s="10">
        <v>1</v>
      </c>
      <c r="P71" s="10" t="s">
        <v>267</v>
      </c>
      <c r="Q71" s="10">
        <v>0</v>
      </c>
      <c r="R71" s="10"/>
      <c r="S71" s="10"/>
      <c r="T71" s="10"/>
      <c r="U71" s="10">
        <v>1994</v>
      </c>
      <c r="V71" s="10" t="s">
        <v>312</v>
      </c>
      <c r="W71" s="10" t="s">
        <v>313</v>
      </c>
      <c r="X71" s="10"/>
      <c r="Y71" s="10"/>
      <c r="Z71" s="10" t="s">
        <v>314</v>
      </c>
      <c r="AA71" s="10"/>
      <c r="AB71" s="10"/>
      <c r="AC71" s="10" t="s">
        <v>315</v>
      </c>
      <c r="AD71" s="10"/>
      <c r="AE71" s="10" t="s">
        <v>282</v>
      </c>
      <c r="AF71" s="10"/>
      <c r="AG71" s="10"/>
      <c r="AH71" s="10"/>
    </row>
    <row r="72" spans="1:34" ht="16">
      <c r="A72" s="6" t="s">
        <v>306</v>
      </c>
      <c r="B72" s="12" t="s">
        <v>33</v>
      </c>
      <c r="C72" s="12" t="s">
        <v>60</v>
      </c>
      <c r="D72" s="12" t="s">
        <v>101</v>
      </c>
      <c r="E72" s="20" t="s">
        <v>349</v>
      </c>
      <c r="F72" s="10" t="s">
        <v>350</v>
      </c>
      <c r="G72" s="12" t="s">
        <v>277</v>
      </c>
      <c r="H72" s="10" t="s">
        <v>311</v>
      </c>
      <c r="I72" s="10">
        <v>3</v>
      </c>
      <c r="J72" s="10">
        <v>1</v>
      </c>
      <c r="K72" s="10">
        <f t="shared" si="0"/>
        <v>2</v>
      </c>
      <c r="L72" s="10">
        <f>J72/I72</f>
        <v>0.33333333333333331</v>
      </c>
      <c r="M72" s="10">
        <f t="shared" si="1"/>
        <v>0.15904041823988746</v>
      </c>
      <c r="N72" s="10">
        <v>1</v>
      </c>
      <c r="O72" s="10">
        <v>1</v>
      </c>
      <c r="P72" s="10" t="s">
        <v>267</v>
      </c>
      <c r="Q72" s="10">
        <v>0</v>
      </c>
      <c r="R72" s="10"/>
      <c r="S72" s="10"/>
      <c r="T72" s="10"/>
      <c r="U72" s="10">
        <v>1994</v>
      </c>
      <c r="V72" s="10" t="s">
        <v>312</v>
      </c>
      <c r="W72" s="10" t="s">
        <v>313</v>
      </c>
      <c r="X72" s="10"/>
      <c r="Y72" s="10"/>
      <c r="Z72" s="10" t="s">
        <v>314</v>
      </c>
      <c r="AA72" s="10"/>
      <c r="AB72" s="10"/>
      <c r="AC72" s="10" t="s">
        <v>315</v>
      </c>
      <c r="AD72" s="10"/>
      <c r="AE72" s="10" t="s">
        <v>282</v>
      </c>
      <c r="AF72" s="10"/>
      <c r="AG72" s="10"/>
      <c r="AH72" s="10"/>
    </row>
    <row r="73" spans="1:34" ht="16">
      <c r="A73" s="6" t="s">
        <v>306</v>
      </c>
      <c r="B73" s="12" t="s">
        <v>33</v>
      </c>
      <c r="C73" s="12" t="s">
        <v>60</v>
      </c>
      <c r="D73" s="12" t="s">
        <v>101</v>
      </c>
      <c r="E73" s="20" t="s">
        <v>349</v>
      </c>
      <c r="F73" s="10" t="s">
        <v>350</v>
      </c>
      <c r="G73" s="12" t="s">
        <v>277</v>
      </c>
      <c r="H73" s="10" t="s">
        <v>236</v>
      </c>
      <c r="I73" s="10">
        <v>3</v>
      </c>
      <c r="J73" s="10">
        <v>0</v>
      </c>
      <c r="K73" s="10">
        <f t="shared" si="0"/>
        <v>3</v>
      </c>
      <c r="L73" s="10">
        <v>0</v>
      </c>
      <c r="M73" s="10">
        <f t="shared" si="1"/>
        <v>0</v>
      </c>
      <c r="N73" s="10">
        <v>0</v>
      </c>
      <c r="O73" s="10">
        <v>1</v>
      </c>
      <c r="P73" s="10" t="s">
        <v>267</v>
      </c>
      <c r="Q73" s="10">
        <v>0</v>
      </c>
      <c r="R73" s="10"/>
      <c r="S73" s="10"/>
      <c r="T73" s="10"/>
      <c r="U73" s="10">
        <v>1994</v>
      </c>
      <c r="V73" s="10" t="s">
        <v>312</v>
      </c>
      <c r="W73" s="10" t="s">
        <v>313</v>
      </c>
      <c r="X73" s="10"/>
      <c r="Y73" s="10"/>
      <c r="Z73" s="10" t="s">
        <v>314</v>
      </c>
      <c r="AA73" s="10"/>
      <c r="AB73" s="10"/>
      <c r="AC73" s="10" t="s">
        <v>315</v>
      </c>
      <c r="AD73" s="10"/>
      <c r="AE73" s="10" t="s">
        <v>282</v>
      </c>
      <c r="AF73" s="10"/>
      <c r="AG73" s="10"/>
      <c r="AH73" s="10"/>
    </row>
    <row r="74" spans="1:34" ht="16">
      <c r="A74" s="6" t="s">
        <v>306</v>
      </c>
      <c r="B74" s="12" t="s">
        <v>33</v>
      </c>
      <c r="C74" s="12" t="s">
        <v>60</v>
      </c>
      <c r="D74" s="12" t="s">
        <v>101</v>
      </c>
      <c r="E74" s="20" t="s">
        <v>349</v>
      </c>
      <c r="F74" s="10" t="s">
        <v>350</v>
      </c>
      <c r="G74" s="12" t="s">
        <v>277</v>
      </c>
      <c r="H74" s="10" t="s">
        <v>296</v>
      </c>
      <c r="I74" s="10">
        <v>3</v>
      </c>
      <c r="J74" s="10">
        <v>0</v>
      </c>
      <c r="K74" s="10">
        <f t="shared" si="0"/>
        <v>3</v>
      </c>
      <c r="L74" s="10">
        <v>0</v>
      </c>
      <c r="M74" s="10">
        <f t="shared" si="1"/>
        <v>0</v>
      </c>
      <c r="N74" s="10">
        <v>0</v>
      </c>
      <c r="O74" s="10">
        <v>1</v>
      </c>
      <c r="P74" s="10" t="s">
        <v>267</v>
      </c>
      <c r="Q74" s="10">
        <v>0</v>
      </c>
      <c r="R74" s="10"/>
      <c r="S74" s="10"/>
      <c r="T74" s="10"/>
      <c r="U74" s="10">
        <v>1994</v>
      </c>
      <c r="V74" s="10" t="s">
        <v>312</v>
      </c>
      <c r="W74" s="10" t="s">
        <v>313</v>
      </c>
      <c r="X74" s="10"/>
      <c r="Y74" s="10"/>
      <c r="Z74" s="10" t="s">
        <v>314</v>
      </c>
      <c r="AA74" s="10"/>
      <c r="AB74" s="10"/>
      <c r="AC74" s="10" t="s">
        <v>315</v>
      </c>
      <c r="AD74" s="10"/>
      <c r="AE74" s="10" t="s">
        <v>282</v>
      </c>
      <c r="AF74" s="10"/>
      <c r="AG74" s="10"/>
      <c r="AH74" s="10"/>
    </row>
    <row r="75" spans="1:34" ht="16">
      <c r="A75" s="6" t="s">
        <v>306</v>
      </c>
      <c r="B75" s="12" t="s">
        <v>33</v>
      </c>
      <c r="C75" s="12" t="s">
        <v>43</v>
      </c>
      <c r="D75" s="12" t="s">
        <v>351</v>
      </c>
      <c r="E75" s="19" t="s">
        <v>352</v>
      </c>
      <c r="F75" s="10" t="s">
        <v>353</v>
      </c>
      <c r="G75" s="12" t="s">
        <v>277</v>
      </c>
      <c r="H75" s="10" t="s">
        <v>311</v>
      </c>
      <c r="I75" s="10">
        <v>3</v>
      </c>
      <c r="J75" s="10">
        <v>1</v>
      </c>
      <c r="K75" s="10">
        <f t="shared" si="0"/>
        <v>2</v>
      </c>
      <c r="L75" s="10">
        <f>J75/I75</f>
        <v>0.33333333333333331</v>
      </c>
      <c r="M75" s="10">
        <f t="shared" si="1"/>
        <v>0.15904041823988746</v>
      </c>
      <c r="N75" s="10">
        <v>1</v>
      </c>
      <c r="O75" s="10">
        <v>1</v>
      </c>
      <c r="P75" s="10" t="s">
        <v>267</v>
      </c>
      <c r="Q75" s="10">
        <v>0</v>
      </c>
      <c r="R75" s="10"/>
      <c r="S75" s="10"/>
      <c r="T75" s="10"/>
      <c r="U75" s="10">
        <v>1994</v>
      </c>
      <c r="V75" s="10" t="s">
        <v>312</v>
      </c>
      <c r="W75" s="10" t="s">
        <v>313</v>
      </c>
      <c r="X75" s="10"/>
      <c r="Y75" s="10"/>
      <c r="Z75" s="10" t="s">
        <v>314</v>
      </c>
      <c r="AA75" s="10"/>
      <c r="AB75" s="10"/>
      <c r="AC75" s="10" t="s">
        <v>315</v>
      </c>
      <c r="AD75" s="10"/>
      <c r="AE75" s="10" t="s">
        <v>282</v>
      </c>
      <c r="AF75" s="10"/>
      <c r="AG75" s="10"/>
      <c r="AH75" s="10"/>
    </row>
    <row r="76" spans="1:34" ht="16">
      <c r="A76" s="6" t="s">
        <v>306</v>
      </c>
      <c r="B76" s="12" t="s">
        <v>33</v>
      </c>
      <c r="C76" s="12" t="s">
        <v>43</v>
      </c>
      <c r="D76" s="12" t="s">
        <v>351</v>
      </c>
      <c r="E76" s="19" t="s">
        <v>352</v>
      </c>
      <c r="F76" s="10" t="s">
        <v>353</v>
      </c>
      <c r="G76" s="12" t="s">
        <v>277</v>
      </c>
      <c r="H76" s="10" t="s">
        <v>236</v>
      </c>
      <c r="I76" s="10">
        <v>3</v>
      </c>
      <c r="J76" s="10">
        <v>0</v>
      </c>
      <c r="K76" s="10">
        <f t="shared" si="0"/>
        <v>3</v>
      </c>
      <c r="L76" s="10">
        <v>0</v>
      </c>
      <c r="M76" s="10">
        <f t="shared" si="1"/>
        <v>0</v>
      </c>
      <c r="N76" s="10">
        <v>0</v>
      </c>
      <c r="O76" s="10">
        <v>1</v>
      </c>
      <c r="P76" s="10" t="s">
        <v>267</v>
      </c>
      <c r="Q76" s="10">
        <v>0</v>
      </c>
      <c r="R76" s="10"/>
      <c r="S76" s="10"/>
      <c r="T76" s="10"/>
      <c r="U76" s="10">
        <v>1994</v>
      </c>
      <c r="V76" s="10" t="s">
        <v>312</v>
      </c>
      <c r="W76" s="10" t="s">
        <v>313</v>
      </c>
      <c r="X76" s="10"/>
      <c r="Y76" s="10"/>
      <c r="Z76" s="10" t="s">
        <v>314</v>
      </c>
      <c r="AA76" s="10"/>
      <c r="AB76" s="10"/>
      <c r="AC76" s="10" t="s">
        <v>315</v>
      </c>
      <c r="AD76" s="10"/>
      <c r="AE76" s="10" t="s">
        <v>282</v>
      </c>
      <c r="AF76" s="10"/>
      <c r="AG76" s="10"/>
      <c r="AH76" s="10"/>
    </row>
    <row r="77" spans="1:34" ht="16">
      <c r="A77" s="6" t="s">
        <v>306</v>
      </c>
      <c r="B77" s="12" t="s">
        <v>33</v>
      </c>
      <c r="C77" s="12" t="s">
        <v>43</v>
      </c>
      <c r="D77" s="12" t="s">
        <v>351</v>
      </c>
      <c r="E77" s="19" t="s">
        <v>352</v>
      </c>
      <c r="F77" s="10" t="s">
        <v>353</v>
      </c>
      <c r="G77" s="12" t="s">
        <v>277</v>
      </c>
      <c r="H77" s="10" t="s">
        <v>296</v>
      </c>
      <c r="I77" s="10">
        <v>3</v>
      </c>
      <c r="J77" s="10">
        <v>0</v>
      </c>
      <c r="K77" s="10">
        <f t="shared" si="0"/>
        <v>3</v>
      </c>
      <c r="L77" s="10">
        <v>0</v>
      </c>
      <c r="M77" s="10">
        <f t="shared" si="1"/>
        <v>0</v>
      </c>
      <c r="N77" s="10">
        <v>0</v>
      </c>
      <c r="O77" s="10">
        <v>1</v>
      </c>
      <c r="P77" s="10" t="s">
        <v>267</v>
      </c>
      <c r="Q77" s="10">
        <v>0</v>
      </c>
      <c r="R77" s="10"/>
      <c r="S77" s="10"/>
      <c r="T77" s="10"/>
      <c r="U77" s="10">
        <v>1994</v>
      </c>
      <c r="V77" s="10" t="s">
        <v>312</v>
      </c>
      <c r="W77" s="10" t="s">
        <v>313</v>
      </c>
      <c r="X77" s="10"/>
      <c r="Y77" s="10"/>
      <c r="Z77" s="10" t="s">
        <v>314</v>
      </c>
      <c r="AA77" s="10"/>
      <c r="AB77" s="10"/>
      <c r="AC77" s="10" t="s">
        <v>315</v>
      </c>
      <c r="AD77" s="10"/>
      <c r="AE77" s="10" t="s">
        <v>282</v>
      </c>
      <c r="AF77" s="10"/>
      <c r="AG77" s="10"/>
      <c r="AH77" s="10"/>
    </row>
    <row r="78" spans="1:34" ht="16">
      <c r="A78" s="6" t="s">
        <v>306</v>
      </c>
      <c r="B78" s="12" t="s">
        <v>33</v>
      </c>
      <c r="C78" s="12" t="s">
        <v>43</v>
      </c>
      <c r="D78" s="12" t="s">
        <v>354</v>
      </c>
      <c r="E78" s="19" t="s">
        <v>355</v>
      </c>
      <c r="F78" s="10" t="s">
        <v>356</v>
      </c>
      <c r="G78" s="12" t="s">
        <v>277</v>
      </c>
      <c r="H78" s="10" t="s">
        <v>311</v>
      </c>
      <c r="I78" s="10">
        <v>10</v>
      </c>
      <c r="J78" s="10">
        <v>0</v>
      </c>
      <c r="K78" s="10">
        <f t="shared" si="0"/>
        <v>10</v>
      </c>
      <c r="L78" s="10">
        <v>0</v>
      </c>
      <c r="M78" s="10">
        <f t="shared" si="1"/>
        <v>0</v>
      </c>
      <c r="N78" s="10">
        <v>0</v>
      </c>
      <c r="O78" s="10">
        <v>1</v>
      </c>
      <c r="P78" s="10" t="s">
        <v>267</v>
      </c>
      <c r="Q78" s="10">
        <v>0</v>
      </c>
      <c r="R78" s="10"/>
      <c r="S78" s="10"/>
      <c r="T78" s="10"/>
      <c r="U78" s="10">
        <v>1994</v>
      </c>
      <c r="V78" s="10" t="s">
        <v>312</v>
      </c>
      <c r="W78" s="10" t="s">
        <v>313</v>
      </c>
      <c r="X78" s="10"/>
      <c r="Y78" s="10"/>
      <c r="Z78" s="10" t="s">
        <v>314</v>
      </c>
      <c r="AA78" s="10"/>
      <c r="AB78" s="10"/>
      <c r="AC78" s="10" t="s">
        <v>315</v>
      </c>
      <c r="AD78" s="10"/>
      <c r="AE78" s="10" t="s">
        <v>282</v>
      </c>
      <c r="AF78" s="10"/>
      <c r="AG78" s="10"/>
      <c r="AH78" s="10"/>
    </row>
    <row r="79" spans="1:34" ht="16">
      <c r="A79" s="6" t="s">
        <v>306</v>
      </c>
      <c r="B79" s="12" t="s">
        <v>33</v>
      </c>
      <c r="C79" s="12" t="s">
        <v>43</v>
      </c>
      <c r="D79" s="12" t="s">
        <v>354</v>
      </c>
      <c r="E79" s="19" t="s">
        <v>355</v>
      </c>
      <c r="F79" s="10" t="s">
        <v>356</v>
      </c>
      <c r="G79" s="12" t="s">
        <v>277</v>
      </c>
      <c r="H79" s="10" t="s">
        <v>236</v>
      </c>
      <c r="I79" s="10">
        <v>10</v>
      </c>
      <c r="J79" s="10">
        <v>1</v>
      </c>
      <c r="K79" s="10">
        <f t="shared" si="0"/>
        <v>9</v>
      </c>
      <c r="L79" s="10">
        <f>J79/I79</f>
        <v>0.1</v>
      </c>
      <c r="M79" s="10">
        <f t="shared" si="1"/>
        <v>0.1</v>
      </c>
      <c r="N79" s="10">
        <v>1</v>
      </c>
      <c r="O79" s="10">
        <v>1</v>
      </c>
      <c r="P79" s="10" t="s">
        <v>267</v>
      </c>
      <c r="Q79" s="10">
        <v>0</v>
      </c>
      <c r="R79" s="10"/>
      <c r="S79" s="10"/>
      <c r="T79" s="10"/>
      <c r="U79" s="10">
        <v>1994</v>
      </c>
      <c r="V79" s="10" t="s">
        <v>312</v>
      </c>
      <c r="W79" s="10" t="s">
        <v>313</v>
      </c>
      <c r="X79" s="10"/>
      <c r="Y79" s="10"/>
      <c r="Z79" s="10" t="s">
        <v>314</v>
      </c>
      <c r="AA79" s="10"/>
      <c r="AB79" s="10"/>
      <c r="AC79" s="10" t="s">
        <v>315</v>
      </c>
      <c r="AD79" s="10"/>
      <c r="AE79" s="10" t="s">
        <v>282</v>
      </c>
      <c r="AF79" s="10"/>
      <c r="AG79" s="10"/>
      <c r="AH79" s="10"/>
    </row>
    <row r="80" spans="1:34" ht="16">
      <c r="A80" s="6" t="s">
        <v>306</v>
      </c>
      <c r="B80" s="12" t="s">
        <v>33</v>
      </c>
      <c r="C80" s="12" t="s">
        <v>43</v>
      </c>
      <c r="D80" s="12" t="s">
        <v>354</v>
      </c>
      <c r="E80" s="19" t="s">
        <v>355</v>
      </c>
      <c r="F80" s="10" t="s">
        <v>356</v>
      </c>
      <c r="G80" s="12" t="s">
        <v>277</v>
      </c>
      <c r="H80" s="10" t="s">
        <v>296</v>
      </c>
      <c r="I80" s="10">
        <v>10</v>
      </c>
      <c r="J80" s="10">
        <v>0</v>
      </c>
      <c r="K80" s="10">
        <f t="shared" si="0"/>
        <v>10</v>
      </c>
      <c r="L80" s="10">
        <v>0</v>
      </c>
      <c r="M80" s="10">
        <f t="shared" si="1"/>
        <v>0</v>
      </c>
      <c r="N80" s="10">
        <v>0</v>
      </c>
      <c r="O80" s="10">
        <v>1</v>
      </c>
      <c r="P80" s="10" t="s">
        <v>267</v>
      </c>
      <c r="Q80" s="10">
        <v>0</v>
      </c>
      <c r="R80" s="10"/>
      <c r="S80" s="10"/>
      <c r="T80" s="10"/>
      <c r="U80" s="10">
        <v>1994</v>
      </c>
      <c r="V80" s="10" t="s">
        <v>312</v>
      </c>
      <c r="W80" s="10" t="s">
        <v>313</v>
      </c>
      <c r="X80" s="10"/>
      <c r="Y80" s="10"/>
      <c r="Z80" s="10" t="s">
        <v>314</v>
      </c>
      <c r="AA80" s="10"/>
      <c r="AB80" s="10"/>
      <c r="AC80" s="10" t="s">
        <v>315</v>
      </c>
      <c r="AD80" s="10"/>
      <c r="AE80" s="10" t="s">
        <v>282</v>
      </c>
      <c r="AF80" s="10"/>
      <c r="AG80" s="10"/>
      <c r="AH80" s="10"/>
    </row>
    <row r="81" spans="1:34" ht="16">
      <c r="A81" s="6" t="s">
        <v>306</v>
      </c>
      <c r="B81" s="12" t="s">
        <v>33</v>
      </c>
      <c r="C81" s="12" t="s">
        <v>232</v>
      </c>
      <c r="D81" s="12" t="s">
        <v>357</v>
      </c>
      <c r="E81" s="19" t="s">
        <v>358</v>
      </c>
      <c r="F81" s="10" t="s">
        <v>359</v>
      </c>
      <c r="G81" s="12" t="s">
        <v>277</v>
      </c>
      <c r="H81" s="10" t="s">
        <v>311</v>
      </c>
      <c r="I81" s="10">
        <v>98</v>
      </c>
      <c r="J81" s="10">
        <v>18</v>
      </c>
      <c r="K81" s="10">
        <f t="shared" si="0"/>
        <v>80</v>
      </c>
      <c r="L81" s="10">
        <f>J81/I81</f>
        <v>0.18367346938775511</v>
      </c>
      <c r="M81" s="10">
        <f t="shared" si="1"/>
        <v>0.36573540165780521</v>
      </c>
      <c r="N81" s="10">
        <v>1</v>
      </c>
      <c r="O81" s="10">
        <v>1</v>
      </c>
      <c r="P81" s="10" t="s">
        <v>267</v>
      </c>
      <c r="Q81" s="10">
        <v>0</v>
      </c>
      <c r="R81" s="10"/>
      <c r="S81" s="10"/>
      <c r="T81" s="10"/>
      <c r="U81" s="10">
        <v>1994</v>
      </c>
      <c r="V81" s="10" t="s">
        <v>312</v>
      </c>
      <c r="W81" s="10" t="s">
        <v>313</v>
      </c>
      <c r="X81" s="10"/>
      <c r="Y81" s="10"/>
      <c r="Z81" s="10" t="s">
        <v>314</v>
      </c>
      <c r="AA81" s="10"/>
      <c r="AB81" s="10"/>
      <c r="AC81" s="10" t="s">
        <v>315</v>
      </c>
      <c r="AD81" s="10"/>
      <c r="AE81" s="10" t="s">
        <v>282</v>
      </c>
      <c r="AF81" s="10"/>
      <c r="AG81" s="10"/>
      <c r="AH81" s="10"/>
    </row>
    <row r="82" spans="1:34" ht="16">
      <c r="A82" s="6" t="s">
        <v>306</v>
      </c>
      <c r="B82" s="12" t="s">
        <v>33</v>
      </c>
      <c r="C82" s="12" t="s">
        <v>232</v>
      </c>
      <c r="D82" s="12" t="s">
        <v>357</v>
      </c>
      <c r="E82" s="19" t="s">
        <v>358</v>
      </c>
      <c r="F82" s="10" t="s">
        <v>359</v>
      </c>
      <c r="G82" s="12" t="s">
        <v>277</v>
      </c>
      <c r="H82" s="10" t="s">
        <v>236</v>
      </c>
      <c r="I82" s="10">
        <v>98</v>
      </c>
      <c r="J82" s="10">
        <v>0</v>
      </c>
      <c r="K82" s="10">
        <f t="shared" si="0"/>
        <v>98</v>
      </c>
      <c r="L82" s="10">
        <v>0</v>
      </c>
      <c r="M82" s="10">
        <f t="shared" si="1"/>
        <v>0</v>
      </c>
      <c r="N82" s="10">
        <v>0</v>
      </c>
      <c r="O82" s="10">
        <v>1</v>
      </c>
      <c r="P82" s="10" t="s">
        <v>267</v>
      </c>
      <c r="Q82" s="10">
        <v>0</v>
      </c>
      <c r="R82" s="10"/>
      <c r="S82" s="10"/>
      <c r="T82" s="10"/>
      <c r="U82" s="10">
        <v>1994</v>
      </c>
      <c r="V82" s="10" t="s">
        <v>312</v>
      </c>
      <c r="W82" s="10" t="s">
        <v>313</v>
      </c>
      <c r="X82" s="10"/>
      <c r="Y82" s="10"/>
      <c r="Z82" s="10" t="s">
        <v>314</v>
      </c>
      <c r="AA82" s="10"/>
      <c r="AB82" s="10"/>
      <c r="AC82" s="10" t="s">
        <v>315</v>
      </c>
      <c r="AD82" s="10"/>
      <c r="AE82" s="10" t="s">
        <v>282</v>
      </c>
      <c r="AF82" s="10"/>
      <c r="AG82" s="10"/>
      <c r="AH82" s="10"/>
    </row>
    <row r="83" spans="1:34" ht="16">
      <c r="A83" s="6" t="s">
        <v>306</v>
      </c>
      <c r="B83" s="12" t="s">
        <v>33</v>
      </c>
      <c r="C83" s="12" t="s">
        <v>232</v>
      </c>
      <c r="D83" s="12" t="s">
        <v>357</v>
      </c>
      <c r="E83" s="19" t="s">
        <v>358</v>
      </c>
      <c r="F83" s="10" t="s">
        <v>359</v>
      </c>
      <c r="G83" s="12" t="s">
        <v>277</v>
      </c>
      <c r="H83" s="10" t="s">
        <v>296</v>
      </c>
      <c r="I83" s="10">
        <v>98</v>
      </c>
      <c r="J83" s="10">
        <v>0</v>
      </c>
      <c r="K83" s="10">
        <f t="shared" si="0"/>
        <v>98</v>
      </c>
      <c r="L83" s="10">
        <v>0</v>
      </c>
      <c r="M83" s="10">
        <f t="shared" si="1"/>
        <v>0</v>
      </c>
      <c r="N83" s="10">
        <v>0</v>
      </c>
      <c r="O83" s="10">
        <v>1</v>
      </c>
      <c r="P83" s="10" t="s">
        <v>267</v>
      </c>
      <c r="Q83" s="10">
        <v>0</v>
      </c>
      <c r="R83" s="10"/>
      <c r="S83" s="10"/>
      <c r="T83" s="10"/>
      <c r="U83" s="10">
        <v>1994</v>
      </c>
      <c r="V83" s="10" t="s">
        <v>312</v>
      </c>
      <c r="W83" s="10" t="s">
        <v>313</v>
      </c>
      <c r="X83" s="10"/>
      <c r="Y83" s="10"/>
      <c r="Z83" s="10" t="s">
        <v>314</v>
      </c>
      <c r="AA83" s="10"/>
      <c r="AB83" s="10"/>
      <c r="AC83" s="10" t="s">
        <v>315</v>
      </c>
      <c r="AD83" s="10"/>
      <c r="AE83" s="10" t="s">
        <v>282</v>
      </c>
      <c r="AF83" s="10"/>
      <c r="AG83" s="10"/>
      <c r="AH83" s="10"/>
    </row>
    <row r="84" spans="1:34" ht="16">
      <c r="A84" s="6" t="s">
        <v>306</v>
      </c>
      <c r="B84" s="12" t="s">
        <v>33</v>
      </c>
      <c r="C84" s="12" t="s">
        <v>232</v>
      </c>
      <c r="D84" s="12" t="s">
        <v>360</v>
      </c>
      <c r="E84" s="19" t="s">
        <v>361</v>
      </c>
      <c r="F84" s="10" t="s">
        <v>362</v>
      </c>
      <c r="G84" s="12" t="s">
        <v>277</v>
      </c>
      <c r="H84" s="10" t="s">
        <v>311</v>
      </c>
      <c r="I84" s="10">
        <v>5</v>
      </c>
      <c r="J84" s="10">
        <v>2</v>
      </c>
      <c r="K84" s="10">
        <f t="shared" si="0"/>
        <v>3</v>
      </c>
      <c r="L84" s="10">
        <f>J84/I84</f>
        <v>0.4</v>
      </c>
      <c r="M84" s="10">
        <f t="shared" si="1"/>
        <v>0.27958800173440757</v>
      </c>
      <c r="N84" s="10">
        <v>1</v>
      </c>
      <c r="O84" s="10">
        <v>1</v>
      </c>
      <c r="P84" s="10" t="s">
        <v>267</v>
      </c>
      <c r="Q84" s="10">
        <v>0</v>
      </c>
      <c r="R84" s="10"/>
      <c r="S84" s="10"/>
      <c r="T84" s="10"/>
      <c r="U84" s="10">
        <v>1994</v>
      </c>
      <c r="V84" s="10" t="s">
        <v>312</v>
      </c>
      <c r="W84" s="10" t="s">
        <v>313</v>
      </c>
      <c r="X84" s="10"/>
      <c r="Y84" s="10"/>
      <c r="Z84" s="10" t="s">
        <v>314</v>
      </c>
      <c r="AA84" s="10"/>
      <c r="AB84" s="10"/>
      <c r="AC84" s="10" t="s">
        <v>315</v>
      </c>
      <c r="AD84" s="10"/>
      <c r="AE84" s="10" t="s">
        <v>282</v>
      </c>
      <c r="AF84" s="10"/>
      <c r="AG84" s="10"/>
      <c r="AH84" s="10"/>
    </row>
    <row r="85" spans="1:34" ht="16">
      <c r="A85" s="6" t="s">
        <v>306</v>
      </c>
      <c r="B85" s="12" t="s">
        <v>33</v>
      </c>
      <c r="C85" s="12" t="s">
        <v>232</v>
      </c>
      <c r="D85" s="12" t="s">
        <v>360</v>
      </c>
      <c r="E85" s="19" t="s">
        <v>361</v>
      </c>
      <c r="F85" s="10" t="s">
        <v>362</v>
      </c>
      <c r="G85" s="12" t="s">
        <v>277</v>
      </c>
      <c r="H85" s="10" t="s">
        <v>236</v>
      </c>
      <c r="I85" s="10">
        <v>5</v>
      </c>
      <c r="J85" s="10">
        <v>0</v>
      </c>
      <c r="K85" s="10">
        <f t="shared" si="0"/>
        <v>5</v>
      </c>
      <c r="L85" s="10">
        <v>0</v>
      </c>
      <c r="M85" s="10">
        <f t="shared" si="1"/>
        <v>0</v>
      </c>
      <c r="N85" s="10">
        <v>0</v>
      </c>
      <c r="O85" s="10">
        <v>1</v>
      </c>
      <c r="P85" s="10" t="s">
        <v>267</v>
      </c>
      <c r="Q85" s="10">
        <v>0</v>
      </c>
      <c r="R85" s="10"/>
      <c r="S85" s="10"/>
      <c r="T85" s="10"/>
      <c r="U85" s="10">
        <v>1994</v>
      </c>
      <c r="V85" s="10" t="s">
        <v>312</v>
      </c>
      <c r="W85" s="10" t="s">
        <v>313</v>
      </c>
      <c r="X85" s="10"/>
      <c r="Y85" s="10"/>
      <c r="Z85" s="10" t="s">
        <v>314</v>
      </c>
      <c r="AA85" s="10"/>
      <c r="AB85" s="10"/>
      <c r="AC85" s="10" t="s">
        <v>315</v>
      </c>
      <c r="AD85" s="10"/>
      <c r="AE85" s="10" t="s">
        <v>282</v>
      </c>
      <c r="AF85" s="10"/>
      <c r="AG85" s="10"/>
      <c r="AH85" s="10"/>
    </row>
    <row r="86" spans="1:34" ht="16">
      <c r="A86" s="6" t="s">
        <v>306</v>
      </c>
      <c r="B86" s="12" t="s">
        <v>33</v>
      </c>
      <c r="C86" s="12" t="s">
        <v>232</v>
      </c>
      <c r="D86" s="12" t="s">
        <v>360</v>
      </c>
      <c r="E86" s="19" t="s">
        <v>361</v>
      </c>
      <c r="F86" s="10" t="s">
        <v>362</v>
      </c>
      <c r="G86" s="12" t="s">
        <v>277</v>
      </c>
      <c r="H86" s="10" t="s">
        <v>296</v>
      </c>
      <c r="I86" s="10">
        <v>5</v>
      </c>
      <c r="J86" s="10">
        <v>0</v>
      </c>
      <c r="K86" s="10">
        <f t="shared" si="0"/>
        <v>5</v>
      </c>
      <c r="L86" s="10">
        <v>0</v>
      </c>
      <c r="M86" s="10">
        <f t="shared" si="1"/>
        <v>0</v>
      </c>
      <c r="N86" s="10">
        <v>0</v>
      </c>
      <c r="O86" s="10">
        <v>1</v>
      </c>
      <c r="P86" s="10" t="s">
        <v>267</v>
      </c>
      <c r="Q86" s="10">
        <v>0</v>
      </c>
      <c r="R86" s="10"/>
      <c r="S86" s="10"/>
      <c r="T86" s="10"/>
      <c r="U86" s="10">
        <v>1994</v>
      </c>
      <c r="V86" s="10" t="s">
        <v>312</v>
      </c>
      <c r="W86" s="10" t="s">
        <v>313</v>
      </c>
      <c r="X86" s="10"/>
      <c r="Y86" s="10"/>
      <c r="Z86" s="10" t="s">
        <v>314</v>
      </c>
      <c r="AA86" s="10"/>
      <c r="AB86" s="10"/>
      <c r="AC86" s="10" t="s">
        <v>315</v>
      </c>
      <c r="AD86" s="10"/>
      <c r="AE86" s="10" t="s">
        <v>282</v>
      </c>
      <c r="AF86" s="10"/>
      <c r="AG86" s="10"/>
      <c r="AH86" s="10"/>
    </row>
    <row r="87" spans="1:34" ht="16">
      <c r="A87" s="6" t="s">
        <v>306</v>
      </c>
      <c r="B87" s="12" t="s">
        <v>33</v>
      </c>
      <c r="C87" s="12" t="s">
        <v>232</v>
      </c>
      <c r="D87" s="12" t="s">
        <v>363</v>
      </c>
      <c r="E87" s="19" t="s">
        <v>364</v>
      </c>
      <c r="F87" s="10" t="s">
        <v>365</v>
      </c>
      <c r="G87" s="12" t="s">
        <v>277</v>
      </c>
      <c r="H87" s="10" t="s">
        <v>311</v>
      </c>
      <c r="I87" s="10">
        <v>42</v>
      </c>
      <c r="J87" s="10">
        <v>5</v>
      </c>
      <c r="K87" s="10">
        <f t="shared" si="0"/>
        <v>37</v>
      </c>
      <c r="L87" s="10">
        <f>J87/I87</f>
        <v>0.11904761904761904</v>
      </c>
      <c r="M87" s="10">
        <f t="shared" si="1"/>
        <v>0.19324396314260719</v>
      </c>
      <c r="N87" s="10">
        <v>1</v>
      </c>
      <c r="O87" s="10">
        <v>1</v>
      </c>
      <c r="P87" s="10" t="s">
        <v>267</v>
      </c>
      <c r="Q87" s="10">
        <v>0</v>
      </c>
      <c r="R87" s="10"/>
      <c r="S87" s="10"/>
      <c r="T87" s="10"/>
      <c r="U87" s="10">
        <v>1994</v>
      </c>
      <c r="V87" s="10" t="s">
        <v>312</v>
      </c>
      <c r="W87" s="10" t="s">
        <v>313</v>
      </c>
      <c r="X87" s="10"/>
      <c r="Y87" s="10"/>
      <c r="Z87" s="10" t="s">
        <v>314</v>
      </c>
      <c r="AA87" s="10"/>
      <c r="AB87" s="10"/>
      <c r="AC87" s="10" t="s">
        <v>315</v>
      </c>
      <c r="AD87" s="10"/>
      <c r="AE87" s="10" t="s">
        <v>282</v>
      </c>
      <c r="AF87" s="10"/>
      <c r="AG87" s="10"/>
      <c r="AH87" s="10"/>
    </row>
    <row r="88" spans="1:34" ht="16">
      <c r="A88" s="6" t="s">
        <v>306</v>
      </c>
      <c r="B88" s="12" t="s">
        <v>33</v>
      </c>
      <c r="C88" s="12" t="s">
        <v>232</v>
      </c>
      <c r="D88" s="12" t="s">
        <v>363</v>
      </c>
      <c r="E88" s="19" t="s">
        <v>364</v>
      </c>
      <c r="F88" s="10" t="s">
        <v>365</v>
      </c>
      <c r="G88" s="12" t="s">
        <v>277</v>
      </c>
      <c r="H88" s="10" t="s">
        <v>236</v>
      </c>
      <c r="I88" s="10">
        <v>42</v>
      </c>
      <c r="J88" s="10">
        <v>0</v>
      </c>
      <c r="K88" s="10">
        <f t="shared" si="0"/>
        <v>42</v>
      </c>
      <c r="L88" s="10">
        <v>0</v>
      </c>
      <c r="M88" s="10">
        <f t="shared" si="1"/>
        <v>0</v>
      </c>
      <c r="N88" s="10">
        <v>0</v>
      </c>
      <c r="O88" s="10">
        <v>1</v>
      </c>
      <c r="P88" s="10" t="s">
        <v>267</v>
      </c>
      <c r="Q88" s="10">
        <v>0</v>
      </c>
      <c r="R88" s="10"/>
      <c r="S88" s="10"/>
      <c r="T88" s="10"/>
      <c r="U88" s="10">
        <v>1994</v>
      </c>
      <c r="V88" s="10" t="s">
        <v>312</v>
      </c>
      <c r="W88" s="10" t="s">
        <v>313</v>
      </c>
      <c r="X88" s="10"/>
      <c r="Y88" s="10"/>
      <c r="Z88" s="10" t="s">
        <v>314</v>
      </c>
      <c r="AA88" s="10"/>
      <c r="AB88" s="10"/>
      <c r="AC88" s="10" t="s">
        <v>315</v>
      </c>
      <c r="AD88" s="10"/>
      <c r="AE88" s="10" t="s">
        <v>282</v>
      </c>
      <c r="AF88" s="10"/>
      <c r="AG88" s="10"/>
      <c r="AH88" s="10"/>
    </row>
    <row r="89" spans="1:34" ht="16">
      <c r="A89" s="6" t="s">
        <v>306</v>
      </c>
      <c r="B89" s="12" t="s">
        <v>33</v>
      </c>
      <c r="C89" s="12" t="s">
        <v>232</v>
      </c>
      <c r="D89" s="12" t="s">
        <v>363</v>
      </c>
      <c r="E89" s="19" t="s">
        <v>364</v>
      </c>
      <c r="F89" s="10" t="s">
        <v>365</v>
      </c>
      <c r="G89" s="12" t="s">
        <v>277</v>
      </c>
      <c r="H89" s="10" t="s">
        <v>296</v>
      </c>
      <c r="I89" s="10">
        <v>42</v>
      </c>
      <c r="J89" s="10">
        <v>0</v>
      </c>
      <c r="K89" s="10">
        <f t="shared" si="0"/>
        <v>42</v>
      </c>
      <c r="L89" s="10">
        <v>0</v>
      </c>
      <c r="M89" s="10">
        <f t="shared" si="1"/>
        <v>0</v>
      </c>
      <c r="N89" s="10">
        <v>0</v>
      </c>
      <c r="O89" s="10">
        <v>1</v>
      </c>
      <c r="P89" s="10" t="s">
        <v>267</v>
      </c>
      <c r="Q89" s="10">
        <v>0</v>
      </c>
      <c r="R89" s="10"/>
      <c r="S89" s="10"/>
      <c r="T89" s="10"/>
      <c r="U89" s="10">
        <v>1994</v>
      </c>
      <c r="V89" s="10" t="s">
        <v>312</v>
      </c>
      <c r="W89" s="10" t="s">
        <v>313</v>
      </c>
      <c r="X89" s="10"/>
      <c r="Y89" s="10"/>
      <c r="Z89" s="10" t="s">
        <v>314</v>
      </c>
      <c r="AA89" s="10"/>
      <c r="AB89" s="10"/>
      <c r="AC89" s="10" t="s">
        <v>315</v>
      </c>
      <c r="AD89" s="10"/>
      <c r="AE89" s="10" t="s">
        <v>282</v>
      </c>
      <c r="AF89" s="10"/>
      <c r="AG89" s="10"/>
      <c r="AH89" s="10"/>
    </row>
    <row r="90" spans="1:34" ht="15">
      <c r="A90" s="10" t="s">
        <v>366</v>
      </c>
      <c r="B90" s="10" t="s">
        <v>33</v>
      </c>
      <c r="C90" s="10" t="s">
        <v>113</v>
      </c>
      <c r="D90" s="10" t="s">
        <v>163</v>
      </c>
      <c r="E90" s="21" t="s">
        <v>367</v>
      </c>
      <c r="F90" s="10" t="s">
        <v>368</v>
      </c>
      <c r="G90" s="10" t="s">
        <v>277</v>
      </c>
      <c r="H90" s="10" t="s">
        <v>369</v>
      </c>
      <c r="I90" s="10">
        <v>403</v>
      </c>
      <c r="J90" s="10">
        <v>1</v>
      </c>
      <c r="K90" s="10">
        <f t="shared" si="0"/>
        <v>402</v>
      </c>
      <c r="L90" s="10">
        <f t="shared" ref="L90:L92" si="6">J90/I90</f>
        <v>2.4813895781637717E-3</v>
      </c>
      <c r="M90" s="10">
        <f t="shared" si="1"/>
        <v>6.4647767894320338E-3</v>
      </c>
      <c r="N90" s="10">
        <v>1</v>
      </c>
      <c r="O90" s="10">
        <v>1</v>
      </c>
      <c r="P90" s="10" t="s">
        <v>267</v>
      </c>
      <c r="Q90" s="10">
        <v>1</v>
      </c>
      <c r="R90" s="10"/>
      <c r="S90" s="10"/>
      <c r="T90" s="10"/>
      <c r="U90" s="10">
        <v>2012</v>
      </c>
      <c r="V90" s="22" t="s">
        <v>370</v>
      </c>
      <c r="W90" s="12" t="s">
        <v>371</v>
      </c>
      <c r="X90" s="10"/>
      <c r="Y90" s="10"/>
      <c r="Z90" s="10"/>
      <c r="AA90" s="10"/>
      <c r="AB90" s="10"/>
      <c r="AC90" s="10" t="s">
        <v>300</v>
      </c>
      <c r="AD90" s="10"/>
      <c r="AE90" s="10" t="s">
        <v>270</v>
      </c>
      <c r="AF90" s="10"/>
      <c r="AG90" s="10"/>
      <c r="AH90" s="10"/>
    </row>
    <row r="91" spans="1:34" ht="15">
      <c r="A91" s="10" t="s">
        <v>366</v>
      </c>
      <c r="B91" s="10" t="s">
        <v>33</v>
      </c>
      <c r="C91" s="10" t="s">
        <v>113</v>
      </c>
      <c r="D91" s="10" t="s">
        <v>163</v>
      </c>
      <c r="E91" s="19" t="s">
        <v>372</v>
      </c>
      <c r="F91" s="10" t="s">
        <v>373</v>
      </c>
      <c r="G91" s="10" t="s">
        <v>277</v>
      </c>
      <c r="H91" s="10" t="s">
        <v>369</v>
      </c>
      <c r="I91" s="10">
        <v>241</v>
      </c>
      <c r="J91" s="10">
        <v>3</v>
      </c>
      <c r="K91" s="10">
        <f t="shared" si="0"/>
        <v>238</v>
      </c>
      <c r="L91" s="10">
        <f t="shared" si="6"/>
        <v>1.2448132780082987E-2</v>
      </c>
      <c r="M91" s="10">
        <f t="shared" si="1"/>
        <v>2.9651664430392549E-2</v>
      </c>
      <c r="N91" s="10">
        <v>1</v>
      </c>
      <c r="O91" s="10">
        <v>1</v>
      </c>
      <c r="P91" s="10" t="s">
        <v>267</v>
      </c>
      <c r="Q91" s="10">
        <v>1</v>
      </c>
      <c r="R91" s="10"/>
      <c r="S91" s="10"/>
      <c r="T91" s="10"/>
      <c r="U91" s="10">
        <v>2012</v>
      </c>
      <c r="V91" s="22" t="s">
        <v>374</v>
      </c>
      <c r="W91" s="12" t="s">
        <v>371</v>
      </c>
      <c r="X91" s="10"/>
      <c r="Y91" s="10"/>
      <c r="Z91" s="10"/>
      <c r="AA91" s="10"/>
      <c r="AB91" s="10"/>
      <c r="AC91" s="10" t="s">
        <v>300</v>
      </c>
      <c r="AD91" s="10"/>
      <c r="AE91" s="10" t="s">
        <v>270</v>
      </c>
      <c r="AF91" s="10"/>
      <c r="AG91" s="10"/>
      <c r="AH91" s="10"/>
    </row>
    <row r="92" spans="1:34" ht="15">
      <c r="A92" s="10" t="s">
        <v>366</v>
      </c>
      <c r="B92" s="10" t="s">
        <v>33</v>
      </c>
      <c r="C92" s="10" t="s">
        <v>375</v>
      </c>
      <c r="D92" s="10" t="s">
        <v>376</v>
      </c>
      <c r="E92" s="21" t="s">
        <v>377</v>
      </c>
      <c r="F92" s="10" t="s">
        <v>378</v>
      </c>
      <c r="G92" s="10" t="s">
        <v>277</v>
      </c>
      <c r="H92" s="10" t="s">
        <v>369</v>
      </c>
      <c r="I92" s="10">
        <v>296</v>
      </c>
      <c r="J92" s="10">
        <v>1</v>
      </c>
      <c r="K92" s="10">
        <f t="shared" si="0"/>
        <v>295</v>
      </c>
      <c r="L92" s="10">
        <f t="shared" si="6"/>
        <v>3.3783783783783786E-3</v>
      </c>
      <c r="M92" s="10">
        <f t="shared" si="1"/>
        <v>8.3489584833072259E-3</v>
      </c>
      <c r="N92" s="10">
        <v>1</v>
      </c>
      <c r="O92" s="10">
        <v>1</v>
      </c>
      <c r="P92" s="10" t="s">
        <v>267</v>
      </c>
      <c r="Q92" s="10">
        <v>1</v>
      </c>
      <c r="R92" s="10"/>
      <c r="S92" s="10"/>
      <c r="T92" s="10"/>
      <c r="U92" s="10">
        <v>2012</v>
      </c>
      <c r="V92" s="22" t="s">
        <v>379</v>
      </c>
      <c r="W92" s="12" t="s">
        <v>371</v>
      </c>
      <c r="X92" s="10"/>
      <c r="Y92" s="10"/>
      <c r="Z92" s="10"/>
      <c r="AA92" s="10"/>
      <c r="AB92" s="10"/>
      <c r="AC92" s="10" t="s">
        <v>300</v>
      </c>
      <c r="AD92" s="10"/>
      <c r="AE92" s="10" t="s">
        <v>270</v>
      </c>
      <c r="AF92" s="10"/>
      <c r="AG92" s="10"/>
      <c r="AH92" s="10"/>
    </row>
    <row r="93" spans="1:34" ht="15">
      <c r="A93" s="10" t="s">
        <v>366</v>
      </c>
      <c r="B93" s="10" t="s">
        <v>33</v>
      </c>
      <c r="C93" s="10" t="s">
        <v>113</v>
      </c>
      <c r="D93" s="10" t="s">
        <v>163</v>
      </c>
      <c r="E93" s="21" t="s">
        <v>284</v>
      </c>
      <c r="F93" s="10" t="s">
        <v>285</v>
      </c>
      <c r="G93" s="10" t="s">
        <v>277</v>
      </c>
      <c r="H93" s="10" t="s">
        <v>369</v>
      </c>
      <c r="I93" s="10">
        <v>247</v>
      </c>
      <c r="J93" s="10">
        <v>0</v>
      </c>
      <c r="K93" s="10">
        <f t="shared" si="0"/>
        <v>247</v>
      </c>
      <c r="L93" s="10">
        <v>0</v>
      </c>
      <c r="M93" s="10">
        <f t="shared" si="1"/>
        <v>0</v>
      </c>
      <c r="N93" s="10">
        <v>0</v>
      </c>
      <c r="O93" s="10">
        <v>1</v>
      </c>
      <c r="P93" s="10" t="s">
        <v>267</v>
      </c>
      <c r="Q93" s="10">
        <v>0</v>
      </c>
      <c r="R93" s="10"/>
      <c r="S93" s="10"/>
      <c r="T93" s="10"/>
      <c r="U93" s="10">
        <v>2012</v>
      </c>
      <c r="V93" s="22" t="s">
        <v>380</v>
      </c>
      <c r="W93" s="12" t="s">
        <v>371</v>
      </c>
      <c r="X93" s="10"/>
      <c r="Y93" s="10"/>
      <c r="Z93" s="10"/>
      <c r="AA93" s="10"/>
      <c r="AB93" s="10"/>
      <c r="AC93" s="10" t="s">
        <v>300</v>
      </c>
      <c r="AD93" s="10"/>
      <c r="AE93" s="10" t="s">
        <v>270</v>
      </c>
      <c r="AF93" s="10"/>
      <c r="AG93" s="10"/>
      <c r="AH93" s="10"/>
    </row>
    <row r="94" spans="1:34" ht="15">
      <c r="A94" s="10" t="s">
        <v>366</v>
      </c>
      <c r="B94" s="10" t="s">
        <v>33</v>
      </c>
      <c r="C94" s="10" t="s">
        <v>113</v>
      </c>
      <c r="D94" s="10" t="s">
        <v>163</v>
      </c>
      <c r="E94" s="19" t="s">
        <v>372</v>
      </c>
      <c r="F94" s="10" t="s">
        <v>381</v>
      </c>
      <c r="G94" s="10" t="s">
        <v>277</v>
      </c>
      <c r="H94" s="10" t="s">
        <v>369</v>
      </c>
      <c r="I94" s="10">
        <v>94</v>
      </c>
      <c r="J94" s="10">
        <v>0</v>
      </c>
      <c r="K94" s="10">
        <f t="shared" si="0"/>
        <v>94</v>
      </c>
      <c r="L94" s="10">
        <v>0</v>
      </c>
      <c r="M94" s="10">
        <f t="shared" si="1"/>
        <v>0</v>
      </c>
      <c r="N94" s="10">
        <v>0</v>
      </c>
      <c r="O94" s="10">
        <v>1</v>
      </c>
      <c r="P94" s="10" t="s">
        <v>267</v>
      </c>
      <c r="Q94" s="10">
        <v>0</v>
      </c>
      <c r="R94" s="10"/>
      <c r="S94" s="10"/>
      <c r="T94" s="10"/>
      <c r="U94" s="10">
        <v>2012</v>
      </c>
      <c r="V94" s="22" t="s">
        <v>382</v>
      </c>
      <c r="W94" s="12" t="s">
        <v>371</v>
      </c>
      <c r="X94" s="10"/>
      <c r="Y94" s="10"/>
      <c r="Z94" s="10"/>
      <c r="AA94" s="10"/>
      <c r="AB94" s="10"/>
      <c r="AC94" s="10" t="s">
        <v>300</v>
      </c>
      <c r="AD94" s="10"/>
      <c r="AE94" s="10" t="s">
        <v>270</v>
      </c>
      <c r="AF94" s="10"/>
      <c r="AG94" s="10"/>
      <c r="AH94" s="10"/>
    </row>
    <row r="95" spans="1:34" ht="15">
      <c r="A95" s="10" t="s">
        <v>366</v>
      </c>
      <c r="B95" s="10" t="s">
        <v>33</v>
      </c>
      <c r="C95" s="10" t="s">
        <v>113</v>
      </c>
      <c r="D95" s="10" t="s">
        <v>163</v>
      </c>
      <c r="E95" s="21" t="s">
        <v>383</v>
      </c>
      <c r="F95" s="10" t="s">
        <v>384</v>
      </c>
      <c r="G95" s="10" t="s">
        <v>277</v>
      </c>
      <c r="H95" s="10" t="s">
        <v>369</v>
      </c>
      <c r="I95" s="10">
        <v>79</v>
      </c>
      <c r="J95" s="10">
        <v>0</v>
      </c>
      <c r="K95" s="10">
        <f t="shared" si="0"/>
        <v>79</v>
      </c>
      <c r="L95" s="10">
        <v>0</v>
      </c>
      <c r="M95" s="10">
        <f t="shared" si="1"/>
        <v>0</v>
      </c>
      <c r="N95" s="10">
        <v>0</v>
      </c>
      <c r="O95" s="10">
        <v>1</v>
      </c>
      <c r="P95" s="10" t="s">
        <v>267</v>
      </c>
      <c r="Q95" s="10">
        <v>0</v>
      </c>
      <c r="R95" s="10"/>
      <c r="S95" s="10"/>
      <c r="T95" s="10"/>
      <c r="U95" s="10">
        <v>2012</v>
      </c>
      <c r="V95" s="22" t="s">
        <v>385</v>
      </c>
      <c r="W95" s="12" t="s">
        <v>371</v>
      </c>
      <c r="X95" s="10"/>
      <c r="Y95" s="10"/>
      <c r="Z95" s="10"/>
      <c r="AA95" s="10"/>
      <c r="AB95" s="10"/>
      <c r="AC95" s="10" t="s">
        <v>300</v>
      </c>
      <c r="AD95" s="10"/>
      <c r="AE95" s="10" t="s">
        <v>270</v>
      </c>
      <c r="AF95" s="10"/>
      <c r="AG95" s="10"/>
      <c r="AH95" s="10"/>
    </row>
    <row r="96" spans="1:34" ht="16">
      <c r="A96" s="10" t="s">
        <v>366</v>
      </c>
      <c r="B96" s="10" t="s">
        <v>33</v>
      </c>
      <c r="C96" s="10" t="s">
        <v>113</v>
      </c>
      <c r="D96" s="10" t="s">
        <v>163</v>
      </c>
      <c r="E96" s="23" t="s">
        <v>386</v>
      </c>
      <c r="F96" s="12" t="s">
        <v>387</v>
      </c>
      <c r="G96" s="10" t="s">
        <v>277</v>
      </c>
      <c r="H96" s="10" t="s">
        <v>369</v>
      </c>
      <c r="I96" s="13">
        <v>52</v>
      </c>
      <c r="J96" s="10">
        <v>0</v>
      </c>
      <c r="K96" s="10">
        <f t="shared" si="0"/>
        <v>52</v>
      </c>
      <c r="L96" s="10">
        <v>0</v>
      </c>
      <c r="M96" s="10">
        <f t="shared" si="1"/>
        <v>0</v>
      </c>
      <c r="N96" s="13">
        <v>0</v>
      </c>
      <c r="O96" s="13">
        <v>1</v>
      </c>
      <c r="P96" s="10" t="s">
        <v>267</v>
      </c>
      <c r="Q96" s="13">
        <v>0</v>
      </c>
      <c r="R96" s="12"/>
      <c r="S96" s="12"/>
      <c r="T96" s="12"/>
      <c r="U96" s="10">
        <v>2012</v>
      </c>
      <c r="V96" s="22" t="s">
        <v>388</v>
      </c>
      <c r="W96" s="12" t="s">
        <v>371</v>
      </c>
      <c r="X96" s="12"/>
      <c r="Y96" s="12"/>
      <c r="Z96" s="12"/>
      <c r="AA96" s="6"/>
      <c r="AB96" s="12"/>
      <c r="AC96" s="10" t="s">
        <v>300</v>
      </c>
      <c r="AD96" s="12"/>
      <c r="AE96" s="10" t="s">
        <v>270</v>
      </c>
      <c r="AF96" s="12"/>
      <c r="AG96" s="11"/>
      <c r="AH96" s="10"/>
    </row>
    <row r="97" spans="1:34" ht="15">
      <c r="A97" s="10" t="s">
        <v>366</v>
      </c>
      <c r="B97" s="10" t="s">
        <v>33</v>
      </c>
      <c r="C97" s="10" t="s">
        <v>113</v>
      </c>
      <c r="D97" s="10" t="s">
        <v>389</v>
      </c>
      <c r="E97" s="21" t="s">
        <v>390</v>
      </c>
      <c r="F97" s="10" t="s">
        <v>391</v>
      </c>
      <c r="G97" s="10" t="s">
        <v>277</v>
      </c>
      <c r="H97" s="10" t="s">
        <v>369</v>
      </c>
      <c r="I97" s="10">
        <v>1</v>
      </c>
      <c r="J97" s="10">
        <v>0</v>
      </c>
      <c r="K97" s="10">
        <f t="shared" si="0"/>
        <v>1</v>
      </c>
      <c r="L97" s="10">
        <v>0</v>
      </c>
      <c r="M97" s="10">
        <f t="shared" si="1"/>
        <v>0</v>
      </c>
      <c r="N97" s="10">
        <v>0</v>
      </c>
      <c r="O97" s="10">
        <v>1</v>
      </c>
      <c r="P97" s="10" t="s">
        <v>267</v>
      </c>
      <c r="Q97" s="10">
        <v>0</v>
      </c>
      <c r="R97" s="12"/>
      <c r="S97" s="10"/>
      <c r="T97" s="10"/>
      <c r="U97" s="10">
        <v>2012</v>
      </c>
      <c r="V97" s="22" t="s">
        <v>392</v>
      </c>
      <c r="W97" s="12" t="s">
        <v>371</v>
      </c>
      <c r="X97" s="12"/>
      <c r="Y97" s="10"/>
      <c r="Z97" s="12"/>
      <c r="AA97" s="10"/>
      <c r="AB97" s="10"/>
      <c r="AC97" s="10" t="s">
        <v>300</v>
      </c>
      <c r="AD97" s="10"/>
      <c r="AE97" s="10" t="s">
        <v>270</v>
      </c>
      <c r="AF97" s="10"/>
      <c r="AG97" s="11"/>
      <c r="AH97" s="10"/>
    </row>
    <row r="98" spans="1:34" ht="15">
      <c r="A98" s="10" t="s">
        <v>366</v>
      </c>
      <c r="B98" s="10" t="s">
        <v>33</v>
      </c>
      <c r="C98" s="10" t="s">
        <v>113</v>
      </c>
      <c r="D98" s="10" t="s">
        <v>163</v>
      </c>
      <c r="E98" s="21" t="s">
        <v>393</v>
      </c>
      <c r="F98" s="10" t="s">
        <v>394</v>
      </c>
      <c r="G98" s="10" t="s">
        <v>277</v>
      </c>
      <c r="H98" s="10" t="s">
        <v>369</v>
      </c>
      <c r="I98" s="10">
        <v>1</v>
      </c>
      <c r="J98" s="10">
        <v>0</v>
      </c>
      <c r="K98" s="10">
        <f t="shared" si="0"/>
        <v>1</v>
      </c>
      <c r="L98" s="10">
        <v>0</v>
      </c>
      <c r="M98" s="10">
        <f t="shared" si="1"/>
        <v>0</v>
      </c>
      <c r="N98" s="10">
        <v>0</v>
      </c>
      <c r="O98" s="10">
        <v>1</v>
      </c>
      <c r="P98" s="10" t="s">
        <v>267</v>
      </c>
      <c r="Q98" s="10">
        <v>0</v>
      </c>
      <c r="R98" s="12"/>
      <c r="S98" s="10"/>
      <c r="T98" s="10"/>
      <c r="U98" s="10">
        <v>2012</v>
      </c>
      <c r="V98" s="22" t="s">
        <v>395</v>
      </c>
      <c r="W98" s="12" t="s">
        <v>371</v>
      </c>
      <c r="X98" s="12"/>
      <c r="Y98" s="10"/>
      <c r="Z98" s="12"/>
      <c r="AA98" s="10"/>
      <c r="AB98" s="10"/>
      <c r="AC98" s="10" t="s">
        <v>300</v>
      </c>
      <c r="AD98" s="10"/>
      <c r="AE98" s="12" t="s">
        <v>270</v>
      </c>
      <c r="AF98" s="10"/>
      <c r="AG98" s="11"/>
      <c r="AH98" s="10"/>
    </row>
    <row r="99" spans="1:34" ht="17">
      <c r="A99" s="4" t="s">
        <v>396</v>
      </c>
      <c r="B99" s="10" t="s">
        <v>33</v>
      </c>
      <c r="C99" s="10" t="s">
        <v>397</v>
      </c>
      <c r="D99" s="10" t="s">
        <v>398</v>
      </c>
      <c r="E99" s="21" t="s">
        <v>399</v>
      </c>
      <c r="F99" s="10" t="s">
        <v>400</v>
      </c>
      <c r="G99" s="12" t="s">
        <v>277</v>
      </c>
      <c r="H99" s="10" t="s">
        <v>50</v>
      </c>
      <c r="I99" s="10">
        <v>7</v>
      </c>
      <c r="J99" s="10">
        <v>3</v>
      </c>
      <c r="K99" s="10">
        <f t="shared" si="0"/>
        <v>4</v>
      </c>
      <c r="L99" s="10">
        <f t="shared" ref="L99:L100" si="7">J99/I99</f>
        <v>0.42857142857142855</v>
      </c>
      <c r="M99" s="10">
        <f t="shared" si="1"/>
        <v>0.36218487429182433</v>
      </c>
      <c r="N99" s="10">
        <v>1</v>
      </c>
      <c r="O99" s="10">
        <v>1</v>
      </c>
      <c r="P99" s="10" t="s">
        <v>267</v>
      </c>
      <c r="Q99" s="10">
        <v>1</v>
      </c>
      <c r="R99" s="12"/>
      <c r="S99" s="10"/>
      <c r="T99" s="10"/>
      <c r="U99" s="13">
        <v>2015</v>
      </c>
      <c r="V99" s="13" t="s">
        <v>401</v>
      </c>
      <c r="W99" s="12" t="s">
        <v>402</v>
      </c>
      <c r="X99" s="12" t="s">
        <v>403</v>
      </c>
      <c r="Y99" s="10"/>
      <c r="Z99" s="10"/>
      <c r="AA99" s="10"/>
      <c r="AB99" s="10"/>
      <c r="AC99" s="12" t="s">
        <v>315</v>
      </c>
      <c r="AD99" s="10"/>
      <c r="AE99" s="12" t="s">
        <v>270</v>
      </c>
      <c r="AF99" s="10"/>
      <c r="AG99" s="11"/>
      <c r="AH99" s="10"/>
    </row>
    <row r="100" spans="1:34" ht="17">
      <c r="A100" s="4" t="s">
        <v>396</v>
      </c>
      <c r="B100" s="10" t="s">
        <v>33</v>
      </c>
      <c r="C100" s="10" t="s">
        <v>397</v>
      </c>
      <c r="D100" s="10" t="s">
        <v>398</v>
      </c>
      <c r="E100" s="21" t="s">
        <v>404</v>
      </c>
      <c r="F100" s="10" t="s">
        <v>405</v>
      </c>
      <c r="G100" s="12" t="s">
        <v>277</v>
      </c>
      <c r="H100" s="10" t="s">
        <v>50</v>
      </c>
      <c r="I100" s="10">
        <v>221</v>
      </c>
      <c r="J100" s="10">
        <v>11</v>
      </c>
      <c r="K100" s="10">
        <f t="shared" si="0"/>
        <v>210</v>
      </c>
      <c r="L100" s="10">
        <f t="shared" si="7"/>
        <v>4.9773755656108594E-2</v>
      </c>
      <c r="M100" s="10">
        <f t="shared" si="1"/>
        <v>0.11668920819247156</v>
      </c>
      <c r="N100" s="10">
        <v>1</v>
      </c>
      <c r="O100" s="10">
        <v>1</v>
      </c>
      <c r="P100" s="10" t="s">
        <v>267</v>
      </c>
      <c r="Q100" s="10">
        <v>1</v>
      </c>
      <c r="R100" s="12"/>
      <c r="S100" s="10"/>
      <c r="T100" s="10"/>
      <c r="U100" s="13">
        <v>2015</v>
      </c>
      <c r="V100" s="13" t="s">
        <v>401</v>
      </c>
      <c r="W100" s="12" t="s">
        <v>402</v>
      </c>
      <c r="X100" s="12" t="s">
        <v>403</v>
      </c>
      <c r="Y100" s="10"/>
      <c r="Z100" s="10"/>
      <c r="AA100" s="10"/>
      <c r="AB100" s="10"/>
      <c r="AC100" s="12" t="s">
        <v>315</v>
      </c>
      <c r="AD100" s="10"/>
      <c r="AE100" s="12" t="s">
        <v>270</v>
      </c>
      <c r="AF100" s="10"/>
      <c r="AG100" s="11"/>
      <c r="AH100" s="10"/>
    </row>
    <row r="101" spans="1:34" ht="17">
      <c r="A101" s="4" t="s">
        <v>396</v>
      </c>
      <c r="B101" s="10" t="s">
        <v>33</v>
      </c>
      <c r="C101" s="10" t="s">
        <v>397</v>
      </c>
      <c r="D101" s="10" t="s">
        <v>398</v>
      </c>
      <c r="E101" s="21" t="s">
        <v>404</v>
      </c>
      <c r="F101" s="10" t="s">
        <v>406</v>
      </c>
      <c r="G101" s="12" t="s">
        <v>277</v>
      </c>
      <c r="H101" s="10" t="s">
        <v>50</v>
      </c>
      <c r="I101" s="10">
        <v>8</v>
      </c>
      <c r="J101" s="10">
        <v>0</v>
      </c>
      <c r="K101" s="10">
        <f t="shared" si="0"/>
        <v>8</v>
      </c>
      <c r="L101" s="10">
        <v>0</v>
      </c>
      <c r="M101" s="10">
        <f t="shared" si="1"/>
        <v>0</v>
      </c>
      <c r="N101" s="10">
        <v>0</v>
      </c>
      <c r="O101" s="10">
        <v>1</v>
      </c>
      <c r="P101" s="10" t="s">
        <v>267</v>
      </c>
      <c r="Q101" s="10">
        <v>0</v>
      </c>
      <c r="R101" s="12"/>
      <c r="S101" s="10"/>
      <c r="T101" s="10"/>
      <c r="U101" s="13">
        <v>2015</v>
      </c>
      <c r="V101" s="13" t="s">
        <v>401</v>
      </c>
      <c r="W101" s="12" t="s">
        <v>402</v>
      </c>
      <c r="X101" s="12" t="s">
        <v>403</v>
      </c>
      <c r="Y101" s="10"/>
      <c r="Z101" s="10"/>
      <c r="AA101" s="10"/>
      <c r="AB101" s="10"/>
      <c r="AC101" s="12" t="s">
        <v>315</v>
      </c>
      <c r="AD101" s="10"/>
      <c r="AE101" s="12" t="s">
        <v>270</v>
      </c>
      <c r="AF101" s="10"/>
      <c r="AG101" s="11"/>
      <c r="AH101" s="10"/>
    </row>
    <row r="102" spans="1:34" ht="17">
      <c r="A102" s="4" t="s">
        <v>396</v>
      </c>
      <c r="B102" s="10" t="s">
        <v>33</v>
      </c>
      <c r="C102" s="10" t="s">
        <v>397</v>
      </c>
      <c r="D102" s="10" t="s">
        <v>398</v>
      </c>
      <c r="E102" s="21" t="s">
        <v>404</v>
      </c>
      <c r="F102" s="10" t="s">
        <v>407</v>
      </c>
      <c r="G102" s="12" t="s">
        <v>277</v>
      </c>
      <c r="H102" s="10" t="s">
        <v>50</v>
      </c>
      <c r="I102" s="10">
        <v>19</v>
      </c>
      <c r="J102" s="10">
        <v>0</v>
      </c>
      <c r="K102" s="10">
        <f t="shared" si="0"/>
        <v>19</v>
      </c>
      <c r="L102" s="10">
        <v>0</v>
      </c>
      <c r="M102" s="10">
        <f t="shared" si="1"/>
        <v>0</v>
      </c>
      <c r="N102" s="10">
        <v>0</v>
      </c>
      <c r="O102" s="10">
        <v>1</v>
      </c>
      <c r="P102" s="10" t="s">
        <v>267</v>
      </c>
      <c r="Q102" s="10">
        <v>0</v>
      </c>
      <c r="R102" s="12"/>
      <c r="S102" s="10"/>
      <c r="T102" s="10"/>
      <c r="U102" s="13">
        <v>2015</v>
      </c>
      <c r="V102" s="13" t="s">
        <v>401</v>
      </c>
      <c r="W102" s="12" t="s">
        <v>402</v>
      </c>
      <c r="X102" s="12" t="s">
        <v>403</v>
      </c>
      <c r="Y102" s="10"/>
      <c r="Z102" s="10"/>
      <c r="AA102" s="10"/>
      <c r="AB102" s="10"/>
      <c r="AC102" s="12" t="s">
        <v>315</v>
      </c>
      <c r="AD102" s="10"/>
      <c r="AE102" s="12" t="s">
        <v>270</v>
      </c>
      <c r="AF102" s="10"/>
      <c r="AG102" s="11"/>
      <c r="AH102" s="10"/>
    </row>
    <row r="103" spans="1:34" ht="17">
      <c r="A103" s="4" t="s">
        <v>396</v>
      </c>
      <c r="B103" s="10" t="s">
        <v>33</v>
      </c>
      <c r="C103" s="10" t="s">
        <v>397</v>
      </c>
      <c r="D103" s="10" t="s">
        <v>398</v>
      </c>
      <c r="E103" s="21" t="s">
        <v>404</v>
      </c>
      <c r="F103" s="10" t="s">
        <v>408</v>
      </c>
      <c r="G103" s="12" t="s">
        <v>277</v>
      </c>
      <c r="H103" s="10" t="s">
        <v>50</v>
      </c>
      <c r="I103" s="10">
        <v>23</v>
      </c>
      <c r="J103" s="10">
        <v>1</v>
      </c>
      <c r="K103" s="10">
        <f t="shared" si="0"/>
        <v>22</v>
      </c>
      <c r="L103" s="10">
        <f>J103/I103</f>
        <v>4.3478260869565216E-2</v>
      </c>
      <c r="M103" s="10">
        <f t="shared" si="1"/>
        <v>5.9205558087721426E-2</v>
      </c>
      <c r="N103" s="10">
        <v>1</v>
      </c>
      <c r="O103" s="10">
        <v>1</v>
      </c>
      <c r="P103" s="10" t="s">
        <v>267</v>
      </c>
      <c r="Q103" s="10">
        <v>1</v>
      </c>
      <c r="R103" s="12"/>
      <c r="S103" s="10"/>
      <c r="T103" s="10"/>
      <c r="U103" s="13">
        <v>2015</v>
      </c>
      <c r="V103" s="13" t="s">
        <v>401</v>
      </c>
      <c r="W103" s="12" t="s">
        <v>402</v>
      </c>
      <c r="X103" s="12" t="s">
        <v>403</v>
      </c>
      <c r="Y103" s="10"/>
      <c r="Z103" s="10"/>
      <c r="AA103" s="10"/>
      <c r="AB103" s="10"/>
      <c r="AC103" s="12" t="s">
        <v>315</v>
      </c>
      <c r="AD103" s="10"/>
      <c r="AE103" s="12" t="s">
        <v>270</v>
      </c>
      <c r="AF103" s="10"/>
      <c r="AG103" s="11"/>
      <c r="AH103" s="10"/>
    </row>
    <row r="104" spans="1:34" ht="17">
      <c r="A104" s="4" t="s">
        <v>396</v>
      </c>
      <c r="B104" s="10" t="s">
        <v>33</v>
      </c>
      <c r="C104" s="10" t="s">
        <v>397</v>
      </c>
      <c r="D104" s="10" t="s">
        <v>398</v>
      </c>
      <c r="E104" s="21" t="s">
        <v>404</v>
      </c>
      <c r="F104" s="10" t="s">
        <v>409</v>
      </c>
      <c r="G104" s="12" t="s">
        <v>277</v>
      </c>
      <c r="H104" s="10" t="s">
        <v>50</v>
      </c>
      <c r="I104" s="10">
        <v>1</v>
      </c>
      <c r="J104" s="10">
        <v>0</v>
      </c>
      <c r="K104" s="10">
        <f t="shared" si="0"/>
        <v>1</v>
      </c>
      <c r="L104" s="10">
        <v>0</v>
      </c>
      <c r="M104" s="10">
        <f t="shared" si="1"/>
        <v>0</v>
      </c>
      <c r="N104" s="10">
        <v>0</v>
      </c>
      <c r="O104" s="10">
        <v>1</v>
      </c>
      <c r="P104" s="10" t="s">
        <v>267</v>
      </c>
      <c r="Q104" s="10">
        <v>0</v>
      </c>
      <c r="R104" s="12"/>
      <c r="S104" s="10"/>
      <c r="T104" s="10"/>
      <c r="U104" s="13">
        <v>2015</v>
      </c>
      <c r="V104" s="13" t="s">
        <v>401</v>
      </c>
      <c r="W104" s="12" t="s">
        <v>402</v>
      </c>
      <c r="X104" s="12" t="s">
        <v>403</v>
      </c>
      <c r="Y104" s="10"/>
      <c r="Z104" s="10"/>
      <c r="AA104" s="10"/>
      <c r="AB104" s="10"/>
      <c r="AC104" s="12" t="s">
        <v>315</v>
      </c>
      <c r="AD104" s="10"/>
      <c r="AE104" s="12" t="s">
        <v>270</v>
      </c>
      <c r="AF104" s="10"/>
      <c r="AG104" s="11"/>
      <c r="AH104" s="10"/>
    </row>
    <row r="105" spans="1:34" ht="17">
      <c r="A105" s="4" t="s">
        <v>396</v>
      </c>
      <c r="B105" s="10" t="s">
        <v>33</v>
      </c>
      <c r="C105" s="10" t="s">
        <v>397</v>
      </c>
      <c r="D105" s="10" t="s">
        <v>398</v>
      </c>
      <c r="E105" s="21" t="s">
        <v>410</v>
      </c>
      <c r="F105" s="10" t="s">
        <v>411</v>
      </c>
      <c r="G105" s="12" t="s">
        <v>277</v>
      </c>
      <c r="H105" s="10" t="s">
        <v>50</v>
      </c>
      <c r="I105" s="10">
        <v>1</v>
      </c>
      <c r="J105" s="10">
        <v>0</v>
      </c>
      <c r="K105" s="10">
        <f t="shared" si="0"/>
        <v>1</v>
      </c>
      <c r="L105" s="10">
        <v>0</v>
      </c>
      <c r="M105" s="10">
        <f t="shared" si="1"/>
        <v>0</v>
      </c>
      <c r="N105" s="10">
        <v>0</v>
      </c>
      <c r="O105" s="10">
        <v>1</v>
      </c>
      <c r="P105" s="10" t="s">
        <v>267</v>
      </c>
      <c r="Q105" s="10">
        <v>0</v>
      </c>
      <c r="R105" s="12"/>
      <c r="S105" s="10"/>
      <c r="T105" s="10"/>
      <c r="U105" s="13">
        <v>2015</v>
      </c>
      <c r="V105" s="13" t="s">
        <v>401</v>
      </c>
      <c r="W105" s="12" t="s">
        <v>402</v>
      </c>
      <c r="X105" s="12" t="s">
        <v>403</v>
      </c>
      <c r="Y105" s="10"/>
      <c r="Z105" s="10"/>
      <c r="AA105" s="10"/>
      <c r="AB105" s="10"/>
      <c r="AC105" s="12" t="s">
        <v>315</v>
      </c>
      <c r="AD105" s="10"/>
      <c r="AE105" s="12" t="s">
        <v>270</v>
      </c>
      <c r="AF105" s="10"/>
      <c r="AG105" s="11"/>
      <c r="AH105" s="10"/>
    </row>
    <row r="106" spans="1:34" ht="17">
      <c r="A106" s="4" t="s">
        <v>396</v>
      </c>
      <c r="B106" s="10" t="s">
        <v>33</v>
      </c>
      <c r="C106" s="10" t="s">
        <v>397</v>
      </c>
      <c r="D106" s="10" t="s">
        <v>398</v>
      </c>
      <c r="E106" s="21" t="s">
        <v>410</v>
      </c>
      <c r="F106" s="10" t="s">
        <v>412</v>
      </c>
      <c r="G106" s="12" t="s">
        <v>277</v>
      </c>
      <c r="H106" s="10" t="s">
        <v>50</v>
      </c>
      <c r="I106" s="10">
        <v>32</v>
      </c>
      <c r="J106" s="10">
        <v>3</v>
      </c>
      <c r="K106" s="10">
        <f t="shared" si="0"/>
        <v>29</v>
      </c>
      <c r="L106" s="10">
        <f>J106/I106</f>
        <v>9.375E-2</v>
      </c>
      <c r="M106" s="10">
        <f t="shared" si="1"/>
        <v>0.14110781046749118</v>
      </c>
      <c r="N106" s="10">
        <v>1</v>
      </c>
      <c r="O106" s="10">
        <v>1</v>
      </c>
      <c r="P106" s="10" t="s">
        <v>267</v>
      </c>
      <c r="Q106" s="10">
        <v>1</v>
      </c>
      <c r="R106" s="12"/>
      <c r="S106" s="10"/>
      <c r="T106" s="10"/>
      <c r="U106" s="13">
        <v>2015</v>
      </c>
      <c r="V106" s="13" t="s">
        <v>401</v>
      </c>
      <c r="W106" s="12" t="s">
        <v>402</v>
      </c>
      <c r="X106" s="12" t="s">
        <v>403</v>
      </c>
      <c r="Y106" s="10"/>
      <c r="Z106" s="10"/>
      <c r="AA106" s="10"/>
      <c r="AB106" s="10"/>
      <c r="AC106" s="12" t="s">
        <v>315</v>
      </c>
      <c r="AD106" s="10"/>
      <c r="AE106" s="12" t="s">
        <v>270</v>
      </c>
      <c r="AF106" s="10"/>
      <c r="AG106" s="11"/>
      <c r="AH106" s="10"/>
    </row>
    <row r="107" spans="1:34" ht="31">
      <c r="A107" s="4" t="s">
        <v>396</v>
      </c>
      <c r="B107" s="10" t="s">
        <v>33</v>
      </c>
      <c r="C107" s="10" t="s">
        <v>397</v>
      </c>
      <c r="D107" s="10" t="s">
        <v>413</v>
      </c>
      <c r="E107" s="21" t="s">
        <v>414</v>
      </c>
      <c r="F107" s="10" t="s">
        <v>415</v>
      </c>
      <c r="G107" s="12" t="s">
        <v>277</v>
      </c>
      <c r="H107" s="10" t="s">
        <v>50</v>
      </c>
      <c r="I107" s="10">
        <v>1</v>
      </c>
      <c r="J107" s="10">
        <v>0</v>
      </c>
      <c r="K107" s="10">
        <f t="shared" si="0"/>
        <v>1</v>
      </c>
      <c r="L107" s="10">
        <v>0</v>
      </c>
      <c r="M107" s="10">
        <f t="shared" si="1"/>
        <v>0</v>
      </c>
      <c r="N107" s="10">
        <v>0</v>
      </c>
      <c r="O107" s="10">
        <v>1</v>
      </c>
      <c r="P107" s="10" t="s">
        <v>267</v>
      </c>
      <c r="Q107" s="10">
        <v>0</v>
      </c>
      <c r="R107" s="12"/>
      <c r="S107" s="10"/>
      <c r="T107" s="10"/>
      <c r="U107" s="13">
        <v>2015</v>
      </c>
      <c r="V107" s="13" t="s">
        <v>401</v>
      </c>
      <c r="W107" s="12" t="s">
        <v>402</v>
      </c>
      <c r="X107" s="12" t="s">
        <v>403</v>
      </c>
      <c r="Y107" s="10"/>
      <c r="Z107" s="10"/>
      <c r="AA107" s="10"/>
      <c r="AB107" s="10"/>
      <c r="AC107" s="12" t="s">
        <v>315</v>
      </c>
      <c r="AD107" s="10"/>
      <c r="AE107" s="12" t="s">
        <v>270</v>
      </c>
      <c r="AF107" s="10"/>
      <c r="AG107" s="11"/>
      <c r="AH107" s="10"/>
    </row>
    <row r="108" spans="1:34" ht="31">
      <c r="A108" s="4" t="s">
        <v>396</v>
      </c>
      <c r="B108" s="10" t="s">
        <v>33</v>
      </c>
      <c r="C108" s="10" t="s">
        <v>397</v>
      </c>
      <c r="D108" s="10" t="s">
        <v>413</v>
      </c>
      <c r="E108" s="21" t="s">
        <v>416</v>
      </c>
      <c r="F108" s="10" t="s">
        <v>417</v>
      </c>
      <c r="G108" s="12" t="s">
        <v>277</v>
      </c>
      <c r="H108" s="10" t="s">
        <v>50</v>
      </c>
      <c r="I108" s="10">
        <v>1</v>
      </c>
      <c r="J108" s="10">
        <v>0</v>
      </c>
      <c r="K108" s="10">
        <f t="shared" si="0"/>
        <v>1</v>
      </c>
      <c r="L108" s="10">
        <v>0</v>
      </c>
      <c r="M108" s="10">
        <f t="shared" si="1"/>
        <v>0</v>
      </c>
      <c r="N108" s="10">
        <v>0</v>
      </c>
      <c r="O108" s="10">
        <v>1</v>
      </c>
      <c r="P108" s="10" t="s">
        <v>267</v>
      </c>
      <c r="Q108" s="10">
        <v>0</v>
      </c>
      <c r="R108" s="12"/>
      <c r="S108" s="10"/>
      <c r="T108" s="10"/>
      <c r="U108" s="13">
        <v>2015</v>
      </c>
      <c r="V108" s="13" t="s">
        <v>401</v>
      </c>
      <c r="W108" s="12" t="s">
        <v>402</v>
      </c>
      <c r="X108" s="12" t="s">
        <v>403</v>
      </c>
      <c r="Y108" s="10"/>
      <c r="Z108" s="10"/>
      <c r="AA108" s="10"/>
      <c r="AB108" s="10"/>
      <c r="AC108" s="12" t="s">
        <v>315</v>
      </c>
      <c r="AD108" s="10"/>
      <c r="AE108" s="12" t="s">
        <v>270</v>
      </c>
      <c r="AF108" s="10"/>
      <c r="AG108" s="11"/>
      <c r="AH108" s="10"/>
    </row>
    <row r="109" spans="1:34" ht="31">
      <c r="A109" s="4" t="s">
        <v>396</v>
      </c>
      <c r="B109" s="10" t="s">
        <v>33</v>
      </c>
      <c r="C109" s="10" t="s">
        <v>397</v>
      </c>
      <c r="D109" s="10" t="s">
        <v>418</v>
      </c>
      <c r="E109" s="10" t="s">
        <v>419</v>
      </c>
      <c r="F109" s="10" t="s">
        <v>420</v>
      </c>
      <c r="G109" s="12" t="s">
        <v>277</v>
      </c>
      <c r="H109" s="10" t="s">
        <v>50</v>
      </c>
      <c r="I109" s="10">
        <v>1</v>
      </c>
      <c r="J109" s="10">
        <v>0</v>
      </c>
      <c r="K109" s="10">
        <f t="shared" si="0"/>
        <v>1</v>
      </c>
      <c r="L109" s="10">
        <v>0</v>
      </c>
      <c r="M109" s="10">
        <f t="shared" si="1"/>
        <v>0</v>
      </c>
      <c r="N109" s="10">
        <v>0</v>
      </c>
      <c r="O109" s="10">
        <v>1</v>
      </c>
      <c r="P109" s="10" t="s">
        <v>267</v>
      </c>
      <c r="Q109" s="10">
        <v>0</v>
      </c>
      <c r="R109" s="12"/>
      <c r="S109" s="10"/>
      <c r="T109" s="10"/>
      <c r="U109" s="13">
        <v>2015</v>
      </c>
      <c r="V109" s="13" t="s">
        <v>401</v>
      </c>
      <c r="W109" s="12" t="s">
        <v>402</v>
      </c>
      <c r="X109" s="12" t="s">
        <v>403</v>
      </c>
      <c r="Y109" s="10"/>
      <c r="Z109" s="10"/>
      <c r="AA109" s="10"/>
      <c r="AB109" s="10"/>
      <c r="AC109" s="12" t="s">
        <v>315</v>
      </c>
      <c r="AD109" s="10"/>
      <c r="AE109" s="12" t="s">
        <v>270</v>
      </c>
      <c r="AF109" s="10"/>
      <c r="AG109" s="24"/>
      <c r="AH109" s="10"/>
    </row>
    <row r="110" spans="1:34" ht="31">
      <c r="A110" s="4" t="s">
        <v>396</v>
      </c>
      <c r="B110" s="10" t="s">
        <v>33</v>
      </c>
      <c r="C110" s="10" t="s">
        <v>397</v>
      </c>
      <c r="D110" s="10" t="s">
        <v>418</v>
      </c>
      <c r="E110" s="10" t="s">
        <v>419</v>
      </c>
      <c r="F110" s="10" t="s">
        <v>421</v>
      </c>
      <c r="G110" s="12" t="s">
        <v>277</v>
      </c>
      <c r="H110" s="10" t="s">
        <v>50</v>
      </c>
      <c r="I110" s="10">
        <v>1</v>
      </c>
      <c r="J110" s="10">
        <v>0</v>
      </c>
      <c r="K110" s="10">
        <f t="shared" si="0"/>
        <v>1</v>
      </c>
      <c r="L110" s="10">
        <v>0</v>
      </c>
      <c r="M110" s="10">
        <f t="shared" si="1"/>
        <v>0</v>
      </c>
      <c r="N110" s="10">
        <v>0</v>
      </c>
      <c r="O110" s="10">
        <v>1</v>
      </c>
      <c r="P110" s="10" t="s">
        <v>267</v>
      </c>
      <c r="Q110" s="10">
        <v>0</v>
      </c>
      <c r="R110" s="12"/>
      <c r="S110" s="10"/>
      <c r="T110" s="10"/>
      <c r="U110" s="13">
        <v>2015</v>
      </c>
      <c r="V110" s="13" t="s">
        <v>401</v>
      </c>
      <c r="W110" s="12" t="s">
        <v>402</v>
      </c>
      <c r="X110" s="12" t="s">
        <v>403</v>
      </c>
      <c r="Y110" s="10"/>
      <c r="Z110" s="10"/>
      <c r="AA110" s="10"/>
      <c r="AB110" s="10"/>
      <c r="AC110" s="12" t="s">
        <v>315</v>
      </c>
      <c r="AD110" s="10"/>
      <c r="AE110" s="12" t="s">
        <v>270</v>
      </c>
      <c r="AF110" s="10"/>
      <c r="AG110" s="24"/>
      <c r="AH110" s="10"/>
    </row>
    <row r="111" spans="1:34" ht="31">
      <c r="A111" s="4" t="s">
        <v>396</v>
      </c>
      <c r="B111" s="10" t="s">
        <v>33</v>
      </c>
      <c r="C111" s="10" t="s">
        <v>397</v>
      </c>
      <c r="D111" s="10" t="s">
        <v>413</v>
      </c>
      <c r="E111" s="10" t="s">
        <v>422</v>
      </c>
      <c r="F111" s="10" t="s">
        <v>423</v>
      </c>
      <c r="G111" s="12" t="s">
        <v>277</v>
      </c>
      <c r="H111" s="10" t="s">
        <v>50</v>
      </c>
      <c r="I111" s="10">
        <v>1</v>
      </c>
      <c r="J111" s="10">
        <v>0</v>
      </c>
      <c r="K111" s="10">
        <f t="shared" si="0"/>
        <v>1</v>
      </c>
      <c r="L111" s="10">
        <v>0</v>
      </c>
      <c r="M111" s="10">
        <f t="shared" si="1"/>
        <v>0</v>
      </c>
      <c r="N111" s="10">
        <v>0</v>
      </c>
      <c r="O111" s="10">
        <v>1</v>
      </c>
      <c r="P111" s="10" t="s">
        <v>267</v>
      </c>
      <c r="Q111" s="10">
        <v>0</v>
      </c>
      <c r="R111" s="12"/>
      <c r="S111" s="10"/>
      <c r="T111" s="10"/>
      <c r="U111" s="13">
        <v>2015</v>
      </c>
      <c r="V111" s="13" t="s">
        <v>401</v>
      </c>
      <c r="W111" s="12" t="s">
        <v>402</v>
      </c>
      <c r="X111" s="12" t="s">
        <v>403</v>
      </c>
      <c r="Y111" s="10"/>
      <c r="Z111" s="10"/>
      <c r="AA111" s="10"/>
      <c r="AB111" s="10"/>
      <c r="AC111" s="12" t="s">
        <v>315</v>
      </c>
      <c r="AD111" s="10"/>
      <c r="AE111" s="12" t="s">
        <v>270</v>
      </c>
      <c r="AF111" s="10"/>
      <c r="AG111" s="24"/>
      <c r="AH111" s="10"/>
    </row>
    <row r="112" spans="1:34" ht="17">
      <c r="A112" s="4" t="s">
        <v>396</v>
      </c>
      <c r="B112" s="10" t="s">
        <v>33</v>
      </c>
      <c r="C112" s="10" t="s">
        <v>397</v>
      </c>
      <c r="D112" s="10" t="s">
        <v>398</v>
      </c>
      <c r="E112" s="10" t="s">
        <v>424</v>
      </c>
      <c r="F112" s="10" t="s">
        <v>425</v>
      </c>
      <c r="G112" s="12" t="s">
        <v>277</v>
      </c>
      <c r="H112" s="10" t="s">
        <v>50</v>
      </c>
      <c r="I112" s="10">
        <v>33</v>
      </c>
      <c r="J112" s="10">
        <v>3</v>
      </c>
      <c r="K112" s="10">
        <f t="shared" si="0"/>
        <v>30</v>
      </c>
      <c r="L112" s="10">
        <f>J112/I112</f>
        <v>9.0909090909090912E-2</v>
      </c>
      <c r="M112" s="10">
        <f t="shared" si="1"/>
        <v>0.13804672180708069</v>
      </c>
      <c r="N112" s="10">
        <v>1</v>
      </c>
      <c r="O112" s="10">
        <v>1</v>
      </c>
      <c r="P112" s="10" t="s">
        <v>267</v>
      </c>
      <c r="Q112" s="10">
        <v>1</v>
      </c>
      <c r="R112" s="12"/>
      <c r="S112" s="10"/>
      <c r="T112" s="10"/>
      <c r="U112" s="13">
        <v>2015</v>
      </c>
      <c r="V112" s="13" t="s">
        <v>401</v>
      </c>
      <c r="W112" s="12" t="s">
        <v>402</v>
      </c>
      <c r="X112" s="12" t="s">
        <v>403</v>
      </c>
      <c r="Y112" s="10"/>
      <c r="Z112" s="10"/>
      <c r="AA112" s="10"/>
      <c r="AB112" s="10"/>
      <c r="AC112" s="12" t="s">
        <v>315</v>
      </c>
      <c r="AD112" s="10"/>
      <c r="AE112" s="12" t="s">
        <v>270</v>
      </c>
      <c r="AF112" s="10"/>
      <c r="AG112" s="24"/>
      <c r="AH112" s="10"/>
    </row>
    <row r="113" spans="1:34" ht="17">
      <c r="A113" s="4" t="s">
        <v>396</v>
      </c>
      <c r="B113" s="10" t="s">
        <v>33</v>
      </c>
      <c r="C113" s="10" t="s">
        <v>397</v>
      </c>
      <c r="D113" s="10" t="s">
        <v>398</v>
      </c>
      <c r="E113" s="10" t="s">
        <v>426</v>
      </c>
      <c r="F113" s="10" t="s">
        <v>427</v>
      </c>
      <c r="G113" s="12" t="s">
        <v>277</v>
      </c>
      <c r="H113" s="10" t="s">
        <v>50</v>
      </c>
      <c r="I113" s="10">
        <v>1</v>
      </c>
      <c r="J113" s="10">
        <v>0</v>
      </c>
      <c r="K113" s="10">
        <f t="shared" si="0"/>
        <v>1</v>
      </c>
      <c r="L113" s="10">
        <v>0</v>
      </c>
      <c r="M113" s="10">
        <f t="shared" si="1"/>
        <v>0</v>
      </c>
      <c r="N113" s="10">
        <v>0</v>
      </c>
      <c r="O113" s="10">
        <v>1</v>
      </c>
      <c r="P113" s="10" t="s">
        <v>267</v>
      </c>
      <c r="Q113" s="10">
        <v>0</v>
      </c>
      <c r="R113" s="12"/>
      <c r="S113" s="10"/>
      <c r="T113" s="10"/>
      <c r="U113" s="13">
        <v>2015</v>
      </c>
      <c r="V113" s="13" t="s">
        <v>401</v>
      </c>
      <c r="W113" s="12" t="s">
        <v>402</v>
      </c>
      <c r="X113" s="12" t="s">
        <v>403</v>
      </c>
      <c r="Y113" s="10"/>
      <c r="Z113" s="10"/>
      <c r="AA113" s="10"/>
      <c r="AB113" s="10"/>
      <c r="AC113" s="12" t="s">
        <v>315</v>
      </c>
      <c r="AD113" s="10"/>
      <c r="AE113" s="12" t="s">
        <v>270</v>
      </c>
      <c r="AF113" s="10"/>
      <c r="AG113" s="11"/>
      <c r="AH113" s="10"/>
    </row>
    <row r="114" spans="1:34" ht="31">
      <c r="A114" s="4" t="s">
        <v>396</v>
      </c>
      <c r="B114" s="10" t="s">
        <v>33</v>
      </c>
      <c r="C114" s="10" t="s">
        <v>397</v>
      </c>
      <c r="D114" s="10" t="s">
        <v>413</v>
      </c>
      <c r="E114" s="10" t="s">
        <v>428</v>
      </c>
      <c r="F114" s="10" t="s">
        <v>429</v>
      </c>
      <c r="G114" s="12" t="s">
        <v>277</v>
      </c>
      <c r="H114" s="10" t="s">
        <v>50</v>
      </c>
      <c r="I114" s="10">
        <v>7</v>
      </c>
      <c r="J114" s="10">
        <v>0</v>
      </c>
      <c r="K114" s="10">
        <f t="shared" si="0"/>
        <v>7</v>
      </c>
      <c r="L114" s="10">
        <v>0</v>
      </c>
      <c r="M114" s="10">
        <f t="shared" si="1"/>
        <v>0</v>
      </c>
      <c r="N114" s="10">
        <v>0</v>
      </c>
      <c r="O114" s="10">
        <v>1</v>
      </c>
      <c r="P114" s="10" t="s">
        <v>267</v>
      </c>
      <c r="Q114" s="10">
        <v>0</v>
      </c>
      <c r="R114" s="12"/>
      <c r="S114" s="10"/>
      <c r="T114" s="10"/>
      <c r="U114" s="13">
        <v>2015</v>
      </c>
      <c r="V114" s="13" t="s">
        <v>401</v>
      </c>
      <c r="W114" s="12" t="s">
        <v>402</v>
      </c>
      <c r="X114" s="12" t="s">
        <v>403</v>
      </c>
      <c r="Y114" s="10"/>
      <c r="Z114" s="10"/>
      <c r="AA114" s="10"/>
      <c r="AB114" s="10"/>
      <c r="AC114" s="12" t="s">
        <v>315</v>
      </c>
      <c r="AD114" s="10"/>
      <c r="AE114" s="12" t="s">
        <v>270</v>
      </c>
      <c r="AF114" s="10"/>
      <c r="AG114" s="11"/>
      <c r="AH114" s="10"/>
    </row>
    <row r="115" spans="1:34" ht="15">
      <c r="A115" s="10" t="s">
        <v>430</v>
      </c>
      <c r="B115" s="10" t="s">
        <v>33</v>
      </c>
      <c r="C115" s="10" t="s">
        <v>60</v>
      </c>
      <c r="D115" s="10" t="s">
        <v>61</v>
      </c>
      <c r="E115" s="10" t="s">
        <v>431</v>
      </c>
      <c r="F115" s="10" t="s">
        <v>432</v>
      </c>
      <c r="G115" s="10" t="s">
        <v>277</v>
      </c>
      <c r="H115" s="10" t="s">
        <v>296</v>
      </c>
      <c r="I115" s="10">
        <v>1</v>
      </c>
      <c r="J115" s="10">
        <v>1</v>
      </c>
      <c r="K115" s="10">
        <f t="shared" si="0"/>
        <v>0</v>
      </c>
      <c r="L115" s="10">
        <f t="shared" ref="L115:L120" si="8">J115/I115</f>
        <v>1</v>
      </c>
      <c r="M115" s="10">
        <f t="shared" si="1"/>
        <v>0</v>
      </c>
      <c r="N115" s="10">
        <v>1</v>
      </c>
      <c r="O115" s="10">
        <v>1</v>
      </c>
      <c r="P115" s="10" t="s">
        <v>298</v>
      </c>
      <c r="Q115" s="10">
        <v>1</v>
      </c>
      <c r="R115" s="10"/>
      <c r="S115" s="10"/>
      <c r="T115" s="10"/>
      <c r="U115" s="10">
        <v>1957</v>
      </c>
      <c r="V115" s="10">
        <v>1957</v>
      </c>
      <c r="W115" s="10" t="s">
        <v>279</v>
      </c>
      <c r="X115" s="10" t="s">
        <v>299</v>
      </c>
      <c r="Y115" s="10"/>
      <c r="Z115" s="10"/>
      <c r="AA115" s="10"/>
      <c r="AB115" s="10"/>
      <c r="AC115" s="10" t="s">
        <v>300</v>
      </c>
      <c r="AD115" s="10"/>
      <c r="AE115" s="10" t="s">
        <v>433</v>
      </c>
      <c r="AF115" s="10"/>
      <c r="AG115" s="10"/>
      <c r="AH115" s="10"/>
    </row>
    <row r="116" spans="1:34" ht="30">
      <c r="A116" s="10" t="s">
        <v>434</v>
      </c>
      <c r="B116" s="12" t="s">
        <v>33</v>
      </c>
      <c r="C116" s="10" t="s">
        <v>43</v>
      </c>
      <c r="D116" s="10" t="s">
        <v>54</v>
      </c>
      <c r="E116" s="10" t="s">
        <v>55</v>
      </c>
      <c r="F116" s="10" t="s">
        <v>56</v>
      </c>
      <c r="G116" s="10" t="s">
        <v>277</v>
      </c>
      <c r="H116" s="10" t="s">
        <v>39</v>
      </c>
      <c r="I116" s="10">
        <v>21</v>
      </c>
      <c r="J116" s="10">
        <v>9</v>
      </c>
      <c r="K116" s="10">
        <f t="shared" si="0"/>
        <v>12</v>
      </c>
      <c r="L116" s="10">
        <f t="shared" si="8"/>
        <v>0.42857142857142855</v>
      </c>
      <c r="M116" s="10">
        <f t="shared" si="1"/>
        <v>0.56666541202882248</v>
      </c>
      <c r="N116" s="10">
        <v>1</v>
      </c>
      <c r="O116" s="10">
        <v>1</v>
      </c>
      <c r="P116" s="10" t="s">
        <v>267</v>
      </c>
      <c r="Q116" s="10">
        <v>0</v>
      </c>
      <c r="R116" s="10"/>
      <c r="S116" s="10"/>
      <c r="T116" s="10"/>
      <c r="U116" s="10">
        <v>2007</v>
      </c>
      <c r="V116" s="10" t="s">
        <v>435</v>
      </c>
      <c r="W116" s="10" t="s">
        <v>436</v>
      </c>
      <c r="X116" s="10"/>
      <c r="Y116" s="10"/>
      <c r="Z116" s="10" t="s">
        <v>437</v>
      </c>
      <c r="AA116" s="10"/>
      <c r="AB116" s="10"/>
      <c r="AC116" s="10" t="s">
        <v>281</v>
      </c>
      <c r="AD116" s="10"/>
      <c r="AE116" s="10" t="s">
        <v>282</v>
      </c>
      <c r="AF116" s="10"/>
      <c r="AG116" s="10" t="s">
        <v>438</v>
      </c>
      <c r="AH116" s="10"/>
    </row>
    <row r="117" spans="1:34" ht="30">
      <c r="A117" s="10" t="s">
        <v>434</v>
      </c>
      <c r="B117" s="12" t="s">
        <v>33</v>
      </c>
      <c r="C117" s="10" t="s">
        <v>43</v>
      </c>
      <c r="D117" s="10" t="s">
        <v>54</v>
      </c>
      <c r="E117" s="10" t="s">
        <v>55</v>
      </c>
      <c r="F117" s="10" t="s">
        <v>56</v>
      </c>
      <c r="G117" s="10" t="s">
        <v>266</v>
      </c>
      <c r="H117" s="10" t="s">
        <v>39</v>
      </c>
      <c r="I117" s="10">
        <v>1</v>
      </c>
      <c r="J117" s="10">
        <v>1</v>
      </c>
      <c r="K117" s="10">
        <f t="shared" si="0"/>
        <v>0</v>
      </c>
      <c r="L117" s="10">
        <f t="shared" si="8"/>
        <v>1</v>
      </c>
      <c r="M117" s="10">
        <f t="shared" si="1"/>
        <v>0</v>
      </c>
      <c r="N117" s="10">
        <v>1</v>
      </c>
      <c r="O117" s="10">
        <v>1</v>
      </c>
      <c r="P117" s="10" t="s">
        <v>267</v>
      </c>
      <c r="Q117" s="10">
        <v>0</v>
      </c>
      <c r="R117" s="10"/>
      <c r="S117" s="10"/>
      <c r="T117" s="10"/>
      <c r="U117" s="10">
        <v>2007</v>
      </c>
      <c r="V117" s="10" t="s">
        <v>435</v>
      </c>
      <c r="W117" s="10" t="s">
        <v>436</v>
      </c>
      <c r="X117" s="10"/>
      <c r="Y117" s="10"/>
      <c r="Z117" s="10" t="s">
        <v>437</v>
      </c>
      <c r="AA117" s="10"/>
      <c r="AB117" s="10"/>
      <c r="AC117" s="10" t="s">
        <v>281</v>
      </c>
      <c r="AD117" s="10"/>
      <c r="AE117" s="10" t="s">
        <v>282</v>
      </c>
      <c r="AF117" s="10"/>
      <c r="AG117" s="10" t="s">
        <v>438</v>
      </c>
      <c r="AH117" s="10"/>
    </row>
    <row r="118" spans="1:34" ht="30">
      <c r="A118" s="10" t="s">
        <v>434</v>
      </c>
      <c r="B118" s="10" t="s">
        <v>33</v>
      </c>
      <c r="C118" s="10" t="s">
        <v>60</v>
      </c>
      <c r="D118" s="10" t="s">
        <v>61</v>
      </c>
      <c r="E118" s="10" t="s">
        <v>439</v>
      </c>
      <c r="F118" s="10" t="s">
        <v>440</v>
      </c>
      <c r="G118" s="10" t="s">
        <v>277</v>
      </c>
      <c r="H118" s="10" t="s">
        <v>39</v>
      </c>
      <c r="I118" s="10">
        <v>6</v>
      </c>
      <c r="J118" s="10">
        <v>4</v>
      </c>
      <c r="K118" s="10">
        <f t="shared" si="0"/>
        <v>2</v>
      </c>
      <c r="L118" s="10">
        <f t="shared" si="8"/>
        <v>0.66666666666666663</v>
      </c>
      <c r="M118" s="10">
        <f t="shared" si="1"/>
        <v>0.51876750025576235</v>
      </c>
      <c r="N118" s="10">
        <v>1</v>
      </c>
      <c r="O118" s="10">
        <v>1</v>
      </c>
      <c r="P118" s="10" t="s">
        <v>267</v>
      </c>
      <c r="Q118" s="10">
        <v>0</v>
      </c>
      <c r="R118" s="10"/>
      <c r="S118" s="10"/>
      <c r="T118" s="10"/>
      <c r="U118" s="10">
        <v>2007</v>
      </c>
      <c r="V118" s="10" t="s">
        <v>435</v>
      </c>
      <c r="W118" s="10" t="s">
        <v>436</v>
      </c>
      <c r="X118" s="10"/>
      <c r="Y118" s="10"/>
      <c r="Z118" s="10" t="s">
        <v>437</v>
      </c>
      <c r="AA118" s="10"/>
      <c r="AB118" s="10"/>
      <c r="AC118" s="10" t="s">
        <v>281</v>
      </c>
      <c r="AD118" s="10"/>
      <c r="AE118" s="10" t="s">
        <v>282</v>
      </c>
      <c r="AF118" s="10"/>
      <c r="AG118" s="10" t="s">
        <v>438</v>
      </c>
      <c r="AH118" s="10"/>
    </row>
    <row r="119" spans="1:34" ht="17">
      <c r="A119" s="4" t="s">
        <v>441</v>
      </c>
      <c r="B119" s="10" t="s">
        <v>75</v>
      </c>
      <c r="C119" s="10" t="s">
        <v>442</v>
      </c>
      <c r="D119" s="10" t="s">
        <v>443</v>
      </c>
      <c r="E119" s="21" t="s">
        <v>444</v>
      </c>
      <c r="F119" s="10" t="s">
        <v>445</v>
      </c>
      <c r="G119" s="12" t="s">
        <v>266</v>
      </c>
      <c r="H119" s="10" t="s">
        <v>39</v>
      </c>
      <c r="I119" s="10">
        <v>3</v>
      </c>
      <c r="J119" s="10">
        <v>3</v>
      </c>
      <c r="K119" s="10">
        <f t="shared" si="0"/>
        <v>0</v>
      </c>
      <c r="L119" s="10">
        <f t="shared" si="8"/>
        <v>1</v>
      </c>
      <c r="M119" s="10">
        <f t="shared" si="1"/>
        <v>0.47712125471966244</v>
      </c>
      <c r="N119" s="10">
        <v>1</v>
      </c>
      <c r="O119" s="10">
        <v>1</v>
      </c>
      <c r="P119" s="10" t="s">
        <v>298</v>
      </c>
      <c r="Q119" s="10">
        <v>1</v>
      </c>
      <c r="R119" s="12"/>
      <c r="S119" s="10"/>
      <c r="T119" s="10"/>
      <c r="U119" s="13">
        <v>2002</v>
      </c>
      <c r="V119" s="13">
        <v>2002</v>
      </c>
      <c r="W119" s="12" t="s">
        <v>279</v>
      </c>
      <c r="X119" s="12" t="s">
        <v>446</v>
      </c>
      <c r="Y119" s="10"/>
      <c r="Z119" s="12"/>
      <c r="AA119" s="10" t="s">
        <v>447</v>
      </c>
      <c r="AB119" s="10" t="s">
        <v>448</v>
      </c>
      <c r="AC119" s="12" t="s">
        <v>449</v>
      </c>
      <c r="AD119" s="10" t="s">
        <v>301</v>
      </c>
      <c r="AE119" s="12" t="s">
        <v>270</v>
      </c>
      <c r="AF119" s="10"/>
      <c r="AG119" s="11"/>
      <c r="AH119" s="10"/>
    </row>
    <row r="120" spans="1:34" ht="16">
      <c r="A120" s="25" t="s">
        <v>450</v>
      </c>
      <c r="B120" s="10" t="s">
        <v>33</v>
      </c>
      <c r="C120" s="10" t="s">
        <v>113</v>
      </c>
      <c r="D120" s="10" t="s">
        <v>114</v>
      </c>
      <c r="E120" s="10" t="s">
        <v>293</v>
      </c>
      <c r="F120" s="10" t="s">
        <v>142</v>
      </c>
      <c r="G120" s="10" t="s">
        <v>277</v>
      </c>
      <c r="H120" s="10" t="s">
        <v>39</v>
      </c>
      <c r="I120" s="10">
        <v>3</v>
      </c>
      <c r="J120" s="10">
        <v>2</v>
      </c>
      <c r="K120" s="10">
        <f t="shared" si="0"/>
        <v>1</v>
      </c>
      <c r="L120" s="10">
        <f t="shared" si="8"/>
        <v>0.66666666666666663</v>
      </c>
      <c r="M120" s="10">
        <f t="shared" si="1"/>
        <v>0.31808083647977492</v>
      </c>
      <c r="N120" s="10">
        <v>1</v>
      </c>
      <c r="O120" s="10">
        <v>1</v>
      </c>
      <c r="P120" s="10" t="s">
        <v>298</v>
      </c>
      <c r="Q120" s="10">
        <v>1</v>
      </c>
      <c r="R120" s="10"/>
      <c r="S120" s="10"/>
      <c r="T120" s="10"/>
      <c r="U120" s="10">
        <v>2002</v>
      </c>
      <c r="V120" s="22">
        <v>2002</v>
      </c>
      <c r="W120" s="10" t="s">
        <v>279</v>
      </c>
      <c r="X120" s="10"/>
      <c r="Y120" s="10"/>
      <c r="Z120" s="10"/>
      <c r="AA120" s="10"/>
      <c r="AB120" s="10"/>
      <c r="AC120" s="10" t="s">
        <v>300</v>
      </c>
      <c r="AD120" s="10" t="s">
        <v>301</v>
      </c>
      <c r="AE120" s="10" t="s">
        <v>270</v>
      </c>
      <c r="AF120" s="10"/>
      <c r="AG120" s="10"/>
      <c r="AH120" s="10"/>
    </row>
    <row r="121" spans="1:34" ht="17">
      <c r="A121" s="4" t="s">
        <v>451</v>
      </c>
      <c r="B121" s="12" t="s">
        <v>33</v>
      </c>
      <c r="C121" s="12" t="s">
        <v>286</v>
      </c>
      <c r="D121" s="12" t="s">
        <v>287</v>
      </c>
      <c r="E121" s="10" t="s">
        <v>288</v>
      </c>
      <c r="F121" s="10" t="s">
        <v>289</v>
      </c>
      <c r="G121" s="12" t="s">
        <v>277</v>
      </c>
      <c r="H121" s="10" t="s">
        <v>39</v>
      </c>
      <c r="I121" s="10">
        <v>1</v>
      </c>
      <c r="J121" s="10">
        <v>1</v>
      </c>
      <c r="K121" s="10">
        <f t="shared" si="0"/>
        <v>0</v>
      </c>
      <c r="L121" s="10">
        <f t="shared" ref="L121:L122" si="9">I121/J121</f>
        <v>1</v>
      </c>
      <c r="M121" s="10">
        <f t="shared" si="1"/>
        <v>0</v>
      </c>
      <c r="N121" s="10">
        <v>1</v>
      </c>
      <c r="O121" s="10">
        <v>1</v>
      </c>
      <c r="P121" s="10" t="s">
        <v>298</v>
      </c>
      <c r="Q121" s="10">
        <v>1</v>
      </c>
      <c r="R121" s="12"/>
      <c r="S121" s="10"/>
      <c r="T121" s="10"/>
      <c r="U121" s="13">
        <v>2017</v>
      </c>
      <c r="V121" s="13">
        <v>2017</v>
      </c>
      <c r="W121" s="12" t="s">
        <v>452</v>
      </c>
      <c r="X121" s="12" t="s">
        <v>453</v>
      </c>
      <c r="Y121" s="10"/>
      <c r="Z121" s="12"/>
      <c r="AA121" s="10" t="s">
        <v>454</v>
      </c>
      <c r="AB121" s="10" t="s">
        <v>455</v>
      </c>
      <c r="AC121" s="12" t="s">
        <v>300</v>
      </c>
      <c r="AD121" s="10" t="s">
        <v>301</v>
      </c>
      <c r="AE121" s="12" t="s">
        <v>270</v>
      </c>
      <c r="AF121" s="10"/>
      <c r="AG121" s="11"/>
      <c r="AH121" s="10"/>
    </row>
    <row r="122" spans="1:34" ht="15">
      <c r="A122" s="10" t="s">
        <v>456</v>
      </c>
      <c r="B122" s="10" t="s">
        <v>33</v>
      </c>
      <c r="C122" s="10" t="s">
        <v>60</v>
      </c>
      <c r="D122" s="10" t="s">
        <v>61</v>
      </c>
      <c r="E122" s="10" t="s">
        <v>62</v>
      </c>
      <c r="F122" s="10" t="s">
        <v>303</v>
      </c>
      <c r="G122" s="10" t="s">
        <v>266</v>
      </c>
      <c r="H122" s="10" t="s">
        <v>39</v>
      </c>
      <c r="I122" s="10">
        <v>1</v>
      </c>
      <c r="J122" s="10">
        <v>1</v>
      </c>
      <c r="K122" s="10">
        <f t="shared" si="0"/>
        <v>0</v>
      </c>
      <c r="L122" s="10">
        <f t="shared" si="9"/>
        <v>1</v>
      </c>
      <c r="M122" s="10">
        <f t="shared" si="1"/>
        <v>0</v>
      </c>
      <c r="N122" s="10">
        <v>1</v>
      </c>
      <c r="O122" s="10">
        <v>1</v>
      </c>
      <c r="P122" s="10" t="s">
        <v>298</v>
      </c>
      <c r="Q122" s="10">
        <v>1</v>
      </c>
      <c r="R122" s="10"/>
      <c r="S122" s="10"/>
      <c r="T122" s="10"/>
      <c r="U122" s="10">
        <v>2002</v>
      </c>
      <c r="V122" s="10">
        <v>2002</v>
      </c>
      <c r="W122" s="10" t="s">
        <v>452</v>
      </c>
      <c r="X122" s="10" t="s">
        <v>453</v>
      </c>
      <c r="Y122" s="10"/>
      <c r="Z122" s="10"/>
      <c r="AA122" s="10"/>
      <c r="AB122" s="10"/>
      <c r="AC122" s="10" t="s">
        <v>300</v>
      </c>
      <c r="AD122" s="10"/>
      <c r="AE122" s="10" t="s">
        <v>270</v>
      </c>
      <c r="AF122" s="10"/>
      <c r="AG122" s="10"/>
      <c r="AH122" s="10"/>
    </row>
    <row r="123" spans="1:34" ht="15">
      <c r="A123" s="10" t="s">
        <v>457</v>
      </c>
      <c r="B123" s="12" t="s">
        <v>33</v>
      </c>
      <c r="C123" s="10" t="s">
        <v>43</v>
      </c>
      <c r="D123" s="10" t="s">
        <v>44</v>
      </c>
      <c r="E123" s="10" t="s">
        <v>45</v>
      </c>
      <c r="F123" s="10" t="s">
        <v>46</v>
      </c>
      <c r="G123" s="10"/>
      <c r="H123" s="10" t="s">
        <v>39</v>
      </c>
      <c r="I123" s="10">
        <v>121</v>
      </c>
      <c r="J123" s="10">
        <v>9</v>
      </c>
      <c r="K123" s="10">
        <f t="shared" si="0"/>
        <v>112</v>
      </c>
      <c r="L123" s="10">
        <f t="shared" ref="L123:L128" si="10">J123/I123</f>
        <v>7.43801652892562E-2</v>
      </c>
      <c r="M123" s="10">
        <f t="shared" si="1"/>
        <v>0.15491792010618224</v>
      </c>
      <c r="N123" s="10">
        <v>1</v>
      </c>
      <c r="O123" s="10">
        <v>1</v>
      </c>
      <c r="P123" s="10" t="s">
        <v>267</v>
      </c>
      <c r="Q123" s="10">
        <v>0</v>
      </c>
      <c r="R123" s="10"/>
      <c r="S123" s="10"/>
      <c r="T123" s="10"/>
      <c r="U123" s="10">
        <v>2018</v>
      </c>
      <c r="V123" s="10" t="s">
        <v>458</v>
      </c>
      <c r="W123" s="10" t="s">
        <v>459</v>
      </c>
      <c r="X123" s="10"/>
      <c r="Y123" s="10"/>
      <c r="Z123" s="10"/>
      <c r="AA123" s="10"/>
      <c r="AB123" s="10"/>
      <c r="AC123" s="10" t="s">
        <v>281</v>
      </c>
      <c r="AD123" s="10"/>
      <c r="AE123" s="10" t="s">
        <v>282</v>
      </c>
      <c r="AF123" s="10"/>
      <c r="AG123" s="10" t="s">
        <v>283</v>
      </c>
      <c r="AH123" s="10"/>
    </row>
    <row r="124" spans="1:34" ht="15">
      <c r="A124" s="10" t="s">
        <v>457</v>
      </c>
      <c r="B124" s="10" t="s">
        <v>33</v>
      </c>
      <c r="C124" s="10" t="s">
        <v>60</v>
      </c>
      <c r="D124" s="10" t="s">
        <v>69</v>
      </c>
      <c r="E124" s="10" t="s">
        <v>70</v>
      </c>
      <c r="F124" s="10" t="s">
        <v>71</v>
      </c>
      <c r="G124" s="10"/>
      <c r="H124" s="10" t="s">
        <v>39</v>
      </c>
      <c r="I124" s="10">
        <v>14</v>
      </c>
      <c r="J124" s="10">
        <v>0</v>
      </c>
      <c r="K124" s="10">
        <f t="shared" si="0"/>
        <v>14</v>
      </c>
      <c r="L124" s="10">
        <f t="shared" si="10"/>
        <v>0</v>
      </c>
      <c r="M124" s="10">
        <f t="shared" si="1"/>
        <v>0</v>
      </c>
      <c r="N124" s="10">
        <v>0</v>
      </c>
      <c r="O124" s="10">
        <v>1</v>
      </c>
      <c r="P124" s="10" t="s">
        <v>267</v>
      </c>
      <c r="Q124" s="10">
        <v>0</v>
      </c>
      <c r="R124" s="10"/>
      <c r="S124" s="10"/>
      <c r="T124" s="10"/>
      <c r="U124" s="10">
        <v>2018</v>
      </c>
      <c r="V124" s="10" t="s">
        <v>458</v>
      </c>
      <c r="W124" s="10" t="s">
        <v>459</v>
      </c>
      <c r="X124" s="10"/>
      <c r="Y124" s="10"/>
      <c r="Z124" s="10"/>
      <c r="AA124" s="10"/>
      <c r="AB124" s="10"/>
      <c r="AC124" s="10" t="s">
        <v>281</v>
      </c>
      <c r="AD124" s="10"/>
      <c r="AE124" s="10" t="s">
        <v>282</v>
      </c>
      <c r="AF124" s="10"/>
      <c r="AG124" s="10" t="s">
        <v>283</v>
      </c>
      <c r="AH124" s="10"/>
    </row>
    <row r="125" spans="1:34" ht="15">
      <c r="A125" s="10" t="s">
        <v>457</v>
      </c>
      <c r="B125" s="10" t="s">
        <v>33</v>
      </c>
      <c r="C125" s="10" t="s">
        <v>60</v>
      </c>
      <c r="D125" s="10" t="s">
        <v>61</v>
      </c>
      <c r="E125" s="10" t="s">
        <v>62</v>
      </c>
      <c r="F125" s="10" t="s">
        <v>63</v>
      </c>
      <c r="G125" s="10"/>
      <c r="H125" s="10" t="s">
        <v>39</v>
      </c>
      <c r="I125" s="10">
        <v>323</v>
      </c>
      <c r="J125" s="10">
        <v>41</v>
      </c>
      <c r="K125" s="10">
        <f t="shared" si="0"/>
        <v>282</v>
      </c>
      <c r="L125" s="10">
        <f t="shared" si="10"/>
        <v>0.12693498452012383</v>
      </c>
      <c r="M125" s="10">
        <f t="shared" si="1"/>
        <v>0.31850558332995421</v>
      </c>
      <c r="N125" s="10">
        <v>1</v>
      </c>
      <c r="O125" s="10">
        <v>1</v>
      </c>
      <c r="P125" s="10" t="s">
        <v>267</v>
      </c>
      <c r="Q125" s="10">
        <v>0</v>
      </c>
      <c r="R125" s="10"/>
      <c r="S125" s="10"/>
      <c r="T125" s="10"/>
      <c r="U125" s="10">
        <v>2018</v>
      </c>
      <c r="V125" s="10" t="s">
        <v>458</v>
      </c>
      <c r="W125" s="10" t="s">
        <v>459</v>
      </c>
      <c r="X125" s="10"/>
      <c r="Y125" s="10"/>
      <c r="Z125" s="10"/>
      <c r="AA125" s="10"/>
      <c r="AB125" s="10"/>
      <c r="AC125" s="10" t="s">
        <v>281</v>
      </c>
      <c r="AD125" s="10"/>
      <c r="AE125" s="10" t="s">
        <v>282</v>
      </c>
      <c r="AF125" s="10"/>
      <c r="AG125" s="10" t="s">
        <v>283</v>
      </c>
      <c r="AH125" s="10"/>
    </row>
    <row r="126" spans="1:34" ht="15">
      <c r="A126" s="10" t="s">
        <v>457</v>
      </c>
      <c r="B126" s="10" t="s">
        <v>104</v>
      </c>
      <c r="C126" s="10" t="s">
        <v>124</v>
      </c>
      <c r="D126" s="10" t="s">
        <v>125</v>
      </c>
      <c r="E126" s="21" t="s">
        <v>460</v>
      </c>
      <c r="F126" s="10" t="s">
        <v>461</v>
      </c>
      <c r="G126" s="10"/>
      <c r="H126" s="10" t="s">
        <v>39</v>
      </c>
      <c r="I126" s="10">
        <v>44</v>
      </c>
      <c r="J126" s="10">
        <v>2</v>
      </c>
      <c r="K126" s="10">
        <f t="shared" si="0"/>
        <v>42</v>
      </c>
      <c r="L126" s="10">
        <f t="shared" si="10"/>
        <v>4.5454545454545456E-2</v>
      </c>
      <c r="M126" s="10">
        <f t="shared" si="1"/>
        <v>7.4702394385735796E-2</v>
      </c>
      <c r="N126" s="10">
        <v>1</v>
      </c>
      <c r="O126" s="10">
        <v>1</v>
      </c>
      <c r="P126" s="10" t="s">
        <v>267</v>
      </c>
      <c r="Q126" s="10">
        <v>0</v>
      </c>
      <c r="R126" s="10"/>
      <c r="S126" s="10"/>
      <c r="T126" s="10"/>
      <c r="U126" s="10">
        <v>2018</v>
      </c>
      <c r="V126" s="10" t="s">
        <v>458</v>
      </c>
      <c r="W126" s="10" t="s">
        <v>459</v>
      </c>
      <c r="X126" s="10"/>
      <c r="Y126" s="10"/>
      <c r="Z126" s="10"/>
      <c r="AA126" s="10"/>
      <c r="AB126" s="10"/>
      <c r="AC126" s="10" t="s">
        <v>281</v>
      </c>
      <c r="AD126" s="10"/>
      <c r="AE126" s="10" t="s">
        <v>282</v>
      </c>
      <c r="AF126" s="10"/>
      <c r="AG126" s="10" t="s">
        <v>283</v>
      </c>
      <c r="AH126" s="10"/>
    </row>
    <row r="127" spans="1:34" ht="15">
      <c r="A127" s="10" t="s">
        <v>457</v>
      </c>
      <c r="B127" s="12" t="s">
        <v>33</v>
      </c>
      <c r="C127" s="10" t="s">
        <v>43</v>
      </c>
      <c r="D127" s="10" t="s">
        <v>44</v>
      </c>
      <c r="E127" s="10" t="s">
        <v>99</v>
      </c>
      <c r="F127" s="10" t="s">
        <v>100</v>
      </c>
      <c r="G127" s="10"/>
      <c r="H127" s="10" t="s">
        <v>39</v>
      </c>
      <c r="I127" s="10">
        <v>2</v>
      </c>
      <c r="J127" s="10">
        <v>1</v>
      </c>
      <c r="K127" s="10">
        <f t="shared" si="0"/>
        <v>1</v>
      </c>
      <c r="L127" s="10">
        <f t="shared" si="10"/>
        <v>0.5</v>
      </c>
      <c r="M127" s="10">
        <f t="shared" si="1"/>
        <v>0.1505149978319906</v>
      </c>
      <c r="N127" s="10">
        <v>1</v>
      </c>
      <c r="O127" s="10">
        <v>1</v>
      </c>
      <c r="P127" s="10" t="s">
        <v>267</v>
      </c>
      <c r="Q127" s="10">
        <v>0</v>
      </c>
      <c r="R127" s="10"/>
      <c r="S127" s="10"/>
      <c r="T127" s="10"/>
      <c r="U127" s="10">
        <v>2018</v>
      </c>
      <c r="V127" s="10" t="s">
        <v>458</v>
      </c>
      <c r="W127" s="10" t="s">
        <v>459</v>
      </c>
      <c r="X127" s="10"/>
      <c r="Y127" s="10"/>
      <c r="Z127" s="10"/>
      <c r="AA127" s="10"/>
      <c r="AB127" s="10"/>
      <c r="AC127" s="10" t="s">
        <v>281</v>
      </c>
      <c r="AD127" s="10"/>
      <c r="AE127" s="10" t="s">
        <v>282</v>
      </c>
      <c r="AF127" s="10"/>
      <c r="AG127" s="10" t="s">
        <v>283</v>
      </c>
      <c r="AH127" s="10"/>
    </row>
    <row r="128" spans="1:34" ht="15">
      <c r="A128" s="10" t="s">
        <v>457</v>
      </c>
      <c r="B128" s="10" t="s">
        <v>104</v>
      </c>
      <c r="C128" s="10" t="s">
        <v>105</v>
      </c>
      <c r="D128" s="10" t="s">
        <v>106</v>
      </c>
      <c r="E128" s="10" t="s">
        <v>462</v>
      </c>
      <c r="F128" s="10" t="s">
        <v>463</v>
      </c>
      <c r="G128" s="10"/>
      <c r="H128" s="10" t="s">
        <v>39</v>
      </c>
      <c r="I128" s="10">
        <v>1</v>
      </c>
      <c r="J128" s="10">
        <v>1</v>
      </c>
      <c r="K128" s="10">
        <f t="shared" si="0"/>
        <v>0</v>
      </c>
      <c r="L128" s="10">
        <f t="shared" si="10"/>
        <v>1</v>
      </c>
      <c r="M128" s="10">
        <f t="shared" si="1"/>
        <v>0</v>
      </c>
      <c r="N128" s="10">
        <v>0</v>
      </c>
      <c r="O128" s="10">
        <v>1</v>
      </c>
      <c r="P128" s="10" t="s">
        <v>267</v>
      </c>
      <c r="Q128" s="10">
        <v>0</v>
      </c>
      <c r="R128" s="10"/>
      <c r="S128" s="10"/>
      <c r="T128" s="10"/>
      <c r="U128" s="10">
        <v>2018</v>
      </c>
      <c r="V128" s="10" t="s">
        <v>458</v>
      </c>
      <c r="W128" s="10" t="s">
        <v>459</v>
      </c>
      <c r="X128" s="10"/>
      <c r="Y128" s="10"/>
      <c r="Z128" s="10"/>
      <c r="AA128" s="10"/>
      <c r="AB128" s="10"/>
      <c r="AC128" s="10" t="s">
        <v>281</v>
      </c>
      <c r="AD128" s="10"/>
      <c r="AE128" s="10" t="s">
        <v>282</v>
      </c>
      <c r="AF128" s="10"/>
      <c r="AG128" s="10" t="s">
        <v>283</v>
      </c>
      <c r="AH128" s="10"/>
    </row>
    <row r="129" spans="1:34" ht="15">
      <c r="A129" s="10" t="s">
        <v>457</v>
      </c>
      <c r="B129" s="10" t="s">
        <v>104</v>
      </c>
      <c r="C129" s="10" t="s">
        <v>105</v>
      </c>
      <c r="D129" s="10" t="s">
        <v>464</v>
      </c>
      <c r="E129" s="17" t="s">
        <v>465</v>
      </c>
      <c r="F129" s="10" t="s">
        <v>466</v>
      </c>
      <c r="G129" s="10"/>
      <c r="H129" s="10" t="s">
        <v>39</v>
      </c>
      <c r="I129" s="10">
        <v>6</v>
      </c>
      <c r="J129" s="10">
        <v>0</v>
      </c>
      <c r="K129" s="10">
        <f t="shared" si="0"/>
        <v>6</v>
      </c>
      <c r="L129" s="10">
        <v>0</v>
      </c>
      <c r="M129" s="10">
        <f t="shared" si="1"/>
        <v>0</v>
      </c>
      <c r="N129" s="10">
        <v>0</v>
      </c>
      <c r="O129" s="10">
        <v>1</v>
      </c>
      <c r="P129" s="10" t="s">
        <v>267</v>
      </c>
      <c r="Q129" s="10">
        <v>0</v>
      </c>
      <c r="R129" s="10"/>
      <c r="S129" s="10"/>
      <c r="T129" s="10"/>
      <c r="U129" s="10">
        <v>2018</v>
      </c>
      <c r="V129" s="10" t="s">
        <v>458</v>
      </c>
      <c r="W129" s="10" t="s">
        <v>459</v>
      </c>
      <c r="X129" s="10"/>
      <c r="Y129" s="10"/>
      <c r="Z129" s="10"/>
      <c r="AA129" s="10"/>
      <c r="AB129" s="10"/>
      <c r="AC129" s="10" t="s">
        <v>281</v>
      </c>
      <c r="AD129" s="10"/>
      <c r="AE129" s="10" t="s">
        <v>282</v>
      </c>
      <c r="AF129" s="10"/>
      <c r="AG129" s="10" t="s">
        <v>283</v>
      </c>
      <c r="AH129" s="10"/>
    </row>
    <row r="130" spans="1:34" ht="15">
      <c r="A130" s="10" t="s">
        <v>457</v>
      </c>
      <c r="B130" s="12" t="s">
        <v>33</v>
      </c>
      <c r="C130" s="10" t="s">
        <v>150</v>
      </c>
      <c r="D130" s="10" t="s">
        <v>151</v>
      </c>
      <c r="E130" s="10" t="s">
        <v>152</v>
      </c>
      <c r="F130" s="10" t="s">
        <v>153</v>
      </c>
      <c r="G130" s="10"/>
      <c r="H130" s="10" t="s">
        <v>39</v>
      </c>
      <c r="I130" s="10">
        <v>223</v>
      </c>
      <c r="J130" s="10">
        <v>89</v>
      </c>
      <c r="K130" s="10">
        <f t="shared" si="0"/>
        <v>134</v>
      </c>
      <c r="L130" s="10">
        <f t="shared" ref="L130:L132" si="11">J130/I130</f>
        <v>0.3991031390134529</v>
      </c>
      <c r="M130" s="10">
        <f t="shared" si="1"/>
        <v>0.93721584220307752</v>
      </c>
      <c r="N130" s="10">
        <v>1</v>
      </c>
      <c r="O130" s="10">
        <v>1</v>
      </c>
      <c r="P130" s="10" t="s">
        <v>267</v>
      </c>
      <c r="Q130" s="10">
        <v>0</v>
      </c>
      <c r="R130" s="10"/>
      <c r="S130" s="10"/>
      <c r="T130" s="10"/>
      <c r="U130" s="10">
        <v>2018</v>
      </c>
      <c r="V130" s="10" t="s">
        <v>458</v>
      </c>
      <c r="W130" s="10" t="s">
        <v>459</v>
      </c>
      <c r="X130" s="10"/>
      <c r="Y130" s="10"/>
      <c r="Z130" s="10"/>
      <c r="AA130" s="10"/>
      <c r="AB130" s="10"/>
      <c r="AC130" s="10" t="s">
        <v>281</v>
      </c>
      <c r="AD130" s="10"/>
      <c r="AE130" s="10" t="s">
        <v>282</v>
      </c>
      <c r="AF130" s="10"/>
      <c r="AG130" s="10" t="s">
        <v>283</v>
      </c>
      <c r="AH130" s="10"/>
    </row>
    <row r="131" spans="1:34" ht="15">
      <c r="A131" s="10" t="s">
        <v>457</v>
      </c>
      <c r="B131" s="10" t="s">
        <v>104</v>
      </c>
      <c r="C131" s="10" t="s">
        <v>124</v>
      </c>
      <c r="D131" s="10" t="s">
        <v>125</v>
      </c>
      <c r="E131" s="10" t="s">
        <v>126</v>
      </c>
      <c r="F131" s="10" t="s">
        <v>127</v>
      </c>
      <c r="G131" s="10"/>
      <c r="H131" s="10" t="s">
        <v>39</v>
      </c>
      <c r="I131" s="10">
        <v>12</v>
      </c>
      <c r="J131" s="10">
        <v>1</v>
      </c>
      <c r="K131" s="10">
        <f t="shared" si="0"/>
        <v>11</v>
      </c>
      <c r="L131" s="10">
        <f t="shared" si="11"/>
        <v>8.3333333333333329E-2</v>
      </c>
      <c r="M131" s="10">
        <f t="shared" si="1"/>
        <v>8.9931770503968736E-2</v>
      </c>
      <c r="N131" s="10">
        <v>1</v>
      </c>
      <c r="O131" s="10">
        <v>1</v>
      </c>
      <c r="P131" s="10" t="s">
        <v>267</v>
      </c>
      <c r="Q131" s="10">
        <v>0</v>
      </c>
      <c r="R131" s="10"/>
      <c r="S131" s="10"/>
      <c r="T131" s="10"/>
      <c r="U131" s="10">
        <v>2018</v>
      </c>
      <c r="V131" s="10" t="s">
        <v>458</v>
      </c>
      <c r="W131" s="10" t="s">
        <v>459</v>
      </c>
      <c r="X131" s="10"/>
      <c r="Y131" s="10"/>
      <c r="Z131" s="10"/>
      <c r="AA131" s="10"/>
      <c r="AB131" s="10"/>
      <c r="AC131" s="10" t="s">
        <v>281</v>
      </c>
      <c r="AD131" s="10"/>
      <c r="AE131" s="10" t="s">
        <v>282</v>
      </c>
      <c r="AF131" s="10"/>
      <c r="AG131" s="10" t="s">
        <v>283</v>
      </c>
      <c r="AH131" s="10"/>
    </row>
    <row r="132" spans="1:34" ht="15">
      <c r="A132" s="10" t="s">
        <v>457</v>
      </c>
      <c r="B132" s="10" t="s">
        <v>104</v>
      </c>
      <c r="C132" s="10" t="s">
        <v>105</v>
      </c>
      <c r="D132" s="10" t="s">
        <v>106</v>
      </c>
      <c r="E132" s="10" t="s">
        <v>467</v>
      </c>
      <c r="F132" s="10" t="s">
        <v>468</v>
      </c>
      <c r="G132" s="10"/>
      <c r="H132" s="10" t="s">
        <v>39</v>
      </c>
      <c r="I132" s="10">
        <v>14</v>
      </c>
      <c r="J132" s="10">
        <v>3</v>
      </c>
      <c r="K132" s="10">
        <f t="shared" si="0"/>
        <v>11</v>
      </c>
      <c r="L132" s="10">
        <f t="shared" si="11"/>
        <v>0.21428571428571427</v>
      </c>
      <c r="M132" s="10">
        <f t="shared" si="1"/>
        <v>0.24559886478819384</v>
      </c>
      <c r="N132" s="10">
        <v>1</v>
      </c>
      <c r="O132" s="10">
        <v>1</v>
      </c>
      <c r="P132" s="10" t="s">
        <v>267</v>
      </c>
      <c r="Q132" s="10">
        <v>0</v>
      </c>
      <c r="R132" s="10"/>
      <c r="S132" s="10"/>
      <c r="T132" s="10"/>
      <c r="U132" s="10">
        <v>2018</v>
      </c>
      <c r="V132" s="10" t="s">
        <v>458</v>
      </c>
      <c r="W132" s="10" t="s">
        <v>459</v>
      </c>
      <c r="X132" s="10"/>
      <c r="Y132" s="10"/>
      <c r="Z132" s="10"/>
      <c r="AA132" s="10"/>
      <c r="AB132" s="10"/>
      <c r="AC132" s="10" t="s">
        <v>281</v>
      </c>
      <c r="AD132" s="10"/>
      <c r="AE132" s="10" t="s">
        <v>282</v>
      </c>
      <c r="AF132" s="10"/>
      <c r="AG132" s="10" t="s">
        <v>283</v>
      </c>
      <c r="AH132" s="10"/>
    </row>
    <row r="133" spans="1:34" ht="15">
      <c r="A133" s="10" t="s">
        <v>457</v>
      </c>
      <c r="B133" s="12" t="s">
        <v>33</v>
      </c>
      <c r="C133" s="10" t="s">
        <v>43</v>
      </c>
      <c r="D133" s="10" t="s">
        <v>54</v>
      </c>
      <c r="E133" s="10" t="s">
        <v>55</v>
      </c>
      <c r="F133" s="10" t="s">
        <v>56</v>
      </c>
      <c r="G133" s="10"/>
      <c r="H133" s="10" t="s">
        <v>39</v>
      </c>
      <c r="I133" s="10">
        <v>14</v>
      </c>
      <c r="J133" s="10">
        <v>0</v>
      </c>
      <c r="K133" s="10">
        <f t="shared" si="0"/>
        <v>14</v>
      </c>
      <c r="L133" s="10">
        <v>0</v>
      </c>
      <c r="M133" s="10">
        <f t="shared" si="1"/>
        <v>0</v>
      </c>
      <c r="N133" s="10">
        <v>0</v>
      </c>
      <c r="O133" s="10">
        <v>1</v>
      </c>
      <c r="P133" s="10" t="s">
        <v>267</v>
      </c>
      <c r="Q133" s="10">
        <v>0</v>
      </c>
      <c r="R133" s="10"/>
      <c r="S133" s="10"/>
      <c r="T133" s="10"/>
      <c r="U133" s="10">
        <v>2018</v>
      </c>
      <c r="V133" s="10" t="s">
        <v>458</v>
      </c>
      <c r="W133" s="10" t="s">
        <v>459</v>
      </c>
      <c r="X133" s="10"/>
      <c r="Y133" s="10"/>
      <c r="Z133" s="10"/>
      <c r="AA133" s="10"/>
      <c r="AB133" s="10"/>
      <c r="AC133" s="10" t="s">
        <v>281</v>
      </c>
      <c r="AD133" s="10"/>
      <c r="AE133" s="10" t="s">
        <v>282</v>
      </c>
      <c r="AF133" s="10"/>
      <c r="AG133" s="10" t="s">
        <v>283</v>
      </c>
      <c r="AH133" s="10"/>
    </row>
    <row r="134" spans="1:34" ht="15">
      <c r="A134" s="10" t="s">
        <v>457</v>
      </c>
      <c r="B134" s="10" t="s">
        <v>104</v>
      </c>
      <c r="C134" s="10" t="s">
        <v>109</v>
      </c>
      <c r="D134" s="10" t="s">
        <v>110</v>
      </c>
      <c r="E134" s="10" t="s">
        <v>111</v>
      </c>
      <c r="F134" s="10" t="s">
        <v>112</v>
      </c>
      <c r="G134" s="10"/>
      <c r="H134" s="10" t="s">
        <v>39</v>
      </c>
      <c r="I134" s="10">
        <v>9</v>
      </c>
      <c r="J134" s="10">
        <v>0</v>
      </c>
      <c r="K134" s="10">
        <f t="shared" si="0"/>
        <v>9</v>
      </c>
      <c r="L134" s="10">
        <v>0</v>
      </c>
      <c r="M134" s="10">
        <f t="shared" si="1"/>
        <v>0</v>
      </c>
      <c r="N134" s="10">
        <v>0</v>
      </c>
      <c r="O134" s="10">
        <v>1</v>
      </c>
      <c r="P134" s="10" t="s">
        <v>267</v>
      </c>
      <c r="Q134" s="10">
        <v>0</v>
      </c>
      <c r="R134" s="10"/>
      <c r="S134" s="10"/>
      <c r="T134" s="10"/>
      <c r="U134" s="10">
        <v>2018</v>
      </c>
      <c r="V134" s="10" t="s">
        <v>458</v>
      </c>
      <c r="W134" s="10" t="s">
        <v>459</v>
      </c>
      <c r="X134" s="10"/>
      <c r="Y134" s="10"/>
      <c r="Z134" s="10"/>
      <c r="AA134" s="10"/>
      <c r="AB134" s="10"/>
      <c r="AC134" s="10" t="s">
        <v>281</v>
      </c>
      <c r="AD134" s="10"/>
      <c r="AE134" s="10" t="s">
        <v>282</v>
      </c>
      <c r="AF134" s="10"/>
      <c r="AG134" s="10" t="s">
        <v>283</v>
      </c>
      <c r="AH134" s="10"/>
    </row>
    <row r="135" spans="1:34" ht="15">
      <c r="A135" s="10" t="s">
        <v>457</v>
      </c>
      <c r="B135" s="12" t="s">
        <v>33</v>
      </c>
      <c r="C135" s="10" t="s">
        <v>43</v>
      </c>
      <c r="D135" s="10" t="s">
        <v>44</v>
      </c>
      <c r="E135" s="21" t="s">
        <v>58</v>
      </c>
      <c r="F135" s="10" t="s">
        <v>59</v>
      </c>
      <c r="G135" s="10"/>
      <c r="H135" s="10" t="s">
        <v>39</v>
      </c>
      <c r="I135" s="10">
        <v>35</v>
      </c>
      <c r="J135" s="10">
        <v>0</v>
      </c>
      <c r="K135" s="10">
        <f t="shared" si="0"/>
        <v>35</v>
      </c>
      <c r="L135" s="10">
        <v>0</v>
      </c>
      <c r="M135" s="10">
        <f t="shared" si="1"/>
        <v>0</v>
      </c>
      <c r="N135" s="10">
        <v>0</v>
      </c>
      <c r="O135" s="10">
        <v>1</v>
      </c>
      <c r="P135" s="10" t="s">
        <v>267</v>
      </c>
      <c r="Q135" s="10">
        <v>0</v>
      </c>
      <c r="R135" s="10"/>
      <c r="S135" s="10"/>
      <c r="T135" s="10"/>
      <c r="U135" s="10">
        <v>2018</v>
      </c>
      <c r="V135" s="10" t="s">
        <v>458</v>
      </c>
      <c r="W135" s="10" t="s">
        <v>459</v>
      </c>
      <c r="X135" s="10"/>
      <c r="Y135" s="10"/>
      <c r="Z135" s="10"/>
      <c r="AA135" s="10"/>
      <c r="AB135" s="10"/>
      <c r="AC135" s="10" t="s">
        <v>281</v>
      </c>
      <c r="AD135" s="10"/>
      <c r="AE135" s="10" t="s">
        <v>282</v>
      </c>
      <c r="AF135" s="10"/>
      <c r="AG135" s="10" t="s">
        <v>283</v>
      </c>
      <c r="AH135" s="10"/>
    </row>
    <row r="136" spans="1:34" ht="15">
      <c r="A136" s="10" t="s">
        <v>457</v>
      </c>
      <c r="B136" s="10" t="s">
        <v>104</v>
      </c>
      <c r="C136" s="10" t="s">
        <v>105</v>
      </c>
      <c r="D136" s="10" t="s">
        <v>106</v>
      </c>
      <c r="E136" s="17" t="s">
        <v>469</v>
      </c>
      <c r="F136" s="10" t="s">
        <v>470</v>
      </c>
      <c r="G136" s="10"/>
      <c r="H136" s="10" t="s">
        <v>39</v>
      </c>
      <c r="I136" s="10">
        <v>1</v>
      </c>
      <c r="J136" s="10">
        <v>0</v>
      </c>
      <c r="K136" s="10">
        <f t="shared" si="0"/>
        <v>1</v>
      </c>
      <c r="L136" s="10">
        <v>0</v>
      </c>
      <c r="M136" s="10">
        <f t="shared" si="1"/>
        <v>0</v>
      </c>
      <c r="N136" s="10">
        <v>0</v>
      </c>
      <c r="O136" s="10">
        <v>1</v>
      </c>
      <c r="P136" s="10" t="s">
        <v>267</v>
      </c>
      <c r="Q136" s="10">
        <v>0</v>
      </c>
      <c r="R136" s="10"/>
      <c r="S136" s="10"/>
      <c r="T136" s="10"/>
      <c r="U136" s="10">
        <v>2018</v>
      </c>
      <c r="V136" s="10" t="s">
        <v>458</v>
      </c>
      <c r="W136" s="10" t="s">
        <v>459</v>
      </c>
      <c r="X136" s="10"/>
      <c r="Y136" s="10"/>
      <c r="Z136" s="10"/>
      <c r="AA136" s="10"/>
      <c r="AB136" s="10"/>
      <c r="AC136" s="10" t="s">
        <v>281</v>
      </c>
      <c r="AD136" s="10"/>
      <c r="AE136" s="10" t="s">
        <v>282</v>
      </c>
      <c r="AF136" s="10"/>
      <c r="AG136" s="10" t="s">
        <v>283</v>
      </c>
      <c r="AH136" s="10"/>
    </row>
    <row r="137" spans="1:34" ht="15">
      <c r="A137" s="10" t="s">
        <v>457</v>
      </c>
      <c r="B137" s="12" t="s">
        <v>33</v>
      </c>
      <c r="C137" s="10" t="s">
        <v>34</v>
      </c>
      <c r="D137" s="10" t="s">
        <v>35</v>
      </c>
      <c r="E137" s="10" t="s">
        <v>471</v>
      </c>
      <c r="F137" s="10" t="s">
        <v>472</v>
      </c>
      <c r="G137" s="10"/>
      <c r="H137" s="10" t="s">
        <v>39</v>
      </c>
      <c r="I137" s="10">
        <v>4</v>
      </c>
      <c r="J137" s="10">
        <v>0</v>
      </c>
      <c r="K137" s="10">
        <f t="shared" si="0"/>
        <v>4</v>
      </c>
      <c r="L137" s="10">
        <v>0</v>
      </c>
      <c r="M137" s="10">
        <f t="shared" si="1"/>
        <v>0</v>
      </c>
      <c r="N137" s="10">
        <v>0</v>
      </c>
      <c r="O137" s="10">
        <v>1</v>
      </c>
      <c r="P137" s="10" t="s">
        <v>267</v>
      </c>
      <c r="Q137" s="10">
        <v>0</v>
      </c>
      <c r="R137" s="10"/>
      <c r="S137" s="10"/>
      <c r="T137" s="10"/>
      <c r="U137" s="10">
        <v>2018</v>
      </c>
      <c r="V137" s="10" t="s">
        <v>458</v>
      </c>
      <c r="W137" s="10" t="s">
        <v>459</v>
      </c>
      <c r="X137" s="10"/>
      <c r="Y137" s="10"/>
      <c r="Z137" s="10"/>
      <c r="AA137" s="10"/>
      <c r="AB137" s="10"/>
      <c r="AC137" s="10" t="s">
        <v>281</v>
      </c>
      <c r="AD137" s="10"/>
      <c r="AE137" s="10" t="s">
        <v>282</v>
      </c>
      <c r="AF137" s="10"/>
      <c r="AG137" s="10" t="s">
        <v>283</v>
      </c>
      <c r="AH137" s="10"/>
    </row>
    <row r="138" spans="1:34" ht="15">
      <c r="A138" s="10" t="s">
        <v>457</v>
      </c>
      <c r="B138" s="10" t="s">
        <v>104</v>
      </c>
      <c r="C138" s="10" t="s">
        <v>105</v>
      </c>
      <c r="D138" s="10" t="s">
        <v>106</v>
      </c>
      <c r="E138" s="10" t="s">
        <v>473</v>
      </c>
      <c r="F138" s="10" t="s">
        <v>474</v>
      </c>
      <c r="G138" s="10"/>
      <c r="H138" s="10" t="s">
        <v>39</v>
      </c>
      <c r="I138" s="10">
        <v>2</v>
      </c>
      <c r="J138" s="10">
        <v>2</v>
      </c>
      <c r="K138" s="10">
        <f t="shared" si="0"/>
        <v>0</v>
      </c>
      <c r="L138" s="10">
        <f>J138/I138</f>
        <v>1</v>
      </c>
      <c r="M138" s="10">
        <f t="shared" si="1"/>
        <v>0.3010299956639812</v>
      </c>
      <c r="N138" s="10">
        <v>1</v>
      </c>
      <c r="O138" s="10">
        <v>1</v>
      </c>
      <c r="P138" s="10" t="s">
        <v>267</v>
      </c>
      <c r="Q138" s="10">
        <v>0</v>
      </c>
      <c r="R138" s="10"/>
      <c r="S138" s="10"/>
      <c r="T138" s="10"/>
      <c r="U138" s="10">
        <v>2018</v>
      </c>
      <c r="V138" s="10" t="s">
        <v>458</v>
      </c>
      <c r="W138" s="10" t="s">
        <v>459</v>
      </c>
      <c r="X138" s="10"/>
      <c r="Y138" s="10"/>
      <c r="Z138" s="10"/>
      <c r="AA138" s="10"/>
      <c r="AB138" s="10"/>
      <c r="AC138" s="10" t="s">
        <v>281</v>
      </c>
      <c r="AD138" s="10"/>
      <c r="AE138" s="10" t="s">
        <v>282</v>
      </c>
      <c r="AF138" s="10"/>
      <c r="AG138" s="10" t="s">
        <v>283</v>
      </c>
      <c r="AH138" s="10"/>
    </row>
    <row r="139" spans="1:34" ht="15">
      <c r="A139" s="10" t="s">
        <v>457</v>
      </c>
      <c r="B139" s="12" t="s">
        <v>33</v>
      </c>
      <c r="C139" s="10" t="s">
        <v>43</v>
      </c>
      <c r="D139" s="10" t="s">
        <v>44</v>
      </c>
      <c r="E139" s="10" t="s">
        <v>45</v>
      </c>
      <c r="F139" s="10" t="s">
        <v>46</v>
      </c>
      <c r="G139" s="10"/>
      <c r="H139" s="10" t="s">
        <v>369</v>
      </c>
      <c r="I139" s="10">
        <v>121</v>
      </c>
      <c r="J139" s="10">
        <v>0</v>
      </c>
      <c r="K139" s="10">
        <f t="shared" si="0"/>
        <v>121</v>
      </c>
      <c r="L139" s="10">
        <v>0</v>
      </c>
      <c r="M139" s="10">
        <f t="shared" si="1"/>
        <v>0</v>
      </c>
      <c r="N139" s="10">
        <v>0</v>
      </c>
      <c r="O139" s="10">
        <v>1</v>
      </c>
      <c r="P139" s="10" t="s">
        <v>267</v>
      </c>
      <c r="Q139" s="10">
        <v>0</v>
      </c>
      <c r="R139" s="10"/>
      <c r="S139" s="10"/>
      <c r="T139" s="10"/>
      <c r="U139" s="10">
        <v>2018</v>
      </c>
      <c r="V139" s="10" t="s">
        <v>458</v>
      </c>
      <c r="W139" s="10" t="s">
        <v>459</v>
      </c>
      <c r="X139" s="10"/>
      <c r="Y139" s="10"/>
      <c r="Z139" s="10"/>
      <c r="AA139" s="10"/>
      <c r="AB139" s="10"/>
      <c r="AC139" s="10" t="s">
        <v>281</v>
      </c>
      <c r="AD139" s="10"/>
      <c r="AE139" s="10" t="s">
        <v>282</v>
      </c>
      <c r="AF139" s="10"/>
      <c r="AG139" s="10" t="s">
        <v>283</v>
      </c>
      <c r="AH139" s="10"/>
    </row>
    <row r="140" spans="1:34" ht="15">
      <c r="A140" s="10" t="s">
        <v>457</v>
      </c>
      <c r="B140" s="10" t="s">
        <v>33</v>
      </c>
      <c r="C140" s="10" t="s">
        <v>60</v>
      </c>
      <c r="D140" s="10" t="s">
        <v>69</v>
      </c>
      <c r="E140" s="10" t="s">
        <v>70</v>
      </c>
      <c r="F140" s="10" t="s">
        <v>71</v>
      </c>
      <c r="G140" s="10"/>
      <c r="H140" s="10" t="s">
        <v>369</v>
      </c>
      <c r="I140" s="10">
        <v>14</v>
      </c>
      <c r="J140" s="10">
        <v>0</v>
      </c>
      <c r="K140" s="10">
        <f t="shared" si="0"/>
        <v>14</v>
      </c>
      <c r="L140" s="10">
        <v>0</v>
      </c>
      <c r="M140" s="10">
        <f t="shared" si="1"/>
        <v>0</v>
      </c>
      <c r="N140" s="10">
        <v>0</v>
      </c>
      <c r="O140" s="10">
        <v>1</v>
      </c>
      <c r="P140" s="10" t="s">
        <v>267</v>
      </c>
      <c r="Q140" s="10">
        <v>0</v>
      </c>
      <c r="R140" s="10"/>
      <c r="S140" s="10"/>
      <c r="T140" s="10"/>
      <c r="U140" s="10">
        <v>2018</v>
      </c>
      <c r="V140" s="10" t="s">
        <v>458</v>
      </c>
      <c r="W140" s="10" t="s">
        <v>459</v>
      </c>
      <c r="X140" s="10"/>
      <c r="Y140" s="10"/>
      <c r="Z140" s="10"/>
      <c r="AA140" s="10"/>
      <c r="AB140" s="10"/>
      <c r="AC140" s="10" t="s">
        <v>281</v>
      </c>
      <c r="AD140" s="10"/>
      <c r="AE140" s="10" t="s">
        <v>282</v>
      </c>
      <c r="AF140" s="10"/>
      <c r="AG140" s="10" t="s">
        <v>283</v>
      </c>
      <c r="AH140" s="10"/>
    </row>
    <row r="141" spans="1:34" ht="15">
      <c r="A141" s="10" t="s">
        <v>457</v>
      </c>
      <c r="B141" s="10" t="s">
        <v>33</v>
      </c>
      <c r="C141" s="10" t="s">
        <v>60</v>
      </c>
      <c r="D141" s="10" t="s">
        <v>61</v>
      </c>
      <c r="E141" s="10" t="s">
        <v>62</v>
      </c>
      <c r="F141" s="10" t="s">
        <v>63</v>
      </c>
      <c r="G141" s="10"/>
      <c r="H141" s="10" t="s">
        <v>369</v>
      </c>
      <c r="I141" s="10">
        <v>323</v>
      </c>
      <c r="J141" s="10">
        <v>3</v>
      </c>
      <c r="K141" s="10">
        <f t="shared" si="0"/>
        <v>320</v>
      </c>
      <c r="L141" s="10">
        <f t="shared" ref="L141:L142" si="12">J141/I141</f>
        <v>9.2879256965944269E-3</v>
      </c>
      <c r="M141" s="10">
        <f t="shared" si="1"/>
        <v>2.3305286585118604E-2</v>
      </c>
      <c r="N141" s="10">
        <v>1</v>
      </c>
      <c r="O141" s="10">
        <v>1</v>
      </c>
      <c r="P141" s="10" t="s">
        <v>267</v>
      </c>
      <c r="Q141" s="10">
        <v>0</v>
      </c>
      <c r="R141" s="10"/>
      <c r="S141" s="10"/>
      <c r="T141" s="10"/>
      <c r="U141" s="10">
        <v>2018</v>
      </c>
      <c r="V141" s="10" t="s">
        <v>458</v>
      </c>
      <c r="W141" s="10" t="s">
        <v>459</v>
      </c>
      <c r="X141" s="10"/>
      <c r="Y141" s="10"/>
      <c r="Z141" s="10"/>
      <c r="AA141" s="10"/>
      <c r="AB141" s="10"/>
      <c r="AC141" s="10" t="s">
        <v>281</v>
      </c>
      <c r="AD141" s="10"/>
      <c r="AE141" s="10" t="s">
        <v>282</v>
      </c>
      <c r="AF141" s="10"/>
      <c r="AG141" s="10" t="s">
        <v>283</v>
      </c>
      <c r="AH141" s="10"/>
    </row>
    <row r="142" spans="1:34" ht="15">
      <c r="A142" s="10" t="s">
        <v>457</v>
      </c>
      <c r="B142" s="10" t="s">
        <v>104</v>
      </c>
      <c r="C142" s="10" t="s">
        <v>124</v>
      </c>
      <c r="D142" s="10" t="s">
        <v>125</v>
      </c>
      <c r="E142" s="21" t="s">
        <v>460</v>
      </c>
      <c r="F142" s="10" t="s">
        <v>461</v>
      </c>
      <c r="G142" s="10"/>
      <c r="H142" s="10" t="s">
        <v>369</v>
      </c>
      <c r="I142" s="10">
        <v>44</v>
      </c>
      <c r="J142" s="10">
        <v>1</v>
      </c>
      <c r="K142" s="10">
        <f t="shared" si="0"/>
        <v>43</v>
      </c>
      <c r="L142" s="10">
        <f t="shared" si="12"/>
        <v>2.2727272727272728E-2</v>
      </c>
      <c r="M142" s="10">
        <f t="shared" si="1"/>
        <v>3.7351197192867898E-2</v>
      </c>
      <c r="N142" s="10">
        <v>1</v>
      </c>
      <c r="O142" s="10">
        <v>1</v>
      </c>
      <c r="P142" s="10" t="s">
        <v>267</v>
      </c>
      <c r="Q142" s="10">
        <v>0</v>
      </c>
      <c r="R142" s="10"/>
      <c r="S142" s="10"/>
      <c r="T142" s="10"/>
      <c r="U142" s="10">
        <v>2018</v>
      </c>
      <c r="V142" s="10" t="s">
        <v>458</v>
      </c>
      <c r="W142" s="10" t="s">
        <v>459</v>
      </c>
      <c r="X142" s="10"/>
      <c r="Y142" s="10"/>
      <c r="Z142" s="10"/>
      <c r="AA142" s="10"/>
      <c r="AB142" s="10"/>
      <c r="AC142" s="10" t="s">
        <v>281</v>
      </c>
      <c r="AD142" s="10"/>
      <c r="AE142" s="10" t="s">
        <v>282</v>
      </c>
      <c r="AF142" s="10"/>
      <c r="AG142" s="10" t="s">
        <v>283</v>
      </c>
      <c r="AH142" s="10"/>
    </row>
    <row r="143" spans="1:34" ht="15">
      <c r="A143" s="10" t="s">
        <v>457</v>
      </c>
      <c r="B143" s="12" t="s">
        <v>33</v>
      </c>
      <c r="C143" s="10" t="s">
        <v>43</v>
      </c>
      <c r="D143" s="10" t="s">
        <v>44</v>
      </c>
      <c r="E143" s="10" t="s">
        <v>99</v>
      </c>
      <c r="F143" s="10" t="s">
        <v>100</v>
      </c>
      <c r="G143" s="10"/>
      <c r="H143" s="10" t="s">
        <v>369</v>
      </c>
      <c r="I143" s="10">
        <v>2</v>
      </c>
      <c r="J143" s="10">
        <v>0</v>
      </c>
      <c r="K143" s="10">
        <f t="shared" si="0"/>
        <v>2</v>
      </c>
      <c r="L143" s="10">
        <v>0</v>
      </c>
      <c r="M143" s="10">
        <f t="shared" si="1"/>
        <v>0</v>
      </c>
      <c r="N143" s="10">
        <v>0</v>
      </c>
      <c r="O143" s="10">
        <v>1</v>
      </c>
      <c r="P143" s="10" t="s">
        <v>267</v>
      </c>
      <c r="Q143" s="10">
        <v>0</v>
      </c>
      <c r="R143" s="10"/>
      <c r="S143" s="10"/>
      <c r="T143" s="10"/>
      <c r="U143" s="10">
        <v>2018</v>
      </c>
      <c r="V143" s="10" t="s">
        <v>458</v>
      </c>
      <c r="W143" s="10" t="s">
        <v>459</v>
      </c>
      <c r="X143" s="10"/>
      <c r="Y143" s="10"/>
      <c r="Z143" s="10"/>
      <c r="AA143" s="10"/>
      <c r="AB143" s="10"/>
      <c r="AC143" s="10" t="s">
        <v>281</v>
      </c>
      <c r="AD143" s="10"/>
      <c r="AE143" s="10" t="s">
        <v>282</v>
      </c>
      <c r="AF143" s="10"/>
      <c r="AG143" s="10" t="s">
        <v>283</v>
      </c>
      <c r="AH143" s="10"/>
    </row>
    <row r="144" spans="1:34" ht="15">
      <c r="A144" s="10" t="s">
        <v>457</v>
      </c>
      <c r="B144" s="10" t="s">
        <v>104</v>
      </c>
      <c r="C144" s="10" t="s">
        <v>105</v>
      </c>
      <c r="D144" s="10" t="s">
        <v>106</v>
      </c>
      <c r="E144" s="10" t="s">
        <v>462</v>
      </c>
      <c r="F144" s="10" t="s">
        <v>463</v>
      </c>
      <c r="G144" s="10"/>
      <c r="H144" s="10" t="s">
        <v>369</v>
      </c>
      <c r="I144" s="10">
        <v>1</v>
      </c>
      <c r="J144" s="10">
        <v>0</v>
      </c>
      <c r="K144" s="10">
        <f t="shared" si="0"/>
        <v>1</v>
      </c>
      <c r="L144" s="10">
        <v>0</v>
      </c>
      <c r="M144" s="10">
        <f t="shared" si="1"/>
        <v>0</v>
      </c>
      <c r="N144" s="10">
        <v>0</v>
      </c>
      <c r="O144" s="10">
        <v>1</v>
      </c>
      <c r="P144" s="10" t="s">
        <v>267</v>
      </c>
      <c r="Q144" s="10">
        <v>0</v>
      </c>
      <c r="R144" s="10"/>
      <c r="S144" s="10"/>
      <c r="T144" s="10"/>
      <c r="U144" s="10">
        <v>2018</v>
      </c>
      <c r="V144" s="10" t="s">
        <v>458</v>
      </c>
      <c r="W144" s="10" t="s">
        <v>459</v>
      </c>
      <c r="X144" s="10"/>
      <c r="Y144" s="10"/>
      <c r="Z144" s="10"/>
      <c r="AA144" s="10"/>
      <c r="AB144" s="10"/>
      <c r="AC144" s="10" t="s">
        <v>281</v>
      </c>
      <c r="AD144" s="10"/>
      <c r="AE144" s="10" t="s">
        <v>282</v>
      </c>
      <c r="AF144" s="10"/>
      <c r="AG144" s="10" t="s">
        <v>283</v>
      </c>
      <c r="AH144" s="10"/>
    </row>
    <row r="145" spans="1:34" ht="15">
      <c r="A145" s="21" t="s">
        <v>457</v>
      </c>
      <c r="B145" s="10" t="s">
        <v>104</v>
      </c>
      <c r="C145" s="10" t="s">
        <v>105</v>
      </c>
      <c r="D145" s="10" t="s">
        <v>464</v>
      </c>
      <c r="E145" s="17" t="s">
        <v>465</v>
      </c>
      <c r="F145" s="10" t="s">
        <v>466</v>
      </c>
      <c r="G145" s="10"/>
      <c r="H145" s="10" t="s">
        <v>369</v>
      </c>
      <c r="I145" s="10">
        <v>6</v>
      </c>
      <c r="J145" s="10">
        <v>1</v>
      </c>
      <c r="K145" s="10">
        <f t="shared" si="0"/>
        <v>5</v>
      </c>
      <c r="L145" s="10">
        <f t="shared" ref="L145:L146" si="13">J145/I145</f>
        <v>0.16666666666666666</v>
      </c>
      <c r="M145" s="10">
        <f t="shared" si="1"/>
        <v>0.12969187506394059</v>
      </c>
      <c r="N145" s="10">
        <v>1</v>
      </c>
      <c r="O145" s="10">
        <v>1</v>
      </c>
      <c r="P145" s="10" t="s">
        <v>267</v>
      </c>
      <c r="Q145" s="10">
        <v>0</v>
      </c>
      <c r="R145" s="10"/>
      <c r="S145" s="10"/>
      <c r="T145" s="10"/>
      <c r="U145" s="10">
        <v>2018</v>
      </c>
      <c r="V145" s="10" t="s">
        <v>458</v>
      </c>
      <c r="W145" s="10" t="s">
        <v>459</v>
      </c>
      <c r="X145" s="10"/>
      <c r="Y145" s="10"/>
      <c r="Z145" s="10"/>
      <c r="AA145" s="10"/>
      <c r="AB145" s="10"/>
      <c r="AC145" s="10" t="s">
        <v>281</v>
      </c>
      <c r="AD145" s="10"/>
      <c r="AE145" s="10" t="s">
        <v>282</v>
      </c>
      <c r="AF145" s="10"/>
      <c r="AG145" s="10" t="s">
        <v>283</v>
      </c>
      <c r="AH145" s="10"/>
    </row>
    <row r="146" spans="1:34" ht="15">
      <c r="A146" s="21" t="s">
        <v>457</v>
      </c>
      <c r="B146" s="12" t="s">
        <v>33</v>
      </c>
      <c r="C146" s="10" t="s">
        <v>150</v>
      </c>
      <c r="D146" s="10" t="s">
        <v>151</v>
      </c>
      <c r="E146" s="10" t="s">
        <v>152</v>
      </c>
      <c r="F146" s="10" t="s">
        <v>153</v>
      </c>
      <c r="G146" s="10"/>
      <c r="H146" s="10" t="s">
        <v>369</v>
      </c>
      <c r="I146" s="21">
        <v>223</v>
      </c>
      <c r="J146" s="10">
        <v>1</v>
      </c>
      <c r="K146" s="10">
        <f t="shared" si="0"/>
        <v>222</v>
      </c>
      <c r="L146" s="10">
        <f t="shared" si="13"/>
        <v>4.4843049327354259E-3</v>
      </c>
      <c r="M146" s="10">
        <f t="shared" si="1"/>
        <v>1.0530515080933455E-2</v>
      </c>
      <c r="N146" s="10">
        <v>1</v>
      </c>
      <c r="O146" s="10">
        <v>1</v>
      </c>
      <c r="P146" s="10" t="s">
        <v>267</v>
      </c>
      <c r="Q146" s="10">
        <v>0</v>
      </c>
      <c r="R146" s="10"/>
      <c r="S146" s="10"/>
      <c r="T146" s="10"/>
      <c r="U146" s="10">
        <v>2018</v>
      </c>
      <c r="V146" s="10" t="s">
        <v>458</v>
      </c>
      <c r="W146" s="10" t="s">
        <v>459</v>
      </c>
      <c r="X146" s="10"/>
      <c r="Y146" s="10"/>
      <c r="Z146" s="10"/>
      <c r="AA146" s="10"/>
      <c r="AB146" s="10"/>
      <c r="AC146" s="10" t="s">
        <v>281</v>
      </c>
      <c r="AD146" s="10"/>
      <c r="AE146" s="10" t="s">
        <v>282</v>
      </c>
      <c r="AF146" s="10"/>
      <c r="AG146" s="10" t="s">
        <v>283</v>
      </c>
      <c r="AH146" s="10"/>
    </row>
    <row r="147" spans="1:34" ht="15">
      <c r="A147" s="21" t="s">
        <v>457</v>
      </c>
      <c r="B147" s="10" t="s">
        <v>104</v>
      </c>
      <c r="C147" s="10" t="s">
        <v>124</v>
      </c>
      <c r="D147" s="10" t="s">
        <v>125</v>
      </c>
      <c r="E147" s="10" t="s">
        <v>126</v>
      </c>
      <c r="F147" s="10" t="s">
        <v>127</v>
      </c>
      <c r="G147" s="10"/>
      <c r="H147" s="10" t="s">
        <v>369</v>
      </c>
      <c r="I147" s="10">
        <v>12</v>
      </c>
      <c r="J147" s="10">
        <v>0</v>
      </c>
      <c r="K147" s="10">
        <f t="shared" si="0"/>
        <v>12</v>
      </c>
      <c r="L147" s="10">
        <v>0</v>
      </c>
      <c r="M147" s="10">
        <f t="shared" si="1"/>
        <v>0</v>
      </c>
      <c r="N147" s="10">
        <v>0</v>
      </c>
      <c r="O147" s="10">
        <v>1</v>
      </c>
      <c r="P147" s="10" t="s">
        <v>267</v>
      </c>
      <c r="Q147" s="10">
        <v>0</v>
      </c>
      <c r="R147" s="10"/>
      <c r="S147" s="10"/>
      <c r="T147" s="10"/>
      <c r="U147" s="10">
        <v>2018</v>
      </c>
      <c r="V147" s="10" t="s">
        <v>458</v>
      </c>
      <c r="W147" s="10" t="s">
        <v>459</v>
      </c>
      <c r="X147" s="10"/>
      <c r="Y147" s="10"/>
      <c r="Z147" s="10"/>
      <c r="AA147" s="10"/>
      <c r="AB147" s="10"/>
      <c r="AC147" s="10" t="s">
        <v>281</v>
      </c>
      <c r="AD147" s="10"/>
      <c r="AE147" s="10" t="s">
        <v>282</v>
      </c>
      <c r="AF147" s="10"/>
      <c r="AG147" s="10" t="s">
        <v>283</v>
      </c>
      <c r="AH147" s="10"/>
    </row>
    <row r="148" spans="1:34" ht="15">
      <c r="A148" s="21" t="s">
        <v>457</v>
      </c>
      <c r="B148" s="10" t="s">
        <v>104</v>
      </c>
      <c r="C148" s="10" t="s">
        <v>105</v>
      </c>
      <c r="D148" s="10" t="s">
        <v>106</v>
      </c>
      <c r="E148" s="10" t="s">
        <v>467</v>
      </c>
      <c r="F148" s="10" t="s">
        <v>468</v>
      </c>
      <c r="G148" s="10"/>
      <c r="H148" s="10" t="s">
        <v>369</v>
      </c>
      <c r="I148" s="10">
        <v>14</v>
      </c>
      <c r="J148" s="10">
        <v>0</v>
      </c>
      <c r="K148" s="10">
        <f t="shared" si="0"/>
        <v>14</v>
      </c>
      <c r="L148" s="10">
        <v>0</v>
      </c>
      <c r="M148" s="10">
        <f t="shared" si="1"/>
        <v>0</v>
      </c>
      <c r="N148" s="10">
        <v>0</v>
      </c>
      <c r="O148" s="10">
        <v>1</v>
      </c>
      <c r="P148" s="10" t="s">
        <v>267</v>
      </c>
      <c r="Q148" s="10">
        <v>0</v>
      </c>
      <c r="R148" s="10"/>
      <c r="S148" s="10"/>
      <c r="T148" s="10"/>
      <c r="U148" s="10">
        <v>2018</v>
      </c>
      <c r="V148" s="10" t="s">
        <v>458</v>
      </c>
      <c r="W148" s="10" t="s">
        <v>459</v>
      </c>
      <c r="X148" s="10"/>
      <c r="Y148" s="10"/>
      <c r="Z148" s="10"/>
      <c r="AA148" s="10"/>
      <c r="AB148" s="10"/>
      <c r="AC148" s="10" t="s">
        <v>281</v>
      </c>
      <c r="AD148" s="10"/>
      <c r="AE148" s="10" t="s">
        <v>282</v>
      </c>
      <c r="AF148" s="10"/>
      <c r="AG148" s="10" t="s">
        <v>283</v>
      </c>
      <c r="AH148" s="10"/>
    </row>
    <row r="149" spans="1:34" ht="15">
      <c r="A149" s="21" t="s">
        <v>457</v>
      </c>
      <c r="B149" s="12" t="s">
        <v>33</v>
      </c>
      <c r="C149" s="10" t="s">
        <v>43</v>
      </c>
      <c r="D149" s="10" t="s">
        <v>54</v>
      </c>
      <c r="E149" s="10" t="s">
        <v>55</v>
      </c>
      <c r="F149" s="10" t="s">
        <v>56</v>
      </c>
      <c r="G149" s="10"/>
      <c r="H149" s="10" t="s">
        <v>369</v>
      </c>
      <c r="I149" s="10">
        <v>14</v>
      </c>
      <c r="J149" s="10">
        <v>0</v>
      </c>
      <c r="K149" s="10">
        <f t="shared" si="0"/>
        <v>14</v>
      </c>
      <c r="L149" s="10">
        <v>0</v>
      </c>
      <c r="M149" s="10">
        <f t="shared" si="1"/>
        <v>0</v>
      </c>
      <c r="N149" s="10">
        <v>0</v>
      </c>
      <c r="O149" s="10">
        <v>1</v>
      </c>
      <c r="P149" s="10" t="s">
        <v>267</v>
      </c>
      <c r="Q149" s="10">
        <v>0</v>
      </c>
      <c r="R149" s="10"/>
      <c r="S149" s="10"/>
      <c r="T149" s="10"/>
      <c r="U149" s="10">
        <v>2018</v>
      </c>
      <c r="V149" s="10" t="s">
        <v>458</v>
      </c>
      <c r="W149" s="10" t="s">
        <v>459</v>
      </c>
      <c r="X149" s="10"/>
      <c r="Y149" s="10"/>
      <c r="Z149" s="10"/>
      <c r="AA149" s="10"/>
      <c r="AB149" s="10"/>
      <c r="AC149" s="10" t="s">
        <v>281</v>
      </c>
      <c r="AD149" s="10"/>
      <c r="AE149" s="10" t="s">
        <v>282</v>
      </c>
      <c r="AF149" s="10"/>
      <c r="AG149" s="10" t="s">
        <v>283</v>
      </c>
      <c r="AH149" s="10"/>
    </row>
    <row r="150" spans="1:34" ht="15">
      <c r="A150" s="21" t="s">
        <v>457</v>
      </c>
      <c r="B150" s="10" t="s">
        <v>104</v>
      </c>
      <c r="C150" s="10" t="s">
        <v>109</v>
      </c>
      <c r="D150" s="10" t="s">
        <v>110</v>
      </c>
      <c r="E150" s="10" t="s">
        <v>111</v>
      </c>
      <c r="F150" s="10" t="s">
        <v>112</v>
      </c>
      <c r="G150" s="10"/>
      <c r="H150" s="10" t="s">
        <v>369</v>
      </c>
      <c r="I150" s="10">
        <v>9</v>
      </c>
      <c r="J150" s="10">
        <v>0</v>
      </c>
      <c r="K150" s="10">
        <f t="shared" si="0"/>
        <v>9</v>
      </c>
      <c r="L150" s="10">
        <v>0</v>
      </c>
      <c r="M150" s="10">
        <f t="shared" si="1"/>
        <v>0</v>
      </c>
      <c r="N150" s="10">
        <v>0</v>
      </c>
      <c r="O150" s="10">
        <v>1</v>
      </c>
      <c r="P150" s="10" t="s">
        <v>267</v>
      </c>
      <c r="Q150" s="10">
        <v>0</v>
      </c>
      <c r="R150" s="10"/>
      <c r="S150" s="10"/>
      <c r="T150" s="10"/>
      <c r="U150" s="10">
        <v>2018</v>
      </c>
      <c r="V150" s="10" t="s">
        <v>458</v>
      </c>
      <c r="W150" s="10" t="s">
        <v>459</v>
      </c>
      <c r="X150" s="10"/>
      <c r="Y150" s="10"/>
      <c r="Z150" s="10"/>
      <c r="AA150" s="10"/>
      <c r="AB150" s="10"/>
      <c r="AC150" s="10" t="s">
        <v>281</v>
      </c>
      <c r="AD150" s="10"/>
      <c r="AE150" s="10" t="s">
        <v>282</v>
      </c>
      <c r="AF150" s="10"/>
      <c r="AG150" s="10" t="s">
        <v>283</v>
      </c>
      <c r="AH150" s="10"/>
    </row>
    <row r="151" spans="1:34" ht="15">
      <c r="A151" s="21" t="s">
        <v>457</v>
      </c>
      <c r="B151" s="12" t="s">
        <v>33</v>
      </c>
      <c r="C151" s="10" t="s">
        <v>43</v>
      </c>
      <c r="D151" s="10" t="s">
        <v>44</v>
      </c>
      <c r="E151" s="10" t="s">
        <v>58</v>
      </c>
      <c r="F151" s="10" t="s">
        <v>59</v>
      </c>
      <c r="G151" s="10"/>
      <c r="H151" s="10" t="s">
        <v>369</v>
      </c>
      <c r="I151" s="10">
        <v>35</v>
      </c>
      <c r="J151" s="10">
        <v>0</v>
      </c>
      <c r="K151" s="10">
        <f t="shared" si="0"/>
        <v>35</v>
      </c>
      <c r="L151" s="10">
        <v>0</v>
      </c>
      <c r="M151" s="10">
        <f t="shared" si="1"/>
        <v>0</v>
      </c>
      <c r="N151" s="10">
        <v>0</v>
      </c>
      <c r="O151" s="10">
        <v>1</v>
      </c>
      <c r="P151" s="10" t="s">
        <v>267</v>
      </c>
      <c r="Q151" s="10">
        <v>0</v>
      </c>
      <c r="R151" s="10"/>
      <c r="S151" s="10"/>
      <c r="T151" s="10"/>
      <c r="U151" s="10">
        <v>2018</v>
      </c>
      <c r="V151" s="10" t="s">
        <v>458</v>
      </c>
      <c r="W151" s="10" t="s">
        <v>459</v>
      </c>
      <c r="X151" s="10"/>
      <c r="Y151" s="10"/>
      <c r="Z151" s="10"/>
      <c r="AA151" s="10"/>
      <c r="AB151" s="10"/>
      <c r="AC151" s="10" t="s">
        <v>281</v>
      </c>
      <c r="AD151" s="10"/>
      <c r="AE151" s="10" t="s">
        <v>282</v>
      </c>
      <c r="AF151" s="10"/>
      <c r="AG151" s="10" t="s">
        <v>283</v>
      </c>
      <c r="AH151" s="10"/>
    </row>
    <row r="152" spans="1:34" ht="15">
      <c r="A152" s="10" t="s">
        <v>457</v>
      </c>
      <c r="B152" s="10" t="s">
        <v>104</v>
      </c>
      <c r="C152" s="10" t="s">
        <v>105</v>
      </c>
      <c r="D152" s="10" t="s">
        <v>106</v>
      </c>
      <c r="E152" s="17" t="s">
        <v>469</v>
      </c>
      <c r="F152" s="10" t="s">
        <v>470</v>
      </c>
      <c r="G152" s="10"/>
      <c r="H152" s="10" t="s">
        <v>369</v>
      </c>
      <c r="I152" s="10">
        <v>1</v>
      </c>
      <c r="J152" s="10">
        <v>1</v>
      </c>
      <c r="K152" s="10">
        <f t="shared" si="0"/>
        <v>0</v>
      </c>
      <c r="L152" s="10">
        <f>J152/I152</f>
        <v>1</v>
      </c>
      <c r="M152" s="10">
        <f t="shared" si="1"/>
        <v>0</v>
      </c>
      <c r="N152" s="10">
        <v>0</v>
      </c>
      <c r="O152" s="10">
        <v>1</v>
      </c>
      <c r="P152" s="10" t="s">
        <v>267</v>
      </c>
      <c r="Q152" s="10">
        <v>0</v>
      </c>
      <c r="R152" s="10"/>
      <c r="S152" s="10"/>
      <c r="T152" s="10"/>
      <c r="U152" s="10">
        <v>2018</v>
      </c>
      <c r="V152" s="10" t="s">
        <v>458</v>
      </c>
      <c r="W152" s="10" t="s">
        <v>459</v>
      </c>
      <c r="X152" s="10"/>
      <c r="Y152" s="10"/>
      <c r="Z152" s="10"/>
      <c r="AA152" s="10"/>
      <c r="AB152" s="10"/>
      <c r="AC152" s="10" t="s">
        <v>281</v>
      </c>
      <c r="AD152" s="10"/>
      <c r="AE152" s="10" t="s">
        <v>282</v>
      </c>
      <c r="AF152" s="10"/>
      <c r="AG152" s="10" t="s">
        <v>283</v>
      </c>
      <c r="AH152" s="10"/>
    </row>
    <row r="153" spans="1:34" ht="15">
      <c r="A153" s="10" t="s">
        <v>457</v>
      </c>
      <c r="B153" s="12" t="s">
        <v>33</v>
      </c>
      <c r="C153" s="10" t="s">
        <v>34</v>
      </c>
      <c r="D153" s="10" t="s">
        <v>35</v>
      </c>
      <c r="E153" s="10" t="s">
        <v>471</v>
      </c>
      <c r="F153" s="10" t="s">
        <v>472</v>
      </c>
      <c r="G153" s="10"/>
      <c r="H153" s="10" t="s">
        <v>369</v>
      </c>
      <c r="I153" s="10">
        <v>4</v>
      </c>
      <c r="J153" s="10">
        <v>0</v>
      </c>
      <c r="K153" s="10">
        <f t="shared" si="0"/>
        <v>4</v>
      </c>
      <c r="L153" s="10">
        <v>0</v>
      </c>
      <c r="M153" s="10">
        <f t="shared" si="1"/>
        <v>0</v>
      </c>
      <c r="N153" s="10">
        <v>0</v>
      </c>
      <c r="O153" s="10">
        <v>1</v>
      </c>
      <c r="P153" s="10" t="s">
        <v>267</v>
      </c>
      <c r="Q153" s="10">
        <v>0</v>
      </c>
      <c r="R153" s="10"/>
      <c r="S153" s="10"/>
      <c r="T153" s="10"/>
      <c r="U153" s="10">
        <v>2018</v>
      </c>
      <c r="V153" s="10" t="s">
        <v>458</v>
      </c>
      <c r="W153" s="10" t="s">
        <v>459</v>
      </c>
      <c r="X153" s="10"/>
      <c r="Y153" s="10"/>
      <c r="Z153" s="10"/>
      <c r="AA153" s="10"/>
      <c r="AB153" s="10"/>
      <c r="AC153" s="10" t="s">
        <v>281</v>
      </c>
      <c r="AD153" s="10"/>
      <c r="AE153" s="10" t="s">
        <v>282</v>
      </c>
      <c r="AF153" s="10"/>
      <c r="AG153" s="10" t="s">
        <v>283</v>
      </c>
      <c r="AH153" s="10"/>
    </row>
    <row r="154" spans="1:34" ht="15">
      <c r="A154" s="10" t="s">
        <v>457</v>
      </c>
      <c r="B154" s="10" t="s">
        <v>104</v>
      </c>
      <c r="C154" s="10" t="s">
        <v>105</v>
      </c>
      <c r="D154" s="10" t="s">
        <v>106</v>
      </c>
      <c r="E154" s="10" t="s">
        <v>473</v>
      </c>
      <c r="F154" s="10" t="s">
        <v>474</v>
      </c>
      <c r="G154" s="10"/>
      <c r="H154" s="10" t="s">
        <v>369</v>
      </c>
      <c r="I154" s="10">
        <v>2</v>
      </c>
      <c r="J154" s="10">
        <v>0</v>
      </c>
      <c r="K154" s="10">
        <f t="shared" si="0"/>
        <v>2</v>
      </c>
      <c r="L154" s="10">
        <v>0</v>
      </c>
      <c r="M154" s="10">
        <f t="shared" si="1"/>
        <v>0</v>
      </c>
      <c r="N154" s="10">
        <v>0</v>
      </c>
      <c r="O154" s="10">
        <v>1</v>
      </c>
      <c r="P154" s="10" t="s">
        <v>267</v>
      </c>
      <c r="Q154" s="10">
        <v>0</v>
      </c>
      <c r="R154" s="10"/>
      <c r="S154" s="10"/>
      <c r="T154" s="10"/>
      <c r="U154" s="10">
        <v>2018</v>
      </c>
      <c r="V154" s="10" t="s">
        <v>458</v>
      </c>
      <c r="W154" s="10" t="s">
        <v>459</v>
      </c>
      <c r="X154" s="10"/>
      <c r="Y154" s="10"/>
      <c r="Z154" s="10"/>
      <c r="AA154" s="10"/>
      <c r="AB154" s="10"/>
      <c r="AC154" s="10" t="s">
        <v>281</v>
      </c>
      <c r="AD154" s="10"/>
      <c r="AE154" s="10" t="s">
        <v>282</v>
      </c>
      <c r="AF154" s="10"/>
      <c r="AG154" s="10" t="s">
        <v>283</v>
      </c>
      <c r="AH154" s="10"/>
    </row>
    <row r="155" spans="1:34" ht="17">
      <c r="A155" s="4" t="s">
        <v>475</v>
      </c>
      <c r="B155" s="10" t="s">
        <v>33</v>
      </c>
      <c r="C155" s="10" t="s">
        <v>60</v>
      </c>
      <c r="D155" s="10" t="s">
        <v>61</v>
      </c>
      <c r="E155" s="10" t="s">
        <v>62</v>
      </c>
      <c r="F155" s="10" t="s">
        <v>303</v>
      </c>
      <c r="G155" s="10"/>
      <c r="H155" s="10" t="s">
        <v>39</v>
      </c>
      <c r="I155" s="10">
        <v>1</v>
      </c>
      <c r="J155" s="10">
        <v>1</v>
      </c>
      <c r="K155" s="10">
        <f t="shared" si="0"/>
        <v>0</v>
      </c>
      <c r="L155" s="10">
        <f t="shared" ref="L155:L157" si="14">J155/I155</f>
        <v>1</v>
      </c>
      <c r="M155" s="10">
        <f t="shared" si="1"/>
        <v>0</v>
      </c>
      <c r="N155" s="10">
        <v>1</v>
      </c>
      <c r="O155" s="10">
        <v>1</v>
      </c>
      <c r="P155" s="10" t="s">
        <v>298</v>
      </c>
      <c r="Q155" s="10">
        <v>1</v>
      </c>
      <c r="R155" s="10"/>
      <c r="S155" s="10"/>
      <c r="T155" s="10"/>
      <c r="U155" s="10">
        <v>2002</v>
      </c>
      <c r="V155" s="10">
        <v>2002</v>
      </c>
      <c r="W155" s="10" t="s">
        <v>279</v>
      </c>
      <c r="X155" s="10" t="s">
        <v>476</v>
      </c>
      <c r="Y155" s="10"/>
      <c r="Z155" s="10"/>
      <c r="AA155" s="10"/>
      <c r="AB155" s="10"/>
      <c r="AC155" s="10" t="s">
        <v>300</v>
      </c>
      <c r="AD155" s="10"/>
      <c r="AE155" s="10" t="s">
        <v>270</v>
      </c>
      <c r="AF155" s="10"/>
      <c r="AG155" s="10"/>
      <c r="AH155" s="10"/>
    </row>
    <row r="156" spans="1:34" ht="17">
      <c r="A156" s="4" t="s">
        <v>475</v>
      </c>
      <c r="B156" s="10" t="s">
        <v>33</v>
      </c>
      <c r="C156" s="10" t="s">
        <v>60</v>
      </c>
      <c r="D156" s="10" t="s">
        <v>61</v>
      </c>
      <c r="E156" s="10" t="s">
        <v>62</v>
      </c>
      <c r="F156" s="10" t="s">
        <v>63</v>
      </c>
      <c r="G156" s="10"/>
      <c r="H156" s="10" t="s">
        <v>39</v>
      </c>
      <c r="I156" s="10">
        <v>1</v>
      </c>
      <c r="J156" s="10">
        <v>1</v>
      </c>
      <c r="K156" s="10">
        <f t="shared" si="0"/>
        <v>0</v>
      </c>
      <c r="L156" s="10">
        <f t="shared" si="14"/>
        <v>1</v>
      </c>
      <c r="M156" s="10">
        <f t="shared" si="1"/>
        <v>0</v>
      </c>
      <c r="N156" s="10">
        <v>1</v>
      </c>
      <c r="O156" s="10">
        <v>1</v>
      </c>
      <c r="P156" s="10" t="s">
        <v>298</v>
      </c>
      <c r="Q156" s="10">
        <v>1</v>
      </c>
      <c r="R156" s="10"/>
      <c r="S156" s="10"/>
      <c r="T156" s="10"/>
      <c r="U156" s="10">
        <v>2002</v>
      </c>
      <c r="V156" s="10">
        <v>2002</v>
      </c>
      <c r="W156" s="10" t="s">
        <v>279</v>
      </c>
      <c r="X156" s="10" t="s">
        <v>476</v>
      </c>
      <c r="Y156" s="10"/>
      <c r="Z156" s="10"/>
      <c r="AA156" s="10"/>
      <c r="AB156" s="10"/>
      <c r="AC156" s="10" t="s">
        <v>300</v>
      </c>
      <c r="AD156" s="10"/>
      <c r="AE156" s="10" t="s">
        <v>270</v>
      </c>
      <c r="AF156" s="10"/>
      <c r="AG156" s="10"/>
      <c r="AH156" s="10"/>
    </row>
    <row r="157" spans="1:34" ht="17">
      <c r="A157" s="4" t="s">
        <v>477</v>
      </c>
      <c r="B157" s="10" t="s">
        <v>75</v>
      </c>
      <c r="C157" s="10" t="s">
        <v>442</v>
      </c>
      <c r="D157" s="10" t="s">
        <v>443</v>
      </c>
      <c r="E157" s="10" t="s">
        <v>444</v>
      </c>
      <c r="F157" s="10" t="s">
        <v>478</v>
      </c>
      <c r="G157" s="12" t="s">
        <v>266</v>
      </c>
      <c r="H157" s="10" t="s">
        <v>39</v>
      </c>
      <c r="I157" s="10">
        <v>7</v>
      </c>
      <c r="J157" s="10">
        <v>7</v>
      </c>
      <c r="K157" s="10">
        <f t="shared" si="0"/>
        <v>0</v>
      </c>
      <c r="L157" s="10">
        <f t="shared" si="14"/>
        <v>1</v>
      </c>
      <c r="M157" s="10">
        <f t="shared" si="1"/>
        <v>0.84509804001425681</v>
      </c>
      <c r="N157" s="10">
        <v>1</v>
      </c>
      <c r="O157" s="10">
        <v>1</v>
      </c>
      <c r="P157" s="10" t="s">
        <v>298</v>
      </c>
      <c r="Q157" s="10">
        <v>1</v>
      </c>
      <c r="R157" s="12"/>
      <c r="S157" s="10"/>
      <c r="T157" s="10"/>
      <c r="U157" s="13">
        <v>2001</v>
      </c>
      <c r="V157" s="13" t="s">
        <v>479</v>
      </c>
      <c r="W157" s="12" t="s">
        <v>279</v>
      </c>
      <c r="X157" s="12" t="s">
        <v>480</v>
      </c>
      <c r="Y157" s="10"/>
      <c r="Z157" s="10"/>
      <c r="AA157" s="10"/>
      <c r="AB157" s="10"/>
      <c r="AC157" s="12" t="s">
        <v>300</v>
      </c>
      <c r="AD157" s="10" t="s">
        <v>301</v>
      </c>
      <c r="AE157" s="12" t="s">
        <v>270</v>
      </c>
      <c r="AF157" s="10"/>
      <c r="AG157" s="11"/>
      <c r="AH157" s="10"/>
    </row>
    <row r="158" spans="1:34" ht="17">
      <c r="A158" s="4" t="s">
        <v>481</v>
      </c>
      <c r="B158" s="12" t="s">
        <v>33</v>
      </c>
      <c r="C158" s="12" t="s">
        <v>60</v>
      </c>
      <c r="D158" s="12" t="s">
        <v>69</v>
      </c>
      <c r="E158" s="10" t="s">
        <v>482</v>
      </c>
      <c r="F158" s="10" t="s">
        <v>483</v>
      </c>
      <c r="G158" s="12" t="s">
        <v>277</v>
      </c>
      <c r="H158" s="10" t="s">
        <v>39</v>
      </c>
      <c r="I158" s="10">
        <v>21</v>
      </c>
      <c r="J158" s="10">
        <v>0</v>
      </c>
      <c r="K158" s="10">
        <f t="shared" si="0"/>
        <v>21</v>
      </c>
      <c r="L158" s="10">
        <v>0</v>
      </c>
      <c r="M158" s="10">
        <f t="shared" si="1"/>
        <v>0</v>
      </c>
      <c r="N158" s="10">
        <v>0</v>
      </c>
      <c r="O158" s="10">
        <v>1</v>
      </c>
      <c r="P158" s="10" t="s">
        <v>267</v>
      </c>
      <c r="Q158" s="10">
        <v>0</v>
      </c>
      <c r="R158" s="12"/>
      <c r="S158" s="10"/>
      <c r="T158" s="10"/>
      <c r="U158" s="13">
        <v>2010</v>
      </c>
      <c r="V158" s="13" t="s">
        <v>484</v>
      </c>
      <c r="W158" s="12" t="s">
        <v>485</v>
      </c>
      <c r="X158" s="12" t="s">
        <v>486</v>
      </c>
      <c r="Y158" s="10"/>
      <c r="Z158" s="12" t="s">
        <v>487</v>
      </c>
      <c r="AA158" s="10"/>
      <c r="AB158" s="10"/>
      <c r="AC158" s="12" t="s">
        <v>315</v>
      </c>
      <c r="AD158" s="10"/>
      <c r="AE158" s="12" t="s">
        <v>270</v>
      </c>
      <c r="AF158" s="10"/>
      <c r="AG158" s="11"/>
      <c r="AH158" s="10"/>
    </row>
    <row r="159" spans="1:34" ht="17">
      <c r="A159" s="4" t="s">
        <v>488</v>
      </c>
      <c r="B159" s="10" t="s">
        <v>75</v>
      </c>
      <c r="C159" s="10" t="s">
        <v>442</v>
      </c>
      <c r="D159" s="10" t="s">
        <v>443</v>
      </c>
      <c r="E159" s="10" t="s">
        <v>444</v>
      </c>
      <c r="F159" s="10" t="s">
        <v>445</v>
      </c>
      <c r="G159" s="12" t="s">
        <v>266</v>
      </c>
      <c r="H159" s="10" t="s">
        <v>39</v>
      </c>
      <c r="I159" s="10">
        <v>13</v>
      </c>
      <c r="J159" s="10">
        <v>13</v>
      </c>
      <c r="K159" s="10">
        <f t="shared" si="0"/>
        <v>0</v>
      </c>
      <c r="L159" s="10">
        <f t="shared" ref="L159:L227" si="15">J159/I159</f>
        <v>1</v>
      </c>
      <c r="M159" s="10">
        <f t="shared" si="1"/>
        <v>1.1139433523068367</v>
      </c>
      <c r="N159" s="10">
        <v>1</v>
      </c>
      <c r="O159" s="10">
        <v>1</v>
      </c>
      <c r="P159" s="10" t="s">
        <v>298</v>
      </c>
      <c r="Q159" s="10">
        <v>1</v>
      </c>
      <c r="R159" s="12"/>
      <c r="S159" s="10"/>
      <c r="T159" s="10"/>
      <c r="U159" s="13">
        <v>2003</v>
      </c>
      <c r="V159" s="13">
        <v>2003</v>
      </c>
      <c r="W159" s="12" t="s">
        <v>279</v>
      </c>
      <c r="X159" s="12" t="s">
        <v>489</v>
      </c>
      <c r="Y159" s="10"/>
      <c r="Z159" s="10"/>
      <c r="AA159" s="10"/>
      <c r="AB159" s="10"/>
      <c r="AC159" s="12" t="s">
        <v>300</v>
      </c>
      <c r="AD159" s="10" t="s">
        <v>301</v>
      </c>
      <c r="AE159" s="12" t="s">
        <v>490</v>
      </c>
      <c r="AF159" s="10"/>
      <c r="AG159" s="11"/>
      <c r="AH159" s="10"/>
    </row>
    <row r="160" spans="1:34" ht="30">
      <c r="A160" s="10" t="s">
        <v>491</v>
      </c>
      <c r="B160" s="10" t="s">
        <v>104</v>
      </c>
      <c r="C160" s="10" t="s">
        <v>128</v>
      </c>
      <c r="D160" s="10" t="s">
        <v>492</v>
      </c>
      <c r="E160" s="10" t="s">
        <v>493</v>
      </c>
      <c r="F160" s="10" t="s">
        <v>494</v>
      </c>
      <c r="G160" s="10" t="s">
        <v>277</v>
      </c>
      <c r="H160" s="10" t="s">
        <v>39</v>
      </c>
      <c r="I160" s="10">
        <v>52</v>
      </c>
      <c r="J160" s="10">
        <v>1</v>
      </c>
      <c r="K160" s="10">
        <f t="shared" si="0"/>
        <v>51</v>
      </c>
      <c r="L160" s="10">
        <f t="shared" si="15"/>
        <v>1.9230769230769232E-2</v>
      </c>
      <c r="M160" s="10">
        <f t="shared" si="1"/>
        <v>3.3000064300669214E-2</v>
      </c>
      <c r="N160" s="10">
        <v>1</v>
      </c>
      <c r="O160" s="10">
        <v>1</v>
      </c>
      <c r="P160" s="10" t="s">
        <v>267</v>
      </c>
      <c r="Q160" s="10">
        <v>0</v>
      </c>
      <c r="R160" s="10"/>
      <c r="S160" s="10"/>
      <c r="T160" s="10"/>
      <c r="U160" s="10">
        <v>2017</v>
      </c>
      <c r="V160" s="10" t="s">
        <v>495</v>
      </c>
      <c r="W160" s="10" t="s">
        <v>496</v>
      </c>
      <c r="X160" s="10" t="s">
        <v>497</v>
      </c>
      <c r="Y160" s="10"/>
      <c r="Z160" s="10"/>
      <c r="AA160" s="10"/>
      <c r="AB160" s="10"/>
      <c r="AC160" s="10" t="s">
        <v>315</v>
      </c>
      <c r="AD160" s="10"/>
      <c r="AE160" s="10" t="s">
        <v>282</v>
      </c>
      <c r="AF160" s="10"/>
      <c r="AG160" s="10" t="s">
        <v>283</v>
      </c>
      <c r="AH160" s="10"/>
    </row>
    <row r="161" spans="1:34" ht="15">
      <c r="A161" s="10" t="s">
        <v>491</v>
      </c>
      <c r="B161" s="10" t="s">
        <v>104</v>
      </c>
      <c r="C161" s="10" t="s">
        <v>105</v>
      </c>
      <c r="D161" s="10" t="s">
        <v>106</v>
      </c>
      <c r="E161" s="10" t="s">
        <v>107</v>
      </c>
      <c r="F161" s="10" t="s">
        <v>108</v>
      </c>
      <c r="G161" s="10" t="s">
        <v>266</v>
      </c>
      <c r="H161" s="10" t="s">
        <v>39</v>
      </c>
      <c r="I161" s="10">
        <v>32</v>
      </c>
      <c r="J161" s="10">
        <v>1</v>
      </c>
      <c r="K161" s="10">
        <f t="shared" si="0"/>
        <v>31</v>
      </c>
      <c r="L161" s="10">
        <f t="shared" si="15"/>
        <v>3.125E-2</v>
      </c>
      <c r="M161" s="10">
        <f t="shared" si="1"/>
        <v>4.7035936822497064E-2</v>
      </c>
      <c r="N161" s="10">
        <v>1</v>
      </c>
      <c r="O161" s="10">
        <v>1</v>
      </c>
      <c r="P161" s="10" t="s">
        <v>267</v>
      </c>
      <c r="Q161" s="10">
        <v>0</v>
      </c>
      <c r="R161" s="10"/>
      <c r="S161" s="10"/>
      <c r="T161" s="10"/>
      <c r="U161" s="10">
        <v>2017</v>
      </c>
      <c r="V161" s="10" t="s">
        <v>495</v>
      </c>
      <c r="W161" s="10" t="s">
        <v>496</v>
      </c>
      <c r="X161" s="10" t="s">
        <v>497</v>
      </c>
      <c r="Y161" s="10"/>
      <c r="Z161" s="10"/>
      <c r="AA161" s="10"/>
      <c r="AB161" s="10"/>
      <c r="AC161" s="10" t="s">
        <v>315</v>
      </c>
      <c r="AD161" s="10"/>
      <c r="AE161" s="10" t="s">
        <v>282</v>
      </c>
      <c r="AF161" s="10"/>
      <c r="AG161" s="10" t="s">
        <v>283</v>
      </c>
      <c r="AH161" s="10"/>
    </row>
    <row r="162" spans="1:34" ht="15">
      <c r="A162" s="10" t="s">
        <v>491</v>
      </c>
      <c r="B162" s="12" t="s">
        <v>33</v>
      </c>
      <c r="C162" s="10" t="s">
        <v>150</v>
      </c>
      <c r="D162" s="10" t="s">
        <v>151</v>
      </c>
      <c r="E162" s="10" t="s">
        <v>152</v>
      </c>
      <c r="F162" s="10" t="s">
        <v>153</v>
      </c>
      <c r="G162" s="10" t="s">
        <v>266</v>
      </c>
      <c r="H162" s="10" t="s">
        <v>39</v>
      </c>
      <c r="I162" s="10">
        <v>86</v>
      </c>
      <c r="J162" s="10">
        <v>37</v>
      </c>
      <c r="K162" s="10">
        <f t="shared" si="0"/>
        <v>49</v>
      </c>
      <c r="L162" s="10">
        <f t="shared" si="15"/>
        <v>0.43023255813953487</v>
      </c>
      <c r="M162" s="10">
        <f t="shared" si="1"/>
        <v>0.83228421739548841</v>
      </c>
      <c r="N162" s="10">
        <v>1</v>
      </c>
      <c r="O162" s="10">
        <v>1</v>
      </c>
      <c r="P162" s="10" t="s">
        <v>267</v>
      </c>
      <c r="Q162" s="10">
        <v>0</v>
      </c>
      <c r="R162" s="10"/>
      <c r="S162" s="10"/>
      <c r="T162" s="10"/>
      <c r="U162" s="10">
        <v>2017</v>
      </c>
      <c r="V162" s="10" t="s">
        <v>495</v>
      </c>
      <c r="W162" s="10" t="s">
        <v>496</v>
      </c>
      <c r="X162" s="10" t="s">
        <v>497</v>
      </c>
      <c r="Y162" s="10"/>
      <c r="Z162" s="10"/>
      <c r="AA162" s="10"/>
      <c r="AB162" s="10"/>
      <c r="AC162" s="10" t="s">
        <v>315</v>
      </c>
      <c r="AD162" s="10"/>
      <c r="AE162" s="10" t="s">
        <v>282</v>
      </c>
      <c r="AF162" s="10"/>
      <c r="AG162" s="10" t="s">
        <v>283</v>
      </c>
      <c r="AH162" s="10"/>
    </row>
    <row r="163" spans="1:34" ht="30">
      <c r="A163" s="10" t="s">
        <v>491</v>
      </c>
      <c r="B163" s="10" t="s">
        <v>104</v>
      </c>
      <c r="C163" s="10" t="s">
        <v>128</v>
      </c>
      <c r="D163" s="10" t="s">
        <v>492</v>
      </c>
      <c r="E163" s="10" t="s">
        <v>493</v>
      </c>
      <c r="F163" s="10" t="s">
        <v>494</v>
      </c>
      <c r="G163" s="10" t="s">
        <v>277</v>
      </c>
      <c r="H163" s="10" t="s">
        <v>296</v>
      </c>
      <c r="I163" s="10">
        <v>52</v>
      </c>
      <c r="J163" s="10">
        <v>1</v>
      </c>
      <c r="K163" s="10">
        <f t="shared" si="0"/>
        <v>51</v>
      </c>
      <c r="L163" s="10">
        <f t="shared" si="15"/>
        <v>1.9230769230769232E-2</v>
      </c>
      <c r="M163" s="10">
        <f t="shared" si="1"/>
        <v>3.3000064300669214E-2</v>
      </c>
      <c r="N163" s="10">
        <v>1</v>
      </c>
      <c r="O163" s="10">
        <v>1</v>
      </c>
      <c r="P163" s="10" t="s">
        <v>267</v>
      </c>
      <c r="Q163" s="10">
        <v>0</v>
      </c>
      <c r="R163" s="10"/>
      <c r="S163" s="10"/>
      <c r="T163" s="10"/>
      <c r="U163" s="10">
        <v>2017</v>
      </c>
      <c r="V163" s="10" t="s">
        <v>495</v>
      </c>
      <c r="W163" s="10" t="s">
        <v>496</v>
      </c>
      <c r="X163" s="10" t="s">
        <v>497</v>
      </c>
      <c r="Y163" s="10"/>
      <c r="Z163" s="10"/>
      <c r="AA163" s="10"/>
      <c r="AB163" s="10"/>
      <c r="AC163" s="10" t="s">
        <v>315</v>
      </c>
      <c r="AD163" s="10"/>
      <c r="AE163" s="10" t="s">
        <v>282</v>
      </c>
      <c r="AF163" s="10"/>
      <c r="AG163" s="10" t="s">
        <v>283</v>
      </c>
      <c r="AH163" s="10"/>
    </row>
    <row r="164" spans="1:34" ht="15">
      <c r="A164" s="10" t="s">
        <v>491</v>
      </c>
      <c r="B164" s="10" t="s">
        <v>104</v>
      </c>
      <c r="C164" s="10" t="s">
        <v>105</v>
      </c>
      <c r="D164" s="10" t="s">
        <v>106</v>
      </c>
      <c r="E164" s="10" t="s">
        <v>107</v>
      </c>
      <c r="F164" s="10" t="s">
        <v>108</v>
      </c>
      <c r="G164" s="10" t="s">
        <v>266</v>
      </c>
      <c r="H164" s="10" t="s">
        <v>296</v>
      </c>
      <c r="I164" s="10">
        <v>32</v>
      </c>
      <c r="J164" s="10">
        <v>1</v>
      </c>
      <c r="K164" s="10">
        <f t="shared" si="0"/>
        <v>31</v>
      </c>
      <c r="L164" s="10">
        <f t="shared" si="15"/>
        <v>3.125E-2</v>
      </c>
      <c r="M164" s="10">
        <f t="shared" si="1"/>
        <v>4.7035936822497064E-2</v>
      </c>
      <c r="N164" s="10">
        <v>1</v>
      </c>
      <c r="O164" s="10">
        <v>1</v>
      </c>
      <c r="P164" s="10" t="s">
        <v>267</v>
      </c>
      <c r="Q164" s="10">
        <v>0</v>
      </c>
      <c r="R164" s="10"/>
      <c r="S164" s="10"/>
      <c r="T164" s="10"/>
      <c r="U164" s="10">
        <v>2017</v>
      </c>
      <c r="V164" s="10" t="s">
        <v>495</v>
      </c>
      <c r="W164" s="10" t="s">
        <v>496</v>
      </c>
      <c r="X164" s="10" t="s">
        <v>497</v>
      </c>
      <c r="Y164" s="10"/>
      <c r="Z164" s="10"/>
      <c r="AA164" s="10"/>
      <c r="AB164" s="10"/>
      <c r="AC164" s="10" t="s">
        <v>315</v>
      </c>
      <c r="AD164" s="10"/>
      <c r="AE164" s="10" t="s">
        <v>282</v>
      </c>
      <c r="AF164" s="10"/>
      <c r="AG164" s="10" t="s">
        <v>283</v>
      </c>
      <c r="AH164" s="10"/>
    </row>
    <row r="165" spans="1:34" ht="15">
      <c r="A165" s="10" t="s">
        <v>491</v>
      </c>
      <c r="B165" s="12" t="s">
        <v>33</v>
      </c>
      <c r="C165" s="10" t="s">
        <v>150</v>
      </c>
      <c r="D165" s="10" t="s">
        <v>151</v>
      </c>
      <c r="E165" s="10" t="s">
        <v>152</v>
      </c>
      <c r="F165" s="10" t="s">
        <v>153</v>
      </c>
      <c r="G165" s="10" t="s">
        <v>266</v>
      </c>
      <c r="H165" s="10" t="s">
        <v>296</v>
      </c>
      <c r="I165" s="10">
        <v>86</v>
      </c>
      <c r="J165" s="10">
        <v>11</v>
      </c>
      <c r="K165" s="10">
        <f t="shared" si="0"/>
        <v>75</v>
      </c>
      <c r="L165" s="10">
        <f t="shared" si="15"/>
        <v>0.12790697674418605</v>
      </c>
      <c r="M165" s="10">
        <f t="shared" si="1"/>
        <v>0.24743584841487495</v>
      </c>
      <c r="N165" s="10">
        <v>1</v>
      </c>
      <c r="O165" s="10">
        <v>1</v>
      </c>
      <c r="P165" s="10" t="s">
        <v>267</v>
      </c>
      <c r="Q165" s="10">
        <v>0</v>
      </c>
      <c r="R165" s="10"/>
      <c r="S165" s="10"/>
      <c r="T165" s="10"/>
      <c r="U165" s="10">
        <v>2017</v>
      </c>
      <c r="V165" s="10" t="s">
        <v>495</v>
      </c>
      <c r="W165" s="10" t="s">
        <v>496</v>
      </c>
      <c r="X165" s="10" t="s">
        <v>497</v>
      </c>
      <c r="Y165" s="10"/>
      <c r="Z165" s="10"/>
      <c r="AA165" s="10"/>
      <c r="AB165" s="10"/>
      <c r="AC165" s="10" t="s">
        <v>315</v>
      </c>
      <c r="AD165" s="10"/>
      <c r="AE165" s="10" t="s">
        <v>282</v>
      </c>
      <c r="AF165" s="10"/>
      <c r="AG165" s="10" t="s">
        <v>283</v>
      </c>
      <c r="AH165" s="10"/>
    </row>
    <row r="166" spans="1:34" ht="15">
      <c r="A166" s="10" t="s">
        <v>491</v>
      </c>
      <c r="B166" s="10" t="s">
        <v>104</v>
      </c>
      <c r="C166" s="10" t="s">
        <v>128</v>
      </c>
      <c r="D166" s="10" t="s">
        <v>498</v>
      </c>
      <c r="E166" s="10" t="s">
        <v>499</v>
      </c>
      <c r="F166" s="10" t="s">
        <v>500</v>
      </c>
      <c r="G166" s="10" t="s">
        <v>277</v>
      </c>
      <c r="H166" s="10" t="s">
        <v>296</v>
      </c>
      <c r="I166" s="10">
        <v>88</v>
      </c>
      <c r="J166" s="10">
        <v>1</v>
      </c>
      <c r="K166" s="10">
        <f t="shared" si="0"/>
        <v>87</v>
      </c>
      <c r="L166" s="10">
        <f t="shared" si="15"/>
        <v>1.1363636363636364E-2</v>
      </c>
      <c r="M166" s="10">
        <f t="shared" si="1"/>
        <v>2.2096394001706463E-2</v>
      </c>
      <c r="N166" s="10">
        <v>1</v>
      </c>
      <c r="O166" s="10">
        <v>1</v>
      </c>
      <c r="P166" s="10"/>
      <c r="Q166" s="10"/>
      <c r="R166" s="10"/>
      <c r="S166" s="10"/>
      <c r="T166" s="10"/>
      <c r="U166" s="10"/>
      <c r="V166" s="10"/>
      <c r="W166" s="10"/>
      <c r="X166" s="10"/>
      <c r="Y166" s="10"/>
      <c r="Z166" s="10"/>
      <c r="AA166" s="10"/>
      <c r="AB166" s="10"/>
      <c r="AC166" s="10"/>
      <c r="AD166" s="10"/>
      <c r="AE166" s="10"/>
      <c r="AF166" s="10"/>
      <c r="AG166" s="10"/>
      <c r="AH166" s="10"/>
    </row>
    <row r="167" spans="1:34" ht="15">
      <c r="A167" s="10" t="s">
        <v>491</v>
      </c>
      <c r="B167" s="10" t="s">
        <v>104</v>
      </c>
      <c r="C167" s="10" t="s">
        <v>128</v>
      </c>
      <c r="D167" s="10" t="s">
        <v>498</v>
      </c>
      <c r="E167" s="10" t="s">
        <v>501</v>
      </c>
      <c r="F167" s="10" t="s">
        <v>502</v>
      </c>
      <c r="G167" s="10" t="s">
        <v>277</v>
      </c>
      <c r="H167" s="10" t="s">
        <v>296</v>
      </c>
      <c r="I167" s="10">
        <v>88</v>
      </c>
      <c r="J167" s="10">
        <v>1</v>
      </c>
      <c r="K167" s="10">
        <f t="shared" si="0"/>
        <v>87</v>
      </c>
      <c r="L167" s="10">
        <f t="shared" si="15"/>
        <v>1.1363636363636364E-2</v>
      </c>
      <c r="M167" s="10">
        <f t="shared" si="1"/>
        <v>2.2096394001706463E-2</v>
      </c>
      <c r="N167" s="10">
        <v>1</v>
      </c>
      <c r="O167" s="10">
        <v>1</v>
      </c>
      <c r="P167" s="10" t="s">
        <v>267</v>
      </c>
      <c r="Q167" s="10">
        <v>0</v>
      </c>
      <c r="R167" s="10"/>
      <c r="S167" s="10"/>
      <c r="T167" s="10"/>
      <c r="U167" s="10">
        <v>2017</v>
      </c>
      <c r="V167" s="10" t="s">
        <v>495</v>
      </c>
      <c r="W167" s="10" t="s">
        <v>496</v>
      </c>
      <c r="X167" s="10" t="s">
        <v>497</v>
      </c>
      <c r="Y167" s="10"/>
      <c r="Z167" s="10"/>
      <c r="AA167" s="10"/>
      <c r="AB167" s="10"/>
      <c r="AC167" s="10" t="s">
        <v>315</v>
      </c>
      <c r="AD167" s="10"/>
      <c r="AE167" s="10" t="s">
        <v>282</v>
      </c>
      <c r="AF167" s="10"/>
      <c r="AG167" s="10" t="s">
        <v>283</v>
      </c>
      <c r="AH167" s="10"/>
    </row>
    <row r="168" spans="1:34" ht="15">
      <c r="A168" s="10" t="s">
        <v>491</v>
      </c>
      <c r="B168" s="10" t="s">
        <v>104</v>
      </c>
      <c r="C168" s="10" t="s">
        <v>105</v>
      </c>
      <c r="D168" s="10" t="s">
        <v>106</v>
      </c>
      <c r="E168" s="10" t="s">
        <v>107</v>
      </c>
      <c r="F168" s="10" t="s">
        <v>108</v>
      </c>
      <c r="G168" s="10" t="s">
        <v>266</v>
      </c>
      <c r="H168" s="10" t="s">
        <v>296</v>
      </c>
      <c r="I168" s="10">
        <v>7</v>
      </c>
      <c r="J168" s="10">
        <v>0</v>
      </c>
      <c r="K168" s="10">
        <f t="shared" si="0"/>
        <v>7</v>
      </c>
      <c r="L168" s="10">
        <f t="shared" si="15"/>
        <v>0</v>
      </c>
      <c r="M168" s="10">
        <f t="shared" si="1"/>
        <v>0</v>
      </c>
      <c r="N168" s="10">
        <v>0</v>
      </c>
      <c r="O168" s="10">
        <v>1</v>
      </c>
      <c r="P168" s="10" t="s">
        <v>267</v>
      </c>
      <c r="Q168" s="10">
        <v>0</v>
      </c>
      <c r="R168" s="10"/>
      <c r="S168" s="10"/>
      <c r="T168" s="10"/>
      <c r="U168" s="10">
        <v>2017</v>
      </c>
      <c r="V168" s="10" t="s">
        <v>495</v>
      </c>
      <c r="W168" s="10" t="s">
        <v>496</v>
      </c>
      <c r="X168" s="10" t="s">
        <v>497</v>
      </c>
      <c r="Y168" s="10"/>
      <c r="Z168" s="10"/>
      <c r="AA168" s="10"/>
      <c r="AB168" s="10"/>
      <c r="AC168" s="10" t="s">
        <v>315</v>
      </c>
      <c r="AD168" s="10"/>
      <c r="AE168" s="10" t="s">
        <v>282</v>
      </c>
      <c r="AF168" s="10"/>
      <c r="AG168" s="10" t="s">
        <v>283</v>
      </c>
      <c r="AH168" s="10"/>
    </row>
    <row r="169" spans="1:34" ht="15">
      <c r="A169" s="10" t="s">
        <v>491</v>
      </c>
      <c r="B169" s="12" t="s">
        <v>33</v>
      </c>
      <c r="C169" s="10" t="s">
        <v>150</v>
      </c>
      <c r="D169" s="10" t="s">
        <v>151</v>
      </c>
      <c r="E169" s="10" t="s">
        <v>152</v>
      </c>
      <c r="F169" s="10" t="s">
        <v>153</v>
      </c>
      <c r="G169" s="10" t="s">
        <v>266</v>
      </c>
      <c r="H169" s="10" t="s">
        <v>296</v>
      </c>
      <c r="I169" s="10">
        <v>20</v>
      </c>
      <c r="J169" s="10">
        <v>12</v>
      </c>
      <c r="K169" s="10">
        <f t="shared" si="0"/>
        <v>8</v>
      </c>
      <c r="L169" s="10">
        <f t="shared" si="15"/>
        <v>0.6</v>
      </c>
      <c r="M169" s="10">
        <f t="shared" si="1"/>
        <v>0.78061799739838877</v>
      </c>
      <c r="N169" s="10">
        <v>1</v>
      </c>
      <c r="O169" s="10">
        <v>1</v>
      </c>
      <c r="P169" s="10" t="s">
        <v>267</v>
      </c>
      <c r="Q169" s="10">
        <v>0</v>
      </c>
      <c r="R169" s="10"/>
      <c r="S169" s="10"/>
      <c r="T169" s="10"/>
      <c r="U169" s="10">
        <v>2017</v>
      </c>
      <c r="V169" s="10" t="s">
        <v>495</v>
      </c>
      <c r="W169" s="10" t="s">
        <v>496</v>
      </c>
      <c r="X169" s="10" t="s">
        <v>497</v>
      </c>
      <c r="Y169" s="10"/>
      <c r="Z169" s="10"/>
      <c r="AA169" s="10"/>
      <c r="AB169" s="10"/>
      <c r="AC169" s="10" t="s">
        <v>315</v>
      </c>
      <c r="AD169" s="10"/>
      <c r="AE169" s="10" t="s">
        <v>282</v>
      </c>
      <c r="AF169" s="10"/>
      <c r="AG169" s="10" t="s">
        <v>283</v>
      </c>
      <c r="AH169" s="10"/>
    </row>
    <row r="170" spans="1:34" ht="15">
      <c r="A170" s="10" t="s">
        <v>491</v>
      </c>
      <c r="B170" s="10" t="s">
        <v>104</v>
      </c>
      <c r="C170" s="10" t="s">
        <v>105</v>
      </c>
      <c r="D170" s="10" t="s">
        <v>106</v>
      </c>
      <c r="E170" s="10" t="s">
        <v>107</v>
      </c>
      <c r="F170" s="10" t="s">
        <v>108</v>
      </c>
      <c r="G170" s="10" t="s">
        <v>266</v>
      </c>
      <c r="H170" s="10" t="s">
        <v>39</v>
      </c>
      <c r="I170" s="10">
        <v>7</v>
      </c>
      <c r="J170" s="10">
        <v>0</v>
      </c>
      <c r="K170" s="10">
        <f t="shared" si="0"/>
        <v>7</v>
      </c>
      <c r="L170" s="10">
        <f t="shared" si="15"/>
        <v>0</v>
      </c>
      <c r="M170" s="10">
        <f t="shared" si="1"/>
        <v>0</v>
      </c>
      <c r="N170" s="10">
        <v>0</v>
      </c>
      <c r="O170" s="10">
        <v>1</v>
      </c>
      <c r="P170" s="10" t="s">
        <v>267</v>
      </c>
      <c r="Q170" s="10">
        <v>0</v>
      </c>
      <c r="R170" s="10"/>
      <c r="S170" s="10"/>
      <c r="T170" s="10"/>
      <c r="U170" s="10">
        <v>2017</v>
      </c>
      <c r="V170" s="10" t="s">
        <v>495</v>
      </c>
      <c r="W170" s="10" t="s">
        <v>496</v>
      </c>
      <c r="X170" s="10" t="s">
        <v>497</v>
      </c>
      <c r="Y170" s="10"/>
      <c r="Z170" s="10"/>
      <c r="AA170" s="10"/>
      <c r="AB170" s="10"/>
      <c r="AC170" s="10" t="s">
        <v>315</v>
      </c>
      <c r="AD170" s="10"/>
      <c r="AE170" s="10" t="s">
        <v>282</v>
      </c>
      <c r="AF170" s="10"/>
      <c r="AG170" s="10" t="s">
        <v>283</v>
      </c>
      <c r="AH170" s="10"/>
    </row>
    <row r="171" spans="1:34" ht="15">
      <c r="A171" s="10" t="s">
        <v>491</v>
      </c>
      <c r="B171" s="12" t="s">
        <v>33</v>
      </c>
      <c r="C171" s="10" t="s">
        <v>150</v>
      </c>
      <c r="D171" s="10" t="s">
        <v>151</v>
      </c>
      <c r="E171" s="10" t="s">
        <v>152</v>
      </c>
      <c r="F171" s="10" t="s">
        <v>153</v>
      </c>
      <c r="G171" s="10" t="s">
        <v>266</v>
      </c>
      <c r="H171" s="10" t="s">
        <v>39</v>
      </c>
      <c r="I171" s="10">
        <v>20</v>
      </c>
      <c r="J171" s="10">
        <v>0</v>
      </c>
      <c r="K171" s="10">
        <f t="shared" si="0"/>
        <v>20</v>
      </c>
      <c r="L171" s="10">
        <f t="shared" si="15"/>
        <v>0</v>
      </c>
      <c r="M171" s="10">
        <f t="shared" si="1"/>
        <v>0</v>
      </c>
      <c r="N171" s="10">
        <v>0</v>
      </c>
      <c r="O171" s="10">
        <v>1</v>
      </c>
      <c r="P171" s="10" t="s">
        <v>267</v>
      </c>
      <c r="Q171" s="10">
        <v>0</v>
      </c>
      <c r="R171" s="10"/>
      <c r="S171" s="10"/>
      <c r="T171" s="10"/>
      <c r="U171" s="10">
        <v>2017</v>
      </c>
      <c r="V171" s="10" t="s">
        <v>495</v>
      </c>
      <c r="W171" s="10" t="s">
        <v>496</v>
      </c>
      <c r="X171" s="10" t="s">
        <v>497</v>
      </c>
      <c r="Y171" s="10"/>
      <c r="Z171" s="10"/>
      <c r="AA171" s="10"/>
      <c r="AB171" s="10"/>
      <c r="AC171" s="10" t="s">
        <v>315</v>
      </c>
      <c r="AD171" s="10"/>
      <c r="AE171" s="10" t="s">
        <v>282</v>
      </c>
      <c r="AF171" s="10"/>
      <c r="AG171" s="10" t="s">
        <v>283</v>
      </c>
      <c r="AH171" s="10"/>
    </row>
    <row r="172" spans="1:34" ht="31">
      <c r="A172" s="4" t="s">
        <v>503</v>
      </c>
      <c r="B172" s="10" t="s">
        <v>33</v>
      </c>
      <c r="C172" s="10" t="s">
        <v>60</v>
      </c>
      <c r="D172" s="10" t="s">
        <v>120</v>
      </c>
      <c r="E172" s="10" t="s">
        <v>121</v>
      </c>
      <c r="F172" s="10" t="s">
        <v>122</v>
      </c>
      <c r="G172" s="10" t="s">
        <v>277</v>
      </c>
      <c r="H172" s="10" t="s">
        <v>39</v>
      </c>
      <c r="I172" s="10">
        <v>176</v>
      </c>
      <c r="J172" s="10">
        <v>7</v>
      </c>
      <c r="K172" s="10">
        <f t="shared" si="0"/>
        <v>169</v>
      </c>
      <c r="L172" s="10">
        <f t="shared" si="15"/>
        <v>3.9772727272727272E-2</v>
      </c>
      <c r="M172" s="10">
        <f t="shared" si="1"/>
        <v>8.9310162924426423E-2</v>
      </c>
      <c r="N172" s="10">
        <v>1</v>
      </c>
      <c r="O172" s="10">
        <v>1</v>
      </c>
      <c r="P172" s="10" t="s">
        <v>267</v>
      </c>
      <c r="Q172" s="10">
        <v>0</v>
      </c>
      <c r="R172" s="10"/>
      <c r="S172" s="10"/>
      <c r="T172" s="10"/>
      <c r="U172" s="10">
        <v>2016</v>
      </c>
      <c r="V172" s="10">
        <v>2016</v>
      </c>
      <c r="W172" s="10" t="s">
        <v>452</v>
      </c>
      <c r="X172" s="10" t="s">
        <v>504</v>
      </c>
      <c r="Y172" s="10" t="s">
        <v>505</v>
      </c>
      <c r="Z172" s="10" t="s">
        <v>506</v>
      </c>
      <c r="AA172" s="10"/>
      <c r="AB172" s="10"/>
      <c r="AC172" s="10" t="s">
        <v>315</v>
      </c>
      <c r="AD172" s="10"/>
      <c r="AE172" s="10" t="s">
        <v>282</v>
      </c>
      <c r="AF172" s="10"/>
      <c r="AG172" s="10" t="s">
        <v>283</v>
      </c>
      <c r="AH172" s="10"/>
    </row>
    <row r="173" spans="1:34" ht="31">
      <c r="A173" s="4" t="s">
        <v>503</v>
      </c>
      <c r="B173" s="10" t="s">
        <v>33</v>
      </c>
      <c r="C173" s="10" t="s">
        <v>60</v>
      </c>
      <c r="D173" s="10" t="s">
        <v>507</v>
      </c>
      <c r="E173" s="10" t="s">
        <v>508</v>
      </c>
      <c r="F173" s="10" t="s">
        <v>509</v>
      </c>
      <c r="G173" s="10" t="s">
        <v>277</v>
      </c>
      <c r="H173" s="10" t="s">
        <v>39</v>
      </c>
      <c r="I173" s="26">
        <v>35</v>
      </c>
      <c r="J173" s="10">
        <v>6</v>
      </c>
      <c r="K173" s="10">
        <f t="shared" si="0"/>
        <v>29</v>
      </c>
      <c r="L173" s="10">
        <f t="shared" si="15"/>
        <v>0.17142857142857143</v>
      </c>
      <c r="M173" s="10">
        <f t="shared" si="1"/>
        <v>0.26469737903147583</v>
      </c>
      <c r="N173" s="10">
        <v>1</v>
      </c>
      <c r="O173" s="10">
        <v>1</v>
      </c>
      <c r="P173" s="10" t="s">
        <v>267</v>
      </c>
      <c r="Q173" s="10">
        <v>0</v>
      </c>
      <c r="R173" s="10"/>
      <c r="S173" s="10"/>
      <c r="T173" s="10"/>
      <c r="U173" s="10">
        <v>2016</v>
      </c>
      <c r="V173" s="10">
        <v>2016</v>
      </c>
      <c r="W173" s="10" t="s">
        <v>452</v>
      </c>
      <c r="X173" s="10" t="s">
        <v>504</v>
      </c>
      <c r="Y173" s="10" t="s">
        <v>505</v>
      </c>
      <c r="Z173" s="10" t="s">
        <v>506</v>
      </c>
      <c r="AA173" s="10"/>
      <c r="AB173" s="10"/>
      <c r="AC173" s="10" t="s">
        <v>315</v>
      </c>
      <c r="AD173" s="10"/>
      <c r="AE173" s="10" t="s">
        <v>282</v>
      </c>
      <c r="AF173" s="10"/>
      <c r="AG173" s="10" t="s">
        <v>283</v>
      </c>
      <c r="AH173" s="10"/>
    </row>
    <row r="174" spans="1:34" ht="31">
      <c r="A174" s="4" t="s">
        <v>503</v>
      </c>
      <c r="B174" s="10" t="s">
        <v>33</v>
      </c>
      <c r="C174" s="10" t="s">
        <v>113</v>
      </c>
      <c r="D174" s="10" t="s">
        <v>114</v>
      </c>
      <c r="E174" s="10" t="s">
        <v>115</v>
      </c>
      <c r="F174" s="10" t="s">
        <v>116</v>
      </c>
      <c r="G174" s="10" t="s">
        <v>277</v>
      </c>
      <c r="H174" s="10" t="s">
        <v>39</v>
      </c>
      <c r="I174" s="10">
        <v>17</v>
      </c>
      <c r="J174" s="10">
        <v>3</v>
      </c>
      <c r="K174" s="10">
        <f t="shared" si="0"/>
        <v>14</v>
      </c>
      <c r="L174" s="10">
        <f t="shared" si="15"/>
        <v>0.17647058823529413</v>
      </c>
      <c r="M174" s="10">
        <f t="shared" si="1"/>
        <v>0.21713804494910718</v>
      </c>
      <c r="N174" s="10">
        <v>1</v>
      </c>
      <c r="O174" s="10">
        <v>1</v>
      </c>
      <c r="P174" s="10" t="s">
        <v>267</v>
      </c>
      <c r="Q174" s="10">
        <v>0</v>
      </c>
      <c r="R174" s="10"/>
      <c r="S174" s="10"/>
      <c r="T174" s="10"/>
      <c r="U174" s="10">
        <v>2016</v>
      </c>
      <c r="V174" s="10">
        <v>2016</v>
      </c>
      <c r="W174" s="10" t="s">
        <v>452</v>
      </c>
      <c r="X174" s="10" t="s">
        <v>504</v>
      </c>
      <c r="Y174" s="10" t="s">
        <v>505</v>
      </c>
      <c r="Z174" s="10" t="s">
        <v>506</v>
      </c>
      <c r="AA174" s="10"/>
      <c r="AB174" s="10"/>
      <c r="AC174" s="10" t="s">
        <v>315</v>
      </c>
      <c r="AD174" s="10"/>
      <c r="AE174" s="10" t="s">
        <v>282</v>
      </c>
      <c r="AF174" s="10"/>
      <c r="AG174" s="10" t="s">
        <v>283</v>
      </c>
      <c r="AH174" s="10"/>
    </row>
    <row r="175" spans="1:34" ht="31">
      <c r="A175" s="4" t="s">
        <v>503</v>
      </c>
      <c r="B175" s="10" t="s">
        <v>33</v>
      </c>
      <c r="C175" s="10" t="s">
        <v>113</v>
      </c>
      <c r="D175" s="10" t="s">
        <v>114</v>
      </c>
      <c r="E175" s="10" t="s">
        <v>139</v>
      </c>
      <c r="F175" s="10" t="s">
        <v>140</v>
      </c>
      <c r="G175" s="10" t="s">
        <v>277</v>
      </c>
      <c r="H175" s="10" t="s">
        <v>39</v>
      </c>
      <c r="I175" s="10">
        <v>22</v>
      </c>
      <c r="J175" s="10">
        <v>0</v>
      </c>
      <c r="K175" s="10">
        <f t="shared" si="0"/>
        <v>22</v>
      </c>
      <c r="L175" s="10">
        <f t="shared" si="15"/>
        <v>0</v>
      </c>
      <c r="M175" s="10">
        <f t="shared" si="1"/>
        <v>0</v>
      </c>
      <c r="N175" s="10">
        <v>0</v>
      </c>
      <c r="O175" s="10">
        <v>1</v>
      </c>
      <c r="P175" s="10" t="s">
        <v>267</v>
      </c>
      <c r="Q175" s="10">
        <v>0</v>
      </c>
      <c r="R175" s="10"/>
      <c r="S175" s="10"/>
      <c r="T175" s="10"/>
      <c r="U175" s="10">
        <v>2016</v>
      </c>
      <c r="V175" s="10">
        <v>2016</v>
      </c>
      <c r="W175" s="10" t="s">
        <v>452</v>
      </c>
      <c r="X175" s="10" t="s">
        <v>504</v>
      </c>
      <c r="Y175" s="10" t="s">
        <v>505</v>
      </c>
      <c r="Z175" s="10" t="s">
        <v>506</v>
      </c>
      <c r="AA175" s="10"/>
      <c r="AB175" s="10"/>
      <c r="AC175" s="10" t="s">
        <v>315</v>
      </c>
      <c r="AD175" s="10"/>
      <c r="AE175" s="10" t="s">
        <v>282</v>
      </c>
      <c r="AF175" s="10"/>
      <c r="AG175" s="10" t="s">
        <v>283</v>
      </c>
      <c r="AH175" s="10"/>
    </row>
    <row r="176" spans="1:34" ht="31">
      <c r="A176" s="2" t="s">
        <v>503</v>
      </c>
      <c r="B176" s="10" t="s">
        <v>33</v>
      </c>
      <c r="C176" s="10" t="s">
        <v>113</v>
      </c>
      <c r="D176" s="10" t="s">
        <v>290</v>
      </c>
      <c r="E176" s="10" t="s">
        <v>291</v>
      </c>
      <c r="F176" s="10" t="s">
        <v>292</v>
      </c>
      <c r="G176" s="10" t="s">
        <v>277</v>
      </c>
      <c r="H176" s="10" t="s">
        <v>39</v>
      </c>
      <c r="I176" s="10">
        <v>12</v>
      </c>
      <c r="J176" s="10">
        <v>0</v>
      </c>
      <c r="K176" s="10">
        <f t="shared" si="0"/>
        <v>12</v>
      </c>
      <c r="L176" s="10">
        <f t="shared" si="15"/>
        <v>0</v>
      </c>
      <c r="M176" s="10">
        <f t="shared" si="1"/>
        <v>0</v>
      </c>
      <c r="N176" s="10">
        <v>0</v>
      </c>
      <c r="O176" s="10">
        <v>1</v>
      </c>
      <c r="P176" s="10" t="s">
        <v>267</v>
      </c>
      <c r="Q176" s="10">
        <v>0</v>
      </c>
      <c r="R176" s="10"/>
      <c r="S176" s="10"/>
      <c r="T176" s="10"/>
      <c r="U176" s="10">
        <v>2016</v>
      </c>
      <c r="V176" s="10">
        <v>2016</v>
      </c>
      <c r="W176" s="10" t="s">
        <v>452</v>
      </c>
      <c r="X176" s="10" t="s">
        <v>504</v>
      </c>
      <c r="Y176" s="10" t="s">
        <v>505</v>
      </c>
      <c r="Z176" s="10" t="s">
        <v>506</v>
      </c>
      <c r="AA176" s="10"/>
      <c r="AB176" s="10"/>
      <c r="AC176" s="10" t="s">
        <v>315</v>
      </c>
      <c r="AD176" s="10"/>
      <c r="AE176" s="10" t="s">
        <v>282</v>
      </c>
      <c r="AF176" s="10"/>
      <c r="AG176" s="10" t="s">
        <v>283</v>
      </c>
      <c r="AH176" s="10"/>
    </row>
    <row r="177" spans="1:34" ht="31">
      <c r="A177" s="2" t="s">
        <v>503</v>
      </c>
      <c r="B177" s="12" t="s">
        <v>33</v>
      </c>
      <c r="C177" s="12" t="s">
        <v>286</v>
      </c>
      <c r="D177" s="12" t="s">
        <v>287</v>
      </c>
      <c r="E177" s="10" t="s">
        <v>288</v>
      </c>
      <c r="F177" s="10" t="s">
        <v>289</v>
      </c>
      <c r="G177" s="10" t="s">
        <v>277</v>
      </c>
      <c r="H177" s="10" t="s">
        <v>39</v>
      </c>
      <c r="I177" s="10">
        <v>1</v>
      </c>
      <c r="J177" s="10">
        <v>0</v>
      </c>
      <c r="K177" s="10">
        <f t="shared" si="0"/>
        <v>1</v>
      </c>
      <c r="L177" s="10">
        <f t="shared" si="15"/>
        <v>0</v>
      </c>
      <c r="M177" s="10">
        <f t="shared" si="1"/>
        <v>0</v>
      </c>
      <c r="N177" s="10">
        <v>0</v>
      </c>
      <c r="O177" s="10">
        <v>1</v>
      </c>
      <c r="P177" s="10" t="s">
        <v>267</v>
      </c>
      <c r="Q177" s="10">
        <v>0</v>
      </c>
      <c r="R177" s="10"/>
      <c r="S177" s="10"/>
      <c r="T177" s="10"/>
      <c r="U177" s="10">
        <v>2016</v>
      </c>
      <c r="V177" s="10">
        <v>2016</v>
      </c>
      <c r="W177" s="10" t="s">
        <v>452</v>
      </c>
      <c r="X177" s="10" t="s">
        <v>504</v>
      </c>
      <c r="Y177" s="10" t="s">
        <v>505</v>
      </c>
      <c r="Z177" s="10" t="s">
        <v>506</v>
      </c>
      <c r="AA177" s="10"/>
      <c r="AB177" s="10"/>
      <c r="AC177" s="10" t="s">
        <v>315</v>
      </c>
      <c r="AD177" s="10"/>
      <c r="AE177" s="10" t="s">
        <v>282</v>
      </c>
      <c r="AF177" s="10"/>
      <c r="AG177" s="10" t="s">
        <v>283</v>
      </c>
      <c r="AH177" s="10"/>
    </row>
    <row r="178" spans="1:34" ht="31">
      <c r="A178" s="4" t="s">
        <v>503</v>
      </c>
      <c r="B178" s="10" t="s">
        <v>33</v>
      </c>
      <c r="C178" s="10" t="s">
        <v>113</v>
      </c>
      <c r="D178" s="10" t="s">
        <v>114</v>
      </c>
      <c r="E178" s="10" t="s">
        <v>510</v>
      </c>
      <c r="F178" s="10" t="s">
        <v>511</v>
      </c>
      <c r="G178" s="10" t="s">
        <v>277</v>
      </c>
      <c r="H178" s="10" t="s">
        <v>39</v>
      </c>
      <c r="I178" s="10">
        <v>1</v>
      </c>
      <c r="J178" s="10">
        <v>0</v>
      </c>
      <c r="K178" s="10">
        <f t="shared" si="0"/>
        <v>1</v>
      </c>
      <c r="L178" s="10">
        <f t="shared" si="15"/>
        <v>0</v>
      </c>
      <c r="M178" s="10">
        <f t="shared" si="1"/>
        <v>0</v>
      </c>
      <c r="N178" s="10">
        <v>0</v>
      </c>
      <c r="O178" s="10">
        <v>1</v>
      </c>
      <c r="P178" s="10" t="s">
        <v>267</v>
      </c>
      <c r="Q178" s="10">
        <v>0</v>
      </c>
      <c r="R178" s="10"/>
      <c r="S178" s="10"/>
      <c r="T178" s="10"/>
      <c r="U178" s="10">
        <v>2016</v>
      </c>
      <c r="V178" s="10">
        <v>2016</v>
      </c>
      <c r="W178" s="10" t="s">
        <v>452</v>
      </c>
      <c r="X178" s="10" t="s">
        <v>504</v>
      </c>
      <c r="Y178" s="10" t="s">
        <v>505</v>
      </c>
      <c r="Z178" s="10" t="s">
        <v>506</v>
      </c>
      <c r="AA178" s="10"/>
      <c r="AB178" s="10"/>
      <c r="AC178" s="10" t="s">
        <v>315</v>
      </c>
      <c r="AD178" s="10"/>
      <c r="AE178" s="10" t="s">
        <v>282</v>
      </c>
      <c r="AF178" s="10"/>
      <c r="AG178" s="10" t="s">
        <v>283</v>
      </c>
      <c r="AH178" s="10"/>
    </row>
    <row r="179" spans="1:34" ht="31">
      <c r="A179" s="4" t="s">
        <v>512</v>
      </c>
      <c r="B179" s="10" t="s">
        <v>75</v>
      </c>
      <c r="C179" s="10" t="s">
        <v>442</v>
      </c>
      <c r="D179" s="10" t="s">
        <v>513</v>
      </c>
      <c r="E179" s="18" t="s">
        <v>514</v>
      </c>
      <c r="F179" s="10" t="s">
        <v>515</v>
      </c>
      <c r="G179" s="12" t="s">
        <v>266</v>
      </c>
      <c r="H179" s="10" t="s">
        <v>39</v>
      </c>
      <c r="I179" s="10">
        <v>20</v>
      </c>
      <c r="J179" s="10">
        <v>0</v>
      </c>
      <c r="K179" s="10">
        <f t="shared" si="0"/>
        <v>20</v>
      </c>
      <c r="L179" s="10">
        <f t="shared" si="15"/>
        <v>0</v>
      </c>
      <c r="M179" s="10">
        <f t="shared" si="1"/>
        <v>0</v>
      </c>
      <c r="N179" s="10">
        <v>0</v>
      </c>
      <c r="O179" s="10">
        <v>1</v>
      </c>
      <c r="P179" s="12" t="s">
        <v>267</v>
      </c>
      <c r="Q179" s="10">
        <v>0</v>
      </c>
      <c r="R179" s="12"/>
      <c r="S179" s="10"/>
      <c r="T179" s="10"/>
      <c r="U179" s="13">
        <v>2003</v>
      </c>
      <c r="V179" s="13">
        <v>2003</v>
      </c>
      <c r="W179" s="12" t="s">
        <v>516</v>
      </c>
      <c r="X179" s="12"/>
      <c r="Y179" s="10"/>
      <c r="Z179" s="10" t="s">
        <v>517</v>
      </c>
      <c r="AA179" s="10" t="s">
        <v>518</v>
      </c>
      <c r="AB179" s="10" t="s">
        <v>519</v>
      </c>
      <c r="AC179" s="12" t="s">
        <v>281</v>
      </c>
      <c r="AD179" s="10"/>
      <c r="AE179" s="12" t="s">
        <v>490</v>
      </c>
      <c r="AF179" s="10"/>
      <c r="AG179" s="11"/>
      <c r="AH179" s="10"/>
    </row>
    <row r="180" spans="1:34" ht="15">
      <c r="A180" s="10" t="s">
        <v>520</v>
      </c>
      <c r="B180" s="12" t="s">
        <v>33</v>
      </c>
      <c r="C180" s="10" t="s">
        <v>43</v>
      </c>
      <c r="D180" s="10" t="s">
        <v>44</v>
      </c>
      <c r="E180" s="10" t="s">
        <v>45</v>
      </c>
      <c r="F180" s="10" t="s">
        <v>46</v>
      </c>
      <c r="G180" s="10"/>
      <c r="H180" s="10" t="s">
        <v>39</v>
      </c>
      <c r="I180" s="10">
        <v>93</v>
      </c>
      <c r="J180" s="10">
        <v>2</v>
      </c>
      <c r="K180" s="10">
        <f t="shared" si="0"/>
        <v>91</v>
      </c>
      <c r="L180" s="10">
        <f t="shared" si="15"/>
        <v>2.1505376344086023E-2</v>
      </c>
      <c r="M180" s="10">
        <f t="shared" si="1"/>
        <v>4.23329666355685E-2</v>
      </c>
      <c r="N180" s="10">
        <v>1</v>
      </c>
      <c r="O180" s="10">
        <v>1</v>
      </c>
      <c r="P180" s="10" t="s">
        <v>298</v>
      </c>
      <c r="Q180" s="10">
        <v>1</v>
      </c>
      <c r="R180" s="10"/>
      <c r="S180" s="10"/>
      <c r="T180" s="10"/>
      <c r="U180" s="10">
        <v>2010</v>
      </c>
      <c r="V180" s="10" t="s">
        <v>521</v>
      </c>
      <c r="W180" s="10" t="s">
        <v>522</v>
      </c>
      <c r="X180" s="10"/>
      <c r="Y180" s="10"/>
      <c r="Z180" s="10"/>
      <c r="AA180" s="10"/>
      <c r="AB180" s="10"/>
      <c r="AC180" s="10" t="s">
        <v>449</v>
      </c>
      <c r="AD180" s="10"/>
      <c r="AE180" s="10" t="s">
        <v>270</v>
      </c>
      <c r="AF180" s="10"/>
      <c r="AG180" s="10"/>
      <c r="AH180" s="10"/>
    </row>
    <row r="181" spans="1:34" ht="15">
      <c r="A181" s="21" t="s">
        <v>520</v>
      </c>
      <c r="B181" s="12" t="s">
        <v>33</v>
      </c>
      <c r="C181" s="10" t="s">
        <v>43</v>
      </c>
      <c r="D181" s="10" t="s">
        <v>44</v>
      </c>
      <c r="E181" s="10" t="s">
        <v>523</v>
      </c>
      <c r="F181" s="10" t="s">
        <v>524</v>
      </c>
      <c r="G181" s="10"/>
      <c r="H181" s="10" t="s">
        <v>39</v>
      </c>
      <c r="I181" s="10">
        <v>54</v>
      </c>
      <c r="J181" s="10">
        <v>1</v>
      </c>
      <c r="K181" s="10">
        <f t="shared" si="0"/>
        <v>53</v>
      </c>
      <c r="L181" s="10">
        <f t="shared" si="15"/>
        <v>1.8518518518518517E-2</v>
      </c>
      <c r="M181" s="10">
        <f t="shared" si="1"/>
        <v>3.2081365922647563E-2</v>
      </c>
      <c r="N181" s="10">
        <v>1</v>
      </c>
      <c r="O181" s="10">
        <v>1</v>
      </c>
      <c r="P181" s="10" t="s">
        <v>298</v>
      </c>
      <c r="Q181" s="10">
        <v>1</v>
      </c>
      <c r="R181" s="10"/>
      <c r="S181" s="10"/>
      <c r="T181" s="10"/>
      <c r="U181" s="10">
        <v>2010</v>
      </c>
      <c r="V181" s="10" t="s">
        <v>521</v>
      </c>
      <c r="W181" s="10" t="s">
        <v>522</v>
      </c>
      <c r="X181" s="10"/>
      <c r="Y181" s="10"/>
      <c r="Z181" s="10"/>
      <c r="AA181" s="10"/>
      <c r="AB181" s="10"/>
      <c r="AC181" s="10" t="s">
        <v>449</v>
      </c>
      <c r="AD181" s="10"/>
      <c r="AE181" s="10" t="s">
        <v>270</v>
      </c>
      <c r="AF181" s="10"/>
      <c r="AG181" s="10"/>
      <c r="AH181" s="10"/>
    </row>
    <row r="182" spans="1:34" ht="15">
      <c r="A182" s="21" t="s">
        <v>520</v>
      </c>
      <c r="B182" s="10" t="s">
        <v>33</v>
      </c>
      <c r="C182" s="10" t="s">
        <v>60</v>
      </c>
      <c r="D182" s="10" t="s">
        <v>61</v>
      </c>
      <c r="E182" s="10" t="s">
        <v>62</v>
      </c>
      <c r="F182" s="10" t="s">
        <v>63</v>
      </c>
      <c r="G182" s="10"/>
      <c r="H182" s="10" t="s">
        <v>39</v>
      </c>
      <c r="I182" s="10">
        <v>22</v>
      </c>
      <c r="J182" s="10">
        <v>1</v>
      </c>
      <c r="K182" s="10">
        <f t="shared" si="0"/>
        <v>21</v>
      </c>
      <c r="L182" s="10">
        <f t="shared" si="15"/>
        <v>4.5454545454545456E-2</v>
      </c>
      <c r="M182" s="10">
        <f t="shared" si="1"/>
        <v>6.1019212764645739E-2</v>
      </c>
      <c r="N182" s="10">
        <v>1</v>
      </c>
      <c r="O182" s="10">
        <v>1</v>
      </c>
      <c r="P182" s="10" t="s">
        <v>298</v>
      </c>
      <c r="Q182" s="10">
        <v>1</v>
      </c>
      <c r="R182" s="10"/>
      <c r="S182" s="10"/>
      <c r="T182" s="10"/>
      <c r="U182" s="10">
        <v>2010</v>
      </c>
      <c r="V182" s="10" t="s">
        <v>521</v>
      </c>
      <c r="W182" s="10" t="s">
        <v>522</v>
      </c>
      <c r="X182" s="10"/>
      <c r="Y182" s="10"/>
      <c r="Z182" s="10"/>
      <c r="AA182" s="10"/>
      <c r="AB182" s="10"/>
      <c r="AC182" s="10" t="s">
        <v>449</v>
      </c>
      <c r="AD182" s="10"/>
      <c r="AE182" s="10" t="s">
        <v>270</v>
      </c>
      <c r="AF182" s="10"/>
      <c r="AG182" s="10"/>
      <c r="AH182" s="10"/>
    </row>
    <row r="183" spans="1:34" ht="15">
      <c r="A183" s="21" t="s">
        <v>520</v>
      </c>
      <c r="B183" s="12" t="s">
        <v>33</v>
      </c>
      <c r="C183" s="10" t="s">
        <v>43</v>
      </c>
      <c r="D183" s="10" t="s">
        <v>354</v>
      </c>
      <c r="E183" s="10" t="s">
        <v>525</v>
      </c>
      <c r="F183" s="10" t="s">
        <v>526</v>
      </c>
      <c r="G183" s="10"/>
      <c r="H183" s="10" t="s">
        <v>39</v>
      </c>
      <c r="I183" s="10">
        <v>3</v>
      </c>
      <c r="J183" s="10">
        <v>1</v>
      </c>
      <c r="K183" s="10">
        <f t="shared" si="0"/>
        <v>2</v>
      </c>
      <c r="L183" s="10">
        <f t="shared" si="15"/>
        <v>0.33333333333333331</v>
      </c>
      <c r="M183" s="10">
        <f t="shared" si="1"/>
        <v>0.15904041823988746</v>
      </c>
      <c r="N183" s="10">
        <v>1</v>
      </c>
      <c r="O183" s="10">
        <v>1</v>
      </c>
      <c r="P183" s="10" t="s">
        <v>298</v>
      </c>
      <c r="Q183" s="10">
        <v>1</v>
      </c>
      <c r="R183" s="10"/>
      <c r="S183" s="10"/>
      <c r="T183" s="10"/>
      <c r="U183" s="10">
        <v>2010</v>
      </c>
      <c r="V183" s="10" t="s">
        <v>521</v>
      </c>
      <c r="W183" s="10" t="s">
        <v>522</v>
      </c>
      <c r="X183" s="10"/>
      <c r="Y183" s="10"/>
      <c r="Z183" s="10"/>
      <c r="AA183" s="10"/>
      <c r="AB183" s="10"/>
      <c r="AC183" s="10" t="s">
        <v>449</v>
      </c>
      <c r="AD183" s="10"/>
      <c r="AE183" s="10" t="s">
        <v>270</v>
      </c>
      <c r="AF183" s="10"/>
      <c r="AG183" s="10"/>
      <c r="AH183" s="10"/>
    </row>
    <row r="184" spans="1:34" ht="15">
      <c r="A184" s="21" t="s">
        <v>520</v>
      </c>
      <c r="B184" s="12" t="s">
        <v>33</v>
      </c>
      <c r="C184" s="10" t="s">
        <v>43</v>
      </c>
      <c r="D184" s="10" t="s">
        <v>527</v>
      </c>
      <c r="E184" s="10" t="s">
        <v>528</v>
      </c>
      <c r="F184" s="10" t="s">
        <v>529</v>
      </c>
      <c r="G184" s="10"/>
      <c r="H184" s="10" t="s">
        <v>39</v>
      </c>
      <c r="I184" s="10">
        <v>6</v>
      </c>
      <c r="J184" s="10">
        <v>1</v>
      </c>
      <c r="K184" s="10">
        <f t="shared" si="0"/>
        <v>5</v>
      </c>
      <c r="L184" s="10">
        <f t="shared" si="15"/>
        <v>0.16666666666666666</v>
      </c>
      <c r="M184" s="10">
        <f t="shared" si="1"/>
        <v>0.12969187506394059</v>
      </c>
      <c r="N184" s="10">
        <v>1</v>
      </c>
      <c r="O184" s="10">
        <v>1</v>
      </c>
      <c r="P184" s="10" t="s">
        <v>298</v>
      </c>
      <c r="Q184" s="10">
        <v>1</v>
      </c>
      <c r="R184" s="10"/>
      <c r="S184" s="10"/>
      <c r="T184" s="10"/>
      <c r="U184" s="10">
        <v>2010</v>
      </c>
      <c r="V184" s="10" t="s">
        <v>521</v>
      </c>
      <c r="W184" s="10" t="s">
        <v>522</v>
      </c>
      <c r="X184" s="10"/>
      <c r="Y184" s="10"/>
      <c r="Z184" s="10"/>
      <c r="AA184" s="10"/>
      <c r="AB184" s="10"/>
      <c r="AC184" s="10" t="s">
        <v>449</v>
      </c>
      <c r="AD184" s="10"/>
      <c r="AE184" s="10" t="s">
        <v>270</v>
      </c>
      <c r="AF184" s="10"/>
      <c r="AG184" s="10"/>
      <c r="AH184" s="10"/>
    </row>
    <row r="185" spans="1:34" ht="15">
      <c r="A185" s="21" t="s">
        <v>520</v>
      </c>
      <c r="B185" s="12" t="s">
        <v>33</v>
      </c>
      <c r="C185" s="10" t="s">
        <v>43</v>
      </c>
      <c r="D185" s="10" t="s">
        <v>44</v>
      </c>
      <c r="E185" s="10" t="s">
        <v>99</v>
      </c>
      <c r="F185" s="10" t="s">
        <v>100</v>
      </c>
      <c r="G185" s="10"/>
      <c r="H185" s="10" t="s">
        <v>39</v>
      </c>
      <c r="I185" s="10">
        <v>11</v>
      </c>
      <c r="J185" s="10">
        <v>1</v>
      </c>
      <c r="K185" s="10">
        <f t="shared" si="0"/>
        <v>10</v>
      </c>
      <c r="L185" s="10">
        <f t="shared" si="15"/>
        <v>9.0909090909090912E-2</v>
      </c>
      <c r="M185" s="10">
        <f t="shared" si="1"/>
        <v>9.4672062287111378E-2</v>
      </c>
      <c r="N185" s="10">
        <v>1</v>
      </c>
      <c r="O185" s="10">
        <v>1</v>
      </c>
      <c r="P185" s="10" t="s">
        <v>298</v>
      </c>
      <c r="Q185" s="10">
        <v>1</v>
      </c>
      <c r="R185" s="10"/>
      <c r="S185" s="10"/>
      <c r="T185" s="10"/>
      <c r="U185" s="10">
        <v>2010</v>
      </c>
      <c r="V185" s="10" t="s">
        <v>521</v>
      </c>
      <c r="W185" s="10" t="s">
        <v>522</v>
      </c>
      <c r="X185" s="10"/>
      <c r="Y185" s="10"/>
      <c r="Z185" s="10"/>
      <c r="AA185" s="10"/>
      <c r="AB185" s="10"/>
      <c r="AC185" s="10" t="s">
        <v>449</v>
      </c>
      <c r="AD185" s="10"/>
      <c r="AE185" s="10" t="s">
        <v>270</v>
      </c>
      <c r="AF185" s="10"/>
      <c r="AG185" s="10"/>
      <c r="AH185" s="10"/>
    </row>
    <row r="186" spans="1:34" ht="15">
      <c r="A186" s="21" t="s">
        <v>520</v>
      </c>
      <c r="B186" s="10" t="s">
        <v>33</v>
      </c>
      <c r="C186" s="10" t="s">
        <v>60</v>
      </c>
      <c r="D186" s="10" t="s">
        <v>69</v>
      </c>
      <c r="E186" s="10" t="s">
        <v>482</v>
      </c>
      <c r="F186" s="10" t="s">
        <v>530</v>
      </c>
      <c r="G186" s="10"/>
      <c r="H186" s="10" t="s">
        <v>39</v>
      </c>
      <c r="I186" s="10">
        <v>9</v>
      </c>
      <c r="J186" s="10">
        <v>1</v>
      </c>
      <c r="K186" s="10">
        <f t="shared" si="0"/>
        <v>8</v>
      </c>
      <c r="L186" s="10">
        <f t="shared" si="15"/>
        <v>0.1111111111111111</v>
      </c>
      <c r="M186" s="10">
        <f t="shared" si="1"/>
        <v>0.10602694549325831</v>
      </c>
      <c r="N186" s="10">
        <v>1</v>
      </c>
      <c r="O186" s="10">
        <v>1</v>
      </c>
      <c r="P186" s="10" t="s">
        <v>298</v>
      </c>
      <c r="Q186" s="10">
        <v>1</v>
      </c>
      <c r="R186" s="10"/>
      <c r="S186" s="10"/>
      <c r="T186" s="10"/>
      <c r="U186" s="10">
        <v>2010</v>
      </c>
      <c r="V186" s="10" t="s">
        <v>521</v>
      </c>
      <c r="W186" s="10" t="s">
        <v>522</v>
      </c>
      <c r="X186" s="10"/>
      <c r="Y186" s="10"/>
      <c r="Z186" s="10"/>
      <c r="AA186" s="10"/>
      <c r="AB186" s="10"/>
      <c r="AC186" s="10" t="s">
        <v>449</v>
      </c>
      <c r="AD186" s="10"/>
      <c r="AE186" s="10" t="s">
        <v>270</v>
      </c>
      <c r="AF186" s="10"/>
      <c r="AG186" s="10"/>
      <c r="AH186" s="10"/>
    </row>
    <row r="187" spans="1:34" ht="15">
      <c r="A187" s="21" t="s">
        <v>520</v>
      </c>
      <c r="B187" s="12" t="s">
        <v>33</v>
      </c>
      <c r="C187" s="10" t="s">
        <v>43</v>
      </c>
      <c r="D187" s="10" t="s">
        <v>44</v>
      </c>
      <c r="E187" s="10" t="s">
        <v>58</v>
      </c>
      <c r="F187" s="10" t="s">
        <v>59</v>
      </c>
      <c r="G187" s="10"/>
      <c r="H187" s="10" t="s">
        <v>39</v>
      </c>
      <c r="I187" s="10">
        <v>45</v>
      </c>
      <c r="J187" s="10">
        <v>1</v>
      </c>
      <c r="K187" s="10">
        <f t="shared" si="0"/>
        <v>44</v>
      </c>
      <c r="L187" s="10">
        <f t="shared" si="15"/>
        <v>2.2222222222222223E-2</v>
      </c>
      <c r="M187" s="10">
        <f t="shared" si="1"/>
        <v>3.6738055861674307E-2</v>
      </c>
      <c r="N187" s="10">
        <v>1</v>
      </c>
      <c r="O187" s="10">
        <v>1</v>
      </c>
      <c r="P187" s="10" t="s">
        <v>298</v>
      </c>
      <c r="Q187" s="10">
        <v>1</v>
      </c>
      <c r="R187" s="10"/>
      <c r="S187" s="10"/>
      <c r="T187" s="10"/>
      <c r="U187" s="10">
        <v>2010</v>
      </c>
      <c r="V187" s="10" t="s">
        <v>521</v>
      </c>
      <c r="W187" s="10" t="s">
        <v>522</v>
      </c>
      <c r="X187" s="10"/>
      <c r="Y187" s="10"/>
      <c r="Z187" s="10"/>
      <c r="AA187" s="10"/>
      <c r="AB187" s="10"/>
      <c r="AC187" s="10" t="s">
        <v>449</v>
      </c>
      <c r="AD187" s="10"/>
      <c r="AE187" s="10" t="s">
        <v>270</v>
      </c>
      <c r="AF187" s="10"/>
      <c r="AG187" s="10"/>
      <c r="AH187" s="10"/>
    </row>
    <row r="188" spans="1:34" ht="15">
      <c r="A188" s="21" t="s">
        <v>520</v>
      </c>
      <c r="B188" s="12" t="s">
        <v>33</v>
      </c>
      <c r="C188" s="10" t="s">
        <v>43</v>
      </c>
      <c r="D188" s="10" t="s">
        <v>44</v>
      </c>
      <c r="E188" s="10" t="s">
        <v>531</v>
      </c>
      <c r="F188" s="10" t="s">
        <v>532</v>
      </c>
      <c r="G188" s="10"/>
      <c r="H188" s="10" t="s">
        <v>39</v>
      </c>
      <c r="I188" s="10">
        <v>28</v>
      </c>
      <c r="J188" s="10">
        <v>2</v>
      </c>
      <c r="K188" s="10">
        <f t="shared" si="0"/>
        <v>26</v>
      </c>
      <c r="L188" s="10">
        <f t="shared" si="15"/>
        <v>7.1428571428571425E-2</v>
      </c>
      <c r="M188" s="10">
        <f t="shared" si="1"/>
        <v>0.10336843081015851</v>
      </c>
      <c r="N188" s="10">
        <v>1</v>
      </c>
      <c r="O188" s="10">
        <v>1</v>
      </c>
      <c r="P188" s="10" t="s">
        <v>298</v>
      </c>
      <c r="Q188" s="10">
        <v>1</v>
      </c>
      <c r="R188" s="10"/>
      <c r="S188" s="10"/>
      <c r="T188" s="10"/>
      <c r="U188" s="10">
        <v>2010</v>
      </c>
      <c r="V188" s="10" t="s">
        <v>521</v>
      </c>
      <c r="W188" s="10" t="s">
        <v>522</v>
      </c>
      <c r="X188" s="10"/>
      <c r="Y188" s="10"/>
      <c r="Z188" s="10"/>
      <c r="AA188" s="10"/>
      <c r="AB188" s="10"/>
      <c r="AC188" s="10" t="s">
        <v>449</v>
      </c>
      <c r="AD188" s="10"/>
      <c r="AE188" s="10" t="s">
        <v>270</v>
      </c>
      <c r="AF188" s="10"/>
      <c r="AG188" s="10"/>
      <c r="AH188" s="10"/>
    </row>
    <row r="189" spans="1:34" ht="16">
      <c r="A189" s="21" t="s">
        <v>533</v>
      </c>
      <c r="B189" s="10" t="s">
        <v>33</v>
      </c>
      <c r="C189" s="10" t="s">
        <v>60</v>
      </c>
      <c r="D189" s="10" t="s">
        <v>61</v>
      </c>
      <c r="E189" s="10" t="s">
        <v>62</v>
      </c>
      <c r="F189" s="10" t="s">
        <v>63</v>
      </c>
      <c r="G189" s="10" t="s">
        <v>266</v>
      </c>
      <c r="H189" s="10" t="s">
        <v>39</v>
      </c>
      <c r="I189" s="10">
        <v>258</v>
      </c>
      <c r="J189" s="10">
        <v>0</v>
      </c>
      <c r="K189" s="10">
        <f t="shared" si="0"/>
        <v>258</v>
      </c>
      <c r="L189" s="10">
        <f t="shared" si="15"/>
        <v>0</v>
      </c>
      <c r="M189" s="10">
        <f t="shared" si="1"/>
        <v>0</v>
      </c>
      <c r="N189" s="10">
        <v>0</v>
      </c>
      <c r="O189" s="10">
        <v>1</v>
      </c>
      <c r="P189" s="10" t="s">
        <v>267</v>
      </c>
      <c r="Q189" s="10">
        <v>0</v>
      </c>
      <c r="R189" s="10"/>
      <c r="S189" s="10"/>
      <c r="T189" s="10"/>
      <c r="U189" s="10">
        <v>2021</v>
      </c>
      <c r="V189" s="10" t="s">
        <v>534</v>
      </c>
      <c r="W189" s="10" t="s">
        <v>535</v>
      </c>
      <c r="X189" s="10"/>
      <c r="Y189" s="10"/>
      <c r="Z189" s="10"/>
      <c r="AA189" s="10"/>
      <c r="AB189" s="10"/>
      <c r="AC189" s="10" t="s">
        <v>281</v>
      </c>
      <c r="AD189" s="10"/>
      <c r="AE189" s="10" t="s">
        <v>282</v>
      </c>
      <c r="AF189" s="10"/>
      <c r="AG189" s="27" t="s">
        <v>438</v>
      </c>
      <c r="AH189" s="10"/>
    </row>
    <row r="190" spans="1:34" ht="16">
      <c r="A190" s="21" t="s">
        <v>533</v>
      </c>
      <c r="B190" s="10" t="s">
        <v>33</v>
      </c>
      <c r="C190" s="10" t="s">
        <v>60</v>
      </c>
      <c r="D190" s="10" t="s">
        <v>61</v>
      </c>
      <c r="E190" s="10" t="s">
        <v>62</v>
      </c>
      <c r="F190" s="10" t="s">
        <v>63</v>
      </c>
      <c r="G190" s="10" t="s">
        <v>266</v>
      </c>
      <c r="H190" s="10" t="s">
        <v>369</v>
      </c>
      <c r="I190" s="10">
        <v>258</v>
      </c>
      <c r="J190" s="10">
        <v>1</v>
      </c>
      <c r="K190" s="10">
        <f t="shared" si="0"/>
        <v>257</v>
      </c>
      <c r="L190" s="10">
        <f t="shared" si="15"/>
        <v>3.875968992248062E-3</v>
      </c>
      <c r="M190" s="10">
        <f t="shared" si="1"/>
        <v>9.3473632014078687E-3</v>
      </c>
      <c r="N190" s="10">
        <v>1</v>
      </c>
      <c r="O190" s="10">
        <v>1</v>
      </c>
      <c r="P190" s="10" t="s">
        <v>267</v>
      </c>
      <c r="Q190" s="10">
        <v>0</v>
      </c>
      <c r="R190" s="10"/>
      <c r="S190" s="10"/>
      <c r="T190" s="10"/>
      <c r="U190" s="10">
        <v>2021</v>
      </c>
      <c r="V190" s="10" t="s">
        <v>534</v>
      </c>
      <c r="W190" s="10" t="s">
        <v>535</v>
      </c>
      <c r="X190" s="10"/>
      <c r="Y190" s="10"/>
      <c r="Z190" s="10"/>
      <c r="AA190" s="10"/>
      <c r="AB190" s="10"/>
      <c r="AC190" s="10" t="s">
        <v>281</v>
      </c>
      <c r="AD190" s="10"/>
      <c r="AE190" s="10" t="s">
        <v>282</v>
      </c>
      <c r="AF190" s="10"/>
      <c r="AG190" s="27" t="s">
        <v>438</v>
      </c>
      <c r="AH190" s="10"/>
    </row>
    <row r="191" spans="1:34" ht="16">
      <c r="A191" s="21" t="s">
        <v>533</v>
      </c>
      <c r="B191" s="12" t="s">
        <v>33</v>
      </c>
      <c r="C191" s="10" t="s">
        <v>150</v>
      </c>
      <c r="D191" s="10" t="s">
        <v>151</v>
      </c>
      <c r="E191" s="10" t="s">
        <v>152</v>
      </c>
      <c r="F191" s="10" t="s">
        <v>153</v>
      </c>
      <c r="G191" s="10" t="s">
        <v>266</v>
      </c>
      <c r="H191" s="10" t="s">
        <v>39</v>
      </c>
      <c r="I191" s="10">
        <v>370</v>
      </c>
      <c r="J191" s="10">
        <v>1</v>
      </c>
      <c r="K191" s="10">
        <f t="shared" si="0"/>
        <v>369</v>
      </c>
      <c r="L191" s="10">
        <f t="shared" si="15"/>
        <v>2.7027027027027029E-3</v>
      </c>
      <c r="M191" s="10">
        <f t="shared" si="1"/>
        <v>6.9410857407216087E-3</v>
      </c>
      <c r="N191" s="10">
        <v>1</v>
      </c>
      <c r="O191" s="10">
        <v>1</v>
      </c>
      <c r="P191" s="10" t="s">
        <v>267</v>
      </c>
      <c r="Q191" s="10">
        <v>0</v>
      </c>
      <c r="R191" s="10"/>
      <c r="S191" s="10"/>
      <c r="T191" s="10"/>
      <c r="U191" s="10">
        <v>2021</v>
      </c>
      <c r="V191" s="10" t="s">
        <v>534</v>
      </c>
      <c r="W191" s="10" t="s">
        <v>535</v>
      </c>
      <c r="X191" s="10"/>
      <c r="Y191" s="10"/>
      <c r="Z191" s="10"/>
      <c r="AA191" s="10"/>
      <c r="AB191" s="10"/>
      <c r="AC191" s="10" t="s">
        <v>281</v>
      </c>
      <c r="AD191" s="10"/>
      <c r="AE191" s="10" t="s">
        <v>282</v>
      </c>
      <c r="AF191" s="10"/>
      <c r="AG191" s="27" t="s">
        <v>438</v>
      </c>
      <c r="AH191" s="10"/>
    </row>
    <row r="192" spans="1:34" ht="16">
      <c r="A192" s="21" t="s">
        <v>533</v>
      </c>
      <c r="B192" s="12" t="s">
        <v>33</v>
      </c>
      <c r="C192" s="10" t="s">
        <v>150</v>
      </c>
      <c r="D192" s="10" t="s">
        <v>151</v>
      </c>
      <c r="E192" s="10" t="s">
        <v>152</v>
      </c>
      <c r="F192" s="10" t="s">
        <v>153</v>
      </c>
      <c r="G192" s="10" t="s">
        <v>266</v>
      </c>
      <c r="H192" s="10" t="s">
        <v>369</v>
      </c>
      <c r="I192" s="10">
        <v>370</v>
      </c>
      <c r="J192" s="10">
        <v>0</v>
      </c>
      <c r="K192" s="10">
        <f t="shared" si="0"/>
        <v>370</v>
      </c>
      <c r="L192" s="10">
        <f t="shared" si="15"/>
        <v>0</v>
      </c>
      <c r="M192" s="10">
        <f t="shared" si="1"/>
        <v>0</v>
      </c>
      <c r="N192" s="10">
        <v>0</v>
      </c>
      <c r="O192" s="10">
        <v>1</v>
      </c>
      <c r="P192" s="10" t="s">
        <v>267</v>
      </c>
      <c r="Q192" s="10">
        <v>0</v>
      </c>
      <c r="R192" s="10"/>
      <c r="S192" s="10"/>
      <c r="T192" s="10"/>
      <c r="U192" s="10">
        <v>2021</v>
      </c>
      <c r="V192" s="10" t="s">
        <v>534</v>
      </c>
      <c r="W192" s="10" t="s">
        <v>535</v>
      </c>
      <c r="X192" s="10"/>
      <c r="Y192" s="10"/>
      <c r="Z192" s="10"/>
      <c r="AA192" s="10"/>
      <c r="AB192" s="10"/>
      <c r="AC192" s="10" t="s">
        <v>281</v>
      </c>
      <c r="AD192" s="10"/>
      <c r="AE192" s="10" t="s">
        <v>282</v>
      </c>
      <c r="AF192" s="10"/>
      <c r="AG192" s="27" t="s">
        <v>438</v>
      </c>
      <c r="AH192" s="10"/>
    </row>
    <row r="193" spans="1:34" ht="17">
      <c r="A193" s="2" t="s">
        <v>536</v>
      </c>
      <c r="B193" s="10" t="s">
        <v>33</v>
      </c>
      <c r="C193" s="10" t="s">
        <v>60</v>
      </c>
      <c r="D193" s="10" t="s">
        <v>61</v>
      </c>
      <c r="E193" s="10" t="s">
        <v>62</v>
      </c>
      <c r="F193" s="10" t="s">
        <v>63</v>
      </c>
      <c r="G193" s="12" t="s">
        <v>266</v>
      </c>
      <c r="H193" s="10" t="s">
        <v>236</v>
      </c>
      <c r="I193" s="10">
        <v>1057</v>
      </c>
      <c r="J193" s="10">
        <v>6</v>
      </c>
      <c r="K193" s="10">
        <f t="shared" si="0"/>
        <v>1051</v>
      </c>
      <c r="L193" s="10">
        <f t="shared" si="15"/>
        <v>5.6764427625354778E-3</v>
      </c>
      <c r="M193" s="10">
        <f t="shared" si="1"/>
        <v>1.7165988575065808E-2</v>
      </c>
      <c r="N193" s="10">
        <v>1</v>
      </c>
      <c r="O193" s="10">
        <v>1</v>
      </c>
      <c r="P193" s="10" t="s">
        <v>267</v>
      </c>
      <c r="Q193" s="10">
        <v>1</v>
      </c>
      <c r="R193" s="12"/>
      <c r="S193" s="10"/>
      <c r="T193" s="10"/>
      <c r="U193" s="13">
        <v>2008</v>
      </c>
      <c r="V193" s="13" t="s">
        <v>537</v>
      </c>
      <c r="W193" s="12" t="s">
        <v>538</v>
      </c>
      <c r="X193" s="12" t="s">
        <v>539</v>
      </c>
      <c r="Y193" s="10" t="s">
        <v>540</v>
      </c>
      <c r="Z193" s="12" t="s">
        <v>541</v>
      </c>
      <c r="AA193" s="10" t="s">
        <v>542</v>
      </c>
      <c r="AB193" s="10" t="s">
        <v>543</v>
      </c>
      <c r="AC193" s="12" t="s">
        <v>281</v>
      </c>
      <c r="AD193" s="10"/>
      <c r="AE193" s="12" t="s">
        <v>270</v>
      </c>
      <c r="AF193" s="10"/>
      <c r="AG193" s="11"/>
      <c r="AH193" s="10"/>
    </row>
    <row r="194" spans="1:34" ht="17">
      <c r="A194" s="2" t="s">
        <v>536</v>
      </c>
      <c r="B194" s="10" t="s">
        <v>33</v>
      </c>
      <c r="C194" s="10" t="s">
        <v>60</v>
      </c>
      <c r="D194" s="10" t="s">
        <v>61</v>
      </c>
      <c r="E194" s="10" t="s">
        <v>62</v>
      </c>
      <c r="F194" s="10" t="s">
        <v>63</v>
      </c>
      <c r="G194" s="12" t="s">
        <v>266</v>
      </c>
      <c r="H194" s="10" t="s">
        <v>236</v>
      </c>
      <c r="I194" s="10">
        <v>174</v>
      </c>
      <c r="J194" s="10">
        <v>1</v>
      </c>
      <c r="K194" s="10">
        <f t="shared" si="0"/>
        <v>173</v>
      </c>
      <c r="L194" s="10">
        <f t="shared" si="15"/>
        <v>5.7471264367816091E-3</v>
      </c>
      <c r="M194" s="10">
        <f t="shared" si="1"/>
        <v>1.2876719817716091E-2</v>
      </c>
      <c r="N194" s="10">
        <v>1</v>
      </c>
      <c r="O194" s="10">
        <v>1</v>
      </c>
      <c r="P194" s="10" t="s">
        <v>267</v>
      </c>
      <c r="Q194" s="10">
        <v>1</v>
      </c>
      <c r="R194" s="12"/>
      <c r="S194" s="10"/>
      <c r="T194" s="10"/>
      <c r="U194" s="13">
        <v>2008</v>
      </c>
      <c r="V194" s="13" t="s">
        <v>537</v>
      </c>
      <c r="W194" s="12" t="s">
        <v>538</v>
      </c>
      <c r="X194" s="12" t="s">
        <v>544</v>
      </c>
      <c r="Y194" s="10" t="s">
        <v>545</v>
      </c>
      <c r="Z194" s="12" t="s">
        <v>546</v>
      </c>
      <c r="AA194" s="10" t="s">
        <v>547</v>
      </c>
      <c r="AB194" s="10" t="s">
        <v>548</v>
      </c>
      <c r="AC194" s="12" t="s">
        <v>281</v>
      </c>
      <c r="AD194" s="10"/>
      <c r="AE194" s="12" t="s">
        <v>270</v>
      </c>
      <c r="AF194" s="10"/>
      <c r="AG194" s="11"/>
      <c r="AH194" s="10"/>
    </row>
    <row r="195" spans="1:34" ht="17">
      <c r="A195" s="2" t="s">
        <v>536</v>
      </c>
      <c r="B195" s="10" t="s">
        <v>33</v>
      </c>
      <c r="C195" s="10" t="s">
        <v>60</v>
      </c>
      <c r="D195" s="10" t="s">
        <v>61</v>
      </c>
      <c r="E195" s="10" t="s">
        <v>62</v>
      </c>
      <c r="F195" s="10" t="s">
        <v>63</v>
      </c>
      <c r="G195" s="12" t="s">
        <v>266</v>
      </c>
      <c r="H195" s="10" t="s">
        <v>236</v>
      </c>
      <c r="I195" s="10">
        <v>71</v>
      </c>
      <c r="J195" s="10">
        <v>0</v>
      </c>
      <c r="K195" s="10">
        <f t="shared" si="0"/>
        <v>71</v>
      </c>
      <c r="L195" s="10">
        <f t="shared" si="15"/>
        <v>0</v>
      </c>
      <c r="M195" s="10">
        <f t="shared" si="1"/>
        <v>0</v>
      </c>
      <c r="N195" s="10">
        <v>0</v>
      </c>
      <c r="O195" s="10">
        <v>1</v>
      </c>
      <c r="P195" s="12" t="s">
        <v>267</v>
      </c>
      <c r="Q195" s="10">
        <v>0</v>
      </c>
      <c r="R195" s="12"/>
      <c r="S195" s="10"/>
      <c r="T195" s="10"/>
      <c r="U195" s="13">
        <v>2008</v>
      </c>
      <c r="V195" s="13" t="s">
        <v>537</v>
      </c>
      <c r="W195" s="12" t="s">
        <v>538</v>
      </c>
      <c r="X195" s="12" t="s">
        <v>549</v>
      </c>
      <c r="Y195" s="10" t="s">
        <v>550</v>
      </c>
      <c r="Z195" s="12" t="s">
        <v>551</v>
      </c>
      <c r="AA195" s="10" t="s">
        <v>552</v>
      </c>
      <c r="AB195" s="10" t="s">
        <v>553</v>
      </c>
      <c r="AC195" s="12" t="s">
        <v>281</v>
      </c>
      <c r="AD195" s="10"/>
      <c r="AE195" s="12" t="s">
        <v>270</v>
      </c>
      <c r="AF195" s="10"/>
      <c r="AG195" s="11"/>
      <c r="AH195" s="10"/>
    </row>
    <row r="196" spans="1:34" ht="17">
      <c r="A196" s="2" t="s">
        <v>554</v>
      </c>
      <c r="B196" s="10" t="s">
        <v>33</v>
      </c>
      <c r="C196" s="10" t="s">
        <v>150</v>
      </c>
      <c r="D196" s="10" t="s">
        <v>151</v>
      </c>
      <c r="E196" s="10" t="s">
        <v>152</v>
      </c>
      <c r="F196" s="10" t="s">
        <v>555</v>
      </c>
      <c r="G196" s="12" t="s">
        <v>266</v>
      </c>
      <c r="H196" s="10" t="s">
        <v>39</v>
      </c>
      <c r="I196" s="10">
        <v>70</v>
      </c>
      <c r="J196" s="10">
        <v>4</v>
      </c>
      <c r="K196" s="10">
        <f t="shared" si="0"/>
        <v>66</v>
      </c>
      <c r="L196" s="10">
        <f t="shared" si="15"/>
        <v>5.7142857142857141E-2</v>
      </c>
      <c r="M196" s="10">
        <f t="shared" si="1"/>
        <v>0.10543417371510039</v>
      </c>
      <c r="N196" s="10">
        <v>1</v>
      </c>
      <c r="O196" s="10">
        <v>1</v>
      </c>
      <c r="P196" s="10" t="s">
        <v>267</v>
      </c>
      <c r="Q196" s="10">
        <v>1</v>
      </c>
      <c r="R196" s="12"/>
      <c r="S196" s="10"/>
      <c r="T196" s="10"/>
      <c r="U196" s="13">
        <v>2014</v>
      </c>
      <c r="V196" s="13" t="s">
        <v>272</v>
      </c>
      <c r="W196" s="12" t="s">
        <v>556</v>
      </c>
      <c r="X196" s="12" t="s">
        <v>557</v>
      </c>
      <c r="Y196" s="10"/>
      <c r="Z196" s="12"/>
      <c r="AA196" s="10"/>
      <c r="AB196" s="10"/>
      <c r="AC196" s="12" t="s">
        <v>315</v>
      </c>
      <c r="AD196" s="10"/>
      <c r="AE196" s="12" t="s">
        <v>270</v>
      </c>
      <c r="AF196" s="10"/>
      <c r="AG196" s="11"/>
      <c r="AH196" s="10"/>
    </row>
    <row r="197" spans="1:34" ht="17">
      <c r="A197" s="2" t="s">
        <v>554</v>
      </c>
      <c r="B197" s="10" t="s">
        <v>33</v>
      </c>
      <c r="C197" s="10" t="s">
        <v>150</v>
      </c>
      <c r="D197" s="10" t="s">
        <v>151</v>
      </c>
      <c r="E197" s="10" t="s">
        <v>152</v>
      </c>
      <c r="F197" s="10" t="s">
        <v>153</v>
      </c>
      <c r="G197" s="12" t="s">
        <v>266</v>
      </c>
      <c r="H197" s="10" t="s">
        <v>39</v>
      </c>
      <c r="I197" s="10">
        <v>118</v>
      </c>
      <c r="J197" s="10">
        <v>0</v>
      </c>
      <c r="K197" s="10">
        <f t="shared" si="0"/>
        <v>118</v>
      </c>
      <c r="L197" s="10">
        <f t="shared" si="15"/>
        <v>0</v>
      </c>
      <c r="M197" s="10">
        <f t="shared" si="1"/>
        <v>0</v>
      </c>
      <c r="N197" s="10">
        <v>0</v>
      </c>
      <c r="O197" s="10">
        <v>1</v>
      </c>
      <c r="P197" s="10" t="s">
        <v>267</v>
      </c>
      <c r="Q197" s="10">
        <v>0</v>
      </c>
      <c r="R197" s="12"/>
      <c r="S197" s="10"/>
      <c r="T197" s="10"/>
      <c r="U197" s="13">
        <v>2014</v>
      </c>
      <c r="V197" s="13" t="s">
        <v>272</v>
      </c>
      <c r="W197" s="12" t="s">
        <v>556</v>
      </c>
      <c r="X197" s="12" t="s">
        <v>557</v>
      </c>
      <c r="Y197" s="10"/>
      <c r="Z197" s="12"/>
      <c r="AA197" s="10"/>
      <c r="AB197" s="10"/>
      <c r="AC197" s="12" t="s">
        <v>315</v>
      </c>
      <c r="AD197" s="10"/>
      <c r="AE197" s="12" t="s">
        <v>270</v>
      </c>
      <c r="AF197" s="10"/>
      <c r="AG197" s="11"/>
      <c r="AH197" s="10"/>
    </row>
    <row r="198" spans="1:34" ht="17">
      <c r="A198" s="4" t="s">
        <v>554</v>
      </c>
      <c r="B198" s="10" t="s">
        <v>104</v>
      </c>
      <c r="C198" s="10" t="s">
        <v>124</v>
      </c>
      <c r="D198" s="10" t="s">
        <v>125</v>
      </c>
      <c r="E198" s="10" t="s">
        <v>460</v>
      </c>
      <c r="F198" s="10" t="s">
        <v>558</v>
      </c>
      <c r="G198" s="12" t="s">
        <v>266</v>
      </c>
      <c r="H198" s="10" t="s">
        <v>39</v>
      </c>
      <c r="I198" s="10">
        <v>378</v>
      </c>
      <c r="J198" s="10">
        <v>0</v>
      </c>
      <c r="K198" s="10">
        <f t="shared" si="0"/>
        <v>378</v>
      </c>
      <c r="L198" s="10">
        <f t="shared" si="15"/>
        <v>0</v>
      </c>
      <c r="M198" s="10">
        <f t="shared" si="1"/>
        <v>0</v>
      </c>
      <c r="N198" s="10">
        <v>0</v>
      </c>
      <c r="O198" s="10">
        <v>1</v>
      </c>
      <c r="P198" s="10" t="s">
        <v>267</v>
      </c>
      <c r="Q198" s="10">
        <v>0</v>
      </c>
      <c r="R198" s="12"/>
      <c r="S198" s="10"/>
      <c r="T198" s="10"/>
      <c r="U198" s="13">
        <v>2014</v>
      </c>
      <c r="V198" s="13" t="s">
        <v>272</v>
      </c>
      <c r="W198" s="12" t="s">
        <v>556</v>
      </c>
      <c r="X198" s="12" t="s">
        <v>557</v>
      </c>
      <c r="Y198" s="10"/>
      <c r="Z198" s="12"/>
      <c r="AA198" s="10"/>
      <c r="AB198" s="10"/>
      <c r="AC198" s="12" t="s">
        <v>315</v>
      </c>
      <c r="AD198" s="10"/>
      <c r="AE198" s="12" t="s">
        <v>270</v>
      </c>
      <c r="AF198" s="10"/>
      <c r="AG198" s="11"/>
      <c r="AH198" s="10"/>
    </row>
    <row r="199" spans="1:34" ht="16">
      <c r="A199" s="10" t="s">
        <v>559</v>
      </c>
      <c r="B199" s="28" t="s">
        <v>33</v>
      </c>
      <c r="C199" s="29" t="s">
        <v>286</v>
      </c>
      <c r="D199" s="29" t="s">
        <v>287</v>
      </c>
      <c r="E199" s="10" t="s">
        <v>288</v>
      </c>
      <c r="F199" s="10" t="s">
        <v>289</v>
      </c>
      <c r="G199" s="10" t="s">
        <v>277</v>
      </c>
      <c r="H199" s="10" t="s">
        <v>39</v>
      </c>
      <c r="I199" s="10">
        <v>16</v>
      </c>
      <c r="J199" s="10">
        <v>1</v>
      </c>
      <c r="K199" s="10">
        <f t="shared" si="0"/>
        <v>15</v>
      </c>
      <c r="L199" s="10">
        <f t="shared" si="15"/>
        <v>6.25E-2</v>
      </c>
      <c r="M199" s="10">
        <f t="shared" si="1"/>
        <v>7.52574989159953E-2</v>
      </c>
      <c r="N199" s="10">
        <v>1</v>
      </c>
      <c r="O199" s="10">
        <v>1</v>
      </c>
      <c r="P199" s="10" t="s">
        <v>267</v>
      </c>
      <c r="Q199" s="10">
        <v>1</v>
      </c>
      <c r="R199" s="10" t="s">
        <v>560</v>
      </c>
      <c r="S199" s="10" t="s">
        <v>561</v>
      </c>
      <c r="T199" s="10"/>
      <c r="U199" s="10">
        <v>2012</v>
      </c>
      <c r="V199" s="10">
        <v>2012</v>
      </c>
      <c r="W199" s="10" t="s">
        <v>279</v>
      </c>
      <c r="X199" s="10" t="s">
        <v>562</v>
      </c>
      <c r="Y199" s="10" t="s">
        <v>563</v>
      </c>
      <c r="Z199" s="10"/>
      <c r="AA199" s="10"/>
      <c r="AB199" s="10"/>
      <c r="AC199" s="10" t="s">
        <v>281</v>
      </c>
      <c r="AD199" s="10"/>
      <c r="AE199" s="12" t="s">
        <v>490</v>
      </c>
      <c r="AF199" s="10"/>
      <c r="AG199" s="10"/>
      <c r="AH199" s="10"/>
    </row>
    <row r="200" spans="1:34" ht="60">
      <c r="A200" s="10" t="s">
        <v>564</v>
      </c>
      <c r="B200" s="12" t="s">
        <v>33</v>
      </c>
      <c r="C200" s="10" t="s">
        <v>43</v>
      </c>
      <c r="D200" s="10" t="s">
        <v>44</v>
      </c>
      <c r="E200" s="10" t="s">
        <v>45</v>
      </c>
      <c r="F200" s="10" t="s">
        <v>46</v>
      </c>
      <c r="G200" s="12" t="s">
        <v>266</v>
      </c>
      <c r="H200" s="10" t="s">
        <v>50</v>
      </c>
      <c r="I200" s="10">
        <v>1</v>
      </c>
      <c r="J200" s="10">
        <v>1</v>
      </c>
      <c r="K200" s="10">
        <f t="shared" si="0"/>
        <v>0</v>
      </c>
      <c r="L200" s="10">
        <f t="shared" si="15"/>
        <v>1</v>
      </c>
      <c r="M200" s="10">
        <f t="shared" si="1"/>
        <v>0</v>
      </c>
      <c r="N200" s="10">
        <v>1</v>
      </c>
      <c r="O200" s="10">
        <v>1</v>
      </c>
      <c r="P200" s="10" t="s">
        <v>298</v>
      </c>
      <c r="Q200" s="10">
        <v>1</v>
      </c>
      <c r="R200" s="10" t="s">
        <v>565</v>
      </c>
      <c r="S200" s="10" t="s">
        <v>566</v>
      </c>
      <c r="T200" s="10"/>
      <c r="U200" s="10">
        <v>2010</v>
      </c>
      <c r="V200" s="10">
        <v>2010</v>
      </c>
      <c r="W200" s="10" t="s">
        <v>567</v>
      </c>
      <c r="X200" s="10" t="s">
        <v>568</v>
      </c>
      <c r="Y200" s="10"/>
      <c r="Z200" s="10"/>
      <c r="AA200" s="10"/>
      <c r="AB200" s="10"/>
      <c r="AC200" s="10" t="s">
        <v>569</v>
      </c>
      <c r="AD200" s="10" t="s">
        <v>301</v>
      </c>
      <c r="AE200" s="10" t="s">
        <v>490</v>
      </c>
      <c r="AF200" s="10"/>
      <c r="AG200" s="10" t="s">
        <v>570</v>
      </c>
      <c r="AH200" s="10"/>
    </row>
    <row r="201" spans="1:34" ht="17">
      <c r="A201" s="4" t="s">
        <v>571</v>
      </c>
      <c r="B201" s="11" t="s">
        <v>33</v>
      </c>
      <c r="C201" s="10" t="s">
        <v>43</v>
      </c>
      <c r="D201" s="10" t="s">
        <v>44</v>
      </c>
      <c r="E201" s="10" t="s">
        <v>45</v>
      </c>
      <c r="F201" s="10" t="s">
        <v>46</v>
      </c>
      <c r="G201" s="12" t="s">
        <v>266</v>
      </c>
      <c r="H201" s="10" t="s">
        <v>39</v>
      </c>
      <c r="I201" s="10">
        <v>86</v>
      </c>
      <c r="J201" s="10">
        <v>0</v>
      </c>
      <c r="K201" s="10">
        <f t="shared" si="0"/>
        <v>86</v>
      </c>
      <c r="L201" s="10">
        <f t="shared" si="15"/>
        <v>0</v>
      </c>
      <c r="M201" s="10">
        <f t="shared" si="1"/>
        <v>0</v>
      </c>
      <c r="N201" s="10">
        <v>0</v>
      </c>
      <c r="O201" s="10">
        <v>1</v>
      </c>
      <c r="P201" s="10" t="s">
        <v>267</v>
      </c>
      <c r="Q201" s="10">
        <v>0</v>
      </c>
      <c r="R201" s="10"/>
      <c r="S201" s="10"/>
      <c r="T201" s="10"/>
      <c r="U201" s="10"/>
      <c r="V201" s="10"/>
      <c r="W201" s="10" t="s">
        <v>556</v>
      </c>
      <c r="X201" s="10" t="s">
        <v>572</v>
      </c>
      <c r="Y201" s="10"/>
      <c r="Z201" s="10"/>
      <c r="AA201" s="10"/>
      <c r="AB201" s="10"/>
      <c r="AC201" s="10" t="s">
        <v>315</v>
      </c>
      <c r="AD201" s="10"/>
      <c r="AE201" s="12" t="s">
        <v>270</v>
      </c>
      <c r="AF201" s="10"/>
      <c r="AG201" s="10"/>
      <c r="AH201" s="10"/>
    </row>
    <row r="202" spans="1:34" ht="17">
      <c r="A202" s="4" t="s">
        <v>571</v>
      </c>
      <c r="B202" s="10" t="s">
        <v>33</v>
      </c>
      <c r="C202" s="10" t="s">
        <v>43</v>
      </c>
      <c r="D202" s="10" t="s">
        <v>44</v>
      </c>
      <c r="E202" s="10" t="s">
        <v>58</v>
      </c>
      <c r="F202" s="10" t="s">
        <v>59</v>
      </c>
      <c r="G202" s="12" t="s">
        <v>266</v>
      </c>
      <c r="H202" s="10" t="s">
        <v>39</v>
      </c>
      <c r="I202" s="10">
        <v>81</v>
      </c>
      <c r="J202" s="10">
        <v>0</v>
      </c>
      <c r="K202" s="10">
        <f t="shared" si="0"/>
        <v>81</v>
      </c>
      <c r="L202" s="10">
        <f t="shared" si="15"/>
        <v>0</v>
      </c>
      <c r="M202" s="10">
        <f t="shared" si="1"/>
        <v>0</v>
      </c>
      <c r="N202" s="10">
        <v>0</v>
      </c>
      <c r="O202" s="10">
        <v>1</v>
      </c>
      <c r="P202" s="10" t="s">
        <v>267</v>
      </c>
      <c r="Q202" s="10">
        <v>0</v>
      </c>
      <c r="R202" s="10"/>
      <c r="S202" s="10"/>
      <c r="T202" s="10"/>
      <c r="U202" s="10"/>
      <c r="V202" s="10"/>
      <c r="W202" s="10" t="s">
        <v>556</v>
      </c>
      <c r="X202" s="10" t="s">
        <v>572</v>
      </c>
      <c r="Y202" s="10"/>
      <c r="Z202" s="10"/>
      <c r="AA202" s="10"/>
      <c r="AB202" s="10"/>
      <c r="AC202" s="10" t="s">
        <v>315</v>
      </c>
      <c r="AD202" s="10"/>
      <c r="AE202" s="12" t="s">
        <v>270</v>
      </c>
      <c r="AF202" s="10"/>
      <c r="AG202" s="10"/>
      <c r="AH202" s="10"/>
    </row>
    <row r="203" spans="1:34" ht="30">
      <c r="A203" s="10" t="s">
        <v>573</v>
      </c>
      <c r="B203" s="11" t="s">
        <v>33</v>
      </c>
      <c r="C203" s="10" t="s">
        <v>43</v>
      </c>
      <c r="D203" s="10" t="s">
        <v>44</v>
      </c>
      <c r="E203" s="10" t="s">
        <v>45</v>
      </c>
      <c r="F203" s="10" t="s">
        <v>46</v>
      </c>
      <c r="G203" s="12" t="s">
        <v>266</v>
      </c>
      <c r="H203" s="10" t="s">
        <v>50</v>
      </c>
      <c r="I203" s="10">
        <v>1</v>
      </c>
      <c r="J203" s="10">
        <v>1</v>
      </c>
      <c r="K203" s="10">
        <f t="shared" si="0"/>
        <v>0</v>
      </c>
      <c r="L203" s="10">
        <f t="shared" si="15"/>
        <v>1</v>
      </c>
      <c r="M203" s="10">
        <f t="shared" si="1"/>
        <v>0</v>
      </c>
      <c r="N203" s="10">
        <v>1</v>
      </c>
      <c r="O203" s="10">
        <v>1</v>
      </c>
      <c r="P203" s="10" t="s">
        <v>298</v>
      </c>
      <c r="Q203" s="10">
        <v>1</v>
      </c>
      <c r="R203" s="10" t="s">
        <v>565</v>
      </c>
      <c r="S203" s="10" t="s">
        <v>574</v>
      </c>
      <c r="T203" s="10"/>
      <c r="U203" s="10">
        <v>2009</v>
      </c>
      <c r="V203" s="10">
        <v>2009</v>
      </c>
      <c r="W203" s="10" t="s">
        <v>567</v>
      </c>
      <c r="X203" s="10"/>
      <c r="Y203" s="10"/>
      <c r="Z203" s="10"/>
      <c r="AA203" s="10"/>
      <c r="AB203" s="10"/>
      <c r="AC203" s="10" t="s">
        <v>300</v>
      </c>
      <c r="AD203" s="10"/>
      <c r="AE203" s="10" t="s">
        <v>490</v>
      </c>
      <c r="AF203" s="10"/>
      <c r="AG203" s="10"/>
      <c r="AH203" s="10"/>
    </row>
    <row r="204" spans="1:34" ht="15">
      <c r="A204" s="10" t="s">
        <v>575</v>
      </c>
      <c r="B204" s="11" t="s">
        <v>33</v>
      </c>
      <c r="C204" s="10" t="s">
        <v>43</v>
      </c>
      <c r="D204" s="10" t="s">
        <v>54</v>
      </c>
      <c r="E204" s="10" t="s">
        <v>55</v>
      </c>
      <c r="F204" s="10" t="s">
        <v>56</v>
      </c>
      <c r="G204" s="10" t="s">
        <v>266</v>
      </c>
      <c r="H204" s="10" t="s">
        <v>50</v>
      </c>
      <c r="I204" s="10">
        <v>3105</v>
      </c>
      <c r="J204" s="10">
        <v>60</v>
      </c>
      <c r="K204" s="10">
        <f t="shared" si="0"/>
        <v>3045</v>
      </c>
      <c r="L204" s="10">
        <f t="shared" si="15"/>
        <v>1.932367149758454E-2</v>
      </c>
      <c r="M204" s="10">
        <f t="shared" si="1"/>
        <v>6.7479451294929452E-2</v>
      </c>
      <c r="N204" s="10">
        <v>1</v>
      </c>
      <c r="O204" s="10">
        <v>1</v>
      </c>
      <c r="P204" s="10" t="s">
        <v>267</v>
      </c>
      <c r="Q204" s="10">
        <v>1</v>
      </c>
      <c r="R204" s="10" t="s">
        <v>565</v>
      </c>
      <c r="S204" s="10"/>
      <c r="T204" s="10"/>
      <c r="U204" s="10">
        <v>2016</v>
      </c>
      <c r="V204" s="10" t="s">
        <v>576</v>
      </c>
      <c r="W204" s="10" t="s">
        <v>577</v>
      </c>
      <c r="X204" s="10" t="s">
        <v>578</v>
      </c>
      <c r="Y204" s="10"/>
      <c r="Z204" s="10"/>
      <c r="AA204" s="10"/>
      <c r="AB204" s="10"/>
      <c r="AC204" s="10" t="s">
        <v>281</v>
      </c>
      <c r="AD204" s="10"/>
      <c r="AE204" s="10" t="s">
        <v>270</v>
      </c>
      <c r="AF204" s="10"/>
      <c r="AG204" s="10"/>
      <c r="AH204" s="10"/>
    </row>
    <row r="205" spans="1:34" ht="15">
      <c r="A205" s="10" t="s">
        <v>575</v>
      </c>
      <c r="B205" s="11" t="s">
        <v>33</v>
      </c>
      <c r="C205" s="10" t="s">
        <v>60</v>
      </c>
      <c r="D205" s="10" t="s">
        <v>61</v>
      </c>
      <c r="E205" s="10" t="s">
        <v>579</v>
      </c>
      <c r="F205" s="10" t="s">
        <v>580</v>
      </c>
      <c r="G205" s="10" t="s">
        <v>277</v>
      </c>
      <c r="H205" s="10" t="s">
        <v>50</v>
      </c>
      <c r="I205" s="10">
        <v>132</v>
      </c>
      <c r="J205" s="10">
        <v>0</v>
      </c>
      <c r="K205" s="10">
        <f t="shared" si="0"/>
        <v>132</v>
      </c>
      <c r="L205" s="10">
        <f t="shared" si="15"/>
        <v>0</v>
      </c>
      <c r="M205" s="10">
        <f t="shared" si="1"/>
        <v>0</v>
      </c>
      <c r="N205" s="10">
        <v>0</v>
      </c>
      <c r="O205" s="10">
        <v>1</v>
      </c>
      <c r="P205" s="10" t="s">
        <v>267</v>
      </c>
      <c r="Q205" s="10">
        <v>0</v>
      </c>
      <c r="R205" s="10"/>
      <c r="S205" s="10"/>
      <c r="T205" s="10"/>
      <c r="U205" s="10">
        <v>2016</v>
      </c>
      <c r="V205" s="10" t="s">
        <v>576</v>
      </c>
      <c r="W205" s="10" t="s">
        <v>577</v>
      </c>
      <c r="X205" s="10" t="s">
        <v>581</v>
      </c>
      <c r="Y205" s="10"/>
      <c r="Z205" s="10"/>
      <c r="AA205" s="10"/>
      <c r="AB205" s="10"/>
      <c r="AC205" s="10" t="s">
        <v>281</v>
      </c>
      <c r="AD205" s="10"/>
      <c r="AE205" s="10" t="s">
        <v>270</v>
      </c>
      <c r="AF205" s="10"/>
      <c r="AG205" s="10"/>
      <c r="AH205" s="10"/>
    </row>
    <row r="206" spans="1:34" ht="15">
      <c r="A206" s="10" t="s">
        <v>575</v>
      </c>
      <c r="B206" s="11" t="s">
        <v>33</v>
      </c>
      <c r="C206" s="10" t="s">
        <v>43</v>
      </c>
      <c r="D206" s="10" t="s">
        <v>44</v>
      </c>
      <c r="E206" s="10" t="s">
        <v>45</v>
      </c>
      <c r="F206" s="10" t="s">
        <v>582</v>
      </c>
      <c r="G206" s="10"/>
      <c r="H206" s="10" t="s">
        <v>50</v>
      </c>
      <c r="I206" s="10">
        <v>13</v>
      </c>
      <c r="J206" s="10">
        <v>0</v>
      </c>
      <c r="K206" s="10">
        <f t="shared" si="0"/>
        <v>13</v>
      </c>
      <c r="L206" s="10">
        <f t="shared" si="15"/>
        <v>0</v>
      </c>
      <c r="M206" s="10">
        <f t="shared" si="1"/>
        <v>0</v>
      </c>
      <c r="N206" s="10">
        <v>0</v>
      </c>
      <c r="O206" s="10">
        <v>1</v>
      </c>
      <c r="P206" s="10" t="s">
        <v>267</v>
      </c>
      <c r="Q206" s="10">
        <v>0</v>
      </c>
      <c r="R206" s="10"/>
      <c r="S206" s="10"/>
      <c r="T206" s="10"/>
      <c r="U206" s="10">
        <v>2016</v>
      </c>
      <c r="V206" s="10" t="s">
        <v>576</v>
      </c>
      <c r="W206" s="10" t="s">
        <v>577</v>
      </c>
      <c r="X206" s="10" t="s">
        <v>583</v>
      </c>
      <c r="Y206" s="10"/>
      <c r="Z206" s="10"/>
      <c r="AA206" s="10"/>
      <c r="AB206" s="10"/>
      <c r="AC206" s="10" t="s">
        <v>281</v>
      </c>
      <c r="AD206" s="10"/>
      <c r="AE206" s="10" t="s">
        <v>270</v>
      </c>
      <c r="AF206" s="10"/>
      <c r="AG206" s="10"/>
      <c r="AH206" s="10"/>
    </row>
    <row r="207" spans="1:34" ht="15">
      <c r="A207" s="10" t="s">
        <v>575</v>
      </c>
      <c r="B207" s="11" t="s">
        <v>33</v>
      </c>
      <c r="C207" s="10" t="s">
        <v>43</v>
      </c>
      <c r="D207" s="10" t="s">
        <v>44</v>
      </c>
      <c r="E207" s="10" t="s">
        <v>99</v>
      </c>
      <c r="F207" s="10" t="s">
        <v>100</v>
      </c>
      <c r="G207" s="10"/>
      <c r="H207" s="10" t="s">
        <v>50</v>
      </c>
      <c r="I207" s="10">
        <v>51</v>
      </c>
      <c r="J207" s="10">
        <v>1</v>
      </c>
      <c r="K207" s="10">
        <f t="shared" si="0"/>
        <v>50</v>
      </c>
      <c r="L207" s="10">
        <f t="shared" si="15"/>
        <v>1.9607843137254902E-2</v>
      </c>
      <c r="M207" s="10">
        <f t="shared" si="1"/>
        <v>3.3481768158783065E-2</v>
      </c>
      <c r="N207" s="10">
        <v>1</v>
      </c>
      <c r="O207" s="10">
        <v>1</v>
      </c>
      <c r="P207" s="10" t="s">
        <v>267</v>
      </c>
      <c r="Q207" s="10">
        <v>1</v>
      </c>
      <c r="R207" s="10"/>
      <c r="S207" s="10"/>
      <c r="T207" s="10"/>
      <c r="U207" s="10">
        <v>2016</v>
      </c>
      <c r="V207" s="10" t="s">
        <v>576</v>
      </c>
      <c r="W207" s="10" t="s">
        <v>577</v>
      </c>
      <c r="X207" s="10" t="s">
        <v>583</v>
      </c>
      <c r="Y207" s="10"/>
      <c r="Z207" s="10"/>
      <c r="AA207" s="10"/>
      <c r="AB207" s="10"/>
      <c r="AC207" s="10" t="s">
        <v>281</v>
      </c>
      <c r="AD207" s="10"/>
      <c r="AE207" s="10" t="s">
        <v>270</v>
      </c>
      <c r="AF207" s="10"/>
      <c r="AG207" s="10"/>
      <c r="AH207" s="10"/>
    </row>
    <row r="208" spans="1:34" ht="30">
      <c r="A208" s="10" t="s">
        <v>584</v>
      </c>
      <c r="B208" s="11" t="s">
        <v>33</v>
      </c>
      <c r="C208" s="10" t="s">
        <v>43</v>
      </c>
      <c r="D208" s="10" t="s">
        <v>44</v>
      </c>
      <c r="E208" s="10" t="s">
        <v>45</v>
      </c>
      <c r="F208" s="10" t="s">
        <v>46</v>
      </c>
      <c r="G208" s="10" t="s">
        <v>266</v>
      </c>
      <c r="H208" s="10" t="s">
        <v>50</v>
      </c>
      <c r="I208" s="10">
        <v>212</v>
      </c>
      <c r="J208" s="10">
        <v>2</v>
      </c>
      <c r="K208" s="10">
        <f t="shared" si="0"/>
        <v>210</v>
      </c>
      <c r="L208" s="10">
        <f t="shared" si="15"/>
        <v>9.433962264150943E-3</v>
      </c>
      <c r="M208" s="10">
        <f t="shared" si="1"/>
        <v>2.1946564725742936E-2</v>
      </c>
      <c r="N208" s="10">
        <v>1</v>
      </c>
      <c r="O208" s="10">
        <v>1</v>
      </c>
      <c r="P208" s="10" t="s">
        <v>267</v>
      </c>
      <c r="Q208" s="10">
        <v>1</v>
      </c>
      <c r="R208" s="10" t="s">
        <v>585</v>
      </c>
      <c r="S208" s="10" t="s">
        <v>586</v>
      </c>
      <c r="T208" s="10"/>
      <c r="U208" s="10">
        <v>2018</v>
      </c>
      <c r="V208" s="10" t="s">
        <v>458</v>
      </c>
      <c r="W208" s="10" t="s">
        <v>567</v>
      </c>
      <c r="X208" s="10" t="s">
        <v>587</v>
      </c>
      <c r="Y208" s="10"/>
      <c r="Z208" s="10"/>
      <c r="AA208" s="10"/>
      <c r="AB208" s="10"/>
      <c r="AC208" s="10" t="s">
        <v>281</v>
      </c>
      <c r="AD208" s="10"/>
      <c r="AE208" s="10" t="s">
        <v>270</v>
      </c>
      <c r="AF208" s="10"/>
      <c r="AG208" s="10"/>
      <c r="AH208" s="10"/>
    </row>
    <row r="209" spans="1:34" ht="30">
      <c r="A209" s="10" t="s">
        <v>584</v>
      </c>
      <c r="B209" s="11" t="s">
        <v>33</v>
      </c>
      <c r="C209" s="10" t="s">
        <v>43</v>
      </c>
      <c r="D209" s="10" t="s">
        <v>54</v>
      </c>
      <c r="E209" s="10" t="s">
        <v>55</v>
      </c>
      <c r="F209" s="10" t="s">
        <v>56</v>
      </c>
      <c r="G209" s="10" t="s">
        <v>266</v>
      </c>
      <c r="H209" s="10" t="s">
        <v>50</v>
      </c>
      <c r="I209" s="10">
        <v>330</v>
      </c>
      <c r="J209" s="10">
        <v>1</v>
      </c>
      <c r="K209" s="10">
        <f t="shared" si="0"/>
        <v>329</v>
      </c>
      <c r="L209" s="10">
        <f t="shared" si="15"/>
        <v>3.0303030303030303E-3</v>
      </c>
      <c r="M209" s="10">
        <f t="shared" si="1"/>
        <v>7.6318604238723867E-3</v>
      </c>
      <c r="N209" s="10">
        <v>1</v>
      </c>
      <c r="O209" s="10">
        <v>1</v>
      </c>
      <c r="P209" s="10" t="s">
        <v>267</v>
      </c>
      <c r="Q209" s="10">
        <v>1</v>
      </c>
      <c r="R209" s="10" t="s">
        <v>588</v>
      </c>
      <c r="S209" s="10" t="s">
        <v>589</v>
      </c>
      <c r="T209" s="10"/>
      <c r="U209" s="10">
        <v>2018</v>
      </c>
      <c r="V209" s="10" t="s">
        <v>458</v>
      </c>
      <c r="W209" s="10" t="s">
        <v>567</v>
      </c>
      <c r="X209" s="10" t="s">
        <v>587</v>
      </c>
      <c r="Y209" s="10"/>
      <c r="Z209" s="10"/>
      <c r="AA209" s="10"/>
      <c r="AB209" s="10"/>
      <c r="AC209" s="10" t="s">
        <v>281</v>
      </c>
      <c r="AD209" s="10"/>
      <c r="AE209" s="10" t="s">
        <v>270</v>
      </c>
      <c r="AF209" s="10"/>
      <c r="AG209" s="10"/>
      <c r="AH209" s="10"/>
    </row>
    <row r="210" spans="1:34" ht="15">
      <c r="A210" s="15" t="s">
        <v>590</v>
      </c>
      <c r="B210" s="10" t="s">
        <v>33</v>
      </c>
      <c r="C210" s="10" t="s">
        <v>60</v>
      </c>
      <c r="D210" s="10" t="s">
        <v>61</v>
      </c>
      <c r="E210" s="10" t="s">
        <v>62</v>
      </c>
      <c r="F210" s="10" t="s">
        <v>63</v>
      </c>
      <c r="G210" s="10" t="s">
        <v>266</v>
      </c>
      <c r="H210" s="10" t="s">
        <v>39</v>
      </c>
      <c r="I210" s="10">
        <v>1</v>
      </c>
      <c r="J210" s="10">
        <v>1</v>
      </c>
      <c r="K210" s="10">
        <f t="shared" si="0"/>
        <v>0</v>
      </c>
      <c r="L210" s="10">
        <f t="shared" si="15"/>
        <v>1</v>
      </c>
      <c r="M210" s="10">
        <f t="shared" si="1"/>
        <v>0</v>
      </c>
      <c r="N210" s="10">
        <v>1</v>
      </c>
      <c r="O210" s="10">
        <v>1</v>
      </c>
      <c r="P210" s="10" t="s">
        <v>298</v>
      </c>
      <c r="Q210" s="10">
        <v>1</v>
      </c>
      <c r="R210" s="10"/>
      <c r="S210" s="10"/>
      <c r="T210" s="10"/>
      <c r="U210" s="10">
        <v>2002</v>
      </c>
      <c r="V210" s="10">
        <v>2002</v>
      </c>
      <c r="W210" s="10" t="s">
        <v>279</v>
      </c>
      <c r="X210" s="10" t="s">
        <v>591</v>
      </c>
      <c r="Y210" s="10"/>
      <c r="Z210" s="10"/>
      <c r="AA210" s="10"/>
      <c r="AB210" s="10"/>
      <c r="AC210" s="10" t="s">
        <v>300</v>
      </c>
      <c r="AD210" s="10"/>
      <c r="AE210" s="10" t="s">
        <v>270</v>
      </c>
      <c r="AF210" s="10"/>
      <c r="AG210" s="10"/>
      <c r="AH210" s="10"/>
    </row>
    <row r="211" spans="1:34" ht="15">
      <c r="A211" s="10" t="s">
        <v>475</v>
      </c>
      <c r="B211" s="10" t="s">
        <v>33</v>
      </c>
      <c r="C211" s="10" t="s">
        <v>60</v>
      </c>
      <c r="D211" s="10" t="s">
        <v>61</v>
      </c>
      <c r="E211" s="10" t="s">
        <v>62</v>
      </c>
      <c r="F211" s="10" t="s">
        <v>63</v>
      </c>
      <c r="G211" s="10" t="s">
        <v>266</v>
      </c>
      <c r="H211" s="10" t="s">
        <v>39</v>
      </c>
      <c r="I211" s="10">
        <v>1</v>
      </c>
      <c r="J211" s="10">
        <v>1</v>
      </c>
      <c r="K211" s="10">
        <f t="shared" si="0"/>
        <v>0</v>
      </c>
      <c r="L211" s="10">
        <f t="shared" si="15"/>
        <v>1</v>
      </c>
      <c r="M211" s="10">
        <f t="shared" si="1"/>
        <v>0</v>
      </c>
      <c r="N211" s="10">
        <v>1</v>
      </c>
      <c r="O211" s="10">
        <v>1</v>
      </c>
      <c r="P211" s="10" t="s">
        <v>298</v>
      </c>
      <c r="Q211" s="10">
        <v>1</v>
      </c>
      <c r="R211" s="10"/>
      <c r="S211" s="10"/>
      <c r="T211" s="10"/>
      <c r="U211" s="10">
        <v>2002</v>
      </c>
      <c r="V211" s="10">
        <v>2002</v>
      </c>
      <c r="W211" s="10" t="s">
        <v>279</v>
      </c>
      <c r="X211" s="10" t="s">
        <v>476</v>
      </c>
      <c r="Y211" s="10"/>
      <c r="Z211" s="10"/>
      <c r="AA211" s="10"/>
      <c r="AB211" s="10"/>
      <c r="AC211" s="10" t="s">
        <v>300</v>
      </c>
      <c r="AD211" s="10"/>
      <c r="AE211" s="10" t="s">
        <v>270</v>
      </c>
      <c r="AF211" s="10"/>
      <c r="AG211" s="10"/>
      <c r="AH211" s="10"/>
    </row>
    <row r="212" spans="1:34" ht="15">
      <c r="A212" s="10" t="s">
        <v>475</v>
      </c>
      <c r="B212" s="10" t="s">
        <v>33</v>
      </c>
      <c r="C212" s="10" t="s">
        <v>60</v>
      </c>
      <c r="D212" s="10" t="s">
        <v>61</v>
      </c>
      <c r="E212" s="10" t="s">
        <v>62</v>
      </c>
      <c r="F212" s="10" t="s">
        <v>592</v>
      </c>
      <c r="G212" s="10" t="s">
        <v>277</v>
      </c>
      <c r="H212" s="10" t="s">
        <v>39</v>
      </c>
      <c r="I212" s="10">
        <v>1</v>
      </c>
      <c r="J212" s="10">
        <v>1</v>
      </c>
      <c r="K212" s="10">
        <f t="shared" si="0"/>
        <v>0</v>
      </c>
      <c r="L212" s="10">
        <f t="shared" si="15"/>
        <v>1</v>
      </c>
      <c r="M212" s="10">
        <f t="shared" si="1"/>
        <v>0</v>
      </c>
      <c r="N212" s="10">
        <v>1</v>
      </c>
      <c r="O212" s="10">
        <v>1</v>
      </c>
      <c r="P212" s="10" t="s">
        <v>298</v>
      </c>
      <c r="Q212" s="10">
        <v>1</v>
      </c>
      <c r="R212" s="10"/>
      <c r="S212" s="10"/>
      <c r="T212" s="10"/>
      <c r="U212" s="10">
        <v>2002</v>
      </c>
      <c r="V212" s="10">
        <v>2002</v>
      </c>
      <c r="W212" s="10" t="s">
        <v>279</v>
      </c>
      <c r="X212" s="10" t="s">
        <v>476</v>
      </c>
      <c r="Y212" s="10"/>
      <c r="Z212" s="10"/>
      <c r="AA212" s="10"/>
      <c r="AB212" s="10"/>
      <c r="AC212" s="10" t="s">
        <v>300</v>
      </c>
      <c r="AD212" s="10"/>
      <c r="AE212" s="10" t="s">
        <v>270</v>
      </c>
      <c r="AF212" s="10"/>
      <c r="AG212" s="10"/>
      <c r="AH212" s="10"/>
    </row>
    <row r="213" spans="1:34" ht="15">
      <c r="A213" s="15" t="s">
        <v>593</v>
      </c>
      <c r="B213" s="10" t="s">
        <v>33</v>
      </c>
      <c r="C213" s="10" t="s">
        <v>150</v>
      </c>
      <c r="D213" s="10" t="s">
        <v>151</v>
      </c>
      <c r="E213" s="10" t="s">
        <v>152</v>
      </c>
      <c r="F213" s="10" t="s">
        <v>153</v>
      </c>
      <c r="G213" s="12" t="s">
        <v>266</v>
      </c>
      <c r="H213" s="10" t="s">
        <v>39</v>
      </c>
      <c r="I213" s="10">
        <f>51+13+8</f>
        <v>72</v>
      </c>
      <c r="J213" s="10">
        <v>34</v>
      </c>
      <c r="K213" s="10">
        <f t="shared" si="0"/>
        <v>38</v>
      </c>
      <c r="L213" s="10">
        <f t="shared" si="15"/>
        <v>0.47222222222222221</v>
      </c>
      <c r="M213" s="10">
        <f t="shared" si="1"/>
        <v>0.87707367887032117</v>
      </c>
      <c r="N213" s="10">
        <v>1</v>
      </c>
      <c r="O213" s="10">
        <v>1</v>
      </c>
      <c r="P213" s="10" t="s">
        <v>298</v>
      </c>
      <c r="Q213" s="10">
        <v>1</v>
      </c>
      <c r="R213" s="10"/>
      <c r="S213" s="10"/>
      <c r="T213" s="10"/>
      <c r="U213" s="10">
        <v>2002</v>
      </c>
      <c r="V213" s="10" t="s">
        <v>594</v>
      </c>
      <c r="W213" s="10" t="s">
        <v>279</v>
      </c>
      <c r="X213" s="10" t="s">
        <v>595</v>
      </c>
      <c r="Y213" s="10"/>
      <c r="Z213" s="10"/>
      <c r="AA213" s="10"/>
      <c r="AB213" s="10"/>
      <c r="AC213" s="10" t="s">
        <v>300</v>
      </c>
      <c r="AD213" s="10"/>
      <c r="AE213" s="10" t="s">
        <v>270</v>
      </c>
      <c r="AF213" s="10"/>
      <c r="AG213" s="10"/>
      <c r="AH213" s="10"/>
    </row>
    <row r="214" spans="1:34" ht="15">
      <c r="A214" s="15" t="s">
        <v>593</v>
      </c>
      <c r="B214" s="10" t="s">
        <v>33</v>
      </c>
      <c r="C214" s="10" t="s">
        <v>43</v>
      </c>
      <c r="D214" s="10" t="s">
        <v>44</v>
      </c>
      <c r="E214" s="10" t="s">
        <v>58</v>
      </c>
      <c r="F214" s="10" t="s">
        <v>59</v>
      </c>
      <c r="G214" s="12" t="s">
        <v>266</v>
      </c>
      <c r="H214" s="10" t="s">
        <v>39</v>
      </c>
      <c r="I214" s="10">
        <v>2</v>
      </c>
      <c r="J214" s="10">
        <v>2</v>
      </c>
      <c r="K214" s="10">
        <f t="shared" si="0"/>
        <v>0</v>
      </c>
      <c r="L214" s="10">
        <f t="shared" si="15"/>
        <v>1</v>
      </c>
      <c r="M214" s="10">
        <f t="shared" si="1"/>
        <v>0.3010299956639812</v>
      </c>
      <c r="N214" s="10">
        <v>1</v>
      </c>
      <c r="O214" s="10">
        <v>1</v>
      </c>
      <c r="P214" s="10" t="s">
        <v>298</v>
      </c>
      <c r="Q214" s="10">
        <v>1</v>
      </c>
      <c r="R214" s="10"/>
      <c r="S214" s="10"/>
      <c r="T214" s="10"/>
      <c r="U214" s="10">
        <v>2003</v>
      </c>
      <c r="V214" s="10">
        <v>2003</v>
      </c>
      <c r="W214" s="10" t="s">
        <v>279</v>
      </c>
      <c r="X214" s="10" t="s">
        <v>595</v>
      </c>
      <c r="Y214" s="10"/>
      <c r="Z214" s="10"/>
      <c r="AA214" s="10"/>
      <c r="AB214" s="10"/>
      <c r="AC214" s="10" t="s">
        <v>300</v>
      </c>
      <c r="AD214" s="10"/>
      <c r="AE214" s="10" t="s">
        <v>270</v>
      </c>
      <c r="AF214" s="10"/>
      <c r="AG214" s="10"/>
      <c r="AH214" s="10"/>
    </row>
    <row r="215" spans="1:34" ht="15">
      <c r="A215" s="15" t="s">
        <v>593</v>
      </c>
      <c r="B215" s="10" t="s">
        <v>33</v>
      </c>
      <c r="C215" s="10" t="s">
        <v>43</v>
      </c>
      <c r="D215" s="10" t="s">
        <v>44</v>
      </c>
      <c r="E215" s="10" t="s">
        <v>596</v>
      </c>
      <c r="F215" s="10" t="s">
        <v>597</v>
      </c>
      <c r="G215" s="10" t="s">
        <v>277</v>
      </c>
      <c r="H215" s="10" t="s">
        <v>39</v>
      </c>
      <c r="I215" s="10">
        <v>2</v>
      </c>
      <c r="J215" s="10">
        <v>1</v>
      </c>
      <c r="K215" s="10">
        <f t="shared" si="0"/>
        <v>1</v>
      </c>
      <c r="L215" s="10">
        <f t="shared" si="15"/>
        <v>0.5</v>
      </c>
      <c r="M215" s="10">
        <f t="shared" si="1"/>
        <v>0.1505149978319906</v>
      </c>
      <c r="N215" s="10">
        <v>1</v>
      </c>
      <c r="O215" s="10">
        <v>1</v>
      </c>
      <c r="P215" s="10" t="s">
        <v>298</v>
      </c>
      <c r="Q215" s="10">
        <v>1</v>
      </c>
      <c r="R215" s="10"/>
      <c r="S215" s="10"/>
      <c r="T215" s="10"/>
      <c r="U215" s="10">
        <v>2002</v>
      </c>
      <c r="V215" s="10">
        <v>2002</v>
      </c>
      <c r="W215" s="10" t="s">
        <v>279</v>
      </c>
      <c r="X215" s="10" t="s">
        <v>595</v>
      </c>
      <c r="Y215" s="10"/>
      <c r="Z215" s="10"/>
      <c r="AA215" s="10"/>
      <c r="AB215" s="10"/>
      <c r="AC215" s="10" t="s">
        <v>300</v>
      </c>
      <c r="AD215" s="10"/>
      <c r="AE215" s="10" t="s">
        <v>270</v>
      </c>
      <c r="AF215" s="10"/>
      <c r="AG215" s="10"/>
      <c r="AH215" s="10"/>
    </row>
    <row r="216" spans="1:34" ht="15">
      <c r="A216" s="15" t="s">
        <v>593</v>
      </c>
      <c r="B216" s="10" t="s">
        <v>33</v>
      </c>
      <c r="C216" s="10" t="s">
        <v>113</v>
      </c>
      <c r="D216" s="10" t="s">
        <v>114</v>
      </c>
      <c r="E216" s="10" t="s">
        <v>139</v>
      </c>
      <c r="F216" s="10" t="s">
        <v>598</v>
      </c>
      <c r="G216" s="10" t="s">
        <v>277</v>
      </c>
      <c r="H216" s="10" t="s">
        <v>39</v>
      </c>
      <c r="I216" s="10">
        <v>5</v>
      </c>
      <c r="J216" s="10">
        <v>4</v>
      </c>
      <c r="K216" s="10">
        <f t="shared" si="0"/>
        <v>1</v>
      </c>
      <c r="L216" s="10">
        <f t="shared" si="15"/>
        <v>0.8</v>
      </c>
      <c r="M216" s="10">
        <f t="shared" si="1"/>
        <v>0.55917600346881513</v>
      </c>
      <c r="N216" s="10">
        <v>1</v>
      </c>
      <c r="O216" s="10">
        <v>1</v>
      </c>
      <c r="P216" s="10" t="s">
        <v>298</v>
      </c>
      <c r="Q216" s="10">
        <v>1</v>
      </c>
      <c r="R216" s="10"/>
      <c r="S216" s="10"/>
      <c r="T216" s="10"/>
      <c r="U216" s="10">
        <v>2002</v>
      </c>
      <c r="V216" s="10" t="s">
        <v>599</v>
      </c>
      <c r="W216" s="10" t="s">
        <v>279</v>
      </c>
      <c r="X216" s="10" t="s">
        <v>595</v>
      </c>
      <c r="Y216" s="10"/>
      <c r="Z216" s="10"/>
      <c r="AA216" s="10"/>
      <c r="AB216" s="10"/>
      <c r="AC216" s="10" t="s">
        <v>300</v>
      </c>
      <c r="AD216" s="10"/>
      <c r="AE216" s="10" t="s">
        <v>270</v>
      </c>
      <c r="AF216" s="10"/>
      <c r="AG216" s="10"/>
      <c r="AH216" s="10"/>
    </row>
    <row r="217" spans="1:34" ht="45">
      <c r="A217" s="15" t="s">
        <v>600</v>
      </c>
      <c r="B217" s="10" t="s">
        <v>33</v>
      </c>
      <c r="C217" s="10" t="s">
        <v>43</v>
      </c>
      <c r="D217" s="10" t="s">
        <v>354</v>
      </c>
      <c r="E217" s="10" t="s">
        <v>601</v>
      </c>
      <c r="F217" s="10" t="s">
        <v>602</v>
      </c>
      <c r="G217" s="10" t="s">
        <v>277</v>
      </c>
      <c r="H217" s="10" t="s">
        <v>39</v>
      </c>
      <c r="I217" s="10">
        <v>1</v>
      </c>
      <c r="J217" s="10">
        <v>1</v>
      </c>
      <c r="K217" s="10">
        <f t="shared" si="0"/>
        <v>0</v>
      </c>
      <c r="L217" s="10">
        <f t="shared" si="15"/>
        <v>1</v>
      </c>
      <c r="M217" s="10">
        <f t="shared" si="1"/>
        <v>0</v>
      </c>
      <c r="N217" s="10">
        <v>1</v>
      </c>
      <c r="O217" s="10">
        <v>1</v>
      </c>
      <c r="P217" s="10" t="s">
        <v>298</v>
      </c>
      <c r="Q217" s="10">
        <v>1</v>
      </c>
      <c r="R217" s="10"/>
      <c r="S217" s="10"/>
      <c r="T217" s="10"/>
      <c r="U217" s="10">
        <v>2003</v>
      </c>
      <c r="V217" s="10">
        <v>2003</v>
      </c>
      <c r="W217" s="10" t="s">
        <v>279</v>
      </c>
      <c r="X217" s="10" t="s">
        <v>603</v>
      </c>
      <c r="Y217" s="10" t="s">
        <v>604</v>
      </c>
      <c r="Z217" s="10"/>
      <c r="AA217" s="10"/>
      <c r="AB217" s="10"/>
      <c r="AC217" s="10" t="s">
        <v>300</v>
      </c>
      <c r="AD217" s="10"/>
      <c r="AE217" s="10" t="s">
        <v>270</v>
      </c>
      <c r="AF217" s="10"/>
      <c r="AG217" s="10" t="s">
        <v>605</v>
      </c>
      <c r="AH217" s="10"/>
    </row>
    <row r="218" spans="1:34" ht="15">
      <c r="A218" s="10" t="s">
        <v>606</v>
      </c>
      <c r="B218" s="10" t="s">
        <v>33</v>
      </c>
      <c r="C218" s="10" t="s">
        <v>60</v>
      </c>
      <c r="D218" s="10" t="s">
        <v>61</v>
      </c>
      <c r="E218" s="10" t="s">
        <v>439</v>
      </c>
      <c r="F218" s="10" t="s">
        <v>440</v>
      </c>
      <c r="G218" s="10" t="s">
        <v>277</v>
      </c>
      <c r="H218" s="10" t="s">
        <v>39</v>
      </c>
      <c r="I218" s="10">
        <f>47+24+14+12+14+24+11+330+59+49+29+30+13+21+12+171</f>
        <v>860</v>
      </c>
      <c r="J218" s="10">
        <v>0</v>
      </c>
      <c r="K218" s="10">
        <f t="shared" si="0"/>
        <v>860</v>
      </c>
      <c r="L218" s="10">
        <f t="shared" si="15"/>
        <v>0</v>
      </c>
      <c r="M218" s="10">
        <f t="shared" si="1"/>
        <v>0</v>
      </c>
      <c r="N218" s="10">
        <v>0</v>
      </c>
      <c r="O218" s="10">
        <v>1</v>
      </c>
      <c r="P218" s="10" t="s">
        <v>298</v>
      </c>
      <c r="Q218" s="10">
        <v>0</v>
      </c>
      <c r="R218" s="10"/>
      <c r="S218" s="10"/>
      <c r="T218" s="10"/>
      <c r="U218" s="10">
        <v>2016</v>
      </c>
      <c r="V218" s="10" t="s">
        <v>607</v>
      </c>
      <c r="W218" s="10" t="s">
        <v>608</v>
      </c>
      <c r="X218" s="10" t="s">
        <v>609</v>
      </c>
      <c r="Y218" s="10"/>
      <c r="Z218" s="10"/>
      <c r="AA218" s="10"/>
      <c r="AB218" s="10"/>
      <c r="AC218" s="10" t="s">
        <v>300</v>
      </c>
      <c r="AD218" s="10"/>
      <c r="AE218" s="10" t="s">
        <v>610</v>
      </c>
      <c r="AF218" s="10"/>
      <c r="AG218" s="10"/>
      <c r="AH218" s="10"/>
    </row>
    <row r="219" spans="1:34" ht="15">
      <c r="A219" s="10" t="s">
        <v>606</v>
      </c>
      <c r="B219" s="10" t="s">
        <v>33</v>
      </c>
      <c r="C219" s="10" t="s">
        <v>60</v>
      </c>
      <c r="D219" s="10" t="s">
        <v>120</v>
      </c>
      <c r="E219" s="10" t="s">
        <v>121</v>
      </c>
      <c r="F219" s="10" t="s">
        <v>122</v>
      </c>
      <c r="G219" s="10" t="s">
        <v>277</v>
      </c>
      <c r="H219" s="10" t="s">
        <v>39</v>
      </c>
      <c r="I219" s="10">
        <f>10+5+2+2+5+6+3+109+3+8+4+4+2+2+40</f>
        <v>205</v>
      </c>
      <c r="J219" s="10">
        <v>0</v>
      </c>
      <c r="K219" s="10">
        <f t="shared" si="0"/>
        <v>205</v>
      </c>
      <c r="L219" s="10">
        <f t="shared" si="15"/>
        <v>0</v>
      </c>
      <c r="M219" s="10">
        <f t="shared" si="1"/>
        <v>0</v>
      </c>
      <c r="N219" s="10">
        <v>0</v>
      </c>
      <c r="O219" s="10">
        <v>1</v>
      </c>
      <c r="P219" s="10" t="s">
        <v>298</v>
      </c>
      <c r="Q219" s="10">
        <v>0</v>
      </c>
      <c r="R219" s="10"/>
      <c r="S219" s="10"/>
      <c r="T219" s="10"/>
      <c r="U219" s="10">
        <v>2016</v>
      </c>
      <c r="V219" s="10" t="s">
        <v>607</v>
      </c>
      <c r="W219" s="10" t="s">
        <v>608</v>
      </c>
      <c r="X219" s="10" t="s">
        <v>609</v>
      </c>
      <c r="Y219" s="10"/>
      <c r="Z219" s="10"/>
      <c r="AA219" s="10"/>
      <c r="AB219" s="10"/>
      <c r="AC219" s="10" t="s">
        <v>300</v>
      </c>
      <c r="AD219" s="10"/>
      <c r="AE219" s="10" t="s">
        <v>610</v>
      </c>
      <c r="AF219" s="10"/>
      <c r="AG219" s="10"/>
      <c r="AH219" s="10"/>
    </row>
    <row r="220" spans="1:34" ht="15">
      <c r="A220" s="10" t="s">
        <v>606</v>
      </c>
      <c r="B220" s="11" t="s">
        <v>33</v>
      </c>
      <c r="C220" s="10" t="s">
        <v>60</v>
      </c>
      <c r="D220" s="10" t="s">
        <v>61</v>
      </c>
      <c r="E220" s="10" t="s">
        <v>579</v>
      </c>
      <c r="F220" s="10" t="s">
        <v>580</v>
      </c>
      <c r="G220" s="10" t="s">
        <v>277</v>
      </c>
      <c r="H220" s="10" t="s">
        <v>39</v>
      </c>
      <c r="I220" s="10">
        <f>5+1+1+15+5+2+5</f>
        <v>34</v>
      </c>
      <c r="J220" s="10">
        <v>0</v>
      </c>
      <c r="K220" s="10">
        <f t="shared" si="0"/>
        <v>34</v>
      </c>
      <c r="L220" s="10">
        <f t="shared" si="15"/>
        <v>0</v>
      </c>
      <c r="M220" s="10">
        <f t="shared" si="1"/>
        <v>0</v>
      </c>
      <c r="N220" s="10">
        <v>0</v>
      </c>
      <c r="O220" s="10">
        <v>1</v>
      </c>
      <c r="P220" s="10" t="s">
        <v>298</v>
      </c>
      <c r="Q220" s="10">
        <v>0</v>
      </c>
      <c r="R220" s="10"/>
      <c r="S220" s="10"/>
      <c r="T220" s="10"/>
      <c r="U220" s="10">
        <v>2016</v>
      </c>
      <c r="V220" s="10" t="s">
        <v>607</v>
      </c>
      <c r="W220" s="10" t="s">
        <v>608</v>
      </c>
      <c r="X220" s="10" t="s">
        <v>609</v>
      </c>
      <c r="Y220" s="10"/>
      <c r="Z220" s="10"/>
      <c r="AA220" s="10"/>
      <c r="AB220" s="10"/>
      <c r="AC220" s="10" t="s">
        <v>300</v>
      </c>
      <c r="AD220" s="10"/>
      <c r="AE220" s="10" t="s">
        <v>610</v>
      </c>
      <c r="AF220" s="10"/>
      <c r="AG220" s="10"/>
      <c r="AH220" s="10"/>
    </row>
    <row r="221" spans="1:34" ht="15">
      <c r="A221" s="10" t="s">
        <v>606</v>
      </c>
      <c r="B221" s="11" t="s">
        <v>33</v>
      </c>
      <c r="C221" s="10" t="s">
        <v>60</v>
      </c>
      <c r="D221" s="10" t="s">
        <v>101</v>
      </c>
      <c r="E221" s="10" t="s">
        <v>611</v>
      </c>
      <c r="F221" s="10" t="s">
        <v>612</v>
      </c>
      <c r="G221" s="10" t="s">
        <v>277</v>
      </c>
      <c r="H221" s="10" t="s">
        <v>39</v>
      </c>
      <c r="I221" s="10">
        <f>4+8+1+1</f>
        <v>14</v>
      </c>
      <c r="J221" s="10">
        <v>0</v>
      </c>
      <c r="K221" s="10">
        <f t="shared" si="0"/>
        <v>14</v>
      </c>
      <c r="L221" s="10">
        <f t="shared" si="15"/>
        <v>0</v>
      </c>
      <c r="M221" s="10">
        <f t="shared" si="1"/>
        <v>0</v>
      </c>
      <c r="N221" s="10">
        <v>0</v>
      </c>
      <c r="O221" s="10">
        <v>1</v>
      </c>
      <c r="P221" s="10" t="s">
        <v>298</v>
      </c>
      <c r="Q221" s="10">
        <v>0</v>
      </c>
      <c r="R221" s="10"/>
      <c r="S221" s="10"/>
      <c r="T221" s="10"/>
      <c r="U221" s="10">
        <v>2016</v>
      </c>
      <c r="V221" s="10" t="s">
        <v>607</v>
      </c>
      <c r="W221" s="10" t="s">
        <v>608</v>
      </c>
      <c r="X221" s="10" t="s">
        <v>609</v>
      </c>
      <c r="Y221" s="10"/>
      <c r="Z221" s="10"/>
      <c r="AA221" s="10"/>
      <c r="AB221" s="10"/>
      <c r="AC221" s="10" t="s">
        <v>300</v>
      </c>
      <c r="AD221" s="10"/>
      <c r="AE221" s="10" t="s">
        <v>610</v>
      </c>
      <c r="AF221" s="10"/>
      <c r="AG221" s="10"/>
      <c r="AH221" s="10"/>
    </row>
    <row r="222" spans="1:34" ht="15">
      <c r="A222" s="10" t="s">
        <v>606</v>
      </c>
      <c r="B222" s="11" t="s">
        <v>33</v>
      </c>
      <c r="C222" s="10" t="s">
        <v>60</v>
      </c>
      <c r="D222" s="10" t="s">
        <v>101</v>
      </c>
      <c r="E222" s="10" t="s">
        <v>613</v>
      </c>
      <c r="F222" s="10" t="s">
        <v>614</v>
      </c>
      <c r="G222" s="10" t="s">
        <v>277</v>
      </c>
      <c r="H222" s="10" t="s">
        <v>39</v>
      </c>
      <c r="I222" s="10">
        <f>2+5+3+2</f>
        <v>12</v>
      </c>
      <c r="J222" s="10">
        <v>0</v>
      </c>
      <c r="K222" s="10">
        <f t="shared" si="0"/>
        <v>12</v>
      </c>
      <c r="L222" s="10">
        <f t="shared" si="15"/>
        <v>0</v>
      </c>
      <c r="M222" s="10">
        <f t="shared" si="1"/>
        <v>0</v>
      </c>
      <c r="N222" s="10">
        <v>0</v>
      </c>
      <c r="O222" s="10">
        <v>1</v>
      </c>
      <c r="P222" s="10" t="s">
        <v>298</v>
      </c>
      <c r="Q222" s="10">
        <v>0</v>
      </c>
      <c r="R222" s="10"/>
      <c r="S222" s="10"/>
      <c r="T222" s="10"/>
      <c r="U222" s="10">
        <v>2016</v>
      </c>
      <c r="V222" s="10" t="s">
        <v>607</v>
      </c>
      <c r="W222" s="10" t="s">
        <v>608</v>
      </c>
      <c r="X222" s="10" t="s">
        <v>609</v>
      </c>
      <c r="Y222" s="10"/>
      <c r="Z222" s="10"/>
      <c r="AA222" s="10"/>
      <c r="AB222" s="10"/>
      <c r="AC222" s="10" t="s">
        <v>300</v>
      </c>
      <c r="AD222" s="10"/>
      <c r="AE222" s="10" t="s">
        <v>610</v>
      </c>
      <c r="AF222" s="10"/>
      <c r="AG222" s="10"/>
      <c r="AH222" s="10"/>
    </row>
    <row r="223" spans="1:34" ht="15">
      <c r="A223" s="10" t="s">
        <v>615</v>
      </c>
      <c r="B223" s="10" t="s">
        <v>33</v>
      </c>
      <c r="C223" s="10" t="s">
        <v>60</v>
      </c>
      <c r="D223" s="10" t="s">
        <v>120</v>
      </c>
      <c r="E223" s="10" t="s">
        <v>121</v>
      </c>
      <c r="F223" s="10" t="s">
        <v>122</v>
      </c>
      <c r="G223" s="10" t="s">
        <v>277</v>
      </c>
      <c r="H223" s="10" t="s">
        <v>39</v>
      </c>
      <c r="I223" s="10">
        <v>195</v>
      </c>
      <c r="J223" s="10">
        <v>0</v>
      </c>
      <c r="K223" s="10">
        <f t="shared" si="0"/>
        <v>195</v>
      </c>
      <c r="L223" s="10">
        <f t="shared" si="15"/>
        <v>0</v>
      </c>
      <c r="M223" s="10">
        <f t="shared" si="1"/>
        <v>0</v>
      </c>
      <c r="N223" s="10">
        <v>0</v>
      </c>
      <c r="O223" s="10">
        <v>1</v>
      </c>
      <c r="P223" s="10" t="s">
        <v>298</v>
      </c>
      <c r="Q223" s="10">
        <v>0</v>
      </c>
      <c r="R223" s="10"/>
      <c r="S223" s="10"/>
      <c r="T223" s="10"/>
      <c r="U223" s="10">
        <v>2021</v>
      </c>
      <c r="V223" s="10" t="s">
        <v>534</v>
      </c>
      <c r="W223" s="10" t="s">
        <v>608</v>
      </c>
      <c r="X223" s="10"/>
      <c r="Y223" s="10"/>
      <c r="Z223" s="10"/>
      <c r="AA223" s="10"/>
      <c r="AB223" s="10"/>
      <c r="AC223" s="10" t="s">
        <v>315</v>
      </c>
      <c r="AD223" s="10"/>
      <c r="AE223" s="10" t="s">
        <v>610</v>
      </c>
      <c r="AF223" s="10"/>
      <c r="AG223" s="10"/>
      <c r="AH223" s="10"/>
    </row>
    <row r="224" spans="1:34" ht="15">
      <c r="A224" s="10" t="s">
        <v>615</v>
      </c>
      <c r="B224" s="11" t="s">
        <v>33</v>
      </c>
      <c r="C224" s="10" t="s">
        <v>60</v>
      </c>
      <c r="D224" s="10" t="s">
        <v>61</v>
      </c>
      <c r="E224" s="10" t="s">
        <v>579</v>
      </c>
      <c r="F224" s="10" t="s">
        <v>580</v>
      </c>
      <c r="G224" s="10" t="s">
        <v>277</v>
      </c>
      <c r="H224" s="10" t="s">
        <v>39</v>
      </c>
      <c r="I224" s="10">
        <v>10</v>
      </c>
      <c r="J224" s="10">
        <v>0</v>
      </c>
      <c r="K224" s="10">
        <f t="shared" si="0"/>
        <v>10</v>
      </c>
      <c r="L224" s="10">
        <f t="shared" si="15"/>
        <v>0</v>
      </c>
      <c r="M224" s="10">
        <f t="shared" si="1"/>
        <v>0</v>
      </c>
      <c r="N224" s="10">
        <v>0</v>
      </c>
      <c r="O224" s="10">
        <v>1</v>
      </c>
      <c r="P224" s="10" t="s">
        <v>298</v>
      </c>
      <c r="Q224" s="10">
        <v>0</v>
      </c>
      <c r="R224" s="10"/>
      <c r="S224" s="10"/>
      <c r="T224" s="10"/>
      <c r="U224" s="10">
        <v>2021</v>
      </c>
      <c r="V224" s="10" t="s">
        <v>534</v>
      </c>
      <c r="W224" s="10" t="s">
        <v>608</v>
      </c>
      <c r="X224" s="10"/>
      <c r="Y224" s="10"/>
      <c r="Z224" s="10"/>
      <c r="AA224" s="10"/>
      <c r="AB224" s="10"/>
      <c r="AC224" s="10" t="s">
        <v>315</v>
      </c>
      <c r="AD224" s="10"/>
      <c r="AE224" s="10" t="s">
        <v>610</v>
      </c>
      <c r="AF224" s="10"/>
      <c r="AG224" s="10"/>
      <c r="AH224" s="10"/>
    </row>
    <row r="225" spans="1:34" ht="15">
      <c r="A225" s="15" t="s">
        <v>616</v>
      </c>
      <c r="B225" s="10" t="s">
        <v>33</v>
      </c>
      <c r="C225" s="10" t="s">
        <v>60</v>
      </c>
      <c r="D225" s="10" t="s">
        <v>120</v>
      </c>
      <c r="E225" s="10" t="s">
        <v>121</v>
      </c>
      <c r="F225" s="10" t="s">
        <v>122</v>
      </c>
      <c r="G225" s="10" t="s">
        <v>277</v>
      </c>
      <c r="H225" s="10" t="s">
        <v>39</v>
      </c>
      <c r="I225" s="10">
        <v>102</v>
      </c>
      <c r="J225" s="10">
        <v>0</v>
      </c>
      <c r="K225" s="10">
        <f t="shared" si="0"/>
        <v>102</v>
      </c>
      <c r="L225" s="10">
        <f t="shared" si="15"/>
        <v>0</v>
      </c>
      <c r="M225" s="10">
        <f t="shared" si="1"/>
        <v>0</v>
      </c>
      <c r="N225" s="10">
        <v>0</v>
      </c>
      <c r="O225" s="10">
        <v>1</v>
      </c>
      <c r="P225" s="10" t="s">
        <v>298</v>
      </c>
      <c r="Q225" s="10">
        <v>0</v>
      </c>
      <c r="R225" s="10"/>
      <c r="S225" s="10"/>
      <c r="T225" s="10"/>
      <c r="U225" s="10">
        <v>2019</v>
      </c>
      <c r="V225" s="10">
        <v>2019</v>
      </c>
      <c r="W225" s="10" t="s">
        <v>608</v>
      </c>
      <c r="X225" s="10"/>
      <c r="Y225" s="10"/>
      <c r="Z225" s="10"/>
      <c r="AA225" s="10"/>
      <c r="AB225" s="10"/>
      <c r="AC225" s="10" t="s">
        <v>300</v>
      </c>
      <c r="AD225" s="10"/>
      <c r="AE225" s="10" t="s">
        <v>610</v>
      </c>
      <c r="AF225" s="10"/>
      <c r="AG225" s="10"/>
      <c r="AH225" s="10"/>
    </row>
    <row r="226" spans="1:34" ht="15">
      <c r="A226" s="10" t="s">
        <v>617</v>
      </c>
      <c r="B226" s="10" t="s">
        <v>33</v>
      </c>
      <c r="C226" s="10" t="s">
        <v>43</v>
      </c>
      <c r="D226" s="10" t="s">
        <v>354</v>
      </c>
      <c r="E226" s="10" t="s">
        <v>618</v>
      </c>
      <c r="F226" s="10" t="s">
        <v>619</v>
      </c>
      <c r="G226" s="10" t="s">
        <v>620</v>
      </c>
      <c r="H226" s="10" t="s">
        <v>97</v>
      </c>
      <c r="I226" s="10">
        <v>7</v>
      </c>
      <c r="J226" s="10">
        <v>2</v>
      </c>
      <c r="K226" s="10">
        <f t="shared" si="0"/>
        <v>5</v>
      </c>
      <c r="L226" s="10">
        <f t="shared" si="15"/>
        <v>0.2857142857142857</v>
      </c>
      <c r="M226" s="10">
        <f t="shared" si="1"/>
        <v>0.24145658286121621</v>
      </c>
      <c r="N226" s="10">
        <v>1</v>
      </c>
      <c r="O226" s="10">
        <v>1</v>
      </c>
      <c r="P226" s="10" t="s">
        <v>267</v>
      </c>
      <c r="Q226" s="10">
        <v>1</v>
      </c>
      <c r="R226" s="10"/>
      <c r="S226" s="10"/>
      <c r="T226" s="10"/>
      <c r="U226" s="10">
        <v>2018</v>
      </c>
      <c r="V226" s="10" t="s">
        <v>458</v>
      </c>
      <c r="W226" s="10" t="s">
        <v>485</v>
      </c>
      <c r="X226" s="10"/>
      <c r="Y226" s="10"/>
      <c r="Z226" s="10"/>
      <c r="AA226" s="10"/>
      <c r="AB226" s="10"/>
      <c r="AC226" s="10" t="s">
        <v>315</v>
      </c>
      <c r="AD226" s="10"/>
      <c r="AE226" s="10" t="s">
        <v>610</v>
      </c>
      <c r="AF226" s="10"/>
      <c r="AG226" s="10"/>
      <c r="AH226" s="10"/>
    </row>
    <row r="227" spans="1:34" ht="15">
      <c r="A227" s="10" t="s">
        <v>617</v>
      </c>
      <c r="B227" s="10" t="s">
        <v>33</v>
      </c>
      <c r="C227" s="10" t="s">
        <v>43</v>
      </c>
      <c r="D227" s="10" t="s">
        <v>354</v>
      </c>
      <c r="E227" s="10" t="s">
        <v>355</v>
      </c>
      <c r="F227" s="10" t="s">
        <v>621</v>
      </c>
      <c r="G227" s="10" t="s">
        <v>620</v>
      </c>
      <c r="H227" s="10" t="s">
        <v>97</v>
      </c>
      <c r="I227" s="10">
        <v>7</v>
      </c>
      <c r="J227" s="10">
        <v>1</v>
      </c>
      <c r="K227" s="10">
        <f t="shared" si="0"/>
        <v>6</v>
      </c>
      <c r="L227" s="10">
        <f t="shared" si="15"/>
        <v>0.14285714285714285</v>
      </c>
      <c r="M227" s="10">
        <f t="shared" si="1"/>
        <v>0.12072829143060811</v>
      </c>
      <c r="N227" s="10">
        <v>1</v>
      </c>
      <c r="O227" s="10">
        <v>1</v>
      </c>
      <c r="P227" s="10" t="s">
        <v>267</v>
      </c>
      <c r="Q227" s="10">
        <v>1</v>
      </c>
      <c r="R227" s="10"/>
      <c r="S227" s="10"/>
      <c r="T227" s="10"/>
      <c r="U227" s="10">
        <v>2018</v>
      </c>
      <c r="V227" s="10" t="s">
        <v>458</v>
      </c>
      <c r="W227" s="10" t="s">
        <v>485</v>
      </c>
      <c r="X227" s="10"/>
      <c r="Y227" s="10"/>
      <c r="Z227" s="10"/>
      <c r="AA227" s="10"/>
      <c r="AB227" s="10"/>
      <c r="AC227" s="10" t="s">
        <v>315</v>
      </c>
      <c r="AD227" s="10"/>
      <c r="AE227" s="10" t="s">
        <v>610</v>
      </c>
      <c r="AF227" s="10"/>
      <c r="AG227" s="10"/>
      <c r="AH227" s="10"/>
    </row>
    <row r="228" spans="1:34" ht="15">
      <c r="A228" s="10" t="s">
        <v>617</v>
      </c>
      <c r="B228" s="10" t="s">
        <v>33</v>
      </c>
      <c r="C228" s="10" t="s">
        <v>43</v>
      </c>
      <c r="D228" s="10" t="s">
        <v>354</v>
      </c>
      <c r="E228" s="10" t="s">
        <v>355</v>
      </c>
      <c r="F228" s="10" t="s">
        <v>622</v>
      </c>
      <c r="G228" s="10" t="s">
        <v>620</v>
      </c>
      <c r="H228" s="10" t="s">
        <v>97</v>
      </c>
      <c r="I228" s="10">
        <v>7</v>
      </c>
      <c r="J228" s="10">
        <v>0</v>
      </c>
      <c r="K228" s="10">
        <f t="shared" si="0"/>
        <v>7</v>
      </c>
      <c r="L228" s="10">
        <v>0</v>
      </c>
      <c r="M228" s="10">
        <v>0</v>
      </c>
      <c r="N228" s="10">
        <v>0</v>
      </c>
      <c r="O228" s="10">
        <v>1</v>
      </c>
      <c r="P228" s="10" t="s">
        <v>267</v>
      </c>
      <c r="Q228" s="10">
        <v>0</v>
      </c>
      <c r="R228" s="10"/>
      <c r="S228" s="10"/>
      <c r="T228" s="10"/>
      <c r="U228" s="10">
        <v>2018</v>
      </c>
      <c r="V228" s="10" t="s">
        <v>458</v>
      </c>
      <c r="W228" s="10" t="s">
        <v>485</v>
      </c>
      <c r="X228" s="10"/>
      <c r="Y228" s="10"/>
      <c r="Z228" s="10"/>
      <c r="AA228" s="10"/>
      <c r="AB228" s="10"/>
      <c r="AC228" s="10" t="s">
        <v>315</v>
      </c>
      <c r="AD228" s="10"/>
      <c r="AE228" s="10" t="s">
        <v>610</v>
      </c>
      <c r="AF228" s="10"/>
      <c r="AG228" s="10"/>
      <c r="AH228" s="10"/>
    </row>
    <row r="229" spans="1:34" ht="15">
      <c r="A229" s="10" t="s">
        <v>617</v>
      </c>
      <c r="B229" s="10" t="s">
        <v>33</v>
      </c>
      <c r="C229" s="10" t="s">
        <v>43</v>
      </c>
      <c r="D229" s="10" t="s">
        <v>354</v>
      </c>
      <c r="E229" s="10" t="s">
        <v>355</v>
      </c>
      <c r="F229" s="10" t="s">
        <v>623</v>
      </c>
      <c r="G229" s="10" t="s">
        <v>620</v>
      </c>
      <c r="H229" s="10" t="s">
        <v>97</v>
      </c>
      <c r="I229" s="10">
        <v>7</v>
      </c>
      <c r="J229" s="10">
        <v>0</v>
      </c>
      <c r="K229" s="10">
        <f t="shared" si="0"/>
        <v>7</v>
      </c>
      <c r="L229" s="10">
        <v>0</v>
      </c>
      <c r="M229" s="10">
        <v>0</v>
      </c>
      <c r="N229" s="10">
        <v>0</v>
      </c>
      <c r="O229" s="10">
        <v>1</v>
      </c>
      <c r="P229" s="10" t="s">
        <v>267</v>
      </c>
      <c r="Q229" s="10">
        <v>0</v>
      </c>
      <c r="R229" s="10"/>
      <c r="S229" s="10"/>
      <c r="T229" s="10"/>
      <c r="U229" s="10">
        <v>2018</v>
      </c>
      <c r="V229" s="10" t="s">
        <v>458</v>
      </c>
      <c r="W229" s="10" t="s">
        <v>485</v>
      </c>
      <c r="X229" s="10"/>
      <c r="Y229" s="10"/>
      <c r="Z229" s="10"/>
      <c r="AA229" s="10"/>
      <c r="AB229" s="10"/>
      <c r="AC229" s="10" t="s">
        <v>315</v>
      </c>
      <c r="AD229" s="10"/>
      <c r="AE229" s="10" t="s">
        <v>610</v>
      </c>
      <c r="AF229" s="10"/>
      <c r="AG229" s="10"/>
      <c r="AH229" s="10"/>
    </row>
    <row r="230" spans="1:34" ht="15">
      <c r="A230" s="10" t="s">
        <v>617</v>
      </c>
      <c r="B230" s="10" t="s">
        <v>33</v>
      </c>
      <c r="C230" s="10" t="s">
        <v>43</v>
      </c>
      <c r="D230" s="10" t="s">
        <v>354</v>
      </c>
      <c r="E230" s="10" t="s">
        <v>624</v>
      </c>
      <c r="F230" s="10" t="s">
        <v>625</v>
      </c>
      <c r="G230" s="10" t="s">
        <v>620</v>
      </c>
      <c r="H230" s="10" t="s">
        <v>97</v>
      </c>
      <c r="I230" s="10">
        <v>7</v>
      </c>
      <c r="J230" s="10">
        <v>0</v>
      </c>
      <c r="K230" s="10">
        <f t="shared" si="0"/>
        <v>7</v>
      </c>
      <c r="L230" s="10">
        <v>0</v>
      </c>
      <c r="M230" s="10">
        <v>0</v>
      </c>
      <c r="N230" s="10">
        <v>0</v>
      </c>
      <c r="O230" s="10">
        <v>1</v>
      </c>
      <c r="P230" s="10" t="s">
        <v>267</v>
      </c>
      <c r="Q230" s="10">
        <v>0</v>
      </c>
      <c r="R230" s="10"/>
      <c r="S230" s="10"/>
      <c r="T230" s="10"/>
      <c r="U230" s="10">
        <v>2018</v>
      </c>
      <c r="V230" s="10" t="s">
        <v>458</v>
      </c>
      <c r="W230" s="10" t="s">
        <v>485</v>
      </c>
      <c r="X230" s="10"/>
      <c r="Y230" s="10"/>
      <c r="Z230" s="10"/>
      <c r="AA230" s="10"/>
      <c r="AB230" s="10"/>
      <c r="AC230" s="10" t="s">
        <v>315</v>
      </c>
      <c r="AD230" s="10"/>
      <c r="AE230" s="10" t="s">
        <v>610</v>
      </c>
      <c r="AF230" s="10"/>
      <c r="AG230" s="10"/>
      <c r="AH230" s="10"/>
    </row>
    <row r="231" spans="1:34" ht="15">
      <c r="A231" s="10" t="s">
        <v>617</v>
      </c>
      <c r="B231" s="10" t="s">
        <v>33</v>
      </c>
      <c r="C231" s="10" t="s">
        <v>43</v>
      </c>
      <c r="D231" s="10" t="s">
        <v>354</v>
      </c>
      <c r="E231" s="10" t="s">
        <v>626</v>
      </c>
      <c r="F231" s="10" t="s">
        <v>627</v>
      </c>
      <c r="G231" s="10" t="s">
        <v>620</v>
      </c>
      <c r="H231" s="10" t="s">
        <v>97</v>
      </c>
      <c r="I231" s="10">
        <v>7</v>
      </c>
      <c r="J231" s="10">
        <v>0</v>
      </c>
      <c r="K231" s="10">
        <f t="shared" si="0"/>
        <v>7</v>
      </c>
      <c r="L231" s="10">
        <v>0</v>
      </c>
      <c r="M231" s="10">
        <v>0</v>
      </c>
      <c r="N231" s="10">
        <v>0</v>
      </c>
      <c r="O231" s="10">
        <v>1</v>
      </c>
      <c r="P231" s="10" t="s">
        <v>267</v>
      </c>
      <c r="Q231" s="10">
        <v>0</v>
      </c>
      <c r="R231" s="10"/>
      <c r="S231" s="10"/>
      <c r="T231" s="10"/>
      <c r="U231" s="10">
        <v>2018</v>
      </c>
      <c r="V231" s="10" t="s">
        <v>458</v>
      </c>
      <c r="W231" s="10" t="s">
        <v>485</v>
      </c>
      <c r="X231" s="10"/>
      <c r="Y231" s="10"/>
      <c r="Z231" s="10"/>
      <c r="AA231" s="10"/>
      <c r="AB231" s="10"/>
      <c r="AC231" s="10" t="s">
        <v>315</v>
      </c>
      <c r="AD231" s="10"/>
      <c r="AE231" s="10" t="s">
        <v>610</v>
      </c>
      <c r="AF231" s="10"/>
      <c r="AG231" s="10"/>
      <c r="AH231" s="10"/>
    </row>
    <row r="232" spans="1:34" ht="15">
      <c r="A232" s="10" t="s">
        <v>617</v>
      </c>
      <c r="B232" s="10" t="s">
        <v>33</v>
      </c>
      <c r="C232" s="10" t="s">
        <v>43</v>
      </c>
      <c r="D232" s="10" t="s">
        <v>354</v>
      </c>
      <c r="E232" s="10" t="s">
        <v>601</v>
      </c>
      <c r="F232" s="10" t="s">
        <v>602</v>
      </c>
      <c r="G232" s="10" t="s">
        <v>620</v>
      </c>
      <c r="H232" s="10" t="s">
        <v>97</v>
      </c>
      <c r="I232" s="10">
        <v>7</v>
      </c>
      <c r="J232" s="10">
        <v>0</v>
      </c>
      <c r="K232" s="10">
        <f t="shared" si="0"/>
        <v>7</v>
      </c>
      <c r="L232" s="10">
        <v>0</v>
      </c>
      <c r="M232" s="10">
        <v>0</v>
      </c>
      <c r="N232" s="10">
        <v>0</v>
      </c>
      <c r="O232" s="10">
        <v>1</v>
      </c>
      <c r="P232" s="10" t="s">
        <v>267</v>
      </c>
      <c r="Q232" s="10">
        <v>0</v>
      </c>
      <c r="R232" s="10"/>
      <c r="S232" s="10"/>
      <c r="T232" s="10"/>
      <c r="U232" s="10">
        <v>2018</v>
      </c>
      <c r="V232" s="10" t="s">
        <v>458</v>
      </c>
      <c r="W232" s="10" t="s">
        <v>485</v>
      </c>
      <c r="X232" s="10"/>
      <c r="Y232" s="10"/>
      <c r="Z232" s="10"/>
      <c r="AA232" s="10"/>
      <c r="AB232" s="10"/>
      <c r="AC232" s="10" t="s">
        <v>315</v>
      </c>
      <c r="AD232" s="10"/>
      <c r="AE232" s="10" t="s">
        <v>610</v>
      </c>
      <c r="AF232" s="10"/>
      <c r="AG232" s="10"/>
      <c r="AH232" s="10"/>
    </row>
    <row r="233" spans="1:34" ht="15">
      <c r="A233" s="10" t="s">
        <v>617</v>
      </c>
      <c r="B233" s="10" t="s">
        <v>33</v>
      </c>
      <c r="C233" s="10" t="s">
        <v>43</v>
      </c>
      <c r="D233" s="10" t="s">
        <v>354</v>
      </c>
      <c r="E233" s="10" t="s">
        <v>628</v>
      </c>
      <c r="F233" s="10" t="s">
        <v>629</v>
      </c>
      <c r="G233" s="10" t="s">
        <v>620</v>
      </c>
      <c r="H233" s="10" t="s">
        <v>97</v>
      </c>
      <c r="I233" s="10">
        <v>7</v>
      </c>
      <c r="J233" s="10">
        <v>0</v>
      </c>
      <c r="K233" s="10">
        <f t="shared" si="0"/>
        <v>7</v>
      </c>
      <c r="L233" s="10">
        <v>0</v>
      </c>
      <c r="M233" s="10">
        <v>0</v>
      </c>
      <c r="N233" s="10">
        <v>0</v>
      </c>
      <c r="O233" s="10">
        <v>1</v>
      </c>
      <c r="P233" s="10" t="s">
        <v>267</v>
      </c>
      <c r="Q233" s="10">
        <v>0</v>
      </c>
      <c r="R233" s="10"/>
      <c r="S233" s="10"/>
      <c r="T233" s="10"/>
      <c r="U233" s="10">
        <v>2018</v>
      </c>
      <c r="V233" s="10" t="s">
        <v>458</v>
      </c>
      <c r="W233" s="10" t="s">
        <v>485</v>
      </c>
      <c r="X233" s="10"/>
      <c r="Y233" s="10"/>
      <c r="Z233" s="10"/>
      <c r="AA233" s="10"/>
      <c r="AB233" s="10"/>
      <c r="AC233" s="10" t="s">
        <v>315</v>
      </c>
      <c r="AD233" s="10"/>
      <c r="AE233" s="10" t="s">
        <v>610</v>
      </c>
      <c r="AF233" s="10"/>
      <c r="AG233" s="10"/>
      <c r="AH233" s="10"/>
    </row>
    <row r="234" spans="1:34" ht="15">
      <c r="A234" s="10" t="s">
        <v>630</v>
      </c>
      <c r="B234" s="10" t="s">
        <v>33</v>
      </c>
      <c r="C234" s="10" t="s">
        <v>113</v>
      </c>
      <c r="D234" s="10" t="s">
        <v>114</v>
      </c>
      <c r="E234" s="10" t="s">
        <v>139</v>
      </c>
      <c r="F234" s="10" t="s">
        <v>140</v>
      </c>
      <c r="G234" s="10" t="s">
        <v>277</v>
      </c>
      <c r="H234" s="10" t="s">
        <v>39</v>
      </c>
      <c r="I234" s="10">
        <v>13</v>
      </c>
      <c r="J234" s="10">
        <v>10</v>
      </c>
      <c r="K234" s="10">
        <f t="shared" si="0"/>
        <v>3</v>
      </c>
      <c r="L234" s="10">
        <f t="shared" ref="L234:L238" si="16">J234/I234</f>
        <v>0.76923076923076927</v>
      </c>
      <c r="M234" s="10">
        <f t="shared" ref="M234:M238" si="17">LOG10(I234)*L234</f>
        <v>0.85687950177448979</v>
      </c>
      <c r="N234" s="10">
        <v>1</v>
      </c>
      <c r="O234" s="10">
        <v>1</v>
      </c>
      <c r="P234" s="10" t="s">
        <v>298</v>
      </c>
      <c r="Q234" s="10">
        <v>1</v>
      </c>
      <c r="R234" s="10"/>
      <c r="S234" s="10"/>
      <c r="T234" s="10"/>
      <c r="U234" s="10">
        <v>2002</v>
      </c>
      <c r="V234" s="10">
        <v>2002</v>
      </c>
      <c r="W234" s="10" t="s">
        <v>279</v>
      </c>
      <c r="X234" s="10" t="s">
        <v>476</v>
      </c>
      <c r="Y234" s="10"/>
      <c r="Z234" s="10"/>
      <c r="AA234" s="10"/>
      <c r="AB234" s="10"/>
      <c r="AC234" s="10" t="s">
        <v>300</v>
      </c>
      <c r="AD234" s="10"/>
      <c r="AE234" s="10" t="s">
        <v>270</v>
      </c>
      <c r="AF234" s="10"/>
      <c r="AG234" s="10"/>
      <c r="AH234" s="10"/>
    </row>
    <row r="235" spans="1:34" ht="15">
      <c r="A235" s="10" t="s">
        <v>630</v>
      </c>
      <c r="B235" s="10" t="s">
        <v>33</v>
      </c>
      <c r="C235" s="10" t="s">
        <v>113</v>
      </c>
      <c r="D235" s="10" t="s">
        <v>114</v>
      </c>
      <c r="E235" s="10" t="s">
        <v>139</v>
      </c>
      <c r="F235" s="10" t="s">
        <v>142</v>
      </c>
      <c r="G235" s="10" t="s">
        <v>277</v>
      </c>
      <c r="H235" s="10" t="s">
        <v>39</v>
      </c>
      <c r="I235" s="10">
        <v>3</v>
      </c>
      <c r="J235" s="10">
        <v>1</v>
      </c>
      <c r="K235" s="10">
        <f t="shared" si="0"/>
        <v>2</v>
      </c>
      <c r="L235" s="10">
        <f t="shared" si="16"/>
        <v>0.33333333333333331</v>
      </c>
      <c r="M235" s="10">
        <f t="shared" si="17"/>
        <v>0.15904041823988746</v>
      </c>
      <c r="N235" s="10">
        <v>1</v>
      </c>
      <c r="O235" s="10">
        <v>1</v>
      </c>
      <c r="P235" s="10" t="s">
        <v>298</v>
      </c>
      <c r="Q235" s="10">
        <v>1</v>
      </c>
      <c r="R235" s="10"/>
      <c r="S235" s="10"/>
      <c r="T235" s="10"/>
      <c r="U235" s="10">
        <v>2002</v>
      </c>
      <c r="V235" s="10">
        <v>2002</v>
      </c>
      <c r="W235" s="10" t="s">
        <v>279</v>
      </c>
      <c r="X235" s="10" t="s">
        <v>476</v>
      </c>
      <c r="Y235" s="10"/>
      <c r="Z235" s="10"/>
      <c r="AA235" s="10"/>
      <c r="AB235" s="10"/>
      <c r="AC235" s="10" t="s">
        <v>300</v>
      </c>
      <c r="AD235" s="10"/>
      <c r="AE235" s="10" t="s">
        <v>270</v>
      </c>
      <c r="AF235" s="10"/>
      <c r="AG235" s="10"/>
      <c r="AH235" s="10"/>
    </row>
    <row r="236" spans="1:34" ht="15">
      <c r="A236" s="10" t="s">
        <v>165</v>
      </c>
      <c r="B236" s="10" t="s">
        <v>33</v>
      </c>
      <c r="C236" s="10" t="s">
        <v>113</v>
      </c>
      <c r="D236" s="10" t="s">
        <v>114</v>
      </c>
      <c r="E236" s="10" t="s">
        <v>139</v>
      </c>
      <c r="F236" s="10" t="s">
        <v>140</v>
      </c>
      <c r="G236" s="10" t="s">
        <v>277</v>
      </c>
      <c r="H236" s="10" t="s">
        <v>39</v>
      </c>
      <c r="I236" s="10">
        <v>17</v>
      </c>
      <c r="J236" s="10">
        <v>2</v>
      </c>
      <c r="K236" s="10">
        <f t="shared" si="0"/>
        <v>15</v>
      </c>
      <c r="L236" s="10">
        <f t="shared" si="16"/>
        <v>0.11764705882352941</v>
      </c>
      <c r="M236" s="10">
        <f t="shared" si="17"/>
        <v>0.1447586966327381</v>
      </c>
      <c r="N236" s="10">
        <v>1</v>
      </c>
      <c r="O236" s="10">
        <v>1</v>
      </c>
      <c r="P236" s="10" t="s">
        <v>298</v>
      </c>
      <c r="Q236" s="10">
        <v>1</v>
      </c>
      <c r="R236" s="10"/>
      <c r="S236" s="10"/>
      <c r="T236" s="10"/>
      <c r="U236" s="10">
        <v>2005</v>
      </c>
      <c r="V236" s="10">
        <v>2005</v>
      </c>
      <c r="W236" s="10" t="s">
        <v>279</v>
      </c>
      <c r="X236" s="10" t="s">
        <v>299</v>
      </c>
      <c r="Y236" s="10" t="s">
        <v>631</v>
      </c>
      <c r="Z236" s="10"/>
      <c r="AA236" s="10"/>
      <c r="AB236" s="10"/>
      <c r="AC236" s="10" t="s">
        <v>300</v>
      </c>
      <c r="AD236" s="10"/>
      <c r="AE236" s="10" t="s">
        <v>270</v>
      </c>
      <c r="AF236" s="10"/>
      <c r="AG236" s="10"/>
      <c r="AH236" s="10"/>
    </row>
    <row r="237" spans="1:34" ht="15">
      <c r="A237" s="10" t="s">
        <v>165</v>
      </c>
      <c r="B237" s="10" t="s">
        <v>33</v>
      </c>
      <c r="C237" s="10" t="s">
        <v>113</v>
      </c>
      <c r="D237" s="10" t="s">
        <v>114</v>
      </c>
      <c r="E237" s="10" t="s">
        <v>139</v>
      </c>
      <c r="F237" s="10" t="s">
        <v>142</v>
      </c>
      <c r="G237" s="10" t="s">
        <v>277</v>
      </c>
      <c r="H237" s="10" t="s">
        <v>39</v>
      </c>
      <c r="I237" s="10">
        <v>140</v>
      </c>
      <c r="J237" s="10">
        <v>68</v>
      </c>
      <c r="K237" s="10">
        <f t="shared" si="0"/>
        <v>72</v>
      </c>
      <c r="L237" s="10">
        <f t="shared" si="16"/>
        <v>0.48571428571428571</v>
      </c>
      <c r="M237" s="10">
        <f t="shared" si="17"/>
        <v>1.0424050459008585</v>
      </c>
      <c r="N237" s="10">
        <v>1</v>
      </c>
      <c r="O237" s="10">
        <v>1</v>
      </c>
      <c r="P237" s="10" t="s">
        <v>298</v>
      </c>
      <c r="Q237" s="10">
        <v>1</v>
      </c>
      <c r="R237" s="10"/>
      <c r="S237" s="10"/>
      <c r="T237" s="10"/>
      <c r="U237" s="10">
        <v>2005</v>
      </c>
      <c r="V237" s="10">
        <v>2005</v>
      </c>
      <c r="W237" s="10" t="s">
        <v>279</v>
      </c>
      <c r="X237" s="10" t="s">
        <v>299</v>
      </c>
      <c r="Y237" s="10" t="s">
        <v>631</v>
      </c>
      <c r="Z237" s="10"/>
      <c r="AA237" s="10"/>
      <c r="AB237" s="10"/>
      <c r="AC237" s="10" t="s">
        <v>300</v>
      </c>
      <c r="AD237" s="10"/>
      <c r="AE237" s="10" t="s">
        <v>270</v>
      </c>
      <c r="AF237" s="10"/>
      <c r="AG237" s="10"/>
      <c r="AH237" s="10"/>
    </row>
    <row r="238" spans="1:34" ht="15">
      <c r="A238" s="10" t="s">
        <v>165</v>
      </c>
      <c r="B238" s="10" t="s">
        <v>33</v>
      </c>
      <c r="C238" s="10" t="s">
        <v>113</v>
      </c>
      <c r="D238" s="10" t="s">
        <v>114</v>
      </c>
      <c r="E238" s="10" t="s">
        <v>139</v>
      </c>
      <c r="F238" s="10" t="s">
        <v>632</v>
      </c>
      <c r="G238" s="10" t="s">
        <v>277</v>
      </c>
      <c r="H238" s="10" t="s">
        <v>39</v>
      </c>
      <c r="I238" s="10">
        <v>64</v>
      </c>
      <c r="J238" s="10">
        <v>25</v>
      </c>
      <c r="K238" s="10">
        <f t="shared" si="0"/>
        <v>39</v>
      </c>
      <c r="L238" s="10">
        <f t="shared" si="16"/>
        <v>0.390625</v>
      </c>
      <c r="M238" s="10">
        <f t="shared" si="17"/>
        <v>0.70553905233745584</v>
      </c>
      <c r="N238" s="10">
        <v>1</v>
      </c>
      <c r="O238" s="10">
        <v>1</v>
      </c>
      <c r="P238" s="10" t="s">
        <v>298</v>
      </c>
      <c r="Q238" s="10">
        <v>1</v>
      </c>
      <c r="R238" s="10"/>
      <c r="S238" s="10"/>
      <c r="T238" s="10"/>
      <c r="U238" s="10">
        <v>2005</v>
      </c>
      <c r="V238" s="10">
        <v>2005</v>
      </c>
      <c r="W238" s="10" t="s">
        <v>279</v>
      </c>
      <c r="X238" s="10" t="s">
        <v>299</v>
      </c>
      <c r="Y238" s="10" t="s">
        <v>631</v>
      </c>
      <c r="Z238" s="10"/>
      <c r="AA238" s="10"/>
      <c r="AB238" s="10"/>
      <c r="AC238" s="10" t="s">
        <v>300</v>
      </c>
      <c r="AD238" s="10"/>
      <c r="AE238" s="10" t="s">
        <v>270</v>
      </c>
      <c r="AF238" s="10"/>
      <c r="AG238" s="10"/>
      <c r="AH238" s="10"/>
    </row>
    <row r="239" spans="1:34" ht="14">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row>
    <row r="240" spans="1:34" ht="14">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row>
    <row r="241" spans="1:34" ht="14">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row>
    <row r="242" spans="1:34" ht="14">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row>
    <row r="243" spans="1:34" ht="14">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row>
    <row r="244" spans="1:34" ht="1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row>
    <row r="245" spans="1:34" ht="14">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row>
    <row r="246" spans="1:34" ht="14">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row>
    <row r="247" spans="1:34" ht="14">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row>
    <row r="248" spans="1:34" ht="14">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row>
    <row r="249" spans="1:34" ht="14">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row>
    <row r="250" spans="1:34" ht="14">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row>
    <row r="251" spans="1:34" ht="14">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row>
    <row r="252" spans="1:34" ht="14">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row>
    <row r="253" spans="1:34" ht="14">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row>
    <row r="254" spans="1:34" ht="1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row>
    <row r="255" spans="1:34" ht="14">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row>
    <row r="256" spans="1:34" ht="14">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row>
    <row r="257" spans="1:34" ht="14">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row>
    <row r="258" spans="1:34" ht="14">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row>
    <row r="259" spans="1:34" ht="14">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row>
    <row r="260" spans="1:34" ht="14">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row>
    <row r="261" spans="1:34" ht="14">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row>
    <row r="262" spans="1:34" ht="14">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row>
    <row r="263" spans="1:34" ht="14">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row>
    <row r="264" spans="1:34" ht="1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row>
    <row r="265" spans="1:34" ht="14">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row>
    <row r="266" spans="1:34" ht="14">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row>
    <row r="267" spans="1:34" ht="14">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row>
    <row r="268" spans="1:34" ht="14">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row>
    <row r="269" spans="1:34" ht="14">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row>
    <row r="270" spans="1:34" ht="14">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row>
    <row r="271" spans="1:34" ht="14">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row>
    <row r="272" spans="1:34" ht="14">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row>
    <row r="273" spans="1:34" ht="14">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row>
    <row r="274" spans="1:34" ht="1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row>
    <row r="275" spans="1:34" ht="14">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row>
    <row r="276" spans="1:34" ht="14">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row>
    <row r="277" spans="1:34" ht="14">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row>
    <row r="278" spans="1:34" ht="14">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row>
    <row r="279" spans="1:34" ht="14">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row>
    <row r="280" spans="1:34" ht="14">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row>
    <row r="281" spans="1:34" ht="14">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row>
    <row r="282" spans="1:34" ht="14">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row>
    <row r="283" spans="1:34" ht="14">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row>
    <row r="284" spans="1:34" ht="1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row>
    <row r="285" spans="1:34" ht="14">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row>
    <row r="286" spans="1:34" ht="14">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row>
    <row r="287" spans="1:34" ht="14">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row>
    <row r="288" spans="1:34" ht="14">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row>
    <row r="289" spans="1:34" ht="14">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row>
    <row r="290" spans="1:34" ht="14">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row>
    <row r="291" spans="1:34" ht="14">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row>
    <row r="292" spans="1:34" ht="14">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row>
    <row r="293" spans="1:34" ht="14">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row>
    <row r="294" spans="1:34" ht="1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row>
    <row r="295" spans="1:34" ht="14">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row>
    <row r="296" spans="1:34" ht="14">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row>
    <row r="297" spans="1:34" ht="14">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row>
    <row r="298" spans="1:34" ht="14">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row>
    <row r="299" spans="1:34" ht="14">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row>
    <row r="300" spans="1:34" ht="14">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row>
    <row r="301" spans="1:34" ht="14">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row>
    <row r="302" spans="1:34" ht="14">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row>
    <row r="303" spans="1:34" ht="14">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row>
    <row r="304" spans="1:34" ht="1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row>
    <row r="305" spans="1:34" ht="14">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row>
    <row r="306" spans="1:34" ht="14">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row>
    <row r="307" spans="1:34" ht="14">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row>
    <row r="308" spans="1:34" ht="14">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row>
    <row r="309" spans="1:34" ht="14">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row>
    <row r="310" spans="1:34" ht="14">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row>
    <row r="311" spans="1:34" ht="14">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row>
    <row r="312" spans="1:34" ht="14">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row>
    <row r="313" spans="1:34" ht="14">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row>
    <row r="314" spans="1:34" ht="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row>
    <row r="315" spans="1:34" ht="14">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row>
    <row r="316" spans="1:34" ht="14">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row>
    <row r="317" spans="1:34" ht="14">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row>
    <row r="318" spans="1:34" ht="14">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row>
    <row r="319" spans="1:34" ht="14">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row>
    <row r="320" spans="1:34" ht="14">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row>
    <row r="321" spans="1:34" ht="14">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row>
    <row r="322" spans="1:34" ht="14">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row>
    <row r="323" spans="1:34" ht="14">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row>
    <row r="324" spans="1:34" ht="1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row>
    <row r="325" spans="1:34" ht="14">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row>
    <row r="326" spans="1:34" ht="14">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row>
    <row r="327" spans="1:34" ht="14">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row>
    <row r="328" spans="1:34" ht="14">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row>
    <row r="329" spans="1:34" ht="14">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row>
    <row r="330" spans="1:34" ht="14">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row>
    <row r="331" spans="1:34" ht="14">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row>
    <row r="332" spans="1:34" ht="14">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row>
    <row r="333" spans="1:34" ht="14">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row>
    <row r="334" spans="1:34" ht="1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row>
    <row r="335" spans="1:34" ht="14">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row>
    <row r="336" spans="1:34" ht="14">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row>
    <row r="337" spans="1:34" ht="14">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row>
    <row r="338" spans="1:34" ht="14">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row>
    <row r="339" spans="1:34" ht="14">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row>
    <row r="340" spans="1:34" ht="14">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row>
    <row r="341" spans="1:34" ht="14">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row>
    <row r="342" spans="1:34" ht="14">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row>
    <row r="343" spans="1:34" ht="14">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row>
    <row r="344" spans="1:34" ht="1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row>
    <row r="345" spans="1:34" ht="14">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row>
    <row r="346" spans="1:34" ht="14">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row>
    <row r="347" spans="1:34" ht="14">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row>
    <row r="348" spans="1:34" ht="14">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row>
    <row r="349" spans="1:34" ht="14">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row>
    <row r="350" spans="1:34" ht="14">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row>
    <row r="351" spans="1:34" ht="14">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row>
    <row r="352" spans="1:34" ht="14">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row>
    <row r="353" spans="1:34" ht="14">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row>
    <row r="354" spans="1:34" ht="1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row>
    <row r="355" spans="1:34" ht="14">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row>
    <row r="356" spans="1:34" ht="14">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row>
    <row r="357" spans="1:34" ht="14">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row>
    <row r="358" spans="1:34" ht="14">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row>
    <row r="359" spans="1:34" ht="14">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row>
    <row r="360" spans="1:34" ht="14">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row>
    <row r="361" spans="1:34" ht="14">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row>
    <row r="362" spans="1:34" ht="14">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row>
    <row r="363" spans="1:34" ht="14">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row>
    <row r="364" spans="1:34" ht="1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row>
    <row r="365" spans="1:34" ht="14">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row>
    <row r="366" spans="1:34" ht="14">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row>
    <row r="367" spans="1:34" ht="14">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row>
    <row r="368" spans="1:34" ht="14">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row>
    <row r="369" spans="1:34" ht="14">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row>
    <row r="370" spans="1:34" ht="14">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row>
    <row r="371" spans="1:34" ht="14">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row>
    <row r="372" spans="1:34" ht="14">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row>
    <row r="373" spans="1:34" ht="14">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row>
    <row r="374" spans="1:34" ht="1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row>
    <row r="375" spans="1:34" ht="14">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row>
    <row r="376" spans="1:34" ht="14">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row>
    <row r="377" spans="1:34" ht="14">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row>
    <row r="378" spans="1:34" ht="14">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row>
    <row r="379" spans="1:34" ht="14">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row>
    <row r="380" spans="1:34" ht="14">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row>
    <row r="381" spans="1:34" ht="14">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row>
    <row r="382" spans="1:34" ht="14">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row>
    <row r="383" spans="1:34" ht="14">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row>
    <row r="384" spans="1:34" ht="1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row>
    <row r="385" spans="1:34" ht="14">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row>
    <row r="386" spans="1:34" ht="14">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row>
    <row r="387" spans="1:34" ht="14">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row>
    <row r="388" spans="1:34" ht="14">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row>
    <row r="389" spans="1:34" ht="14">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row>
    <row r="390" spans="1:34" ht="14">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row>
    <row r="391" spans="1:34" ht="14">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row>
    <row r="392" spans="1:34" ht="14">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row>
    <row r="393" spans="1:34" ht="14">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row>
    <row r="394" spans="1:34" ht="1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row>
    <row r="395" spans="1:34" ht="14">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row>
    <row r="396" spans="1:34" ht="14">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row>
    <row r="397" spans="1:34" ht="14">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row>
    <row r="398" spans="1:34" ht="14">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row>
    <row r="399" spans="1:34" ht="14">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row>
    <row r="400" spans="1:34" ht="14">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row>
    <row r="401" spans="1:34" ht="14">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row>
    <row r="402" spans="1:34" ht="14">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row>
    <row r="403" spans="1:34" ht="14">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row>
    <row r="404" spans="1:34" ht="1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row>
    <row r="405" spans="1:34" ht="14">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row>
    <row r="406" spans="1:34" ht="14">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row>
    <row r="407" spans="1:34" ht="14">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row>
    <row r="408" spans="1:34" ht="14">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row>
    <row r="409" spans="1:34" ht="14">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row>
    <row r="410" spans="1:34" ht="14">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row>
    <row r="411" spans="1:34" ht="14">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row>
    <row r="412" spans="1:34" ht="14">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row>
    <row r="413" spans="1:34" ht="14">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row>
    <row r="414" spans="1:34" ht="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row>
    <row r="415" spans="1:34" ht="14">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row>
    <row r="416" spans="1:34" ht="14">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row>
    <row r="417" spans="1:34" ht="14">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row>
    <row r="418" spans="1:34" ht="14">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row>
    <row r="419" spans="1:34" ht="14">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row>
    <row r="420" spans="1:34" ht="14">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row>
    <row r="421" spans="1:34" ht="14">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row>
    <row r="422" spans="1:34" ht="14">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row>
    <row r="423" spans="1:34" ht="14">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row>
    <row r="424" spans="1:34" ht="1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row>
    <row r="425" spans="1:34" ht="14">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row>
    <row r="426" spans="1:34" ht="14">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row>
    <row r="427" spans="1:34" ht="14">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row>
    <row r="428" spans="1:34" ht="14">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row>
    <row r="429" spans="1:34" ht="14">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row>
    <row r="430" spans="1:34" ht="14">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row>
    <row r="431" spans="1:34" ht="14">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row>
    <row r="432" spans="1:34" ht="14">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row>
    <row r="433" spans="1:34" ht="14">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row>
    <row r="434" spans="1:34" ht="1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row>
    <row r="435" spans="1:34" ht="14">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row>
    <row r="436" spans="1:34" ht="14">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row>
    <row r="437" spans="1:34" ht="14">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row>
    <row r="438" spans="1:34" ht="14">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row>
    <row r="439" spans="1:34" ht="14">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row>
    <row r="440" spans="1:34" ht="14">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row>
    <row r="441" spans="1:34" ht="14">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row>
    <row r="442" spans="1:34" ht="14">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row>
    <row r="443" spans="1:34" ht="14">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row>
    <row r="444" spans="1:34" ht="1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row>
    <row r="445" spans="1:34" ht="14">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row>
    <row r="446" spans="1:34" ht="14">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row>
    <row r="447" spans="1:34" ht="14">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row>
    <row r="448" spans="1:34" ht="14">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row>
    <row r="449" spans="1:34" ht="14">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row>
    <row r="450" spans="1:34" ht="14">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row>
    <row r="451" spans="1:34" ht="14">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row>
    <row r="452" spans="1:34" ht="14">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row>
    <row r="453" spans="1:34" ht="14">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row>
    <row r="454" spans="1:34" ht="1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row>
    <row r="455" spans="1:34" ht="14">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row>
    <row r="456" spans="1:34" ht="14">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row>
    <row r="457" spans="1:34" ht="14">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row>
    <row r="458" spans="1:34" ht="14">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row>
    <row r="459" spans="1:34" ht="14">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row>
    <row r="460" spans="1:34" ht="14">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row>
    <row r="461" spans="1:34" ht="14">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row>
    <row r="462" spans="1:34" ht="14">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row>
    <row r="463" spans="1:34" ht="14">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row>
    <row r="464" spans="1:34" ht="1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row>
    <row r="465" spans="1:34" ht="14">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row>
    <row r="466" spans="1:34" ht="14">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row>
    <row r="467" spans="1:34" ht="14">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row>
    <row r="468" spans="1:34" ht="14">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row>
    <row r="469" spans="1:34" ht="14">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row>
    <row r="470" spans="1:34" ht="14">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row>
    <row r="471" spans="1:34" ht="14">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row>
    <row r="472" spans="1:34" ht="14">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row>
    <row r="473" spans="1:34" ht="14">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row>
    <row r="474" spans="1:34" ht="1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row>
    <row r="475" spans="1:34" ht="14">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row>
    <row r="476" spans="1:34" ht="14">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row>
    <row r="477" spans="1:34" ht="14">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row>
    <row r="478" spans="1:34" ht="14">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row>
    <row r="479" spans="1:34" ht="14">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row>
    <row r="480" spans="1:34" ht="14">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row>
    <row r="481" spans="1:34" ht="14">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row>
    <row r="482" spans="1:34" ht="14">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row>
    <row r="483" spans="1:34" ht="14">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row>
    <row r="484" spans="1:34" ht="1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row>
    <row r="485" spans="1:34" ht="14">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row>
    <row r="486" spans="1:34" ht="14">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row>
    <row r="487" spans="1:34" ht="14">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row>
    <row r="488" spans="1:34" ht="14">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row>
    <row r="489" spans="1:34" ht="14">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row>
    <row r="490" spans="1:34" ht="14">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row>
    <row r="491" spans="1:34" ht="14">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row>
    <row r="492" spans="1:34" ht="14">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row>
    <row r="493" spans="1:34" ht="14">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row>
    <row r="494" spans="1:34" ht="1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row>
    <row r="495" spans="1:34" ht="14">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row>
    <row r="496" spans="1:34" ht="14">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row>
    <row r="497" spans="1:34" ht="14">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row>
    <row r="498" spans="1:34" ht="14">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row>
    <row r="499" spans="1:34" ht="14">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row>
    <row r="500" spans="1:34" ht="14">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row>
    <row r="501" spans="1:34" ht="14">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row>
    <row r="502" spans="1:34" ht="14">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row>
    <row r="503" spans="1:34" ht="14">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row>
    <row r="504" spans="1:34" ht="1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row>
    <row r="505" spans="1:34" ht="14">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row>
    <row r="506" spans="1:34" ht="14">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row>
    <row r="507" spans="1:34" ht="14">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row>
    <row r="508" spans="1:34" ht="14">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row>
    <row r="509" spans="1:34" ht="14">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row>
    <row r="510" spans="1:34" ht="14">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row>
    <row r="511" spans="1:34" ht="14">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row>
    <row r="512" spans="1:34" ht="14">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row>
    <row r="513" spans="1:34" ht="14">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row>
    <row r="514" spans="1:34" ht="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row>
    <row r="515" spans="1:34" ht="14">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row>
    <row r="516" spans="1:34" ht="14">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row>
    <row r="517" spans="1:34" ht="14">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row>
    <row r="518" spans="1:34" ht="14">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row>
    <row r="519" spans="1:34" ht="14">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row>
    <row r="520" spans="1:34" ht="14">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row>
    <row r="521" spans="1:34" ht="14">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row>
    <row r="522" spans="1:34" ht="14">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row>
    <row r="523" spans="1:34" ht="14">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row>
    <row r="524" spans="1:34" ht="1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row>
    <row r="525" spans="1:34" ht="14">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row>
    <row r="526" spans="1:34" ht="14">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row>
    <row r="527" spans="1:34" ht="14">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row>
    <row r="528" spans="1:34" ht="14">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row>
    <row r="529" spans="1:34" ht="14">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row>
    <row r="530" spans="1:34" ht="14">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row>
    <row r="531" spans="1:34" ht="14">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row>
    <row r="532" spans="1:34" ht="14">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row>
    <row r="533" spans="1:34" ht="14">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row>
    <row r="534" spans="1:34" ht="1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row>
    <row r="535" spans="1:34" ht="14">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row>
    <row r="536" spans="1:34" ht="14">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row>
    <row r="537" spans="1:34" ht="14">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row>
    <row r="538" spans="1:34" ht="14">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row>
    <row r="539" spans="1:34" ht="14">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row>
    <row r="540" spans="1:34" ht="14">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row>
    <row r="541" spans="1:34" ht="14">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row>
    <row r="542" spans="1:34" ht="14">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row>
    <row r="543" spans="1:34" ht="14">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row>
    <row r="544" spans="1:34" ht="1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row>
    <row r="545" spans="1:34" ht="14">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row>
    <row r="546" spans="1:34" ht="14">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row>
    <row r="547" spans="1:34" ht="14">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row>
    <row r="548" spans="1:34" ht="14">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row>
    <row r="549" spans="1:34" ht="14">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row>
    <row r="550" spans="1:34" ht="14">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row>
    <row r="551" spans="1:34" ht="14">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row>
    <row r="552" spans="1:34" ht="14">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row>
    <row r="553" spans="1:34" ht="14">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row>
    <row r="554" spans="1:34" ht="1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row>
    <row r="555" spans="1:34" ht="14">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row>
    <row r="556" spans="1:34" ht="14">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row>
    <row r="557" spans="1:34" ht="14">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row>
    <row r="558" spans="1:34" ht="14">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row>
    <row r="559" spans="1:34" ht="14">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row>
    <row r="560" spans="1:34" ht="14">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row>
    <row r="561" spans="1:34" ht="14">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row>
    <row r="562" spans="1:34" ht="14">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row>
    <row r="563" spans="1:34" ht="14">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row>
    <row r="564" spans="1:34" ht="1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row>
    <row r="565" spans="1:34" ht="14">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row>
    <row r="566" spans="1:34" ht="14">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row>
    <row r="567" spans="1:34" ht="14">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row>
    <row r="568" spans="1:34" ht="14">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row>
    <row r="569" spans="1:34" ht="14">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row>
    <row r="570" spans="1:34" ht="14">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row>
    <row r="571" spans="1:34" ht="14">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row>
    <row r="572" spans="1:34" ht="14">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row>
    <row r="573" spans="1:34" ht="14">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row>
    <row r="574" spans="1:34" ht="1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row>
    <row r="575" spans="1:34" ht="14">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row>
    <row r="576" spans="1:34" ht="14">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row>
    <row r="577" spans="1:34" ht="14">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row>
    <row r="578" spans="1:34" ht="14">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row>
    <row r="579" spans="1:34" ht="14">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row>
    <row r="580" spans="1:34" ht="14">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row>
    <row r="581" spans="1:34" ht="14">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row>
    <row r="582" spans="1:34" ht="14">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row>
    <row r="583" spans="1:34" ht="14">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row>
    <row r="584" spans="1:34" ht="1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row>
    <row r="585" spans="1:34" ht="14">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row>
    <row r="586" spans="1:34" ht="14">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row>
    <row r="587" spans="1:34" ht="14">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row>
    <row r="588" spans="1:34" ht="14">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row>
    <row r="589" spans="1:34" ht="14">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row>
    <row r="590" spans="1:34" ht="14">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row>
    <row r="591" spans="1:34" ht="14">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row>
    <row r="592" spans="1:34" ht="14">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row>
    <row r="593" spans="1:34" ht="14">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row>
    <row r="594" spans="1:34" ht="1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row>
    <row r="595" spans="1:34" ht="14">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row>
    <row r="596" spans="1:34" ht="14">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row>
    <row r="597" spans="1:34" ht="14">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row>
    <row r="598" spans="1:34" ht="14">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row>
    <row r="599" spans="1:34" ht="14">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row>
    <row r="600" spans="1:34" ht="14">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row>
    <row r="601" spans="1:34" ht="14">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row>
    <row r="602" spans="1:34" ht="14">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row>
    <row r="603" spans="1:34" ht="14">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row>
    <row r="604" spans="1:34" ht="1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row>
    <row r="605" spans="1:34" ht="14">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row>
    <row r="606" spans="1:34" ht="14">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row>
    <row r="607" spans="1:34" ht="14">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row>
    <row r="608" spans="1:34" ht="14">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row>
    <row r="609" spans="1:34" ht="14">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row>
    <row r="610" spans="1:34" ht="14">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row>
    <row r="611" spans="1:34" ht="14">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row>
    <row r="612" spans="1:34" ht="14">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row>
    <row r="613" spans="1:34" ht="14">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row>
    <row r="614" spans="1:34" ht="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row>
    <row r="615" spans="1:34" ht="14">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row>
    <row r="616" spans="1:34" ht="14">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row>
    <row r="617" spans="1:34" ht="14">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row>
    <row r="618" spans="1:34" ht="14">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row>
    <row r="619" spans="1:34" ht="14">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row>
    <row r="620" spans="1:34" ht="14">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row>
    <row r="621" spans="1:34" ht="14">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row>
    <row r="622" spans="1:34" ht="14">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row>
    <row r="623" spans="1:34" ht="14">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row>
    <row r="624" spans="1:34" ht="1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row>
    <row r="625" spans="1:34" ht="14">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row>
    <row r="626" spans="1:34" ht="14">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row>
    <row r="627" spans="1:34" ht="14">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row>
    <row r="628" spans="1:34" ht="14">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row>
    <row r="629" spans="1:34" ht="14">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row>
    <row r="630" spans="1:34" ht="14">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row>
    <row r="631" spans="1:34" ht="14">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row>
    <row r="632" spans="1:34" ht="14">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row>
    <row r="633" spans="1:34" ht="14">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row>
    <row r="634" spans="1:34" ht="1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row>
    <row r="635" spans="1:34" ht="14">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row>
    <row r="636" spans="1:34" ht="14">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row>
    <row r="637" spans="1:34" ht="14">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row>
    <row r="638" spans="1:34" ht="14">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row>
    <row r="639" spans="1:34" ht="14">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row>
    <row r="640" spans="1:34" ht="14">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row>
    <row r="641" spans="1:34" ht="14">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row>
    <row r="642" spans="1:34" ht="14">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row>
    <row r="643" spans="1:34" ht="14">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row>
    <row r="644" spans="1:34" ht="1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row>
    <row r="645" spans="1:34" ht="14">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row>
    <row r="646" spans="1:34" ht="14">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row>
    <row r="647" spans="1:34" ht="14">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row>
    <row r="648" spans="1:34" ht="14">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row>
    <row r="649" spans="1:34" ht="14">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row>
    <row r="650" spans="1:34" ht="14">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row>
    <row r="651" spans="1:34" ht="14">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row>
    <row r="652" spans="1:34" ht="14">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row>
    <row r="653" spans="1:34" ht="14">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row>
    <row r="654" spans="1:34" ht="1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row>
    <row r="655" spans="1:34" ht="14">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row>
    <row r="656" spans="1:34" ht="14">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row>
    <row r="657" spans="1:34" ht="14">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row>
    <row r="658" spans="1:34" ht="14">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row>
    <row r="659" spans="1:34" ht="14">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row>
    <row r="660" spans="1:34" ht="14">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row>
    <row r="661" spans="1:34" ht="14">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row>
    <row r="662" spans="1:34" ht="14">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row>
    <row r="663" spans="1:34" ht="14">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row>
    <row r="664" spans="1:34" ht="1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row>
    <row r="665" spans="1:34" ht="14">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row>
    <row r="666" spans="1:34" ht="14">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row>
    <row r="667" spans="1:34" ht="14">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row>
    <row r="668" spans="1:34" ht="14">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row>
    <row r="669" spans="1:34" ht="14">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row>
    <row r="670" spans="1:34" ht="14">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row>
    <row r="671" spans="1:34" ht="14">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row>
    <row r="672" spans="1:34" ht="14">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row>
    <row r="673" spans="1:34" ht="14">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row>
    <row r="674" spans="1:34" ht="1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row>
    <row r="675" spans="1:34" ht="14">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row>
    <row r="676" spans="1:34" ht="14">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row>
    <row r="677" spans="1:34" ht="14">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row>
    <row r="678" spans="1:34" ht="14">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row>
    <row r="679" spans="1:34" ht="14">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row>
    <row r="680" spans="1:34" ht="14">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row>
    <row r="681" spans="1:34" ht="14">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row>
    <row r="682" spans="1:34" ht="14">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row>
    <row r="683" spans="1:34" ht="14">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row>
    <row r="684" spans="1:34" ht="1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row>
    <row r="685" spans="1:34" ht="14">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row>
    <row r="686" spans="1:34" ht="14">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row>
    <row r="687" spans="1:34" ht="14">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row>
    <row r="688" spans="1:34" ht="14">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row>
    <row r="689" spans="1:34" ht="14">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row>
    <row r="690" spans="1:34" ht="14">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row>
    <row r="691" spans="1:34" ht="14">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row>
    <row r="692" spans="1:34" ht="14">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row>
    <row r="693" spans="1:34" ht="14">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row>
    <row r="694" spans="1:34" ht="1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row>
    <row r="695" spans="1:34" ht="14">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row>
    <row r="696" spans="1:34" ht="14">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row>
    <row r="697" spans="1:34" ht="14">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row>
    <row r="698" spans="1:34" ht="14">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row>
    <row r="699" spans="1:34" ht="14">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row>
    <row r="700" spans="1:34" ht="14">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row>
    <row r="701" spans="1:34" ht="14">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row>
    <row r="702" spans="1:34" ht="14">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row>
    <row r="703" spans="1:34" ht="14">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row>
    <row r="704" spans="1:34" ht="1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row>
    <row r="705" spans="1:34" ht="14">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row>
    <row r="706" spans="1:34" ht="14">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row>
    <row r="707" spans="1:34" ht="14">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row>
    <row r="708" spans="1:34" ht="14">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row>
    <row r="709" spans="1:34" ht="14">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row>
    <row r="710" spans="1:34" ht="14">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row>
    <row r="711" spans="1:34" ht="14">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row>
    <row r="712" spans="1:34" ht="14">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row>
    <row r="713" spans="1:34" ht="14">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row>
    <row r="714" spans="1:34" ht="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row>
    <row r="715" spans="1:34" ht="14">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row>
    <row r="716" spans="1:34" ht="14">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row>
    <row r="717" spans="1:34" ht="14">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row>
    <row r="718" spans="1:34" ht="14">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row>
    <row r="719" spans="1:34" ht="14">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row>
    <row r="720" spans="1:34" ht="14">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row>
    <row r="721" spans="1:34" ht="14">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row>
    <row r="722" spans="1:34" ht="14">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row>
    <row r="723" spans="1:34" ht="14">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row>
    <row r="724" spans="1:34" ht="1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row>
    <row r="725" spans="1:34" ht="14">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row>
    <row r="726" spans="1:34" ht="14">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row>
    <row r="727" spans="1:34" ht="14">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row>
    <row r="728" spans="1:34" ht="14">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row>
    <row r="729" spans="1:34" ht="14">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row>
    <row r="730" spans="1:34" ht="14">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row>
    <row r="731" spans="1:34" ht="14">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row>
    <row r="732" spans="1:34" ht="14">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row>
    <row r="733" spans="1:34" ht="14">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row>
    <row r="734" spans="1:34" ht="1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row>
    <row r="735" spans="1:34" ht="14">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row>
    <row r="736" spans="1:34" ht="14">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row>
    <row r="737" spans="1:34" ht="14">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row>
    <row r="738" spans="1:34" ht="14">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row>
    <row r="739" spans="1:34" ht="14">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row>
    <row r="740" spans="1:34" ht="14">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row>
    <row r="741" spans="1:34" ht="14">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row>
    <row r="742" spans="1:34" ht="14">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row>
    <row r="743" spans="1:34" ht="14">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row>
    <row r="744" spans="1:34" ht="1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row>
    <row r="745" spans="1:34" ht="14">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row>
    <row r="746" spans="1:34" ht="14">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row>
    <row r="747" spans="1:34" ht="14">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row>
    <row r="748" spans="1:34" ht="14">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row>
    <row r="749" spans="1:34" ht="14">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row>
    <row r="750" spans="1:34" ht="14">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row>
    <row r="751" spans="1:34" ht="14">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row>
    <row r="752" spans="1:34" ht="14">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row>
    <row r="753" spans="1:34" ht="14">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row>
    <row r="754" spans="1:34" ht="1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row>
    <row r="755" spans="1:34" ht="14">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row>
    <row r="756" spans="1:34" ht="14">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row>
    <row r="757" spans="1:34" ht="14">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row>
    <row r="758" spans="1:34" ht="14">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row>
    <row r="759" spans="1:34" ht="14">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row>
    <row r="760" spans="1:34" ht="14">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row>
    <row r="761" spans="1:34" ht="14">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row>
    <row r="762" spans="1:34" ht="14">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row>
    <row r="763" spans="1:34" ht="14">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row>
    <row r="764" spans="1:34" ht="1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row>
    <row r="765" spans="1:34" ht="14">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row>
    <row r="766" spans="1:34" ht="14">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row>
    <row r="767" spans="1:34" ht="14">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row>
    <row r="768" spans="1:34" ht="14">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row>
    <row r="769" spans="1:34" ht="14">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row>
    <row r="770" spans="1:34" ht="14">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row>
    <row r="771" spans="1:34" ht="14">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row>
    <row r="772" spans="1:34" ht="14">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row>
    <row r="773" spans="1:34" ht="14">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row>
    <row r="774" spans="1:34" ht="1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row>
    <row r="775" spans="1:34" ht="14">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row>
    <row r="776" spans="1:34" ht="14">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row>
    <row r="777" spans="1:34" ht="14">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row>
    <row r="778" spans="1:34" ht="14">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row>
    <row r="779" spans="1:34" ht="14">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row>
    <row r="780" spans="1:34" ht="14">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row>
    <row r="781" spans="1:34" ht="14">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row>
    <row r="782" spans="1:34" ht="14">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row>
    <row r="783" spans="1:34" ht="14">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row>
    <row r="784" spans="1:34" ht="1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row>
    <row r="785" spans="1:34" ht="14">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row>
    <row r="786" spans="1:34" ht="14">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row>
    <row r="787" spans="1:34" ht="14">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row>
    <row r="788" spans="1:34" ht="14">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row>
    <row r="789" spans="1:34" ht="14">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row>
    <row r="790" spans="1:34" ht="14">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row>
    <row r="791" spans="1:34" ht="14">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row>
    <row r="792" spans="1:34" ht="14">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row>
    <row r="793" spans="1:34" ht="14">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row>
    <row r="794" spans="1:34" ht="1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row>
    <row r="795" spans="1:34" ht="14">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row>
    <row r="796" spans="1:34" ht="14">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row>
    <row r="797" spans="1:34" ht="14">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row>
    <row r="798" spans="1:34" ht="14">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row>
    <row r="799" spans="1:34" ht="14">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row>
    <row r="800" spans="1:34" ht="14">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row>
    <row r="801" spans="1:34" ht="14">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row>
    <row r="802" spans="1:34" ht="14">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row>
    <row r="803" spans="1:34" ht="14">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row>
    <row r="804" spans="1:34" ht="1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row>
    <row r="805" spans="1:34" ht="14">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row>
    <row r="806" spans="1:34" ht="14">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row>
    <row r="807" spans="1:34" ht="14">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row>
    <row r="808" spans="1:34" ht="14">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row>
    <row r="809" spans="1:34" ht="14">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row>
    <row r="810" spans="1:34" ht="14">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row>
    <row r="811" spans="1:34" ht="14">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row>
    <row r="812" spans="1:34" ht="14">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row>
    <row r="813" spans="1:34" ht="14">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row>
    <row r="814" spans="1:34" ht="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row>
    <row r="815" spans="1:34" ht="14">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row>
    <row r="816" spans="1:34" ht="14">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row>
    <row r="817" spans="1:34" ht="14">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row>
    <row r="818" spans="1:34" ht="14">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row>
    <row r="819" spans="1:34" ht="14">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row>
    <row r="820" spans="1:34" ht="14">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row>
    <row r="821" spans="1:34" ht="14">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row>
    <row r="822" spans="1:34" ht="14">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row>
    <row r="823" spans="1:34" ht="14">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row>
    <row r="824" spans="1:34" ht="1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row>
    <row r="825" spans="1:34" ht="14">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row>
    <row r="826" spans="1:34" ht="14">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row>
    <row r="827" spans="1:34" ht="14">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row>
    <row r="828" spans="1:34" ht="14">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row>
    <row r="829" spans="1:34" ht="14">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row>
    <row r="830" spans="1:34" ht="14">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row>
    <row r="831" spans="1:34" ht="14">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row>
    <row r="832" spans="1:34" ht="14">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row>
    <row r="833" spans="1:34" ht="14">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row>
    <row r="834" spans="1:34" ht="1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row>
    <row r="835" spans="1:34" ht="14">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row>
    <row r="836" spans="1:34" ht="14">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row>
    <row r="837" spans="1:34" ht="14">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row>
    <row r="838" spans="1:34" ht="14">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row>
    <row r="839" spans="1:34" ht="14">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row>
    <row r="840" spans="1:34" ht="14">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row>
    <row r="841" spans="1:34" ht="14">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row>
    <row r="842" spans="1:34" ht="14">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row>
    <row r="843" spans="1:34" ht="14">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row>
    <row r="844" spans="1:34" ht="1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row>
    <row r="845" spans="1:34" ht="14">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row>
    <row r="846" spans="1:34" ht="14">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row>
    <row r="847" spans="1:34" ht="14">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row>
    <row r="848" spans="1:34" ht="14">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row>
    <row r="849" spans="1:34" ht="14">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row>
    <row r="850" spans="1:34" ht="14">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row>
    <row r="851" spans="1:34" ht="14">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row>
    <row r="852" spans="1:34" ht="14">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row>
    <row r="853" spans="1:34" ht="14">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row>
    <row r="854" spans="1:34" ht="1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row>
    <row r="855" spans="1:34" ht="14">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row>
    <row r="856" spans="1:34" ht="14">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row>
    <row r="857" spans="1:34" ht="14">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row>
    <row r="858" spans="1:34" ht="14">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row>
    <row r="859" spans="1:34" ht="14">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row>
    <row r="860" spans="1:34" ht="14">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row>
    <row r="861" spans="1:34" ht="14">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row>
    <row r="862" spans="1:34" ht="14">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row>
    <row r="863" spans="1:34" ht="14">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row>
    <row r="864" spans="1:34" ht="1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row>
    <row r="865" spans="1:34" ht="14">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row>
    <row r="866" spans="1:34" ht="14">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row>
    <row r="867" spans="1:34" ht="14">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row>
    <row r="868" spans="1:34" ht="14">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row>
    <row r="869" spans="1:34" ht="14">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row>
    <row r="870" spans="1:34" ht="14">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row>
    <row r="871" spans="1:34" ht="14">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row>
    <row r="872" spans="1:34" ht="14">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row>
    <row r="873" spans="1:34" ht="14">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row>
    <row r="874" spans="1:34" ht="1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row>
    <row r="875" spans="1:34" ht="14">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row>
    <row r="876" spans="1:34" ht="14">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row>
    <row r="877" spans="1:34" ht="14">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row>
    <row r="878" spans="1:34" ht="14">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row>
    <row r="879" spans="1:34" ht="14">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row>
    <row r="880" spans="1:34" ht="14">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row>
    <row r="881" spans="1:34" ht="14">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row>
    <row r="882" spans="1:34" ht="14">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row>
    <row r="883" spans="1:34" ht="14">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row>
    <row r="884" spans="1:34" ht="1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row>
    <row r="885" spans="1:34" ht="14">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row>
    <row r="886" spans="1:34" ht="14">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row>
    <row r="887" spans="1:34" ht="14">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row>
    <row r="888" spans="1:34" ht="14">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row>
    <row r="889" spans="1:34" ht="14">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row>
    <row r="890" spans="1:34" ht="14">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row>
    <row r="891" spans="1:34" ht="14">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row>
    <row r="892" spans="1:34" ht="14">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row>
    <row r="893" spans="1:34" ht="14">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row>
    <row r="894" spans="1:34" ht="1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row>
    <row r="895" spans="1:34" ht="14">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row>
    <row r="896" spans="1:34" ht="14">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row>
    <row r="897" spans="1:34" ht="14">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row>
    <row r="898" spans="1:34" ht="14">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row>
    <row r="899" spans="1:34" ht="14">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row>
    <row r="900" spans="1:34" ht="14">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row>
    <row r="901" spans="1:34" ht="14">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row>
    <row r="902" spans="1:34" ht="14">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row>
    <row r="903" spans="1:34" ht="14">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row>
    <row r="904" spans="1:34" ht="1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row>
    <row r="905" spans="1:34" ht="14">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row>
    <row r="906" spans="1:34" ht="14">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row>
    <row r="907" spans="1:34" ht="14">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row>
    <row r="908" spans="1:34" ht="14">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row>
    <row r="909" spans="1:34" ht="14">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row>
    <row r="910" spans="1:34" ht="14">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row>
    <row r="911" spans="1:34" ht="14">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row>
    <row r="912" spans="1:34" ht="14">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row>
    <row r="913" spans="1:34" ht="14">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row>
    <row r="914" spans="1:34" ht="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row>
    <row r="915" spans="1:34" ht="14">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row>
    <row r="916" spans="1:34" ht="14">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row>
    <row r="917" spans="1:34" ht="14">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row>
    <row r="918" spans="1:34" ht="14">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row>
    <row r="919" spans="1:34" ht="14">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row>
    <row r="920" spans="1:34" ht="14">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row>
    <row r="921" spans="1:34" ht="14">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row>
    <row r="922" spans="1:34" ht="14">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row>
    <row r="923" spans="1:34" ht="14">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row>
    <row r="924" spans="1:34" ht="1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row>
    <row r="925" spans="1:34" ht="14">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row>
    <row r="926" spans="1:34" ht="14">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row>
    <row r="927" spans="1:34" ht="14">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row>
    <row r="928" spans="1:34" ht="14">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row>
    <row r="929" spans="1:34" ht="14">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row>
    <row r="930" spans="1:34" ht="14">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row>
    <row r="931" spans="1:34" ht="14">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row>
    <row r="932" spans="1:34" ht="14">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row>
    <row r="933" spans="1:34" ht="14">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row>
    <row r="934" spans="1:34" ht="1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row>
    <row r="935" spans="1:34" ht="14">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row>
    <row r="936" spans="1:34" ht="14">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row>
    <row r="937" spans="1:34" ht="14">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row>
    <row r="938" spans="1:34" ht="14">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row>
    <row r="939" spans="1:34" ht="14">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row>
    <row r="940" spans="1:34" ht="14">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row>
    <row r="941" spans="1:34" ht="14">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row>
    <row r="942" spans="1:34" ht="14">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row>
    <row r="943" spans="1:34" ht="14">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row>
    <row r="944" spans="1:34" ht="1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row>
    <row r="945" spans="1:34" ht="14">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row>
    <row r="946" spans="1:34" ht="14">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row>
    <row r="947" spans="1:34" ht="14">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row>
    <row r="948" spans="1:34" ht="14">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row>
    <row r="949" spans="1:34" ht="14">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row>
    <row r="950" spans="1:34" ht="14">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row>
    <row r="951" spans="1:34" ht="14">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row>
    <row r="952" spans="1:34" ht="14">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row>
    <row r="953" spans="1:34" ht="14">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row>
    <row r="954" spans="1:34" ht="1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row>
    <row r="955" spans="1:34" ht="14">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row>
    <row r="956" spans="1:34" ht="14">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row>
    <row r="957" spans="1:34" ht="14">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row>
    <row r="958" spans="1:34" ht="14">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row>
    <row r="959" spans="1:34" ht="14">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row>
    <row r="960" spans="1:34" ht="14">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row>
    <row r="961" spans="1:34" ht="14">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row>
    <row r="962" spans="1:34" ht="14">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row>
    <row r="963" spans="1:34" ht="14">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row>
    <row r="964" spans="1:34" ht="1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row>
    <row r="965" spans="1:34" ht="14">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row>
    <row r="966" spans="1:34" ht="14">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row>
    <row r="967" spans="1:34" ht="14">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row>
    <row r="968" spans="1:34" ht="14">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row>
    <row r="969" spans="1:34" ht="14">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row>
    <row r="970" spans="1:34" ht="14">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row>
    <row r="971" spans="1:34" ht="14">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row>
    <row r="972" spans="1:34" ht="14">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row>
    <row r="973" spans="1:34" ht="14">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row>
    <row r="974" spans="1:34" ht="1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row>
    <row r="975" spans="1:34" ht="14">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row>
    <row r="976" spans="1:34" ht="14">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row>
    <row r="977" spans="1:34" ht="14">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row>
    <row r="978" spans="1:34" ht="14">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row>
    <row r="979" spans="1:34" ht="14">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row>
    <row r="980" spans="1:34" ht="14">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row>
    <row r="981" spans="1:34" ht="14">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row>
    <row r="982" spans="1:34" ht="14">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row>
    <row r="983" spans="1:34" ht="14">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row>
    <row r="984" spans="1:34" ht="1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row>
  </sheetData>
  <autoFilter ref="AE1:AE984" xr:uid="{00000000-0009-0000-0000-000002000000}"/>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baseColWidth="10" defaultColWidth="12.6640625" defaultRowHeight="15.75" customHeight="1"/>
  <cols>
    <col min="1" max="1" width="18.6640625" customWidth="1"/>
    <col min="2" max="2" width="102.33203125" customWidth="1"/>
  </cols>
  <sheetData>
    <row r="1" spans="1:26" ht="15.75" customHeight="1">
      <c r="A1" s="30" t="s">
        <v>633</v>
      </c>
      <c r="B1" s="31" t="s">
        <v>634</v>
      </c>
      <c r="C1" s="30"/>
      <c r="D1" s="30"/>
      <c r="E1" s="30"/>
      <c r="F1" s="30"/>
      <c r="G1" s="30"/>
      <c r="H1" s="30"/>
      <c r="I1" s="30"/>
      <c r="J1" s="30"/>
      <c r="K1" s="30"/>
      <c r="L1" s="30"/>
      <c r="M1" s="30"/>
      <c r="N1" s="30"/>
      <c r="O1" s="30"/>
      <c r="P1" s="30"/>
      <c r="Q1" s="30"/>
      <c r="R1" s="30"/>
      <c r="S1" s="30"/>
      <c r="T1" s="30"/>
      <c r="U1" s="30"/>
      <c r="V1" s="30"/>
      <c r="W1" s="30"/>
      <c r="X1" s="30"/>
      <c r="Y1" s="30"/>
      <c r="Z1" s="30"/>
    </row>
    <row r="2" spans="1:26" ht="15.75" customHeight="1">
      <c r="A2" s="30" t="s">
        <v>559</v>
      </c>
      <c r="B2" s="31" t="s">
        <v>635</v>
      </c>
      <c r="C2" s="30"/>
      <c r="D2" s="30"/>
      <c r="E2" s="30"/>
      <c r="F2" s="30"/>
      <c r="G2" s="30"/>
      <c r="H2" s="30"/>
      <c r="I2" s="30"/>
      <c r="J2" s="30"/>
      <c r="K2" s="30"/>
      <c r="L2" s="30"/>
      <c r="M2" s="30"/>
      <c r="N2" s="30"/>
      <c r="O2" s="30"/>
      <c r="P2" s="30"/>
      <c r="Q2" s="30"/>
      <c r="R2" s="30"/>
      <c r="S2" s="30"/>
      <c r="T2" s="30"/>
      <c r="U2" s="30"/>
      <c r="V2" s="30"/>
      <c r="W2" s="30"/>
      <c r="X2" s="30"/>
      <c r="Y2" s="30"/>
      <c r="Z2" s="30"/>
    </row>
    <row r="3" spans="1:26" ht="15.75" customHeight="1">
      <c r="A3" s="30" t="s">
        <v>451</v>
      </c>
      <c r="B3" s="31" t="s">
        <v>636</v>
      </c>
      <c r="C3" s="30"/>
      <c r="D3" s="30"/>
      <c r="E3" s="30"/>
      <c r="F3" s="30"/>
      <c r="G3" s="30"/>
      <c r="H3" s="30"/>
      <c r="I3" s="30"/>
      <c r="J3" s="30"/>
      <c r="K3" s="30"/>
      <c r="L3" s="30"/>
      <c r="M3" s="30"/>
      <c r="N3" s="30"/>
      <c r="O3" s="30"/>
      <c r="P3" s="30"/>
      <c r="Q3" s="30"/>
      <c r="R3" s="30"/>
      <c r="S3" s="30"/>
      <c r="T3" s="30"/>
      <c r="U3" s="30"/>
      <c r="V3" s="30"/>
      <c r="W3" s="30"/>
      <c r="X3" s="30"/>
      <c r="Y3" s="30"/>
      <c r="Z3" s="30"/>
    </row>
    <row r="4" spans="1:26" ht="15.75" customHeight="1">
      <c r="A4" s="31" t="s">
        <v>520</v>
      </c>
      <c r="B4" s="31" t="s">
        <v>637</v>
      </c>
      <c r="C4" s="30"/>
      <c r="D4" s="30"/>
      <c r="E4" s="30"/>
      <c r="F4" s="30"/>
      <c r="G4" s="30"/>
      <c r="H4" s="30"/>
      <c r="I4" s="30"/>
      <c r="J4" s="30"/>
      <c r="K4" s="30"/>
      <c r="L4" s="30"/>
      <c r="M4" s="30"/>
      <c r="N4" s="30"/>
      <c r="O4" s="30"/>
      <c r="P4" s="30"/>
      <c r="Q4" s="30"/>
      <c r="R4" s="30"/>
      <c r="S4" s="30"/>
      <c r="T4" s="30"/>
      <c r="U4" s="30"/>
      <c r="V4" s="30"/>
      <c r="W4" s="30"/>
      <c r="X4" s="30"/>
      <c r="Y4" s="30"/>
      <c r="Z4" s="30"/>
    </row>
    <row r="5" spans="1:26" ht="15.75" customHeight="1">
      <c r="A5" s="30" t="s">
        <v>564</v>
      </c>
      <c r="B5" s="31" t="s">
        <v>638</v>
      </c>
      <c r="C5" s="30"/>
      <c r="D5" s="30"/>
      <c r="E5" s="30"/>
      <c r="F5" s="30"/>
      <c r="G5" s="30"/>
      <c r="H5" s="30"/>
      <c r="I5" s="30"/>
      <c r="J5" s="30"/>
      <c r="K5" s="30"/>
      <c r="L5" s="30"/>
      <c r="M5" s="30"/>
      <c r="N5" s="30"/>
      <c r="O5" s="30"/>
      <c r="P5" s="30"/>
      <c r="Q5" s="30"/>
      <c r="R5" s="30"/>
      <c r="S5" s="30"/>
      <c r="T5" s="30"/>
      <c r="U5" s="30"/>
      <c r="V5" s="30"/>
      <c r="W5" s="30"/>
      <c r="X5" s="30"/>
      <c r="Y5" s="30"/>
      <c r="Z5" s="30"/>
    </row>
    <row r="6" spans="1:26" ht="15.75" customHeight="1">
      <c r="A6" s="30" t="s">
        <v>42</v>
      </c>
      <c r="B6" s="31" t="s">
        <v>639</v>
      </c>
      <c r="C6" s="30"/>
      <c r="D6" s="30"/>
      <c r="E6" s="30"/>
      <c r="F6" s="30"/>
      <c r="G6" s="30"/>
      <c r="H6" s="30"/>
      <c r="I6" s="30"/>
      <c r="J6" s="30"/>
      <c r="K6" s="30"/>
      <c r="L6" s="30"/>
      <c r="M6" s="30"/>
      <c r="N6" s="30"/>
      <c r="O6" s="30"/>
      <c r="P6" s="30"/>
      <c r="Q6" s="30"/>
      <c r="R6" s="30"/>
      <c r="S6" s="30"/>
      <c r="T6" s="30"/>
      <c r="U6" s="30"/>
      <c r="V6" s="30"/>
      <c r="W6" s="30"/>
      <c r="X6" s="30"/>
      <c r="Y6" s="30"/>
      <c r="Z6" s="30"/>
    </row>
    <row r="7" spans="1:26" ht="15.75" customHeight="1">
      <c r="A7" s="30" t="s">
        <v>571</v>
      </c>
      <c r="B7" s="31" t="s">
        <v>640</v>
      </c>
      <c r="C7" s="30"/>
      <c r="D7" s="30"/>
      <c r="E7" s="30"/>
      <c r="F7" s="30"/>
      <c r="G7" s="30"/>
      <c r="H7" s="30"/>
      <c r="I7" s="30"/>
      <c r="J7" s="30"/>
      <c r="K7" s="30"/>
      <c r="L7" s="30"/>
      <c r="M7" s="30"/>
      <c r="N7" s="30"/>
      <c r="O7" s="30"/>
      <c r="P7" s="30"/>
      <c r="Q7" s="30"/>
      <c r="R7" s="30"/>
      <c r="S7" s="30"/>
      <c r="T7" s="30"/>
      <c r="U7" s="30"/>
      <c r="V7" s="30"/>
      <c r="W7" s="30"/>
      <c r="X7" s="30"/>
      <c r="Y7" s="30"/>
      <c r="Z7" s="30"/>
    </row>
    <row r="8" spans="1:26" ht="15.75" customHeight="1">
      <c r="A8" s="30" t="s">
        <v>573</v>
      </c>
      <c r="B8" s="31" t="s">
        <v>641</v>
      </c>
      <c r="C8" s="30"/>
      <c r="D8" s="30"/>
      <c r="E8" s="30"/>
      <c r="F8" s="30"/>
      <c r="G8" s="30"/>
      <c r="H8" s="30"/>
      <c r="I8" s="30"/>
      <c r="J8" s="30"/>
      <c r="K8" s="30"/>
      <c r="L8" s="30"/>
      <c r="M8" s="30"/>
      <c r="N8" s="30"/>
      <c r="O8" s="30"/>
      <c r="P8" s="30"/>
      <c r="Q8" s="30"/>
      <c r="R8" s="30"/>
      <c r="S8" s="30"/>
      <c r="T8" s="30"/>
      <c r="U8" s="30"/>
      <c r="V8" s="30"/>
      <c r="W8" s="30"/>
      <c r="X8" s="30"/>
      <c r="Y8" s="30"/>
      <c r="Z8" s="30"/>
    </row>
    <row r="9" spans="1:26" ht="15.75" customHeight="1">
      <c r="A9" s="30" t="s">
        <v>575</v>
      </c>
      <c r="B9" s="31" t="s">
        <v>642</v>
      </c>
      <c r="C9" s="30"/>
      <c r="D9" s="30"/>
      <c r="E9" s="30"/>
      <c r="F9" s="30"/>
      <c r="G9" s="30"/>
      <c r="H9" s="30"/>
      <c r="I9" s="30"/>
      <c r="J9" s="30"/>
      <c r="K9" s="30"/>
      <c r="L9" s="30"/>
      <c r="M9" s="30"/>
      <c r="N9" s="30"/>
      <c r="O9" s="30"/>
      <c r="P9" s="30"/>
      <c r="Q9" s="30"/>
      <c r="R9" s="30"/>
      <c r="S9" s="30"/>
      <c r="T9" s="30"/>
      <c r="U9" s="30"/>
      <c r="V9" s="30"/>
      <c r="W9" s="30"/>
      <c r="X9" s="30"/>
      <c r="Y9" s="30"/>
      <c r="Z9" s="30"/>
    </row>
    <row r="10" spans="1:26" ht="15.75" customHeight="1">
      <c r="A10" s="30" t="s">
        <v>584</v>
      </c>
      <c r="B10" s="31" t="s">
        <v>643</v>
      </c>
      <c r="C10" s="30"/>
      <c r="D10" s="30"/>
      <c r="E10" s="30"/>
      <c r="F10" s="30"/>
      <c r="G10" s="30"/>
      <c r="H10" s="30"/>
      <c r="I10" s="30"/>
      <c r="J10" s="30"/>
      <c r="K10" s="30"/>
      <c r="L10" s="30"/>
      <c r="M10" s="30"/>
      <c r="N10" s="30"/>
      <c r="O10" s="30"/>
      <c r="P10" s="30"/>
      <c r="Q10" s="30"/>
      <c r="R10" s="30"/>
      <c r="S10" s="30"/>
      <c r="T10" s="30"/>
      <c r="U10" s="30"/>
      <c r="V10" s="30"/>
      <c r="W10" s="30"/>
      <c r="X10" s="30"/>
      <c r="Y10" s="30"/>
      <c r="Z10" s="30"/>
    </row>
    <row r="11" spans="1:26" ht="15.75" customHeight="1">
      <c r="A11" s="30" t="s">
        <v>51</v>
      </c>
      <c r="B11" s="32" t="s">
        <v>644</v>
      </c>
      <c r="C11" s="30"/>
      <c r="D11" s="30"/>
      <c r="E11" s="30"/>
      <c r="F11" s="30"/>
      <c r="G11" s="30"/>
      <c r="H11" s="30"/>
      <c r="I11" s="30"/>
      <c r="J11" s="30"/>
      <c r="K11" s="30"/>
      <c r="L11" s="30"/>
      <c r="M11" s="30"/>
      <c r="N11" s="30"/>
      <c r="O11" s="30"/>
      <c r="P11" s="30"/>
      <c r="Q11" s="30"/>
      <c r="R11" s="30"/>
      <c r="S11" s="30"/>
      <c r="T11" s="30"/>
      <c r="U11" s="30"/>
      <c r="V11" s="30"/>
      <c r="W11" s="30"/>
      <c r="X11" s="30"/>
      <c r="Y11" s="30"/>
      <c r="Z11" s="30"/>
    </row>
    <row r="12" spans="1:26" ht="15.75" customHeight="1">
      <c r="A12" s="30" t="s">
        <v>590</v>
      </c>
      <c r="B12" s="31" t="s">
        <v>645</v>
      </c>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ht="15.75" customHeight="1">
      <c r="A13" s="30" t="s">
        <v>67</v>
      </c>
      <c r="B13" s="31" t="s">
        <v>646</v>
      </c>
      <c r="C13" s="30"/>
      <c r="D13" s="30"/>
      <c r="E13" s="30"/>
      <c r="F13" s="30"/>
      <c r="G13" s="30"/>
      <c r="H13" s="30"/>
      <c r="I13" s="30"/>
      <c r="J13" s="30"/>
      <c r="K13" s="30"/>
      <c r="L13" s="30"/>
      <c r="M13" s="30"/>
      <c r="N13" s="30"/>
      <c r="O13" s="30"/>
      <c r="P13" s="30"/>
      <c r="Q13" s="30"/>
      <c r="R13" s="30"/>
      <c r="S13" s="30"/>
      <c r="T13" s="30"/>
      <c r="U13" s="30"/>
      <c r="V13" s="30"/>
      <c r="W13" s="30"/>
      <c r="X13" s="30"/>
      <c r="Y13" s="30"/>
      <c r="Z13" s="30"/>
    </row>
    <row r="14" spans="1:26" ht="15.75" customHeight="1">
      <c r="A14" s="30" t="s">
        <v>73</v>
      </c>
      <c r="B14" s="31" t="s">
        <v>647</v>
      </c>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ht="15.75" customHeight="1">
      <c r="A15" s="30" t="s">
        <v>475</v>
      </c>
      <c r="B15" s="31" t="s">
        <v>648</v>
      </c>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ht="15.75" customHeight="1">
      <c r="A16" s="30" t="s">
        <v>74</v>
      </c>
      <c r="B16" s="31" t="s">
        <v>649</v>
      </c>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ht="15.75" customHeight="1">
      <c r="A17" s="30" t="s">
        <v>593</v>
      </c>
      <c r="B17" s="31" t="s">
        <v>650</v>
      </c>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ht="15.75" customHeight="1">
      <c r="A18" s="30" t="s">
        <v>600</v>
      </c>
      <c r="B18" s="31" t="s">
        <v>651</v>
      </c>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ht="15.75" customHeight="1">
      <c r="A19" s="30" t="s">
        <v>606</v>
      </c>
      <c r="B19" s="31" t="s">
        <v>652</v>
      </c>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ht="15.75" customHeight="1">
      <c r="A20" s="30" t="s">
        <v>92</v>
      </c>
      <c r="B20" s="31" t="s">
        <v>653</v>
      </c>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ht="15.75" customHeight="1">
      <c r="A21" s="30" t="s">
        <v>134</v>
      </c>
      <c r="B21" s="31" t="s">
        <v>654</v>
      </c>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ht="15.75" customHeight="1">
      <c r="A22" s="30" t="s">
        <v>615</v>
      </c>
      <c r="B22" s="31" t="s">
        <v>655</v>
      </c>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ht="15.75" customHeight="1">
      <c r="A23" s="30" t="s">
        <v>616</v>
      </c>
      <c r="B23" s="33" t="s">
        <v>656</v>
      </c>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5.75" customHeight="1">
      <c r="A24" s="30" t="s">
        <v>135</v>
      </c>
      <c r="B24" s="31" t="s">
        <v>657</v>
      </c>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ht="15.75" customHeight="1">
      <c r="A25" s="30" t="s">
        <v>138</v>
      </c>
      <c r="B25" s="31" t="s">
        <v>658</v>
      </c>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5.75" customHeight="1">
      <c r="A26" s="30" t="s">
        <v>141</v>
      </c>
      <c r="B26" s="31" t="s">
        <v>659</v>
      </c>
      <c r="C26" s="30"/>
      <c r="D26" s="30"/>
      <c r="E26" s="30"/>
      <c r="F26" s="30"/>
      <c r="G26" s="30"/>
      <c r="H26" s="30"/>
      <c r="I26" s="30"/>
      <c r="J26" s="30"/>
      <c r="K26" s="30"/>
      <c r="L26" s="30"/>
      <c r="M26" s="30"/>
      <c r="N26" s="30"/>
      <c r="O26" s="30"/>
      <c r="P26" s="30"/>
      <c r="Q26" s="30"/>
      <c r="R26" s="30"/>
      <c r="S26" s="30"/>
      <c r="T26" s="30"/>
      <c r="U26" s="30"/>
      <c r="V26" s="30"/>
      <c r="W26" s="30"/>
      <c r="X26" s="30"/>
      <c r="Y26" s="30"/>
      <c r="Z26" s="30"/>
    </row>
    <row r="27" spans="1:26" ht="15.75" customHeight="1">
      <c r="A27" s="30" t="s">
        <v>144</v>
      </c>
      <c r="B27" s="31" t="s">
        <v>660</v>
      </c>
      <c r="C27" s="30"/>
      <c r="D27" s="30"/>
      <c r="E27" s="30"/>
      <c r="F27" s="30"/>
      <c r="G27" s="30"/>
      <c r="H27" s="30"/>
      <c r="I27" s="30"/>
      <c r="J27" s="30"/>
      <c r="K27" s="30"/>
      <c r="L27" s="30"/>
      <c r="M27" s="30"/>
      <c r="N27" s="30"/>
      <c r="O27" s="30"/>
      <c r="P27" s="30"/>
      <c r="Q27" s="30"/>
      <c r="R27" s="30"/>
      <c r="S27" s="30"/>
      <c r="T27" s="30"/>
      <c r="U27" s="30"/>
      <c r="V27" s="30"/>
      <c r="W27" s="30"/>
      <c r="X27" s="30"/>
      <c r="Y27" s="30"/>
      <c r="Z27" s="30"/>
    </row>
    <row r="28" spans="1:26" ht="15.75" customHeight="1">
      <c r="A28" s="30" t="s">
        <v>145</v>
      </c>
      <c r="B28" s="31" t="s">
        <v>661</v>
      </c>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ht="15.75" customHeight="1">
      <c r="A29" s="30" t="s">
        <v>147</v>
      </c>
      <c r="B29" s="31" t="s">
        <v>662</v>
      </c>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15.75" customHeight="1">
      <c r="A30" s="30" t="s">
        <v>149</v>
      </c>
      <c r="B30" s="31" t="s">
        <v>663</v>
      </c>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5.75" customHeight="1">
      <c r="A31" s="30" t="s">
        <v>154</v>
      </c>
      <c r="B31" s="31" t="s">
        <v>664</v>
      </c>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5.75" customHeight="1">
      <c r="A32" s="30" t="s">
        <v>617</v>
      </c>
      <c r="B32" s="31" t="s">
        <v>665</v>
      </c>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15.75" customHeight="1">
      <c r="A33" s="30" t="s">
        <v>630</v>
      </c>
      <c r="B33" s="31" t="s">
        <v>666</v>
      </c>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5.75" customHeight="1">
      <c r="A34" s="30" t="s">
        <v>165</v>
      </c>
      <c r="B34" s="31" t="s">
        <v>667</v>
      </c>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5.75" customHeight="1">
      <c r="A35" s="31" t="s">
        <v>450</v>
      </c>
      <c r="B35" s="31" t="s">
        <v>668</v>
      </c>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5.75" customHeight="1">
      <c r="A36" s="31" t="s">
        <v>366</v>
      </c>
      <c r="B36" s="31" t="s">
        <v>669</v>
      </c>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ht="15.75" customHeight="1">
      <c r="A37" s="31" t="s">
        <v>271</v>
      </c>
      <c r="B37" s="34" t="s">
        <v>670</v>
      </c>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5.75" customHeight="1">
      <c r="A38" s="31" t="s">
        <v>265</v>
      </c>
      <c r="B38" s="34" t="s">
        <v>671</v>
      </c>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5.75" customHeight="1">
      <c r="A39" s="31" t="s">
        <v>297</v>
      </c>
      <c r="B39" s="34" t="s">
        <v>672</v>
      </c>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5.75" customHeight="1">
      <c r="A40" s="31" t="s">
        <v>396</v>
      </c>
      <c r="B40" s="34" t="s">
        <v>673</v>
      </c>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ht="15.75" customHeight="1">
      <c r="A41" s="31" t="s">
        <v>306</v>
      </c>
      <c r="B41" s="31" t="s">
        <v>674</v>
      </c>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ht="15.75" customHeight="1">
      <c r="A42" s="31" t="s">
        <v>430</v>
      </c>
      <c r="B42" s="31" t="s">
        <v>675</v>
      </c>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ht="15.75" customHeight="1">
      <c r="A43" s="31" t="s">
        <v>481</v>
      </c>
      <c r="B43" s="34" t="s">
        <v>676</v>
      </c>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ht="15.75" customHeight="1">
      <c r="A44" s="31" t="s">
        <v>441</v>
      </c>
      <c r="B44" s="34" t="s">
        <v>677</v>
      </c>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5.75" customHeight="1">
      <c r="A45" s="31" t="s">
        <v>477</v>
      </c>
      <c r="B45" s="34" t="s">
        <v>678</v>
      </c>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5.75" customHeight="1">
      <c r="A46" s="31" t="s">
        <v>491</v>
      </c>
      <c r="B46" s="31" t="s">
        <v>679</v>
      </c>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45">
      <c r="A47" s="31" t="s">
        <v>475</v>
      </c>
      <c r="B47" s="31" t="s">
        <v>648</v>
      </c>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30">
      <c r="A48" s="30" t="s">
        <v>168</v>
      </c>
      <c r="B48" s="31" t="s">
        <v>680</v>
      </c>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60">
      <c r="A49" s="30" t="s">
        <v>231</v>
      </c>
      <c r="B49" s="31" t="s">
        <v>681</v>
      </c>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4">
      <c r="A50" s="30"/>
      <c r="B50" s="31"/>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4">
      <c r="A51" s="30"/>
      <c r="B51" s="31"/>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4">
      <c r="A52" s="30"/>
      <c r="B52" s="31"/>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4">
      <c r="A53" s="30"/>
      <c r="B53" s="31"/>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4">
      <c r="A54" s="30"/>
      <c r="B54" s="31"/>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4">
      <c r="A55" s="30"/>
      <c r="B55" s="31"/>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4">
      <c r="A56" s="30"/>
      <c r="B56" s="31"/>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4">
      <c r="A57" s="30"/>
      <c r="B57" s="31"/>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4">
      <c r="A58" s="30"/>
      <c r="B58" s="31"/>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4">
      <c r="A59" s="30"/>
      <c r="B59" s="31"/>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4">
      <c r="A60" s="30"/>
      <c r="B60" s="31"/>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4">
      <c r="A61" s="30"/>
      <c r="B61" s="31"/>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4">
      <c r="A62" s="30"/>
      <c r="B62" s="31"/>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4">
      <c r="A63" s="30"/>
      <c r="B63" s="31"/>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4">
      <c r="A64" s="30"/>
      <c r="B64" s="31"/>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4">
      <c r="A65" s="30"/>
      <c r="B65" s="31"/>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4">
      <c r="A66" s="30"/>
      <c r="B66" s="31"/>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4">
      <c r="A67" s="30"/>
      <c r="B67" s="31"/>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4">
      <c r="A68" s="30"/>
      <c r="B68" s="31"/>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4">
      <c r="A69" s="30"/>
      <c r="B69" s="31"/>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4">
      <c r="A70" s="30"/>
      <c r="B70" s="31"/>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4">
      <c r="A71" s="30"/>
      <c r="B71" s="31"/>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4">
      <c r="A72" s="30"/>
      <c r="B72" s="31"/>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4">
      <c r="A73" s="30"/>
      <c r="B73" s="31"/>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4">
      <c r="A74" s="30"/>
      <c r="B74" s="31"/>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4">
      <c r="A75" s="30"/>
      <c r="B75" s="31"/>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4">
      <c r="A76" s="30"/>
      <c r="B76" s="31"/>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4">
      <c r="A77" s="30"/>
      <c r="B77" s="31"/>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4">
      <c r="A78" s="30"/>
      <c r="B78" s="31"/>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4">
      <c r="A79" s="30"/>
      <c r="B79" s="31"/>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4">
      <c r="A80" s="30"/>
      <c r="B80" s="31"/>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4">
      <c r="A81" s="30"/>
      <c r="B81" s="31"/>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4">
      <c r="A82" s="30"/>
      <c r="B82" s="31"/>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4">
      <c r="A83" s="30"/>
      <c r="B83" s="31"/>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4">
      <c r="A84" s="30"/>
      <c r="B84" s="31"/>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4">
      <c r="A85" s="30"/>
      <c r="B85" s="31"/>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4">
      <c r="A86" s="30"/>
      <c r="B86" s="31"/>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4">
      <c r="A87" s="30"/>
      <c r="B87" s="31"/>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4">
      <c r="A88" s="30"/>
      <c r="B88" s="31"/>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4">
      <c r="A89" s="30"/>
      <c r="B89" s="31"/>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4">
      <c r="A90" s="30"/>
      <c r="B90" s="31"/>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4">
      <c r="A91" s="30"/>
      <c r="B91" s="31"/>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4">
      <c r="A92" s="30"/>
      <c r="B92" s="31"/>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4">
      <c r="A93" s="30"/>
      <c r="B93" s="31"/>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4">
      <c r="A94" s="30"/>
      <c r="B94" s="31"/>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4">
      <c r="A95" s="30"/>
      <c r="B95" s="31"/>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4">
      <c r="A96" s="30"/>
      <c r="B96" s="31"/>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4">
      <c r="A97" s="30"/>
      <c r="B97" s="31"/>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4">
      <c r="A98" s="30"/>
      <c r="B98" s="31"/>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4">
      <c r="A99" s="30"/>
      <c r="B99" s="31"/>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4">
      <c r="A100" s="30"/>
      <c r="B100" s="31"/>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4">
      <c r="A101" s="30"/>
      <c r="B101" s="31"/>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4">
      <c r="A102" s="30"/>
      <c r="B102" s="31"/>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4">
      <c r="A103" s="30"/>
      <c r="B103" s="31"/>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4">
      <c r="A104" s="30"/>
      <c r="B104" s="31"/>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4">
      <c r="A105" s="30"/>
      <c r="B105" s="31"/>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4">
      <c r="A106" s="30"/>
      <c r="B106" s="31"/>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4">
      <c r="A107" s="30"/>
      <c r="B107" s="31"/>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4">
      <c r="A108" s="30"/>
      <c r="B108" s="31"/>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4">
      <c r="A109" s="30"/>
      <c r="B109" s="31"/>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4">
      <c r="A110" s="30"/>
      <c r="B110" s="31"/>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4">
      <c r="A111" s="30"/>
      <c r="B111" s="31"/>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4">
      <c r="A112" s="30"/>
      <c r="B112" s="31"/>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4">
      <c r="A113" s="30"/>
      <c r="B113" s="31"/>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4">
      <c r="A114" s="30"/>
      <c r="B114" s="31"/>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4">
      <c r="A115" s="30"/>
      <c r="B115" s="31"/>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4">
      <c r="A116" s="30"/>
      <c r="B116" s="31"/>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4">
      <c r="A117" s="30"/>
      <c r="B117" s="31"/>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4">
      <c r="A118" s="30"/>
      <c r="B118" s="31"/>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4">
      <c r="A119" s="30"/>
      <c r="B119" s="31"/>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4">
      <c r="A120" s="30"/>
      <c r="B120" s="31"/>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4">
      <c r="A121" s="30"/>
      <c r="B121" s="31"/>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4">
      <c r="A122" s="30"/>
      <c r="B122" s="31"/>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4">
      <c r="A123" s="30"/>
      <c r="B123" s="31"/>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4">
      <c r="A124" s="30"/>
      <c r="B124" s="31"/>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4">
      <c r="A125" s="30"/>
      <c r="B125" s="31"/>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4">
      <c r="A126" s="30"/>
      <c r="B126" s="31"/>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4">
      <c r="A127" s="30"/>
      <c r="B127" s="31"/>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4">
      <c r="A128" s="30"/>
      <c r="B128" s="31"/>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4">
      <c r="A129" s="30"/>
      <c r="B129" s="31"/>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4">
      <c r="A130" s="30"/>
      <c r="B130" s="31"/>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4">
      <c r="A131" s="30"/>
      <c r="B131" s="31"/>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4">
      <c r="A132" s="30"/>
      <c r="B132" s="31"/>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4">
      <c r="A133" s="30"/>
      <c r="B133" s="31"/>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4">
      <c r="A134" s="30"/>
      <c r="B134" s="31"/>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4">
      <c r="A135" s="30"/>
      <c r="B135" s="31"/>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4">
      <c r="A136" s="30"/>
      <c r="B136" s="31"/>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4">
      <c r="A137" s="30"/>
      <c r="B137" s="31"/>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4">
      <c r="A138" s="30"/>
      <c r="B138" s="31"/>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4">
      <c r="A139" s="30"/>
      <c r="B139" s="31"/>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4">
      <c r="A140" s="30"/>
      <c r="B140" s="31"/>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4">
      <c r="A141" s="30"/>
      <c r="B141" s="31"/>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4">
      <c r="A142" s="30"/>
      <c r="B142" s="31"/>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4">
      <c r="A143" s="30"/>
      <c r="B143" s="31"/>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4">
      <c r="A144" s="30"/>
      <c r="B144" s="31"/>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4">
      <c r="A145" s="30"/>
      <c r="B145" s="31"/>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4">
      <c r="A146" s="30"/>
      <c r="B146" s="31"/>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4">
      <c r="A147" s="30"/>
      <c r="B147" s="31"/>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4">
      <c r="A148" s="30"/>
      <c r="B148" s="31"/>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4">
      <c r="A149" s="30"/>
      <c r="B149" s="31"/>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4">
      <c r="A150" s="30"/>
      <c r="B150" s="31"/>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4">
      <c r="A151" s="30"/>
      <c r="B151" s="31"/>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4">
      <c r="A152" s="30"/>
      <c r="B152" s="31"/>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4">
      <c r="A153" s="30"/>
      <c r="B153" s="31"/>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4">
      <c r="A154" s="30"/>
      <c r="B154" s="31"/>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4">
      <c r="A155" s="30"/>
      <c r="B155" s="31"/>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4">
      <c r="A156" s="30"/>
      <c r="B156" s="31"/>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4">
      <c r="A157" s="30"/>
      <c r="B157" s="31"/>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4">
      <c r="A158" s="30"/>
      <c r="B158" s="31"/>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4">
      <c r="A159" s="30"/>
      <c r="B159" s="31"/>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4">
      <c r="A160" s="30"/>
      <c r="B160" s="31"/>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4">
      <c r="A161" s="30"/>
      <c r="B161" s="31"/>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4">
      <c r="A162" s="30"/>
      <c r="B162" s="31"/>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4">
      <c r="A163" s="30"/>
      <c r="B163" s="31"/>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4">
      <c r="A164" s="30"/>
      <c r="B164" s="31"/>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4">
      <c r="A165" s="30"/>
      <c r="B165" s="31"/>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4">
      <c r="A166" s="30"/>
      <c r="B166" s="31"/>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4">
      <c r="A167" s="30"/>
      <c r="B167" s="31"/>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4">
      <c r="A168" s="30"/>
      <c r="B168" s="31"/>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4">
      <c r="A169" s="30"/>
      <c r="B169" s="31"/>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4">
      <c r="A170" s="30"/>
      <c r="B170" s="31"/>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4">
      <c r="A171" s="30"/>
      <c r="B171" s="31"/>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4">
      <c r="A172" s="30"/>
      <c r="B172" s="31"/>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4">
      <c r="A173" s="30"/>
      <c r="B173" s="31"/>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4">
      <c r="A174" s="30"/>
      <c r="B174" s="31"/>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4">
      <c r="A175" s="30"/>
      <c r="B175" s="31"/>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4">
      <c r="A176" s="30"/>
      <c r="B176" s="31"/>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4">
      <c r="A177" s="30"/>
      <c r="B177" s="31"/>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4">
      <c r="A178" s="30"/>
      <c r="B178" s="31"/>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4">
      <c r="A179" s="30"/>
      <c r="B179" s="31"/>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4">
      <c r="A180" s="30"/>
      <c r="B180" s="31"/>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4">
      <c r="A181" s="30"/>
      <c r="B181" s="31"/>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4">
      <c r="A182" s="30"/>
      <c r="B182" s="31"/>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4">
      <c r="A183" s="30"/>
      <c r="B183" s="31"/>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4">
      <c r="A184" s="30"/>
      <c r="B184" s="31"/>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4">
      <c r="A185" s="30"/>
      <c r="B185" s="31"/>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4">
      <c r="A186" s="30"/>
      <c r="B186" s="31"/>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4">
      <c r="A187" s="30"/>
      <c r="B187" s="31"/>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4">
      <c r="A188" s="30"/>
      <c r="B188" s="31"/>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4">
      <c r="A189" s="30"/>
      <c r="B189" s="31"/>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4">
      <c r="A190" s="30"/>
      <c r="B190" s="31"/>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4">
      <c r="A191" s="30"/>
      <c r="B191" s="31"/>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4">
      <c r="A192" s="30"/>
      <c r="B192" s="31"/>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4">
      <c r="A193" s="30"/>
      <c r="B193" s="31"/>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4">
      <c r="A194" s="30"/>
      <c r="B194" s="31"/>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4">
      <c r="A195" s="30"/>
      <c r="B195" s="31"/>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4">
      <c r="A196" s="30"/>
      <c r="B196" s="31"/>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4">
      <c r="A197" s="30"/>
      <c r="B197" s="31"/>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4">
      <c r="A198" s="30"/>
      <c r="B198" s="31"/>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4">
      <c r="A199" s="30"/>
      <c r="B199" s="31"/>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4">
      <c r="A200" s="30"/>
      <c r="B200" s="31"/>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4">
      <c r="A201" s="30"/>
      <c r="B201" s="31"/>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4">
      <c r="A202" s="30"/>
      <c r="B202" s="31"/>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4">
      <c r="A203" s="30"/>
      <c r="B203" s="31"/>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4">
      <c r="A204" s="30"/>
      <c r="B204" s="31"/>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4">
      <c r="A205" s="30"/>
      <c r="B205" s="31"/>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4">
      <c r="A206" s="30"/>
      <c r="B206" s="31"/>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4">
      <c r="A207" s="30"/>
      <c r="B207" s="31"/>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4">
      <c r="A208" s="30"/>
      <c r="B208" s="31"/>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4">
      <c r="A209" s="30"/>
      <c r="B209" s="31"/>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4">
      <c r="A210" s="30"/>
      <c r="B210" s="31"/>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4">
      <c r="A211" s="30"/>
      <c r="B211" s="31"/>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4">
      <c r="A212" s="30"/>
      <c r="B212" s="31"/>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4">
      <c r="A213" s="30"/>
      <c r="B213" s="31"/>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4">
      <c r="A214" s="30"/>
      <c r="B214" s="31"/>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4">
      <c r="A215" s="30"/>
      <c r="B215" s="31"/>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4">
      <c r="A216" s="30"/>
      <c r="B216" s="31"/>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4">
      <c r="A217" s="30"/>
      <c r="B217" s="31"/>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4">
      <c r="A218" s="30"/>
      <c r="B218" s="31"/>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4">
      <c r="A219" s="30"/>
      <c r="B219" s="31"/>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4">
      <c r="A220" s="30"/>
      <c r="B220" s="31"/>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4">
      <c r="A221" s="30"/>
      <c r="B221" s="31"/>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4">
      <c r="A222" s="30"/>
      <c r="B222" s="31"/>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4">
      <c r="A223" s="30"/>
      <c r="B223" s="31"/>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4">
      <c r="A224" s="30"/>
      <c r="B224" s="31"/>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4">
      <c r="A225" s="30"/>
      <c r="B225" s="31"/>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4">
      <c r="A226" s="30"/>
      <c r="B226" s="31"/>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4">
      <c r="A227" s="30"/>
      <c r="B227" s="31"/>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4">
      <c r="A228" s="30"/>
      <c r="B228" s="31"/>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4">
      <c r="A229" s="30"/>
      <c r="B229" s="31"/>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4">
      <c r="A230" s="30"/>
      <c r="B230" s="31"/>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4">
      <c r="A231" s="30"/>
      <c r="B231" s="31"/>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4">
      <c r="A232" s="30"/>
      <c r="B232" s="31"/>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4">
      <c r="A233" s="30"/>
      <c r="B233" s="31"/>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4">
      <c r="A234" s="30"/>
      <c r="B234" s="31"/>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4">
      <c r="A235" s="30"/>
      <c r="B235" s="31"/>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4">
      <c r="A236" s="30"/>
      <c r="B236" s="31"/>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4">
      <c r="A237" s="30"/>
      <c r="B237" s="31"/>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4">
      <c r="A238" s="30"/>
      <c r="B238" s="31"/>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4">
      <c r="A239" s="30"/>
      <c r="B239" s="31"/>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4">
      <c r="A240" s="30"/>
      <c r="B240" s="31"/>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4">
      <c r="A241" s="30"/>
      <c r="B241" s="31"/>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4">
      <c r="A242" s="30"/>
      <c r="B242" s="31"/>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4">
      <c r="A243" s="30"/>
      <c r="B243" s="31"/>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4">
      <c r="A244" s="30"/>
      <c r="B244" s="31"/>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4">
      <c r="A245" s="30"/>
      <c r="B245" s="31"/>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4">
      <c r="A246" s="30"/>
      <c r="B246" s="31"/>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4">
      <c r="A247" s="30"/>
      <c r="B247" s="31"/>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4">
      <c r="A248" s="30"/>
      <c r="B248" s="31"/>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4">
      <c r="A249" s="30"/>
      <c r="B249" s="31"/>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4">
      <c r="A250" s="30"/>
      <c r="B250" s="31"/>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4">
      <c r="A251" s="30"/>
      <c r="B251" s="31"/>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4">
      <c r="A252" s="30"/>
      <c r="B252" s="31"/>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4">
      <c r="A253" s="30"/>
      <c r="B253" s="31"/>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4">
      <c r="A254" s="30"/>
      <c r="B254" s="31"/>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4">
      <c r="A255" s="30"/>
      <c r="B255" s="31"/>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4">
      <c r="A256" s="30"/>
      <c r="B256" s="31"/>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4">
      <c r="A257" s="30"/>
      <c r="B257" s="31"/>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4">
      <c r="A258" s="30"/>
      <c r="B258" s="31"/>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4">
      <c r="A259" s="30"/>
      <c r="B259" s="31"/>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4">
      <c r="A260" s="30"/>
      <c r="B260" s="31"/>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4">
      <c r="A261" s="30"/>
      <c r="B261" s="31"/>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4">
      <c r="A262" s="30"/>
      <c r="B262" s="31"/>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4">
      <c r="A263" s="30"/>
      <c r="B263" s="31"/>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4">
      <c r="A264" s="30"/>
      <c r="B264" s="31"/>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4">
      <c r="A265" s="30"/>
      <c r="B265" s="31"/>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4">
      <c r="A266" s="30"/>
      <c r="B266" s="31"/>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4">
      <c r="A267" s="30"/>
      <c r="B267" s="31"/>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4">
      <c r="A268" s="30"/>
      <c r="B268" s="31"/>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4">
      <c r="A269" s="30"/>
      <c r="B269" s="31"/>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4">
      <c r="A270" s="30"/>
      <c r="B270" s="31"/>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4">
      <c r="A271" s="30"/>
      <c r="B271" s="31"/>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4">
      <c r="A272" s="30"/>
      <c r="B272" s="31"/>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4">
      <c r="A273" s="30"/>
      <c r="B273" s="31"/>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4">
      <c r="A274" s="30"/>
      <c r="B274" s="31"/>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4">
      <c r="A275" s="30"/>
      <c r="B275" s="31"/>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4">
      <c r="A276" s="30"/>
      <c r="B276" s="31"/>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4">
      <c r="A277" s="30"/>
      <c r="B277" s="31"/>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4">
      <c r="A278" s="30"/>
      <c r="B278" s="31"/>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4">
      <c r="A279" s="30"/>
      <c r="B279" s="31"/>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4">
      <c r="A280" s="30"/>
      <c r="B280" s="31"/>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4">
      <c r="A281" s="30"/>
      <c r="B281" s="31"/>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4">
      <c r="A282" s="30"/>
      <c r="B282" s="31"/>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4">
      <c r="A283" s="30"/>
      <c r="B283" s="31"/>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4">
      <c r="A284" s="30"/>
      <c r="B284" s="31"/>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4">
      <c r="A285" s="30"/>
      <c r="B285" s="31"/>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4">
      <c r="A286" s="30"/>
      <c r="B286" s="31"/>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4">
      <c r="A287" s="30"/>
      <c r="B287" s="31"/>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4">
      <c r="A288" s="30"/>
      <c r="B288" s="31"/>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4">
      <c r="A289" s="30"/>
      <c r="B289" s="31"/>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4">
      <c r="A290" s="30"/>
      <c r="B290" s="31"/>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4">
      <c r="A291" s="30"/>
      <c r="B291" s="31"/>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4">
      <c r="A292" s="30"/>
      <c r="B292" s="31"/>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4">
      <c r="A293" s="30"/>
      <c r="B293" s="31"/>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4">
      <c r="A294" s="30"/>
      <c r="B294" s="31"/>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4">
      <c r="A295" s="30"/>
      <c r="B295" s="31"/>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4">
      <c r="A296" s="30"/>
      <c r="B296" s="31"/>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4">
      <c r="A297" s="30"/>
      <c r="B297" s="31"/>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4">
      <c r="A298" s="30"/>
      <c r="B298" s="31"/>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4">
      <c r="A299" s="30"/>
      <c r="B299" s="31"/>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4">
      <c r="A300" s="30"/>
      <c r="B300" s="31"/>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4">
      <c r="A301" s="30"/>
      <c r="B301" s="31"/>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4">
      <c r="A302" s="30"/>
      <c r="B302" s="31"/>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4">
      <c r="A303" s="30"/>
      <c r="B303" s="31"/>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4">
      <c r="A304" s="30"/>
      <c r="B304" s="31"/>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4">
      <c r="A305" s="30"/>
      <c r="B305" s="31"/>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4">
      <c r="A306" s="30"/>
      <c r="B306" s="31"/>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4">
      <c r="A307" s="30"/>
      <c r="B307" s="31"/>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4">
      <c r="A308" s="30"/>
      <c r="B308" s="31"/>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4">
      <c r="A309" s="30"/>
      <c r="B309" s="31"/>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4">
      <c r="A310" s="30"/>
      <c r="B310" s="31"/>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4">
      <c r="A311" s="30"/>
      <c r="B311" s="31"/>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4">
      <c r="A312" s="30"/>
      <c r="B312" s="31"/>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4">
      <c r="A313" s="30"/>
      <c r="B313" s="31"/>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4">
      <c r="A314" s="30"/>
      <c r="B314" s="31"/>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4">
      <c r="A315" s="30"/>
      <c r="B315" s="31"/>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4">
      <c r="A316" s="30"/>
      <c r="B316" s="31"/>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4">
      <c r="A317" s="30"/>
      <c r="B317" s="31"/>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4">
      <c r="A318" s="30"/>
      <c r="B318" s="31"/>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4">
      <c r="A319" s="30"/>
      <c r="B319" s="31"/>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4">
      <c r="A320" s="30"/>
      <c r="B320" s="31"/>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4">
      <c r="A321" s="30"/>
      <c r="B321" s="31"/>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4">
      <c r="A322" s="30"/>
      <c r="B322" s="31"/>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4">
      <c r="A323" s="30"/>
      <c r="B323" s="31"/>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4">
      <c r="A324" s="30"/>
      <c r="B324" s="31"/>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4">
      <c r="A325" s="30"/>
      <c r="B325" s="31"/>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4">
      <c r="A326" s="30"/>
      <c r="B326" s="31"/>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4">
      <c r="A327" s="30"/>
      <c r="B327" s="31"/>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4">
      <c r="A328" s="30"/>
      <c r="B328" s="31"/>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4">
      <c r="A329" s="30"/>
      <c r="B329" s="31"/>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4">
      <c r="A330" s="30"/>
      <c r="B330" s="31"/>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4">
      <c r="A331" s="30"/>
      <c r="B331" s="31"/>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4">
      <c r="A332" s="30"/>
      <c r="B332" s="31"/>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4">
      <c r="A333" s="30"/>
      <c r="B333" s="31"/>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4">
      <c r="A334" s="30"/>
      <c r="B334" s="31"/>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4">
      <c r="A335" s="30"/>
      <c r="B335" s="31"/>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4">
      <c r="A336" s="30"/>
      <c r="B336" s="31"/>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4">
      <c r="A337" s="30"/>
      <c r="B337" s="31"/>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4">
      <c r="A338" s="30"/>
      <c r="B338" s="31"/>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4">
      <c r="A339" s="30"/>
      <c r="B339" s="31"/>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4">
      <c r="A340" s="30"/>
      <c r="B340" s="31"/>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4">
      <c r="A341" s="30"/>
      <c r="B341" s="31"/>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4">
      <c r="A342" s="30"/>
      <c r="B342" s="31"/>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4">
      <c r="A343" s="30"/>
      <c r="B343" s="31"/>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4">
      <c r="A344" s="30"/>
      <c r="B344" s="31"/>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4">
      <c r="A345" s="30"/>
      <c r="B345" s="31"/>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4">
      <c r="A346" s="30"/>
      <c r="B346" s="31"/>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4">
      <c r="A347" s="30"/>
      <c r="B347" s="31"/>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4">
      <c r="A348" s="30"/>
      <c r="B348" s="31"/>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4">
      <c r="A349" s="30"/>
      <c r="B349" s="31"/>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4">
      <c r="A350" s="30"/>
      <c r="B350" s="31"/>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4">
      <c r="A351" s="30"/>
      <c r="B351" s="31"/>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4">
      <c r="A352" s="30"/>
      <c r="B352" s="31"/>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4">
      <c r="A353" s="30"/>
      <c r="B353" s="31"/>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4">
      <c r="A354" s="30"/>
      <c r="B354" s="31"/>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4">
      <c r="A355" s="30"/>
      <c r="B355" s="31"/>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4">
      <c r="A356" s="30"/>
      <c r="B356" s="31"/>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4">
      <c r="A357" s="30"/>
      <c r="B357" s="31"/>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4">
      <c r="A358" s="30"/>
      <c r="B358" s="31"/>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4">
      <c r="A359" s="30"/>
      <c r="B359" s="31"/>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4">
      <c r="A360" s="30"/>
      <c r="B360" s="31"/>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4">
      <c r="A361" s="30"/>
      <c r="B361" s="31"/>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4">
      <c r="A362" s="30"/>
      <c r="B362" s="31"/>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4">
      <c r="A363" s="30"/>
      <c r="B363" s="31"/>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4">
      <c r="A364" s="30"/>
      <c r="B364" s="31"/>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4">
      <c r="A365" s="30"/>
      <c r="B365" s="31"/>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4">
      <c r="A366" s="30"/>
      <c r="B366" s="31"/>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4">
      <c r="A367" s="30"/>
      <c r="B367" s="31"/>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4">
      <c r="A368" s="30"/>
      <c r="B368" s="31"/>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4">
      <c r="A369" s="30"/>
      <c r="B369" s="31"/>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4">
      <c r="A370" s="30"/>
      <c r="B370" s="31"/>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4">
      <c r="A371" s="30"/>
      <c r="B371" s="31"/>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4">
      <c r="A372" s="30"/>
      <c r="B372" s="31"/>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4">
      <c r="A373" s="30"/>
      <c r="B373" s="31"/>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4">
      <c r="A374" s="30"/>
      <c r="B374" s="31"/>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4">
      <c r="A375" s="30"/>
      <c r="B375" s="31"/>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4">
      <c r="A376" s="30"/>
      <c r="B376" s="31"/>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4">
      <c r="A377" s="30"/>
      <c r="B377" s="31"/>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4">
      <c r="A378" s="30"/>
      <c r="B378" s="31"/>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4">
      <c r="A379" s="30"/>
      <c r="B379" s="31"/>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4">
      <c r="A380" s="30"/>
      <c r="B380" s="31"/>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4">
      <c r="A381" s="30"/>
      <c r="B381" s="31"/>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4">
      <c r="A382" s="30"/>
      <c r="B382" s="31"/>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4">
      <c r="A383" s="30"/>
      <c r="B383" s="31"/>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4">
      <c r="A384" s="30"/>
      <c r="B384" s="31"/>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4">
      <c r="A385" s="30"/>
      <c r="B385" s="31"/>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4">
      <c r="A386" s="30"/>
      <c r="B386" s="31"/>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4">
      <c r="A387" s="30"/>
      <c r="B387" s="31"/>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4">
      <c r="A388" s="30"/>
      <c r="B388" s="31"/>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4">
      <c r="A389" s="30"/>
      <c r="B389" s="31"/>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4">
      <c r="A390" s="30"/>
      <c r="B390" s="31"/>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4">
      <c r="A391" s="30"/>
      <c r="B391" s="31"/>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4">
      <c r="A392" s="30"/>
      <c r="B392" s="31"/>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4">
      <c r="A393" s="30"/>
      <c r="B393" s="31"/>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4">
      <c r="A394" s="30"/>
      <c r="B394" s="31"/>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4">
      <c r="A395" s="30"/>
      <c r="B395" s="31"/>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4">
      <c r="A396" s="30"/>
      <c r="B396" s="31"/>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4">
      <c r="A397" s="30"/>
      <c r="B397" s="31"/>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4">
      <c r="A398" s="30"/>
      <c r="B398" s="31"/>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4">
      <c r="A399" s="30"/>
      <c r="B399" s="31"/>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4">
      <c r="A400" s="30"/>
      <c r="B400" s="31"/>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4">
      <c r="A401" s="30"/>
      <c r="B401" s="31"/>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4">
      <c r="A402" s="30"/>
      <c r="B402" s="31"/>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4">
      <c r="A403" s="30"/>
      <c r="B403" s="31"/>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4">
      <c r="A404" s="30"/>
      <c r="B404" s="31"/>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4">
      <c r="A405" s="30"/>
      <c r="B405" s="31"/>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4">
      <c r="A406" s="30"/>
      <c r="B406" s="31"/>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4">
      <c r="A407" s="30"/>
      <c r="B407" s="31"/>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4">
      <c r="A408" s="30"/>
      <c r="B408" s="31"/>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4">
      <c r="A409" s="30"/>
      <c r="B409" s="31"/>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4">
      <c r="A410" s="30"/>
      <c r="B410" s="31"/>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4">
      <c r="A411" s="30"/>
      <c r="B411" s="31"/>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4">
      <c r="A412" s="30"/>
      <c r="B412" s="31"/>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4">
      <c r="A413" s="30"/>
      <c r="B413" s="31"/>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4">
      <c r="A414" s="30"/>
      <c r="B414" s="31"/>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4">
      <c r="A415" s="30"/>
      <c r="B415" s="31"/>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4">
      <c r="A416" s="30"/>
      <c r="B416" s="31"/>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4">
      <c r="A417" s="30"/>
      <c r="B417" s="31"/>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4">
      <c r="A418" s="30"/>
      <c r="B418" s="31"/>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4">
      <c r="A419" s="30"/>
      <c r="B419" s="31"/>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4">
      <c r="A420" s="30"/>
      <c r="B420" s="31"/>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4">
      <c r="A421" s="30"/>
      <c r="B421" s="31"/>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4">
      <c r="A422" s="30"/>
      <c r="B422" s="31"/>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4">
      <c r="A423" s="30"/>
      <c r="B423" s="31"/>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4">
      <c r="A424" s="30"/>
      <c r="B424" s="31"/>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4">
      <c r="A425" s="30"/>
      <c r="B425" s="31"/>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4">
      <c r="A426" s="30"/>
      <c r="B426" s="31"/>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4">
      <c r="A427" s="30"/>
      <c r="B427" s="31"/>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4">
      <c r="A428" s="30"/>
      <c r="B428" s="31"/>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4">
      <c r="A429" s="30"/>
      <c r="B429" s="31"/>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4">
      <c r="A430" s="30"/>
      <c r="B430" s="31"/>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4">
      <c r="A431" s="30"/>
      <c r="B431" s="31"/>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4">
      <c r="A432" s="30"/>
      <c r="B432" s="31"/>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4">
      <c r="A433" s="30"/>
      <c r="B433" s="31"/>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4">
      <c r="A434" s="30"/>
      <c r="B434" s="31"/>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4">
      <c r="A435" s="30"/>
      <c r="B435" s="31"/>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4">
      <c r="A436" s="30"/>
      <c r="B436" s="31"/>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4">
      <c r="A437" s="30"/>
      <c r="B437" s="31"/>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4">
      <c r="A438" s="30"/>
      <c r="B438" s="31"/>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4">
      <c r="A439" s="30"/>
      <c r="B439" s="31"/>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4">
      <c r="A440" s="30"/>
      <c r="B440" s="31"/>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4">
      <c r="A441" s="30"/>
      <c r="B441" s="31"/>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4">
      <c r="A442" s="30"/>
      <c r="B442" s="31"/>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4">
      <c r="A443" s="30"/>
      <c r="B443" s="31"/>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4">
      <c r="A444" s="30"/>
      <c r="B444" s="31"/>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4">
      <c r="A445" s="30"/>
      <c r="B445" s="31"/>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4">
      <c r="A446" s="30"/>
      <c r="B446" s="31"/>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4">
      <c r="A447" s="30"/>
      <c r="B447" s="31"/>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4">
      <c r="A448" s="30"/>
      <c r="B448" s="31"/>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4">
      <c r="A449" s="30"/>
      <c r="B449" s="31"/>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4">
      <c r="A450" s="30"/>
      <c r="B450" s="31"/>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4">
      <c r="A451" s="30"/>
      <c r="B451" s="31"/>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4">
      <c r="A452" s="30"/>
      <c r="B452" s="31"/>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4">
      <c r="A453" s="30"/>
      <c r="B453" s="31"/>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4">
      <c r="A454" s="30"/>
      <c r="B454" s="31"/>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4">
      <c r="A455" s="30"/>
      <c r="B455" s="31"/>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4">
      <c r="A456" s="30"/>
      <c r="B456" s="31"/>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4">
      <c r="A457" s="30"/>
      <c r="B457" s="31"/>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4">
      <c r="A458" s="30"/>
      <c r="B458" s="31"/>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4">
      <c r="A459" s="30"/>
      <c r="B459" s="31"/>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4">
      <c r="A460" s="30"/>
      <c r="B460" s="31"/>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4">
      <c r="A461" s="30"/>
      <c r="B461" s="31"/>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4">
      <c r="A462" s="30"/>
      <c r="B462" s="31"/>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4">
      <c r="A463" s="30"/>
      <c r="B463" s="31"/>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4">
      <c r="A464" s="30"/>
      <c r="B464" s="31"/>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4">
      <c r="A465" s="30"/>
      <c r="B465" s="31"/>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4">
      <c r="A466" s="30"/>
      <c r="B466" s="31"/>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4">
      <c r="A467" s="30"/>
      <c r="B467" s="31"/>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4">
      <c r="A468" s="30"/>
      <c r="B468" s="31"/>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4">
      <c r="A469" s="30"/>
      <c r="B469" s="31"/>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4">
      <c r="A470" s="30"/>
      <c r="B470" s="31"/>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4">
      <c r="A471" s="30"/>
      <c r="B471" s="31"/>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4">
      <c r="A472" s="30"/>
      <c r="B472" s="31"/>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4">
      <c r="A473" s="30"/>
      <c r="B473" s="31"/>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4">
      <c r="A474" s="30"/>
      <c r="B474" s="31"/>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4">
      <c r="A475" s="30"/>
      <c r="B475" s="31"/>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4">
      <c r="A476" s="30"/>
      <c r="B476" s="31"/>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4">
      <c r="A477" s="30"/>
      <c r="B477" s="31"/>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4">
      <c r="A478" s="30"/>
      <c r="B478" s="31"/>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4">
      <c r="A479" s="30"/>
      <c r="B479" s="31"/>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4">
      <c r="A480" s="30"/>
      <c r="B480" s="31"/>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4">
      <c r="A481" s="30"/>
      <c r="B481" s="31"/>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4">
      <c r="A482" s="30"/>
      <c r="B482" s="31"/>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4">
      <c r="A483" s="30"/>
      <c r="B483" s="31"/>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4">
      <c r="A484" s="30"/>
      <c r="B484" s="31"/>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4">
      <c r="A485" s="30"/>
      <c r="B485" s="31"/>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4">
      <c r="A486" s="30"/>
      <c r="B486" s="31"/>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4">
      <c r="A487" s="30"/>
      <c r="B487" s="31"/>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4">
      <c r="A488" s="30"/>
      <c r="B488" s="31"/>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4">
      <c r="A489" s="30"/>
      <c r="B489" s="31"/>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4">
      <c r="A490" s="30"/>
      <c r="B490" s="31"/>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4">
      <c r="A491" s="30"/>
      <c r="B491" s="31"/>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4">
      <c r="A492" s="30"/>
      <c r="B492" s="31"/>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4">
      <c r="A493" s="30"/>
      <c r="B493" s="31"/>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4">
      <c r="A494" s="30"/>
      <c r="B494" s="31"/>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4">
      <c r="A495" s="30"/>
      <c r="B495" s="31"/>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4">
      <c r="A496" s="30"/>
      <c r="B496" s="31"/>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4">
      <c r="A497" s="30"/>
      <c r="B497" s="31"/>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4">
      <c r="A498" s="30"/>
      <c r="B498" s="31"/>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4">
      <c r="A499" s="30"/>
      <c r="B499" s="31"/>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4">
      <c r="A500" s="30"/>
      <c r="B500" s="31"/>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4">
      <c r="A501" s="30"/>
      <c r="B501" s="31"/>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4">
      <c r="A502" s="30"/>
      <c r="B502" s="31"/>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4">
      <c r="A503" s="30"/>
      <c r="B503" s="31"/>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4">
      <c r="A504" s="30"/>
      <c r="B504" s="31"/>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4">
      <c r="A505" s="30"/>
      <c r="B505" s="31"/>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4">
      <c r="A506" s="30"/>
      <c r="B506" s="31"/>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4">
      <c r="A507" s="30"/>
      <c r="B507" s="31"/>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4">
      <c r="A508" s="30"/>
      <c r="B508" s="31"/>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4">
      <c r="A509" s="30"/>
      <c r="B509" s="31"/>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4">
      <c r="A510" s="30"/>
      <c r="B510" s="31"/>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4">
      <c r="A511" s="30"/>
      <c r="B511" s="31"/>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4">
      <c r="A512" s="30"/>
      <c r="B512" s="31"/>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4">
      <c r="A513" s="30"/>
      <c r="B513" s="31"/>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4">
      <c r="A514" s="30"/>
      <c r="B514" s="31"/>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4">
      <c r="A515" s="30"/>
      <c r="B515" s="31"/>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4">
      <c r="A516" s="30"/>
      <c r="B516" s="31"/>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4">
      <c r="A517" s="30"/>
      <c r="B517" s="31"/>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4">
      <c r="A518" s="30"/>
      <c r="B518" s="31"/>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4">
      <c r="A519" s="30"/>
      <c r="B519" s="31"/>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4">
      <c r="A520" s="30"/>
      <c r="B520" s="31"/>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4">
      <c r="A521" s="30"/>
      <c r="B521" s="31"/>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4">
      <c r="A522" s="30"/>
      <c r="B522" s="31"/>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4">
      <c r="A523" s="30"/>
      <c r="B523" s="31"/>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4">
      <c r="A524" s="30"/>
      <c r="B524" s="31"/>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4">
      <c r="A525" s="30"/>
      <c r="B525" s="31"/>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4">
      <c r="A526" s="30"/>
      <c r="B526" s="31"/>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4">
      <c r="A527" s="30"/>
      <c r="B527" s="31"/>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4">
      <c r="A528" s="30"/>
      <c r="B528" s="31"/>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4">
      <c r="A529" s="30"/>
      <c r="B529" s="31"/>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4">
      <c r="A530" s="30"/>
      <c r="B530" s="31"/>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4">
      <c r="A531" s="30"/>
      <c r="B531" s="31"/>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4">
      <c r="A532" s="30"/>
      <c r="B532" s="31"/>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4">
      <c r="A533" s="30"/>
      <c r="B533" s="31"/>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4">
      <c r="A534" s="30"/>
      <c r="B534" s="31"/>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4">
      <c r="A535" s="30"/>
      <c r="B535" s="31"/>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4">
      <c r="A536" s="30"/>
      <c r="B536" s="31"/>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4">
      <c r="A537" s="30"/>
      <c r="B537" s="31"/>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4">
      <c r="A538" s="30"/>
      <c r="B538" s="31"/>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4">
      <c r="A539" s="30"/>
      <c r="B539" s="31"/>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4">
      <c r="A540" s="30"/>
      <c r="B540" s="31"/>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4">
      <c r="A541" s="30"/>
      <c r="B541" s="31"/>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4">
      <c r="A542" s="30"/>
      <c r="B542" s="31"/>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4">
      <c r="A543" s="30"/>
      <c r="B543" s="31"/>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4">
      <c r="A544" s="30"/>
      <c r="B544" s="31"/>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4">
      <c r="A545" s="30"/>
      <c r="B545" s="31"/>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4">
      <c r="A546" s="30"/>
      <c r="B546" s="31"/>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4">
      <c r="A547" s="30"/>
      <c r="B547" s="31"/>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4">
      <c r="A548" s="30"/>
      <c r="B548" s="31"/>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4">
      <c r="A549" s="30"/>
      <c r="B549" s="31"/>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4">
      <c r="A550" s="30"/>
      <c r="B550" s="31"/>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4">
      <c r="A551" s="30"/>
      <c r="B551" s="31"/>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4">
      <c r="A552" s="30"/>
      <c r="B552" s="31"/>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4">
      <c r="A553" s="30"/>
      <c r="B553" s="31"/>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4">
      <c r="A554" s="30"/>
      <c r="B554" s="31"/>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4">
      <c r="A555" s="30"/>
      <c r="B555" s="31"/>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4">
      <c r="A556" s="30"/>
      <c r="B556" s="31"/>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4">
      <c r="A557" s="30"/>
      <c r="B557" s="31"/>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4">
      <c r="A558" s="30"/>
      <c r="B558" s="31"/>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4">
      <c r="A559" s="30"/>
      <c r="B559" s="31"/>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4">
      <c r="A560" s="30"/>
      <c r="B560" s="31"/>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4">
      <c r="A561" s="30"/>
      <c r="B561" s="31"/>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4">
      <c r="A562" s="30"/>
      <c r="B562" s="31"/>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4">
      <c r="A563" s="30"/>
      <c r="B563" s="31"/>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4">
      <c r="A564" s="30"/>
      <c r="B564" s="31"/>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4">
      <c r="A565" s="30"/>
      <c r="B565" s="31"/>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4">
      <c r="A566" s="30"/>
      <c r="B566" s="31"/>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4">
      <c r="A567" s="30"/>
      <c r="B567" s="31"/>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4">
      <c r="A568" s="30"/>
      <c r="B568" s="31"/>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4">
      <c r="A569" s="30"/>
      <c r="B569" s="31"/>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4">
      <c r="A570" s="30"/>
      <c r="B570" s="31"/>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4">
      <c r="A571" s="30"/>
      <c r="B571" s="31"/>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4">
      <c r="A572" s="30"/>
      <c r="B572" s="31"/>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4">
      <c r="A573" s="30"/>
      <c r="B573" s="31"/>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4">
      <c r="A574" s="30"/>
      <c r="B574" s="31"/>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4">
      <c r="A575" s="30"/>
      <c r="B575" s="31"/>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4">
      <c r="A576" s="30"/>
      <c r="B576" s="31"/>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4">
      <c r="A577" s="30"/>
      <c r="B577" s="31"/>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4">
      <c r="A578" s="30"/>
      <c r="B578" s="31"/>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4">
      <c r="A579" s="30"/>
      <c r="B579" s="31"/>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4">
      <c r="A580" s="30"/>
      <c r="B580" s="31"/>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4">
      <c r="A581" s="30"/>
      <c r="B581" s="31"/>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4">
      <c r="A582" s="30"/>
      <c r="B582" s="31"/>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4">
      <c r="A583" s="30"/>
      <c r="B583" s="31"/>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4">
      <c r="A584" s="30"/>
      <c r="B584" s="31"/>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4">
      <c r="A585" s="30"/>
      <c r="B585" s="31"/>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4">
      <c r="A586" s="30"/>
      <c r="B586" s="31"/>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4">
      <c r="A587" s="30"/>
      <c r="B587" s="31"/>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4">
      <c r="A588" s="30"/>
      <c r="B588" s="31"/>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4">
      <c r="A589" s="30"/>
      <c r="B589" s="31"/>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4">
      <c r="A590" s="30"/>
      <c r="B590" s="31"/>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4">
      <c r="A591" s="30"/>
      <c r="B591" s="31"/>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4">
      <c r="A592" s="30"/>
      <c r="B592" s="31"/>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4">
      <c r="A593" s="30"/>
      <c r="B593" s="31"/>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4">
      <c r="A594" s="30"/>
      <c r="B594" s="31"/>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4">
      <c r="A595" s="30"/>
      <c r="B595" s="31"/>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4">
      <c r="A596" s="30"/>
      <c r="B596" s="31"/>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4">
      <c r="A597" s="30"/>
      <c r="B597" s="31"/>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4">
      <c r="A598" s="30"/>
      <c r="B598" s="31"/>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4">
      <c r="A599" s="30"/>
      <c r="B599" s="31"/>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4">
      <c r="A600" s="30"/>
      <c r="B600" s="31"/>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4">
      <c r="A601" s="30"/>
      <c r="B601" s="31"/>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4">
      <c r="A602" s="30"/>
      <c r="B602" s="31"/>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4">
      <c r="A603" s="30"/>
      <c r="B603" s="31"/>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4">
      <c r="A604" s="30"/>
      <c r="B604" s="31"/>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4">
      <c r="A605" s="30"/>
      <c r="B605" s="31"/>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4">
      <c r="A606" s="30"/>
      <c r="B606" s="31"/>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4">
      <c r="A607" s="30"/>
      <c r="B607" s="31"/>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4">
      <c r="A608" s="30"/>
      <c r="B608" s="31"/>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4">
      <c r="A609" s="30"/>
      <c r="B609" s="31"/>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4">
      <c r="A610" s="30"/>
      <c r="B610" s="31"/>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4">
      <c r="A611" s="30"/>
      <c r="B611" s="31"/>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4">
      <c r="A612" s="30"/>
      <c r="B612" s="31"/>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4">
      <c r="A613" s="30"/>
      <c r="B613" s="31"/>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4">
      <c r="A614" s="30"/>
      <c r="B614" s="31"/>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4">
      <c r="A615" s="30"/>
      <c r="B615" s="31"/>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4">
      <c r="A616" s="30"/>
      <c r="B616" s="31"/>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4">
      <c r="A617" s="30"/>
      <c r="B617" s="31"/>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4">
      <c r="A618" s="30"/>
      <c r="B618" s="31"/>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4">
      <c r="A619" s="30"/>
      <c r="B619" s="31"/>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4">
      <c r="A620" s="30"/>
      <c r="B620" s="31"/>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4">
      <c r="A621" s="30"/>
      <c r="B621" s="31"/>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4">
      <c r="A622" s="30"/>
      <c r="B622" s="31"/>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4">
      <c r="A623" s="30"/>
      <c r="B623" s="31"/>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4">
      <c r="A624" s="30"/>
      <c r="B624" s="31"/>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4">
      <c r="A625" s="30"/>
      <c r="B625" s="31"/>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4">
      <c r="A626" s="30"/>
      <c r="B626" s="31"/>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4">
      <c r="A627" s="30"/>
      <c r="B627" s="31"/>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4">
      <c r="A628" s="30"/>
      <c r="B628" s="31"/>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4">
      <c r="A629" s="30"/>
      <c r="B629" s="31"/>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4">
      <c r="A630" s="30"/>
      <c r="B630" s="31"/>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4">
      <c r="A631" s="30"/>
      <c r="B631" s="31"/>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4">
      <c r="A632" s="30"/>
      <c r="B632" s="31"/>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4">
      <c r="A633" s="30"/>
      <c r="B633" s="31"/>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4">
      <c r="A634" s="30"/>
      <c r="B634" s="31"/>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4">
      <c r="A635" s="30"/>
      <c r="B635" s="31"/>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4">
      <c r="A636" s="30"/>
      <c r="B636" s="31"/>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4">
      <c r="A637" s="30"/>
      <c r="B637" s="31"/>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4">
      <c r="A638" s="30"/>
      <c r="B638" s="31"/>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4">
      <c r="A639" s="30"/>
      <c r="B639" s="31"/>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4">
      <c r="A640" s="30"/>
      <c r="B640" s="31"/>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4">
      <c r="A641" s="30"/>
      <c r="B641" s="31"/>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4">
      <c r="A642" s="30"/>
      <c r="B642" s="31"/>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4">
      <c r="A643" s="30"/>
      <c r="B643" s="31"/>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4">
      <c r="A644" s="30"/>
      <c r="B644" s="31"/>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4">
      <c r="A645" s="30"/>
      <c r="B645" s="31"/>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4">
      <c r="A646" s="30"/>
      <c r="B646" s="31"/>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4">
      <c r="A647" s="30"/>
      <c r="B647" s="31"/>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4">
      <c r="A648" s="30"/>
      <c r="B648" s="31"/>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4">
      <c r="A649" s="30"/>
      <c r="B649" s="31"/>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4">
      <c r="A650" s="30"/>
      <c r="B650" s="31"/>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4">
      <c r="A651" s="30"/>
      <c r="B651" s="31"/>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4">
      <c r="A652" s="30"/>
      <c r="B652" s="31"/>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4">
      <c r="A653" s="30"/>
      <c r="B653" s="31"/>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4">
      <c r="A654" s="30"/>
      <c r="B654" s="31"/>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4">
      <c r="A655" s="30"/>
      <c r="B655" s="31"/>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4">
      <c r="A656" s="30"/>
      <c r="B656" s="31"/>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4">
      <c r="A657" s="30"/>
      <c r="B657" s="31"/>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4">
      <c r="A658" s="30"/>
      <c r="B658" s="31"/>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4">
      <c r="A659" s="30"/>
      <c r="B659" s="31"/>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4">
      <c r="A660" s="30"/>
      <c r="B660" s="31"/>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4">
      <c r="A661" s="30"/>
      <c r="B661" s="31"/>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4">
      <c r="A662" s="30"/>
      <c r="B662" s="31"/>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4">
      <c r="A663" s="30"/>
      <c r="B663" s="31"/>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4">
      <c r="A664" s="30"/>
      <c r="B664" s="31"/>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4">
      <c r="A665" s="30"/>
      <c r="B665" s="31"/>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4">
      <c r="A666" s="30"/>
      <c r="B666" s="31"/>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4">
      <c r="A667" s="30"/>
      <c r="B667" s="31"/>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4">
      <c r="A668" s="30"/>
      <c r="B668" s="31"/>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4">
      <c r="A669" s="30"/>
      <c r="B669" s="31"/>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4">
      <c r="A670" s="30"/>
      <c r="B670" s="31"/>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4">
      <c r="A671" s="30"/>
      <c r="B671" s="31"/>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4">
      <c r="A672" s="30"/>
      <c r="B672" s="31"/>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4">
      <c r="A673" s="30"/>
      <c r="B673" s="31"/>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4">
      <c r="A674" s="30"/>
      <c r="B674" s="31"/>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4">
      <c r="A675" s="30"/>
      <c r="B675" s="31"/>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4">
      <c r="A676" s="30"/>
      <c r="B676" s="31"/>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4">
      <c r="A677" s="30"/>
      <c r="B677" s="31"/>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4">
      <c r="A678" s="30"/>
      <c r="B678" s="31"/>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4">
      <c r="A679" s="30"/>
      <c r="B679" s="31"/>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4">
      <c r="A680" s="30"/>
      <c r="B680" s="31"/>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4">
      <c r="A681" s="30"/>
      <c r="B681" s="31"/>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4">
      <c r="A682" s="30"/>
      <c r="B682" s="31"/>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4">
      <c r="A683" s="30"/>
      <c r="B683" s="31"/>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4">
      <c r="A684" s="30"/>
      <c r="B684" s="31"/>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4">
      <c r="A685" s="30"/>
      <c r="B685" s="31"/>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4">
      <c r="A686" s="30"/>
      <c r="B686" s="31"/>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4">
      <c r="A687" s="30"/>
      <c r="B687" s="31"/>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4">
      <c r="A688" s="30"/>
      <c r="B688" s="31"/>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4">
      <c r="A689" s="30"/>
      <c r="B689" s="31"/>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4">
      <c r="A690" s="30"/>
      <c r="B690" s="31"/>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4">
      <c r="A691" s="30"/>
      <c r="B691" s="31"/>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4">
      <c r="A692" s="30"/>
      <c r="B692" s="31"/>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4">
      <c r="A693" s="30"/>
      <c r="B693" s="31"/>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4">
      <c r="A694" s="30"/>
      <c r="B694" s="31"/>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4">
      <c r="A695" s="30"/>
      <c r="B695" s="31"/>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4">
      <c r="A696" s="30"/>
      <c r="B696" s="31"/>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4">
      <c r="A697" s="30"/>
      <c r="B697" s="31"/>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4">
      <c r="A698" s="30"/>
      <c r="B698" s="31"/>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4">
      <c r="A699" s="30"/>
      <c r="B699" s="31"/>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4">
      <c r="A700" s="30"/>
      <c r="B700" s="31"/>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4">
      <c r="A701" s="30"/>
      <c r="B701" s="31"/>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4">
      <c r="A702" s="30"/>
      <c r="B702" s="31"/>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4">
      <c r="A703" s="30"/>
      <c r="B703" s="31"/>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4">
      <c r="A704" s="30"/>
      <c r="B704" s="31"/>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4">
      <c r="A705" s="30"/>
      <c r="B705" s="31"/>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4">
      <c r="A706" s="30"/>
      <c r="B706" s="31"/>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4">
      <c r="A707" s="30"/>
      <c r="B707" s="31"/>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4">
      <c r="A708" s="30"/>
      <c r="B708" s="31"/>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4">
      <c r="A709" s="30"/>
      <c r="B709" s="31"/>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4">
      <c r="A710" s="30"/>
      <c r="B710" s="31"/>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4">
      <c r="A711" s="30"/>
      <c r="B711" s="31"/>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4">
      <c r="A712" s="30"/>
      <c r="B712" s="31"/>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4">
      <c r="A713" s="30"/>
      <c r="B713" s="31"/>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4">
      <c r="A714" s="30"/>
      <c r="B714" s="31"/>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4">
      <c r="A715" s="30"/>
      <c r="B715" s="31"/>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4">
      <c r="A716" s="30"/>
      <c r="B716" s="31"/>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4">
      <c r="A717" s="30"/>
      <c r="B717" s="31"/>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4">
      <c r="A718" s="30"/>
      <c r="B718" s="31"/>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4">
      <c r="A719" s="30"/>
      <c r="B719" s="31"/>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4">
      <c r="A720" s="30"/>
      <c r="B720" s="31"/>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4">
      <c r="A721" s="30"/>
      <c r="B721" s="31"/>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4">
      <c r="A722" s="30"/>
      <c r="B722" s="31"/>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4">
      <c r="A723" s="30"/>
      <c r="B723" s="31"/>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4">
      <c r="A724" s="30"/>
      <c r="B724" s="31"/>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4">
      <c r="A725" s="30"/>
      <c r="B725" s="31"/>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4">
      <c r="A726" s="30"/>
      <c r="B726" s="31"/>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4">
      <c r="A727" s="30"/>
      <c r="B727" s="31"/>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4">
      <c r="A728" s="30"/>
      <c r="B728" s="31"/>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4">
      <c r="A729" s="30"/>
      <c r="B729" s="31"/>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4">
      <c r="A730" s="30"/>
      <c r="B730" s="31"/>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4">
      <c r="A731" s="30"/>
      <c r="B731" s="31"/>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4">
      <c r="A732" s="30"/>
      <c r="B732" s="31"/>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4">
      <c r="A733" s="30"/>
      <c r="B733" s="31"/>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4">
      <c r="A734" s="30"/>
      <c r="B734" s="31"/>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4">
      <c r="A735" s="30"/>
      <c r="B735" s="31"/>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4">
      <c r="A736" s="30"/>
      <c r="B736" s="31"/>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4">
      <c r="A737" s="30"/>
      <c r="B737" s="31"/>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4">
      <c r="A738" s="30"/>
      <c r="B738" s="31"/>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4">
      <c r="A739" s="30"/>
      <c r="B739" s="31"/>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4">
      <c r="A740" s="30"/>
      <c r="B740" s="31"/>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4">
      <c r="A741" s="30"/>
      <c r="B741" s="31"/>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4">
      <c r="A742" s="30"/>
      <c r="B742" s="31"/>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4">
      <c r="A743" s="30"/>
      <c r="B743" s="31"/>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4">
      <c r="A744" s="30"/>
      <c r="B744" s="31"/>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4">
      <c r="A745" s="30"/>
      <c r="B745" s="31"/>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4">
      <c r="A746" s="30"/>
      <c r="B746" s="31"/>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4">
      <c r="A747" s="30"/>
      <c r="B747" s="31"/>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4">
      <c r="A748" s="30"/>
      <c r="B748" s="31"/>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4">
      <c r="A749" s="30"/>
      <c r="B749" s="31"/>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4">
      <c r="A750" s="30"/>
      <c r="B750" s="31"/>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4">
      <c r="A751" s="30"/>
      <c r="B751" s="31"/>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4">
      <c r="A752" s="30"/>
      <c r="B752" s="31"/>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4">
      <c r="A753" s="30"/>
      <c r="B753" s="31"/>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4">
      <c r="A754" s="30"/>
      <c r="B754" s="31"/>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4">
      <c r="A755" s="30"/>
      <c r="B755" s="31"/>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4">
      <c r="A756" s="30"/>
      <c r="B756" s="31"/>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4">
      <c r="A757" s="30"/>
      <c r="B757" s="31"/>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4">
      <c r="A758" s="30"/>
      <c r="B758" s="31"/>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4">
      <c r="A759" s="30"/>
      <c r="B759" s="31"/>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4">
      <c r="A760" s="30"/>
      <c r="B760" s="31"/>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4">
      <c r="A761" s="30"/>
      <c r="B761" s="31"/>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4">
      <c r="A762" s="30"/>
      <c r="B762" s="31"/>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4">
      <c r="A763" s="30"/>
      <c r="B763" s="31"/>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4">
      <c r="A764" s="30"/>
      <c r="B764" s="31"/>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4">
      <c r="A765" s="30"/>
      <c r="B765" s="31"/>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4">
      <c r="A766" s="30"/>
      <c r="B766" s="31"/>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4">
      <c r="A767" s="30"/>
      <c r="B767" s="31"/>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4">
      <c r="A768" s="30"/>
      <c r="B768" s="31"/>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4">
      <c r="A769" s="30"/>
      <c r="B769" s="31"/>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4">
      <c r="A770" s="30"/>
      <c r="B770" s="31"/>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4">
      <c r="A771" s="30"/>
      <c r="B771" s="31"/>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4">
      <c r="A772" s="30"/>
      <c r="B772" s="31"/>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4">
      <c r="A773" s="30"/>
      <c r="B773" s="31"/>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4">
      <c r="A774" s="30"/>
      <c r="B774" s="31"/>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4">
      <c r="A775" s="30"/>
      <c r="B775" s="31"/>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4">
      <c r="A776" s="30"/>
      <c r="B776" s="31"/>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4">
      <c r="A777" s="30"/>
      <c r="B777" s="31"/>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4">
      <c r="A778" s="30"/>
      <c r="B778" s="31"/>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4">
      <c r="A779" s="30"/>
      <c r="B779" s="31"/>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4">
      <c r="A780" s="30"/>
      <c r="B780" s="31"/>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4">
      <c r="A781" s="30"/>
      <c r="B781" s="31"/>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4">
      <c r="A782" s="30"/>
      <c r="B782" s="31"/>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4">
      <c r="A783" s="30"/>
      <c r="B783" s="31"/>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4">
      <c r="A784" s="30"/>
      <c r="B784" s="31"/>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4">
      <c r="A785" s="30"/>
      <c r="B785" s="31"/>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4">
      <c r="A786" s="30"/>
      <c r="B786" s="31"/>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4">
      <c r="A787" s="30"/>
      <c r="B787" s="31"/>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4">
      <c r="A788" s="30"/>
      <c r="B788" s="31"/>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4">
      <c r="A789" s="30"/>
      <c r="B789" s="31"/>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4">
      <c r="A790" s="30"/>
      <c r="B790" s="31"/>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4">
      <c r="A791" s="30"/>
      <c r="B791" s="31"/>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4">
      <c r="A792" s="30"/>
      <c r="B792" s="31"/>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4">
      <c r="A793" s="30"/>
      <c r="B793" s="31"/>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4">
      <c r="A794" s="30"/>
      <c r="B794" s="31"/>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4">
      <c r="A795" s="30"/>
      <c r="B795" s="31"/>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4">
      <c r="A796" s="30"/>
      <c r="B796" s="31"/>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4">
      <c r="A797" s="30"/>
      <c r="B797" s="31"/>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4">
      <c r="A798" s="30"/>
      <c r="B798" s="31"/>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4">
      <c r="A799" s="30"/>
      <c r="B799" s="31"/>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4">
      <c r="A800" s="30"/>
      <c r="B800" s="31"/>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4">
      <c r="A801" s="30"/>
      <c r="B801" s="31"/>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4">
      <c r="A802" s="30"/>
      <c r="B802" s="31"/>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4">
      <c r="A803" s="30"/>
      <c r="B803" s="31"/>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4">
      <c r="A804" s="30"/>
      <c r="B804" s="31"/>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4">
      <c r="A805" s="30"/>
      <c r="B805" s="31"/>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4">
      <c r="A806" s="30"/>
      <c r="B806" s="31"/>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4">
      <c r="A807" s="30"/>
      <c r="B807" s="31"/>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4">
      <c r="A808" s="30"/>
      <c r="B808" s="31"/>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4">
      <c r="A809" s="30"/>
      <c r="B809" s="31"/>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4">
      <c r="A810" s="30"/>
      <c r="B810" s="31"/>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4">
      <c r="A811" s="30"/>
      <c r="B811" s="31"/>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4">
      <c r="A812" s="30"/>
      <c r="B812" s="31"/>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4">
      <c r="A813" s="30"/>
      <c r="B813" s="31"/>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4">
      <c r="A814" s="30"/>
      <c r="B814" s="31"/>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4">
      <c r="A815" s="30"/>
      <c r="B815" s="31"/>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4">
      <c r="A816" s="30"/>
      <c r="B816" s="31"/>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4">
      <c r="A817" s="30"/>
      <c r="B817" s="31"/>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4">
      <c r="A818" s="30"/>
      <c r="B818" s="31"/>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4">
      <c r="A819" s="30"/>
      <c r="B819" s="31"/>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4">
      <c r="A820" s="30"/>
      <c r="B820" s="31"/>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4">
      <c r="A821" s="30"/>
      <c r="B821" s="31"/>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4">
      <c r="A822" s="30"/>
      <c r="B822" s="31"/>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4">
      <c r="A823" s="30"/>
      <c r="B823" s="31"/>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4">
      <c r="A824" s="30"/>
      <c r="B824" s="31"/>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4">
      <c r="A825" s="30"/>
      <c r="B825" s="31"/>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4">
      <c r="A826" s="30"/>
      <c r="B826" s="31"/>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4">
      <c r="A827" s="30"/>
      <c r="B827" s="31"/>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4">
      <c r="A828" s="30"/>
      <c r="B828" s="31"/>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4">
      <c r="A829" s="30"/>
      <c r="B829" s="31"/>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4">
      <c r="A830" s="30"/>
      <c r="B830" s="31"/>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4">
      <c r="A831" s="30"/>
      <c r="B831" s="31"/>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4">
      <c r="A832" s="30"/>
      <c r="B832" s="31"/>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4">
      <c r="A833" s="30"/>
      <c r="B833" s="31"/>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4">
      <c r="A834" s="30"/>
      <c r="B834" s="31"/>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4">
      <c r="A835" s="30"/>
      <c r="B835" s="31"/>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4">
      <c r="A836" s="30"/>
      <c r="B836" s="31"/>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4">
      <c r="A837" s="30"/>
      <c r="B837" s="31"/>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4">
      <c r="A838" s="30"/>
      <c r="B838" s="31"/>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4">
      <c r="A839" s="30"/>
      <c r="B839" s="31"/>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4">
      <c r="A840" s="30"/>
      <c r="B840" s="31"/>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4">
      <c r="A841" s="30"/>
      <c r="B841" s="31"/>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4">
      <c r="A842" s="30"/>
      <c r="B842" s="31"/>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4">
      <c r="A843" s="30"/>
      <c r="B843" s="31"/>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4">
      <c r="A844" s="30"/>
      <c r="B844" s="31"/>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4">
      <c r="A845" s="30"/>
      <c r="B845" s="31"/>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4">
      <c r="A846" s="30"/>
      <c r="B846" s="31"/>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4">
      <c r="A847" s="30"/>
      <c r="B847" s="31"/>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4">
      <c r="A848" s="30"/>
      <c r="B848" s="31"/>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4">
      <c r="A849" s="30"/>
      <c r="B849" s="31"/>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4">
      <c r="A850" s="30"/>
      <c r="B850" s="31"/>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4">
      <c r="A851" s="30"/>
      <c r="B851" s="31"/>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4">
      <c r="A852" s="30"/>
      <c r="B852" s="31"/>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4">
      <c r="A853" s="30"/>
      <c r="B853" s="31"/>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4">
      <c r="A854" s="30"/>
      <c r="B854" s="31"/>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4">
      <c r="A855" s="30"/>
      <c r="B855" s="31"/>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4">
      <c r="A856" s="30"/>
      <c r="B856" s="31"/>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4">
      <c r="A857" s="30"/>
      <c r="B857" s="31"/>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4">
      <c r="A858" s="30"/>
      <c r="B858" s="31"/>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4">
      <c r="A859" s="30"/>
      <c r="B859" s="31"/>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4">
      <c r="A860" s="30"/>
      <c r="B860" s="31"/>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4">
      <c r="A861" s="30"/>
      <c r="B861" s="31"/>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4">
      <c r="A862" s="30"/>
      <c r="B862" s="31"/>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4">
      <c r="A863" s="30"/>
      <c r="B863" s="31"/>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4">
      <c r="A864" s="30"/>
      <c r="B864" s="31"/>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4">
      <c r="A865" s="30"/>
      <c r="B865" s="31"/>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4">
      <c r="A866" s="30"/>
      <c r="B866" s="31"/>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4">
      <c r="A867" s="30"/>
      <c r="B867" s="31"/>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4">
      <c r="A868" s="30"/>
      <c r="B868" s="31"/>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4">
      <c r="A869" s="30"/>
      <c r="B869" s="31"/>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4">
      <c r="A870" s="30"/>
      <c r="B870" s="31"/>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4">
      <c r="A871" s="30"/>
      <c r="B871" s="31"/>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4">
      <c r="A872" s="30"/>
      <c r="B872" s="31"/>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4">
      <c r="A873" s="30"/>
      <c r="B873" s="31"/>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4">
      <c r="A874" s="30"/>
      <c r="B874" s="31"/>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4">
      <c r="A875" s="30"/>
      <c r="B875" s="31"/>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4">
      <c r="A876" s="30"/>
      <c r="B876" s="31"/>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4">
      <c r="A877" s="30"/>
      <c r="B877" s="31"/>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4">
      <c r="A878" s="30"/>
      <c r="B878" s="31"/>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4">
      <c r="A879" s="30"/>
      <c r="B879" s="31"/>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4">
      <c r="A880" s="30"/>
      <c r="B880" s="31"/>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4">
      <c r="A881" s="30"/>
      <c r="B881" s="31"/>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4">
      <c r="A882" s="30"/>
      <c r="B882" s="31"/>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4">
      <c r="A883" s="30"/>
      <c r="B883" s="31"/>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4">
      <c r="A884" s="30"/>
      <c r="B884" s="31"/>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4">
      <c r="A885" s="30"/>
      <c r="B885" s="31"/>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4">
      <c r="A886" s="30"/>
      <c r="B886" s="31"/>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4">
      <c r="A887" s="30"/>
      <c r="B887" s="31"/>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4">
      <c r="A888" s="30"/>
      <c r="B888" s="31"/>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4">
      <c r="A889" s="30"/>
      <c r="B889" s="31"/>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4">
      <c r="A890" s="30"/>
      <c r="B890" s="31"/>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4">
      <c r="A891" s="30"/>
      <c r="B891" s="31"/>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4">
      <c r="A892" s="30"/>
      <c r="B892" s="31"/>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4">
      <c r="A893" s="30"/>
      <c r="B893" s="31"/>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4">
      <c r="A894" s="30"/>
      <c r="B894" s="31"/>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4">
      <c r="A895" s="30"/>
      <c r="B895" s="31"/>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4">
      <c r="A896" s="30"/>
      <c r="B896" s="31"/>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4">
      <c r="A897" s="30"/>
      <c r="B897" s="31"/>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4">
      <c r="A898" s="30"/>
      <c r="B898" s="31"/>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4">
      <c r="A899" s="30"/>
      <c r="B899" s="31"/>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4">
      <c r="A900" s="30"/>
      <c r="B900" s="31"/>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4">
      <c r="A901" s="30"/>
      <c r="B901" s="31"/>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4">
      <c r="A902" s="30"/>
      <c r="B902" s="31"/>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4">
      <c r="A903" s="30"/>
      <c r="B903" s="31"/>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4">
      <c r="A904" s="30"/>
      <c r="B904" s="31"/>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4">
      <c r="A905" s="30"/>
      <c r="B905" s="31"/>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4">
      <c r="A906" s="30"/>
      <c r="B906" s="31"/>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4">
      <c r="A907" s="30"/>
      <c r="B907" s="31"/>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4">
      <c r="A908" s="30"/>
      <c r="B908" s="31"/>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4">
      <c r="A909" s="30"/>
      <c r="B909" s="31"/>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4">
      <c r="A910" s="30"/>
      <c r="B910" s="31"/>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4">
      <c r="A911" s="30"/>
      <c r="B911" s="31"/>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4">
      <c r="A912" s="30"/>
      <c r="B912" s="31"/>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4">
      <c r="A913" s="30"/>
      <c r="B913" s="31"/>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4">
      <c r="A914" s="30"/>
      <c r="B914" s="31"/>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4">
      <c r="A915" s="30"/>
      <c r="B915" s="31"/>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4">
      <c r="A916" s="30"/>
      <c r="B916" s="31"/>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4">
      <c r="A917" s="30"/>
      <c r="B917" s="31"/>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4">
      <c r="A918" s="30"/>
      <c r="B918" s="31"/>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4">
      <c r="A919" s="30"/>
      <c r="B919" s="31"/>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4">
      <c r="A920" s="30"/>
      <c r="B920" s="31"/>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4">
      <c r="A921" s="30"/>
      <c r="B921" s="31"/>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4">
      <c r="A922" s="30"/>
      <c r="B922" s="31"/>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4">
      <c r="A923" s="30"/>
      <c r="B923" s="31"/>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4">
      <c r="A924" s="30"/>
      <c r="B924" s="31"/>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4">
      <c r="A925" s="30"/>
      <c r="B925" s="31"/>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4">
      <c r="A926" s="30"/>
      <c r="B926" s="31"/>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4">
      <c r="A927" s="30"/>
      <c r="B927" s="31"/>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4">
      <c r="A928" s="30"/>
      <c r="B928" s="31"/>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4">
      <c r="A929" s="30"/>
      <c r="B929" s="31"/>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4">
      <c r="A930" s="30"/>
      <c r="B930" s="31"/>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4">
      <c r="A931" s="30"/>
      <c r="B931" s="31"/>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4">
      <c r="A932" s="30"/>
      <c r="B932" s="31"/>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4">
      <c r="A933" s="30"/>
      <c r="B933" s="31"/>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4">
      <c r="A934" s="30"/>
      <c r="B934" s="31"/>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4">
      <c r="A935" s="30"/>
      <c r="B935" s="31"/>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4">
      <c r="A936" s="30"/>
      <c r="B936" s="31"/>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4">
      <c r="A937" s="30"/>
      <c r="B937" s="31"/>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4">
      <c r="A938" s="30"/>
      <c r="B938" s="31"/>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4">
      <c r="A939" s="30"/>
      <c r="B939" s="31"/>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4">
      <c r="A940" s="30"/>
      <c r="B940" s="31"/>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4">
      <c r="A941" s="30"/>
      <c r="B941" s="31"/>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4">
      <c r="A942" s="30"/>
      <c r="B942" s="31"/>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4">
      <c r="A943" s="30"/>
      <c r="B943" s="31"/>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4">
      <c r="A944" s="30"/>
      <c r="B944" s="31"/>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4">
      <c r="A945" s="30"/>
      <c r="B945" s="31"/>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4">
      <c r="A946" s="30"/>
      <c r="B946" s="31"/>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4">
      <c r="A947" s="30"/>
      <c r="B947" s="31"/>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4">
      <c r="A948" s="30"/>
      <c r="B948" s="31"/>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4">
      <c r="A949" s="30"/>
      <c r="B949" s="31"/>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4">
      <c r="A950" s="30"/>
      <c r="B950" s="31"/>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4">
      <c r="A951" s="30"/>
      <c r="B951" s="31"/>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4">
      <c r="A952" s="30"/>
      <c r="B952" s="31"/>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4">
      <c r="A953" s="30"/>
      <c r="B953" s="31"/>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4">
      <c r="A954" s="30"/>
      <c r="B954" s="31"/>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4">
      <c r="A955" s="30"/>
      <c r="B955" s="31"/>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4">
      <c r="A956" s="30"/>
      <c r="B956" s="31"/>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4">
      <c r="A957" s="30"/>
      <c r="B957" s="31"/>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4">
      <c r="A958" s="30"/>
      <c r="B958" s="31"/>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4">
      <c r="A959" s="30"/>
      <c r="B959" s="31"/>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4">
      <c r="A960" s="30"/>
      <c r="B960" s="31"/>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4">
      <c r="A961" s="30"/>
      <c r="B961" s="31"/>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4">
      <c r="A962" s="30"/>
      <c r="B962" s="31"/>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4">
      <c r="A963" s="30"/>
      <c r="B963" s="31"/>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4">
      <c r="A964" s="30"/>
      <c r="B964" s="31"/>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4">
      <c r="A965" s="30"/>
      <c r="B965" s="31"/>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4">
      <c r="A966" s="30"/>
      <c r="B966" s="31"/>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4">
      <c r="A967" s="30"/>
      <c r="B967" s="31"/>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4">
      <c r="A968" s="30"/>
      <c r="B968" s="31"/>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4">
      <c r="A969" s="30"/>
      <c r="B969" s="31"/>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4">
      <c r="A970" s="30"/>
      <c r="B970" s="31"/>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4">
      <c r="A971" s="30"/>
      <c r="B971" s="31"/>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4">
      <c r="A972" s="30"/>
      <c r="B972" s="31"/>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4">
      <c r="A973" s="30"/>
      <c r="B973" s="31"/>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4">
      <c r="A974" s="30"/>
      <c r="B974" s="31"/>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4">
      <c r="A975" s="30"/>
      <c r="B975" s="31"/>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4">
      <c r="A976" s="30"/>
      <c r="B976" s="31"/>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4">
      <c r="A977" s="30"/>
      <c r="B977" s="31"/>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4">
      <c r="A978" s="30"/>
      <c r="B978" s="31"/>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4">
      <c r="A979" s="30"/>
      <c r="B979" s="31"/>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4">
      <c r="A980" s="30"/>
      <c r="B980" s="31"/>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4">
      <c r="A981" s="30"/>
      <c r="B981" s="31"/>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4">
      <c r="A982" s="30"/>
      <c r="B982" s="31"/>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4">
      <c r="A983" s="30"/>
      <c r="B983" s="31"/>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4">
      <c r="A984" s="30"/>
      <c r="B984" s="31"/>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4">
      <c r="A985" s="30"/>
      <c r="B985" s="31"/>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4">
      <c r="A986" s="30"/>
      <c r="B986" s="31"/>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4">
      <c r="A987" s="30"/>
      <c r="B987" s="31"/>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4">
      <c r="A988" s="30"/>
      <c r="B988" s="31"/>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4">
      <c r="A989" s="30"/>
      <c r="B989" s="31"/>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4">
      <c r="A990" s="30"/>
      <c r="B990" s="31"/>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4">
      <c r="A991" s="30"/>
      <c r="B991" s="31"/>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4">
      <c r="A992" s="30"/>
      <c r="B992" s="31"/>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4">
      <c r="A993" s="30"/>
      <c r="B993" s="31"/>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4">
      <c r="A994" s="30"/>
      <c r="B994" s="31"/>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4">
      <c r="A995" s="30"/>
      <c r="B995" s="31"/>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4">
      <c r="A996" s="30"/>
      <c r="B996" s="31"/>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4">
      <c r="A997" s="30"/>
      <c r="B997" s="31"/>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14">
      <c r="A998" s="30"/>
      <c r="B998" s="31"/>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14">
      <c r="A999" s="30"/>
      <c r="B999" s="31"/>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14">
      <c r="A1000" s="30"/>
      <c r="B1000" s="31"/>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db.data</vt:lpstr>
      <vt:lpstr>viremia reports</vt:lpstr>
      <vt:lpstr>molecular prevalence reports</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ELIZABETH LINARES ALCANTARA</cp:lastModifiedBy>
  <dcterms:created xsi:type="dcterms:W3CDTF">2025-08-15T00:43:12Z</dcterms:created>
  <dcterms:modified xsi:type="dcterms:W3CDTF">2025-08-15T00:43:22Z</dcterms:modified>
</cp:coreProperties>
</file>