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elizabethpoggie/Desktop/"/>
    </mc:Choice>
  </mc:AlternateContent>
  <xr:revisionPtr revIDLastSave="0" documentId="13_ncr:1_{32ACE9F1-2F1A-7244-8DB8-5BB2D71E68A7}" xr6:coauthVersionLast="47" xr6:coauthVersionMax="47" xr10:uidLastSave="{00000000-0000-0000-0000-000000000000}"/>
  <bookViews>
    <workbookView xWindow="32880" yWindow="-2540" windowWidth="29400" windowHeight="18480" xr2:uid="{00000000-000D-0000-FFFF-FFFF00000000}"/>
  </bookViews>
  <sheets>
    <sheet name="Solutions" sheetId="2" r:id="rId1"/>
  </sheets>
  <definedNames>
    <definedName name="allGrad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7" i="2"/>
  <c r="J8" i="2"/>
  <c r="J15" i="2"/>
  <c r="J16" i="2"/>
  <c r="J18" i="2"/>
  <c r="J23" i="2"/>
  <c r="J26" i="2"/>
  <c r="J27" i="2"/>
  <c r="E32" i="2"/>
  <c r="D32" i="2"/>
  <c r="F32" i="2" s="1"/>
  <c r="J32" i="2" s="1"/>
  <c r="E31" i="2"/>
  <c r="D31" i="2"/>
  <c r="F31" i="2" s="1"/>
  <c r="J31" i="2" s="1"/>
  <c r="E30" i="2"/>
  <c r="D30" i="2"/>
  <c r="F30" i="2" s="1"/>
  <c r="J30" i="2" s="1"/>
  <c r="E29" i="2"/>
  <c r="D29" i="2"/>
  <c r="F29" i="2" s="1"/>
  <c r="J29" i="2" s="1"/>
  <c r="E28" i="2"/>
  <c r="D28" i="2"/>
  <c r="F28" i="2" s="1"/>
  <c r="J28" i="2" s="1"/>
  <c r="E27" i="2"/>
  <c r="D27" i="2"/>
  <c r="F27" i="2" s="1"/>
  <c r="E26" i="2"/>
  <c r="D26" i="2"/>
  <c r="F26" i="2" s="1"/>
  <c r="E25" i="2"/>
  <c r="D25" i="2"/>
  <c r="F25" i="2" s="1"/>
  <c r="J25" i="2" s="1"/>
  <c r="E24" i="2"/>
  <c r="D24" i="2"/>
  <c r="F24" i="2" s="1"/>
  <c r="J24" i="2" s="1"/>
  <c r="F23" i="2"/>
  <c r="E23" i="2"/>
  <c r="D23" i="2"/>
  <c r="E22" i="2"/>
  <c r="D22" i="2"/>
  <c r="F22" i="2" s="1"/>
  <c r="J22" i="2" s="1"/>
  <c r="E21" i="2"/>
  <c r="D21" i="2"/>
  <c r="F21" i="2" s="1"/>
  <c r="J21" i="2" s="1"/>
  <c r="E20" i="2"/>
  <c r="D20" i="2"/>
  <c r="F20" i="2" s="1"/>
  <c r="J20" i="2" s="1"/>
  <c r="E19" i="2"/>
  <c r="D19" i="2"/>
  <c r="F19" i="2" s="1"/>
  <c r="J19" i="2" s="1"/>
  <c r="E18" i="2"/>
  <c r="D18" i="2"/>
  <c r="F18" i="2" s="1"/>
  <c r="E17" i="2"/>
  <c r="D17" i="2"/>
  <c r="F17" i="2" s="1"/>
  <c r="J17" i="2" s="1"/>
  <c r="E16" i="2"/>
  <c r="D16" i="2"/>
  <c r="F16" i="2" s="1"/>
  <c r="E15" i="2"/>
  <c r="D15" i="2"/>
  <c r="F15" i="2" s="1"/>
  <c r="E14" i="2"/>
  <c r="D14" i="2"/>
  <c r="F14" i="2" s="1"/>
  <c r="J14" i="2" s="1"/>
  <c r="E13" i="2"/>
  <c r="D13" i="2"/>
  <c r="F13" i="2" s="1"/>
  <c r="J13" i="2" s="1"/>
  <c r="E12" i="2"/>
  <c r="D12" i="2"/>
  <c r="F12" i="2" s="1"/>
  <c r="J12" i="2" s="1"/>
  <c r="E11" i="2"/>
  <c r="D11" i="2"/>
  <c r="F11" i="2" s="1"/>
  <c r="J11" i="2" s="1"/>
  <c r="E10" i="2"/>
  <c r="D10" i="2"/>
  <c r="F10" i="2" s="1"/>
  <c r="J10" i="2" s="1"/>
  <c r="E9" i="2"/>
  <c r="D9" i="2"/>
  <c r="F9" i="2" s="1"/>
  <c r="J9" i="2" s="1"/>
  <c r="E8" i="2"/>
  <c r="D8" i="2"/>
  <c r="F8" i="2" s="1"/>
  <c r="E7" i="2"/>
  <c r="D7" i="2"/>
  <c r="F7" i="2" s="1"/>
  <c r="E6" i="2"/>
  <c r="D6" i="2"/>
  <c r="F6" i="2" s="1"/>
  <c r="J6" i="2" s="1"/>
  <c r="E5" i="2"/>
  <c r="D5" i="2"/>
  <c r="F5" i="2" s="1"/>
  <c r="J5" i="2" s="1"/>
  <c r="E4" i="2"/>
  <c r="D4" i="2"/>
  <c r="F4" i="2" s="1"/>
  <c r="J4" i="2" s="1"/>
  <c r="E3" i="2"/>
  <c r="D3" i="2"/>
  <c r="F3" i="2" s="1"/>
  <c r="J3" i="2" s="1"/>
  <c r="E2" i="2"/>
  <c r="D2" i="2"/>
  <c r="F2" i="2" s="1"/>
  <c r="B57" i="2" l="1"/>
  <c r="B41" i="2"/>
  <c r="B39" i="2"/>
  <c r="B60" i="2"/>
  <c r="B44" i="2"/>
  <c r="B56" i="2"/>
  <c r="B40" i="2"/>
  <c r="B47" i="2"/>
  <c r="B46" i="2"/>
  <c r="B38" i="2"/>
  <c r="B45" i="2"/>
  <c r="B59" i="2"/>
  <c r="B43" i="2"/>
  <c r="B58" i="2"/>
  <c r="B42" i="2"/>
</calcChain>
</file>

<file path=xl/sharedStrings.xml><?xml version="1.0" encoding="utf-8"?>
<sst xmlns="http://schemas.openxmlformats.org/spreadsheetml/2006/main" count="94" uniqueCount="64">
  <si>
    <t>Student name</t>
  </si>
  <si>
    <t>Student ID</t>
  </si>
  <si>
    <t>Anastasopoulos, Marcus</t>
  </si>
  <si>
    <t>Angnatuk David, Tyrone</t>
  </si>
  <si>
    <t>Arizaga Hu, Claudia Shuqi</t>
  </si>
  <si>
    <t>Azmy, Clara Farag Maher</t>
  </si>
  <si>
    <t>Baig, Rayyan</t>
  </si>
  <si>
    <t>Bendahan, Lianna</t>
  </si>
  <si>
    <t>Bharwani, Anika</t>
  </si>
  <si>
    <t>Bouaboub, Fatima</t>
  </si>
  <si>
    <t>Capusan, Maria Izabela</t>
  </si>
  <si>
    <t>Cormier, Alice</t>
  </si>
  <si>
    <t>Damiano, Sebastian</t>
  </si>
  <si>
    <t>Delli Colli, Nicholas</t>
  </si>
  <si>
    <t>Desbiens, Evelyne</t>
  </si>
  <si>
    <t>Dizazzo, Carina</t>
  </si>
  <si>
    <t>Dryden, Ayomide</t>
  </si>
  <si>
    <t>Essoh, Coletty Rhode Wendy</t>
  </si>
  <si>
    <t>Farrugia, Angelica</t>
  </si>
  <si>
    <t>Götz, Marcus</t>
  </si>
  <si>
    <t>Han, Sarah Sooyun</t>
  </si>
  <si>
    <t>Marcoux, Victoria</t>
  </si>
  <si>
    <t>Martinez Herrera, Camila</t>
  </si>
  <si>
    <t>Mascia, Giuseppe</t>
  </si>
  <si>
    <t>Mignacca, Viviana</t>
  </si>
  <si>
    <t>Mukherjee, Henrick</t>
  </si>
  <si>
    <t>Nguyen, An Ha</t>
  </si>
  <si>
    <t>Randhawa, Gagandeep</t>
  </si>
  <si>
    <t>Rattan, Mansahib</t>
  </si>
  <si>
    <t>Singh, Armaan</t>
  </si>
  <si>
    <t>Strickland, Willow</t>
  </si>
  <si>
    <t>Vasiliou, Despina</t>
  </si>
  <si>
    <t>Waneskehian, Sol</t>
  </si>
  <si>
    <t>Grade Distribution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</si>
  <si>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</si>
  <si>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</si>
  <si>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</si>
  <si>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</si>
  <si>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</si>
  <si>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</si>
  <si>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</si>
  <si>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</si>
  <si>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</si>
  <si>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Reporting</t>
  </si>
  <si>
    <t>avg (mean)</t>
  </si>
  <si>
    <t>median</t>
  </si>
  <si>
    <t>standard dev</t>
  </si>
  <si>
    <t>max</t>
  </si>
  <si>
    <t>min</t>
  </si>
  <si>
    <t>Comment</t>
  </si>
  <si>
    <t>%</t>
  </si>
  <si>
    <t># days late</t>
  </si>
  <si>
    <t># mistakes</t>
  </si>
  <si>
    <t>completed?</t>
  </si>
  <si>
    <t xml:space="preserve">yes </t>
  </si>
  <si>
    <t>Metrics</t>
  </si>
  <si>
    <t>total</t>
  </si>
  <si>
    <t>20</t>
  </si>
  <si>
    <t>penalty per mistake</t>
  </si>
  <si>
    <t>1</t>
  </si>
  <si>
    <t>% penalty for late</t>
  </si>
  <si>
    <t>0.1</t>
  </si>
  <si>
    <t>bonus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</si>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</sst>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5" formatCode="0.0"/>
  </numFmts>
  <fonts count="8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rgb="FF000000"/>
      <name val="Google Sans Mono"/>
    </font>
    <font>
      <sz val="9"/>
      <color rgb="FF000000"/>
      <name val="&quot;Google Sans Mono&quot;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horizontal="center" vertical="top"/>
    </xf>
    <xf numFmtId="0" fontId="4" fillId="0" borderId="1" xfId="0" applyFont="1" applyBorder="1"/>
    <xf numFmtId="49" fontId="3" fillId="0" borderId="1" xfId="0" applyNumberFormat="1" applyFont="1" applyBorder="1"/>
    <xf numFmtId="0" fontId="3" fillId="2" borderId="0" xfId="0" applyFont="1" applyFill="1"/>
    <xf numFmtId="49" fontId="3" fillId="0" borderId="0" xfId="0" applyNumberFormat="1" applyFont="1"/>
    <xf numFmtId="164" fontId="3" fillId="2" borderId="0" xfId="0" applyNumberFormat="1" applyFont="1" applyFill="1" applyAlignment="1">
      <alignment horizontal="left"/>
    </xf>
    <xf numFmtId="0" fontId="5" fillId="2" borderId="0" xfId="0" applyFont="1" applyFill="1"/>
    <xf numFmtId="10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wrapText="1"/>
    </xf>
    <xf numFmtId="165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3" borderId="0" xfId="0" applyFont="1" applyFill="1"/>
    <xf numFmtId="0" fontId="3" fillId="0" borderId="0" xfId="0" applyFont="1" applyAlignment="1">
      <alignment horizontal="right"/>
    </xf>
    <xf numFmtId="0" fontId="2" fillId="3" borderId="0" xfId="0" applyFont="1" applyFill="1"/>
    <xf numFmtId="0" fontId="3" fillId="0" borderId="0" xfId="0" applyFont="1"/>
    <xf numFmtId="10" fontId="3" fillId="0" borderId="0" xfId="0" applyNumberFormat="1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Grade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Solutions!$A$38:$A$47</c:f>
              <c:strCache>
                <c:ptCount val="10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90+</c:v>
                </c:pt>
              </c:strCache>
            </c:strRef>
          </c:cat>
          <c:val>
            <c:numRef>
              <c:f>Solutions!$B$38:$B$47</c:f>
              <c:numCache>
                <c:formatCode>@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D0E-1A4C-906A-5F99C33C6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347726"/>
        <c:axId val="852301793"/>
      </c:barChart>
      <c:catAx>
        <c:axId val="227347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2301793"/>
        <c:crosses val="autoZero"/>
        <c:auto val="1"/>
        <c:lblAlgn val="ctr"/>
        <c:lblOffset val="100"/>
        <c:noMultiLvlLbl val="1"/>
      </c:catAx>
      <c:valAx>
        <c:axId val="852301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73477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35</xdr:row>
      <xdr:rowOff>44450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60"/>
  <sheetViews>
    <sheetView tabSelected="1" workbookViewId="0">
      <pane ySplit="1" topLeftCell="A2" activePane="bottomLeft" state="frozen"/>
      <selection pane="bottomLeft" activeCell="H15" sqref="H15"/>
    </sheetView>
  </sheetViews>
  <sheetFormatPr baseColWidth="10" defaultColWidth="12.6640625" defaultRowHeight="15.75" customHeight="1"/>
  <cols>
    <col min="1" max="1" width="24" customWidth="1"/>
    <col min="2" max="2" width="22.1640625" customWidth="1"/>
  </cols>
  <sheetData>
    <row r="1" spans="1:24" ht="15.75" customHeight="1">
      <c r="A1" s="17"/>
      <c r="B1" s="17" t="s">
        <v>0</v>
      </c>
      <c r="C1" s="18" t="s">
        <v>1</v>
      </c>
      <c r="D1" s="19"/>
      <c r="E1" s="20" t="s">
        <v>49</v>
      </c>
      <c r="F1" s="21" t="s">
        <v>50</v>
      </c>
      <c r="G1" s="22" t="s">
        <v>51</v>
      </c>
      <c r="H1" s="17" t="s">
        <v>52</v>
      </c>
      <c r="I1" s="23" t="s">
        <v>53</v>
      </c>
      <c r="J1" s="30" t="s">
        <v>63</v>
      </c>
      <c r="K1" s="17"/>
      <c r="L1" s="17"/>
      <c r="M1" s="17"/>
      <c r="N1" s="17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24" ht="15.75" customHeight="1">
      <c r="A2" s="4"/>
      <c r="B2" s="3" t="s">
        <v>2</v>
      </c>
      <c r="C2" s="4">
        <v>1846988</v>
      </c>
      <c r="D2" s="6">
        <f t="shared" ref="D2:D32" si="0">(B$50 - H2*B$51)* (1 - B$52 * G2)</f>
        <v>20</v>
      </c>
      <c r="E2" s="25" t="str">
        <f t="shared" ref="E2:E32" si="1">IF(I2="yes", "Please refer back to the original assignment link for detailed feedback", IF(I2="no", "missing submission :( Even if your work is incomplete, I give partial marks!!", "Please refer back to the original assignment link for detailed feedback"))</f>
        <v>Please refer back to the original assignment link for detailed feedback</v>
      </c>
      <c r="F2" s="1">
        <f t="shared" ref="F2:F32" si="2">ROUND(D2/$B$50, 2)</f>
        <v>1</v>
      </c>
      <c r="G2" s="1">
        <v>0</v>
      </c>
      <c r="I2" s="26" t="s">
        <v>54</v>
      </c>
      <c r="J2" t="str">
        <f>IF(F2&gt;=0.6, "PASS", "FAIL")</f>
        <v>PASS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6"/>
      <c r="B3" s="5" t="s">
        <v>3</v>
      </c>
      <c r="C3" s="6">
        <v>6312080</v>
      </c>
      <c r="D3" s="6">
        <f t="shared" si="0"/>
        <v>20</v>
      </c>
      <c r="E3" s="25" t="str">
        <f t="shared" si="1"/>
        <v>Please refer back to the original assignment link for detailed feedback</v>
      </c>
      <c r="F3" s="1">
        <f t="shared" si="2"/>
        <v>1</v>
      </c>
      <c r="G3" s="1">
        <v>0</v>
      </c>
      <c r="H3" s="1"/>
      <c r="I3" s="26" t="s">
        <v>54</v>
      </c>
      <c r="J3" t="str">
        <f>IF(F3&gt;=0.6, "PASS", "FAIL")</f>
        <v>PASS</v>
      </c>
    </row>
    <row r="4" spans="1:24" ht="15.75" customHeight="1">
      <c r="A4" s="4"/>
      <c r="B4" s="3" t="s">
        <v>4</v>
      </c>
      <c r="C4" s="4">
        <v>2493149</v>
      </c>
      <c r="D4" s="6">
        <f t="shared" si="0"/>
        <v>20</v>
      </c>
      <c r="E4" s="25" t="str">
        <f t="shared" si="1"/>
        <v>Please refer back to the original assignment link for detailed feedback</v>
      </c>
      <c r="F4" s="1">
        <f t="shared" si="2"/>
        <v>1</v>
      </c>
      <c r="G4" s="1">
        <v>0</v>
      </c>
      <c r="I4" s="26" t="s">
        <v>54</v>
      </c>
      <c r="J4" t="str">
        <f t="shared" ref="J4:J32" si="3">IF(F4&gt;=0.6, "PASS", "FAIL")</f>
        <v>PASS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6"/>
      <c r="B5" s="5" t="s">
        <v>5</v>
      </c>
      <c r="C5" s="6">
        <v>2469894</v>
      </c>
      <c r="D5" s="6">
        <f t="shared" si="0"/>
        <v>20</v>
      </c>
      <c r="E5" s="25" t="str">
        <f t="shared" si="1"/>
        <v>Please refer back to the original assignment link for detailed feedback</v>
      </c>
      <c r="F5" s="1">
        <f t="shared" si="2"/>
        <v>1</v>
      </c>
      <c r="G5" s="1">
        <v>0</v>
      </c>
      <c r="I5" s="26" t="s">
        <v>54</v>
      </c>
      <c r="J5" t="str">
        <f t="shared" si="3"/>
        <v>PASS</v>
      </c>
    </row>
    <row r="6" spans="1:24" ht="15.75" customHeight="1">
      <c r="A6" s="4"/>
      <c r="B6" s="3" t="s">
        <v>6</v>
      </c>
      <c r="C6" s="4">
        <v>2242427</v>
      </c>
      <c r="D6" s="6">
        <f t="shared" si="0"/>
        <v>20</v>
      </c>
      <c r="E6" s="25" t="str">
        <f t="shared" si="1"/>
        <v>Please refer back to the original assignment link for detailed feedback</v>
      </c>
      <c r="F6" s="1">
        <f t="shared" si="2"/>
        <v>1</v>
      </c>
      <c r="G6" s="1">
        <v>0</v>
      </c>
      <c r="I6" s="26" t="s">
        <v>54</v>
      </c>
      <c r="J6" t="str">
        <f t="shared" si="3"/>
        <v>PASS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6"/>
      <c r="B7" s="5" t="s">
        <v>7</v>
      </c>
      <c r="C7" s="6">
        <v>6293928</v>
      </c>
      <c r="D7" s="6">
        <f t="shared" si="0"/>
        <v>20</v>
      </c>
      <c r="E7" s="25" t="str">
        <f t="shared" si="1"/>
        <v>Please refer back to the original assignment link for detailed feedback</v>
      </c>
      <c r="F7" s="1">
        <f t="shared" si="2"/>
        <v>1</v>
      </c>
      <c r="G7" s="1">
        <v>0</v>
      </c>
      <c r="I7" s="26" t="s">
        <v>54</v>
      </c>
      <c r="J7" t="str">
        <f t="shared" si="3"/>
        <v>PASS</v>
      </c>
    </row>
    <row r="8" spans="1:24" ht="15.75" customHeight="1">
      <c r="A8" s="4"/>
      <c r="B8" s="3" t="s">
        <v>8</v>
      </c>
      <c r="C8" s="4">
        <v>2388668</v>
      </c>
      <c r="D8" s="6">
        <f t="shared" si="0"/>
        <v>20</v>
      </c>
      <c r="E8" s="25" t="str">
        <f t="shared" si="1"/>
        <v>Please refer back to the original assignment link for detailed feedback</v>
      </c>
      <c r="F8" s="1">
        <f t="shared" si="2"/>
        <v>1</v>
      </c>
      <c r="G8" s="1">
        <v>0</v>
      </c>
      <c r="I8" s="26" t="s">
        <v>54</v>
      </c>
      <c r="J8" t="str">
        <f t="shared" si="3"/>
        <v>PASS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6"/>
      <c r="B9" s="5" t="s">
        <v>9</v>
      </c>
      <c r="C9" s="6">
        <v>6234623</v>
      </c>
      <c r="D9" s="6">
        <f t="shared" si="0"/>
        <v>20</v>
      </c>
      <c r="E9" s="25" t="str">
        <f t="shared" si="1"/>
        <v>Please refer back to the original assignment link for detailed feedback</v>
      </c>
      <c r="F9" s="1">
        <f t="shared" si="2"/>
        <v>1</v>
      </c>
      <c r="G9" s="1">
        <v>0</v>
      </c>
      <c r="I9" s="26" t="s">
        <v>54</v>
      </c>
      <c r="J9" t="str">
        <f t="shared" si="3"/>
        <v>PASS</v>
      </c>
    </row>
    <row r="10" spans="1:24" ht="15.75" customHeight="1">
      <c r="A10" s="4"/>
      <c r="B10" s="3" t="s">
        <v>10</v>
      </c>
      <c r="C10" s="4">
        <v>2489556</v>
      </c>
      <c r="D10" s="6">
        <f t="shared" si="0"/>
        <v>20</v>
      </c>
      <c r="E10" s="25" t="str">
        <f t="shared" si="1"/>
        <v>Please refer back to the original assignment link for detailed feedback</v>
      </c>
      <c r="F10" s="1">
        <f t="shared" si="2"/>
        <v>1</v>
      </c>
      <c r="G10" s="1">
        <v>0</v>
      </c>
      <c r="I10" s="26" t="s">
        <v>54</v>
      </c>
      <c r="J10" t="str">
        <f t="shared" si="3"/>
        <v>PASS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6"/>
      <c r="B11" s="5" t="s">
        <v>11</v>
      </c>
      <c r="C11" s="6">
        <v>2478328</v>
      </c>
      <c r="D11" s="6">
        <f t="shared" si="0"/>
        <v>20</v>
      </c>
      <c r="E11" s="25" t="str">
        <f t="shared" si="1"/>
        <v>Please refer back to the original assignment link for detailed feedback</v>
      </c>
      <c r="F11" s="1">
        <f t="shared" si="2"/>
        <v>1</v>
      </c>
      <c r="G11" s="1">
        <v>0</v>
      </c>
      <c r="I11" s="26" t="s">
        <v>54</v>
      </c>
      <c r="J11" t="str">
        <f t="shared" si="3"/>
        <v>PASS</v>
      </c>
    </row>
    <row r="12" spans="1:24" ht="15.75" customHeight="1">
      <c r="A12" s="4"/>
      <c r="B12" s="3" t="s">
        <v>12</v>
      </c>
      <c r="C12" s="4">
        <v>6317630</v>
      </c>
      <c r="D12" s="6">
        <f t="shared" si="0"/>
        <v>20</v>
      </c>
      <c r="E12" s="25" t="str">
        <f t="shared" si="1"/>
        <v>Please refer back to the original assignment link for detailed feedback</v>
      </c>
      <c r="F12" s="1">
        <f t="shared" si="2"/>
        <v>1</v>
      </c>
      <c r="G12" s="1">
        <v>0</v>
      </c>
      <c r="I12" s="26" t="s">
        <v>54</v>
      </c>
      <c r="J12" t="str">
        <f t="shared" si="3"/>
        <v>PASS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6"/>
      <c r="B13" s="5" t="s">
        <v>13</v>
      </c>
      <c r="C13" s="6">
        <v>2464393</v>
      </c>
      <c r="D13" s="6">
        <f t="shared" si="0"/>
        <v>20</v>
      </c>
      <c r="E13" s="25" t="str">
        <f t="shared" si="1"/>
        <v>Please refer back to the original assignment link for detailed feedback</v>
      </c>
      <c r="F13" s="1">
        <f t="shared" si="2"/>
        <v>1</v>
      </c>
      <c r="G13" s="1">
        <v>0</v>
      </c>
      <c r="I13" s="26" t="s">
        <v>54</v>
      </c>
      <c r="J13" t="str">
        <f t="shared" si="3"/>
        <v>PASS</v>
      </c>
    </row>
    <row r="14" spans="1:24" ht="15.75" customHeight="1">
      <c r="A14" s="4"/>
      <c r="B14" s="3" t="s">
        <v>14</v>
      </c>
      <c r="C14" s="4">
        <v>2486630</v>
      </c>
      <c r="D14" s="6">
        <f t="shared" si="0"/>
        <v>20</v>
      </c>
      <c r="E14" s="25" t="str">
        <f t="shared" si="1"/>
        <v>Please refer back to the original assignment link for detailed feedback</v>
      </c>
      <c r="F14" s="1">
        <f t="shared" si="2"/>
        <v>1</v>
      </c>
      <c r="G14" s="1">
        <v>0</v>
      </c>
      <c r="I14" s="26" t="s">
        <v>54</v>
      </c>
      <c r="J14" t="str">
        <f t="shared" si="3"/>
        <v>PASS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6"/>
      <c r="B15" s="5" t="s">
        <v>15</v>
      </c>
      <c r="C15" s="6">
        <v>2491280</v>
      </c>
      <c r="D15" s="6">
        <f t="shared" si="0"/>
        <v>20</v>
      </c>
      <c r="E15" s="25" t="str">
        <f t="shared" si="1"/>
        <v>Please refer back to the original assignment link for detailed feedback</v>
      </c>
      <c r="F15" s="1">
        <f t="shared" si="2"/>
        <v>1</v>
      </c>
      <c r="G15" s="1">
        <v>0</v>
      </c>
      <c r="I15" s="26" t="s">
        <v>54</v>
      </c>
      <c r="J15" t="str">
        <f t="shared" si="3"/>
        <v>PASS</v>
      </c>
    </row>
    <row r="16" spans="1:24" ht="15.75" customHeight="1">
      <c r="A16" s="4"/>
      <c r="B16" s="3" t="s">
        <v>16</v>
      </c>
      <c r="C16" s="4">
        <v>2475301</v>
      </c>
      <c r="D16" s="6">
        <f t="shared" si="0"/>
        <v>20</v>
      </c>
      <c r="E16" s="25" t="str">
        <f t="shared" si="1"/>
        <v>Please refer back to the original assignment link for detailed feedback</v>
      </c>
      <c r="F16" s="1">
        <f t="shared" si="2"/>
        <v>1</v>
      </c>
      <c r="G16" s="1">
        <v>0</v>
      </c>
      <c r="I16" s="26" t="s">
        <v>54</v>
      </c>
      <c r="J16" t="str">
        <f t="shared" si="3"/>
        <v>PASS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8"/>
      <c r="B17" s="7" t="s">
        <v>17</v>
      </c>
      <c r="C17" s="8">
        <v>2482528</v>
      </c>
      <c r="D17" s="6">
        <f t="shared" si="0"/>
        <v>20</v>
      </c>
      <c r="E17" s="25" t="str">
        <f t="shared" si="1"/>
        <v>Please refer back to the original assignment link for detailed feedback</v>
      </c>
      <c r="F17" s="1">
        <f t="shared" si="2"/>
        <v>1</v>
      </c>
      <c r="G17" s="1">
        <v>0</v>
      </c>
      <c r="I17" s="26" t="s">
        <v>54</v>
      </c>
      <c r="J17" t="str">
        <f t="shared" si="3"/>
        <v>PASS</v>
      </c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ht="15.75" customHeight="1">
      <c r="A18" s="4"/>
      <c r="B18" s="3" t="s">
        <v>18</v>
      </c>
      <c r="C18" s="4">
        <v>2364635</v>
      </c>
      <c r="D18" s="6">
        <f t="shared" si="0"/>
        <v>20</v>
      </c>
      <c r="E18" s="25" t="str">
        <f t="shared" si="1"/>
        <v>Please refer back to the original assignment link for detailed feedback</v>
      </c>
      <c r="F18" s="1">
        <f t="shared" si="2"/>
        <v>1</v>
      </c>
      <c r="G18" s="1">
        <v>0</v>
      </c>
      <c r="I18" s="26" t="s">
        <v>54</v>
      </c>
      <c r="J18" t="str">
        <f t="shared" si="3"/>
        <v>PASS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6"/>
      <c r="B19" s="5" t="s">
        <v>19</v>
      </c>
      <c r="C19" s="6">
        <v>6326417</v>
      </c>
      <c r="D19" s="6">
        <f t="shared" si="0"/>
        <v>20</v>
      </c>
      <c r="E19" s="25" t="str">
        <f t="shared" si="1"/>
        <v>Please refer back to the original assignment link for detailed feedback</v>
      </c>
      <c r="F19" s="1">
        <f t="shared" si="2"/>
        <v>1</v>
      </c>
      <c r="G19" s="1">
        <v>0</v>
      </c>
      <c r="I19" s="26" t="s">
        <v>54</v>
      </c>
      <c r="J19" t="str">
        <f t="shared" si="3"/>
        <v>PASS</v>
      </c>
    </row>
    <row r="20" spans="1:24" ht="15.75" customHeight="1">
      <c r="A20" s="4"/>
      <c r="B20" s="3" t="s">
        <v>20</v>
      </c>
      <c r="C20" s="4">
        <v>6293550</v>
      </c>
      <c r="D20" s="6">
        <f t="shared" si="0"/>
        <v>20</v>
      </c>
      <c r="E20" s="25" t="str">
        <f t="shared" si="1"/>
        <v>Please refer back to the original assignment link for detailed feedback</v>
      </c>
      <c r="F20" s="1">
        <f t="shared" si="2"/>
        <v>1</v>
      </c>
      <c r="G20" s="1">
        <v>0</v>
      </c>
      <c r="I20" s="26" t="s">
        <v>54</v>
      </c>
      <c r="J20" t="str">
        <f t="shared" si="3"/>
        <v>PASS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6"/>
      <c r="B21" s="5" t="s">
        <v>21</v>
      </c>
      <c r="C21" s="6">
        <v>1834170</v>
      </c>
      <c r="D21" s="6">
        <f t="shared" si="0"/>
        <v>20</v>
      </c>
      <c r="E21" s="25" t="str">
        <f t="shared" si="1"/>
        <v>Please refer back to the original assignment link for detailed feedback</v>
      </c>
      <c r="F21" s="1">
        <f t="shared" si="2"/>
        <v>1</v>
      </c>
      <c r="G21" s="1">
        <v>0</v>
      </c>
      <c r="I21" s="26" t="s">
        <v>54</v>
      </c>
      <c r="J21" t="str">
        <f t="shared" si="3"/>
        <v>PASS</v>
      </c>
    </row>
    <row r="22" spans="1:24" ht="15.75" customHeight="1">
      <c r="A22" s="4"/>
      <c r="B22" s="3" t="s">
        <v>22</v>
      </c>
      <c r="C22" s="4">
        <v>6316010</v>
      </c>
      <c r="D22" s="6">
        <f t="shared" si="0"/>
        <v>20</v>
      </c>
      <c r="E22" s="25" t="str">
        <f t="shared" si="1"/>
        <v>Please refer back to the original assignment link for detailed feedback</v>
      </c>
      <c r="F22" s="1">
        <f t="shared" si="2"/>
        <v>1</v>
      </c>
      <c r="G22" s="1">
        <v>0</v>
      </c>
      <c r="I22" s="26" t="s">
        <v>54</v>
      </c>
      <c r="J22" t="str">
        <f t="shared" si="3"/>
        <v>PASS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6"/>
      <c r="B23" s="5" t="s">
        <v>23</v>
      </c>
      <c r="C23" s="6">
        <v>2272798</v>
      </c>
      <c r="D23" s="6">
        <f t="shared" si="0"/>
        <v>20</v>
      </c>
      <c r="E23" s="25" t="str">
        <f t="shared" si="1"/>
        <v>Please refer back to the original assignment link for detailed feedback</v>
      </c>
      <c r="F23" s="1">
        <f t="shared" si="2"/>
        <v>1</v>
      </c>
      <c r="G23" s="1">
        <v>0</v>
      </c>
      <c r="I23" s="26" t="s">
        <v>54</v>
      </c>
      <c r="J23" t="str">
        <f t="shared" si="3"/>
        <v>PASS</v>
      </c>
    </row>
    <row r="24" spans="1:24" ht="15.75" customHeight="1">
      <c r="A24" s="4"/>
      <c r="B24" s="3" t="s">
        <v>24</v>
      </c>
      <c r="C24" s="4">
        <v>2236269</v>
      </c>
      <c r="D24" s="6">
        <f t="shared" si="0"/>
        <v>20</v>
      </c>
      <c r="E24" s="25" t="str">
        <f t="shared" si="1"/>
        <v>Please refer back to the original assignment link for detailed feedback</v>
      </c>
      <c r="F24" s="1">
        <f t="shared" si="2"/>
        <v>1</v>
      </c>
      <c r="G24" s="1">
        <v>0</v>
      </c>
      <c r="I24" s="26" t="s">
        <v>54</v>
      </c>
      <c r="J24" t="str">
        <f t="shared" si="3"/>
        <v>PASS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4"/>
      <c r="B25" s="3" t="s">
        <v>25</v>
      </c>
      <c r="C25" s="4">
        <v>6330316</v>
      </c>
      <c r="D25" s="6">
        <f t="shared" si="0"/>
        <v>20</v>
      </c>
      <c r="E25" s="25" t="str">
        <f t="shared" si="1"/>
        <v>Please refer back to the original assignment link for detailed feedback</v>
      </c>
      <c r="F25" s="1">
        <f t="shared" si="2"/>
        <v>1</v>
      </c>
      <c r="G25" s="1">
        <v>0</v>
      </c>
      <c r="I25" s="26" t="s">
        <v>54</v>
      </c>
      <c r="J25" t="str">
        <f t="shared" si="3"/>
        <v>PASS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6"/>
      <c r="B26" s="5" t="s">
        <v>26</v>
      </c>
      <c r="C26" s="6">
        <v>6299772</v>
      </c>
      <c r="D26" s="6">
        <f t="shared" si="0"/>
        <v>20</v>
      </c>
      <c r="E26" s="25" t="str">
        <f t="shared" si="1"/>
        <v>Please refer back to the original assignment link for detailed feedback</v>
      </c>
      <c r="F26" s="1">
        <f t="shared" si="2"/>
        <v>1</v>
      </c>
      <c r="G26" s="1">
        <v>0</v>
      </c>
      <c r="I26" s="26" t="s">
        <v>54</v>
      </c>
      <c r="J26" t="str">
        <f t="shared" si="3"/>
        <v>PASS</v>
      </c>
    </row>
    <row r="27" spans="1:24" ht="15.75" customHeight="1">
      <c r="A27" s="4"/>
      <c r="B27" s="3" t="s">
        <v>27</v>
      </c>
      <c r="C27" s="4">
        <v>2277169</v>
      </c>
      <c r="D27" s="6">
        <f t="shared" si="0"/>
        <v>20</v>
      </c>
      <c r="E27" s="25" t="str">
        <f t="shared" si="1"/>
        <v>Please refer back to the original assignment link for detailed feedback</v>
      </c>
      <c r="F27" s="1">
        <f t="shared" si="2"/>
        <v>1</v>
      </c>
      <c r="G27" s="1">
        <v>0</v>
      </c>
      <c r="I27" s="26" t="s">
        <v>54</v>
      </c>
      <c r="J27" t="str">
        <f t="shared" si="3"/>
        <v>PASS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6"/>
      <c r="B28" s="5" t="s">
        <v>28</v>
      </c>
      <c r="C28" s="6">
        <v>6260750</v>
      </c>
      <c r="D28" s="6">
        <f t="shared" si="0"/>
        <v>20</v>
      </c>
      <c r="E28" s="25" t="str">
        <f t="shared" si="1"/>
        <v>Please refer back to the original assignment link for detailed feedback</v>
      </c>
      <c r="F28" s="1">
        <f t="shared" si="2"/>
        <v>1</v>
      </c>
      <c r="G28" s="1">
        <v>0</v>
      </c>
      <c r="I28" s="26" t="s">
        <v>54</v>
      </c>
      <c r="J28" t="str">
        <f t="shared" si="3"/>
        <v>PASS</v>
      </c>
    </row>
    <row r="29" spans="1:24" ht="15.75" customHeight="1">
      <c r="A29" s="4"/>
      <c r="B29" s="3" t="s">
        <v>29</v>
      </c>
      <c r="C29" s="4">
        <v>6231195</v>
      </c>
      <c r="D29" s="6">
        <f t="shared" si="0"/>
        <v>20</v>
      </c>
      <c r="E29" s="25" t="str">
        <f t="shared" si="1"/>
        <v>Please refer back to the original assignment link for detailed feedback</v>
      </c>
      <c r="F29" s="1">
        <f t="shared" si="2"/>
        <v>1</v>
      </c>
      <c r="G29" s="1">
        <v>0</v>
      </c>
      <c r="I29" s="26" t="s">
        <v>54</v>
      </c>
      <c r="J29" t="str">
        <f t="shared" si="3"/>
        <v>PASS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6"/>
      <c r="B30" s="5" t="s">
        <v>30</v>
      </c>
      <c r="C30" s="6">
        <v>2464518</v>
      </c>
      <c r="D30" s="6">
        <f t="shared" si="0"/>
        <v>20</v>
      </c>
      <c r="E30" s="25" t="str">
        <f t="shared" si="1"/>
        <v>Please refer back to the original assignment link for detailed feedback</v>
      </c>
      <c r="F30" s="1">
        <f t="shared" si="2"/>
        <v>1</v>
      </c>
      <c r="G30" s="1">
        <v>0</v>
      </c>
      <c r="I30" s="26" t="s">
        <v>54</v>
      </c>
      <c r="J30" t="str">
        <f t="shared" si="3"/>
        <v>PASS</v>
      </c>
    </row>
    <row r="31" spans="1:24" ht="15.75" customHeight="1">
      <c r="A31" s="4"/>
      <c r="B31" s="3" t="s">
        <v>31</v>
      </c>
      <c r="C31" s="4">
        <v>6294252</v>
      </c>
      <c r="D31" s="6">
        <f t="shared" si="0"/>
        <v>20</v>
      </c>
      <c r="E31" s="25" t="str">
        <f t="shared" si="1"/>
        <v>Please refer back to the original assignment link for detailed feedback</v>
      </c>
      <c r="F31" s="1">
        <f t="shared" si="2"/>
        <v>1</v>
      </c>
      <c r="G31" s="1">
        <v>0</v>
      </c>
      <c r="I31" s="26" t="s">
        <v>54</v>
      </c>
      <c r="J31" t="str">
        <f t="shared" si="3"/>
        <v>PASS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6"/>
      <c r="B32" s="5" t="s">
        <v>32</v>
      </c>
      <c r="C32" s="6">
        <v>6242191</v>
      </c>
      <c r="D32" s="6">
        <f t="shared" si="0"/>
        <v>20</v>
      </c>
      <c r="E32" s="25" t="str">
        <f t="shared" si="1"/>
        <v>Please refer back to the original assignment link for detailed feedback</v>
      </c>
      <c r="F32" s="1">
        <f t="shared" si="2"/>
        <v>1</v>
      </c>
      <c r="G32" s="1">
        <v>0</v>
      </c>
      <c r="I32" s="26" t="s">
        <v>54</v>
      </c>
      <c r="J32" t="str">
        <f t="shared" si="3"/>
        <v>PASS</v>
      </c>
    </row>
    <row r="37" spans="1:2" ht="15.75" customHeight="1">
      <c r="A37" s="9" t="s">
        <v>33</v>
      </c>
      <c r="B37" s="10"/>
    </row>
    <row r="38" spans="1:2" ht="15.75" customHeight="1">
      <c r="A38" s="11" t="s">
        <v>34</v>
      </c>
      <c r="B38" s="12">
        <f>COUNTIF(F2:F32, "&gt;=0.00%") - COUNTIF(F2:F32, "&gt;=10.00%")</f>
        <v>0</v>
      </c>
    </row>
    <row r="39" spans="1:2" ht="15.75" customHeight="1">
      <c r="A39" s="13">
        <v>45584</v>
      </c>
      <c r="B39" s="12">
        <f>COUNTIFS(F2:F32, "&gt;=10.00%", F2:F32, "&lt;20.00%")</f>
        <v>0</v>
      </c>
    </row>
    <row r="40" spans="1:2" ht="15.75" customHeight="1">
      <c r="A40" s="11" t="s">
        <v>35</v>
      </c>
      <c r="B40" s="12">
        <f>COUNTIFS(F2:F32, "&gt;=20.00%", F2:F32, "&lt;30.00%")</f>
        <v>0</v>
      </c>
    </row>
    <row r="41" spans="1:2" ht="15.75" customHeight="1">
      <c r="A41" s="11" t="s">
        <v>36</v>
      </c>
      <c r="B41" s="12">
        <f>COUNTIFS(F2:F32, "&gt;=30.00%", F2:F32, "&lt;40.00%")</f>
        <v>0</v>
      </c>
    </row>
    <row r="42" spans="1:2" ht="15.75" customHeight="1">
      <c r="A42" s="11" t="s">
        <v>37</v>
      </c>
      <c r="B42" s="12">
        <f>COUNTIFS(F2:F32, "&gt;=40.00%", F2:F32, "&lt;50.00%")</f>
        <v>0</v>
      </c>
    </row>
    <row r="43" spans="1:2" ht="15.75" customHeight="1">
      <c r="A43" s="11" t="s">
        <v>38</v>
      </c>
      <c r="B43" s="12">
        <f>COUNTIF(F2:F32, "&gt;=50.00%") - COUNTIF(F2:F32, "&gt;=60.00%")</f>
        <v>0</v>
      </c>
    </row>
    <row r="44" spans="1:2" ht="15.75" customHeight="1">
      <c r="A44" s="11" t="s">
        <v>39</v>
      </c>
      <c r="B44" s="12">
        <f>COUNTIF(F2:F32, "&gt;=60.00%") - COUNTIF(F2:F32, "&gt;=70.00%")</f>
        <v>0</v>
      </c>
    </row>
    <row r="45" spans="1:2" ht="15.75" customHeight="1">
      <c r="A45" s="11" t="s">
        <v>40</v>
      </c>
      <c r="B45" s="12">
        <f>COUNTIF(F2:F32, "&gt;=70.00%") - COUNTIF(F2:F32, "&gt;=80.00%")</f>
        <v>0</v>
      </c>
    </row>
    <row r="46" spans="1:2" ht="15.75" customHeight="1">
      <c r="A46" s="11" t="s">
        <v>41</v>
      </c>
      <c r="B46" s="12">
        <f>COUNTIF(F2:F32, "&gt;=80.00%") - COUNTIF(F2:F32, "&gt;=90.00%")</f>
        <v>0</v>
      </c>
    </row>
    <row r="47" spans="1:2" ht="15.75" customHeight="1">
      <c r="A47" s="11" t="s">
        <v>42</v>
      </c>
      <c r="B47" s="12">
        <f>SUMPRODUCT((F2:F32 &gt;= 0.9) * (H2:H32 &lt;&gt; ""))</f>
        <v>0</v>
      </c>
    </row>
    <row r="49" spans="1:2" ht="15.75" customHeight="1">
      <c r="A49" s="9" t="s">
        <v>55</v>
      </c>
      <c r="B49" s="10"/>
    </row>
    <row r="50" spans="1:2" ht="15.75" customHeight="1">
      <c r="A50" s="11" t="s">
        <v>56</v>
      </c>
      <c r="B50" s="16" t="s">
        <v>57</v>
      </c>
    </row>
    <row r="51" spans="1:2" ht="15.75" customHeight="1">
      <c r="A51" s="11" t="s">
        <v>58</v>
      </c>
      <c r="B51" s="16" t="s">
        <v>59</v>
      </c>
    </row>
    <row r="52" spans="1:2" ht="15.75" customHeight="1">
      <c r="A52" s="11" t="s">
        <v>60</v>
      </c>
      <c r="B52" s="16" t="s">
        <v>61</v>
      </c>
    </row>
    <row r="53" spans="1:2" ht="15.75" customHeight="1">
      <c r="A53" s="11" t="s">
        <v>62</v>
      </c>
      <c r="B53" s="26">
        <v>1</v>
      </c>
    </row>
    <row r="54" spans="1:2" ht="15.75" customHeight="1">
      <c r="A54" s="28"/>
      <c r="B54" s="29"/>
    </row>
    <row r="55" spans="1:2" ht="15.75" customHeight="1">
      <c r="A55" s="9" t="s">
        <v>43</v>
      </c>
      <c r="B55" s="10"/>
    </row>
    <row r="56" spans="1:2" ht="13">
      <c r="A56" s="14" t="s">
        <v>44</v>
      </c>
      <c r="B56" s="15">
        <f>AVERAGE(F2:F32)</f>
        <v>1</v>
      </c>
    </row>
    <row r="57" spans="1:2" ht="13">
      <c r="A57" s="11" t="s">
        <v>45</v>
      </c>
      <c r="B57" s="15">
        <f>MEDIAN(F2:F32)</f>
        <v>1</v>
      </c>
    </row>
    <row r="58" spans="1:2" ht="13">
      <c r="A58" s="11" t="s">
        <v>46</v>
      </c>
      <c r="B58" s="16">
        <f>_xlfn.STDEV.S(F2:F32)</f>
        <v>0</v>
      </c>
    </row>
    <row r="59" spans="1:2" ht="13">
      <c r="A59" s="11" t="s">
        <v>47</v>
      </c>
      <c r="B59" s="15">
        <f>MAX(F2:F32)</f>
        <v>1</v>
      </c>
    </row>
    <row r="60" spans="1:2" ht="13">
      <c r="A60" s="11" t="s">
        <v>48</v>
      </c>
      <c r="B60" s="1">
        <f>MIN(F2:F32)</f>
        <v>1</v>
      </c>
    </row>
  </sheetData>
  <conditionalFormatting sqref="A34">
    <cfRule type="notContainsBlanks" dxfId="3" priority="3">
      <formula>LEN(TRIM(A34))&gt;0</formula>
    </cfRule>
  </conditionalFormatting>
  <conditionalFormatting sqref="A2:X32">
    <cfRule type="expression" dxfId="2" priority="1">
      <formula>AND($H2&lt;&gt;"", ISNUMBER($H2), $F2&gt;=0.6)</formula>
    </cfRule>
    <cfRule type="expression" dxfId="1" priority="4">
      <formula>$F2&lt;0.6</formula>
    </cfRule>
  </conditionalFormatting>
  <conditionalFormatting sqref="H19">
    <cfRule type="notContainsBlanks" dxfId="0" priority="2">
      <formula>LEN(TRIM(H19))&gt;0</formula>
    </cfRule>
  </conditionalFormatting>
  <dataValidations count="1">
    <dataValidation type="list" allowBlank="1" showErrorMessage="1" sqref="I2:I32" xr:uid="{00000000-0002-0000-0100-000000000000}">
      <formula1>"-,yes ,almost,partially,barely,no"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 Poggie</cp:lastModifiedBy>
  <dcterms:modified xsi:type="dcterms:W3CDTF">2024-10-24T14:06:30Z</dcterms:modified>
</cp:coreProperties>
</file>