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ime lab" sheetId="1" r:id="rId4"/>
    <sheet state="visible" name="LEA" sheetId="2" r:id="rId5"/>
  </sheets>
  <definedNames/>
  <calcPr/>
  <extLst>
    <ext uri="GoogleSheetsCustomDataVersion2">
      <go:sheetsCustomData xmlns:go="http://customooxmlschemas.google.com/" r:id="rId6" roundtripDataChecksum="wvMa7uvKwdIbcccda5GkUmZsjIdftO8krBjS2uVEf5Y="/>
    </ext>
  </extLst>
</workbook>
</file>

<file path=xl/sharedStrings.xml><?xml version="1.0" encoding="utf-8"?>
<sst xmlns="http://schemas.openxmlformats.org/spreadsheetml/2006/main" count="18" uniqueCount="6">
  <si>
    <t>Pre 2019 Survivor Act (from public reports)</t>
  </si>
  <si>
    <t>Post 2019 Survivor Act (from records request data)</t>
  </si>
  <si>
    <t>Total</t>
  </si>
  <si>
    <t>n/a</t>
  </si>
  <si>
    <t>**</t>
  </si>
  <si>
    <t xml:space="preserve">**This number aggregates rape kits collected both before and after 2019, when the North Carolina Survivor Act was passed.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</si>
</sst>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theme="10"/>
      <name val="Calibri"/>
    </font>
    <font>
      <u/>
      <sz val="11.0"/>
      <color theme="1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0" fillId="0" fontId="4" numFmtId="3" xfId="0" applyFont="1" applyNumberFormat="1"/>
    <xf borderId="1" fillId="2" fontId="3" numFmtId="3" xfId="0" applyBorder="1" applyFont="1" applyNumberFormat="1"/>
    <xf borderId="0" fillId="0" fontId="4" numFmtId="0" xfId="0" applyFont="1"/>
    <xf borderId="0" fillId="0" fontId="5" numFmtId="3" xfId="0" applyFont="1" applyNumberFormat="1"/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ncdoj.gov/attorney-general-josh-stein-announces-results-of-s-d1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40.0"/>
    <col customWidth="1" min="3" max="3" width="45.14"/>
    <col customWidth="1" min="4" max="26" width="8.71"/>
  </cols>
  <sheetData>
    <row r="1">
      <c r="B1" s="1" t="s">
        <v>0</v>
      </c>
      <c r="C1" s="1" t="s">
        <v>1</v>
      </c>
      <c r="D1" s="2" t="s">
        <v>2</v>
      </c>
    </row>
    <row r="2">
      <c r="A2" s="3">
        <v>2018.0</v>
      </c>
      <c r="B2" s="3" t="s">
        <v>3</v>
      </c>
      <c r="C2" s="3">
        <v>238.0</v>
      </c>
      <c r="D2" s="4">
        <f>C2</f>
        <v>238</v>
      </c>
    </row>
    <row r="3">
      <c r="A3" s="3">
        <v>2019.0</v>
      </c>
      <c r="B3" s="5">
        <f>16179-2100</f>
        <v>14079</v>
      </c>
      <c r="C3" s="3">
        <v>748.0</v>
      </c>
      <c r="D3" s="6">
        <f t="shared" ref="D3:D6" si="1">SUM(B3:C3)</f>
        <v>14827</v>
      </c>
      <c r="E3" s="3" t="s">
        <v>4</v>
      </c>
    </row>
    <row r="4">
      <c r="A4" s="3">
        <v>2020.0</v>
      </c>
      <c r="B4" s="7">
        <f>16179-2169</f>
        <v>14010</v>
      </c>
      <c r="C4" s="3">
        <v>2040.0</v>
      </c>
      <c r="D4" s="6">
        <f t="shared" si="1"/>
        <v>16050</v>
      </c>
      <c r="E4" s="3" t="s">
        <v>4</v>
      </c>
    </row>
    <row r="5">
      <c r="A5" s="3">
        <v>2021.0</v>
      </c>
      <c r="B5" s="7">
        <f>16190-2965</f>
        <v>13225</v>
      </c>
      <c r="C5" s="3">
        <v>2896.0</v>
      </c>
      <c r="D5" s="6">
        <f t="shared" si="1"/>
        <v>16121</v>
      </c>
      <c r="E5" s="3" t="s">
        <v>4</v>
      </c>
    </row>
    <row r="6">
      <c r="A6" s="3">
        <v>2022.0</v>
      </c>
      <c r="B6" s="7">
        <f>12189-6640</f>
        <v>5549</v>
      </c>
      <c r="C6" s="3">
        <v>3496.0</v>
      </c>
      <c r="D6" s="6">
        <f t="shared" si="1"/>
        <v>9045</v>
      </c>
      <c r="E6" s="3" t="s">
        <v>4</v>
      </c>
    </row>
    <row r="8">
      <c r="A8" s="3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40.29"/>
    <col customWidth="1" min="3" max="3" width="46.14"/>
    <col customWidth="1" min="4" max="26" width="8.71"/>
  </cols>
  <sheetData>
    <row r="1">
      <c r="B1" s="1" t="s">
        <v>0</v>
      </c>
      <c r="C1" s="1" t="s">
        <v>1</v>
      </c>
      <c r="D1" s="2" t="s">
        <v>2</v>
      </c>
    </row>
    <row r="2">
      <c r="A2" s="3">
        <v>2018.0</v>
      </c>
      <c r="B2" s="8">
        <v>15160.0</v>
      </c>
      <c r="C2" s="3">
        <v>105.0</v>
      </c>
      <c r="D2" s="6">
        <f t="shared" ref="D2:D6" si="1">SUM(B2:C2)</f>
        <v>15265</v>
      </c>
      <c r="E2" s="3" t="s">
        <v>4</v>
      </c>
    </row>
    <row r="3">
      <c r="A3" s="3">
        <v>2019.0</v>
      </c>
      <c r="B3" s="9" t="s">
        <v>3</v>
      </c>
      <c r="C3" s="3">
        <v>109.0</v>
      </c>
      <c r="D3" s="6">
        <f t="shared" si="1"/>
        <v>109</v>
      </c>
    </row>
    <row r="4">
      <c r="A4" s="3">
        <v>2020.0</v>
      </c>
      <c r="B4" s="9" t="s">
        <v>3</v>
      </c>
      <c r="C4" s="3">
        <v>90.0</v>
      </c>
      <c r="D4" s="6">
        <f t="shared" si="1"/>
        <v>90</v>
      </c>
    </row>
    <row r="5">
      <c r="A5" s="3">
        <v>2021.0</v>
      </c>
      <c r="B5" s="9" t="s">
        <v>3</v>
      </c>
      <c r="C5" s="3">
        <v>123.0</v>
      </c>
      <c r="D5" s="6">
        <f t="shared" si="1"/>
        <v>123</v>
      </c>
    </row>
    <row r="6">
      <c r="A6" s="3">
        <v>2022.0</v>
      </c>
      <c r="B6" s="9" t="s">
        <v>3</v>
      </c>
      <c r="C6" s="3">
        <v>113.0</v>
      </c>
      <c r="D6" s="6">
        <f t="shared" si="1"/>
        <v>113</v>
      </c>
    </row>
    <row r="8">
      <c r="A8" s="3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2023-05-22T07:25:14Z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0x01010089ACC096D6101347A928945225269F48</vt:lpwstr>
  </property>
  <property fmtid="{D5CDD505-2E9C-101B-9397-08002B2CF9AE}" pid="3" name="MediaServiceImageTags">
    <vt:lpwstr/>
  </property>
</Properties>
</file>