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forbes/Documents/postdoc project documents/labwork_postdoc/summer 2022 samples/"/>
    </mc:Choice>
  </mc:AlternateContent>
  <xr:revisionPtr revIDLastSave="0" documentId="13_ncr:1_{84D2AACD-261B-BF4A-A0DC-800288D2DC12}" xr6:coauthVersionLast="47" xr6:coauthVersionMax="47" xr10:uidLastSave="{00000000-0000-0000-0000-000000000000}"/>
  <bookViews>
    <workbookView xWindow="0" yWindow="740" windowWidth="29400" windowHeight="18380" activeTab="2" xr2:uid="{00000000-000D-0000-FFFF-FFFF00000000}"/>
  </bookViews>
  <sheets>
    <sheet name="230213 Order Forbes Mineral Soi" sheetId="1" r:id="rId1"/>
    <sheet name="Data Summary" sheetId="2" r:id="rId2"/>
    <sheet name="data summary 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69" i="1" l="1"/>
  <c r="BO69" i="1"/>
  <c r="BP68" i="1"/>
  <c r="BO68" i="1"/>
  <c r="BP67" i="1"/>
  <c r="BO67" i="1"/>
  <c r="BP66" i="1"/>
  <c r="BO66" i="1"/>
  <c r="BP65" i="1"/>
  <c r="BO65" i="1"/>
  <c r="BP64" i="1"/>
  <c r="BO64" i="1"/>
  <c r="BP63" i="1"/>
  <c r="BO63" i="1"/>
  <c r="BP62" i="1"/>
  <c r="BO62" i="1"/>
  <c r="BP61" i="1"/>
  <c r="BO61" i="1"/>
  <c r="BP60" i="1"/>
  <c r="BO60" i="1"/>
  <c r="BP59" i="1"/>
  <c r="BO59" i="1"/>
  <c r="BP58" i="1"/>
  <c r="BO58" i="1"/>
  <c r="BP57" i="1"/>
  <c r="BO57" i="1"/>
  <c r="BP56" i="1"/>
  <c r="BO56" i="1"/>
  <c r="BP55" i="1"/>
  <c r="BO55" i="1"/>
  <c r="BP54" i="1"/>
  <c r="BO54" i="1"/>
  <c r="BP53" i="1"/>
  <c r="BO53" i="1"/>
  <c r="BP52" i="1"/>
  <c r="BO52" i="1"/>
  <c r="BP51" i="1"/>
  <c r="BO51" i="1"/>
  <c r="BP50" i="1"/>
  <c r="BO50" i="1"/>
  <c r="BP49" i="1"/>
  <c r="BO49" i="1"/>
  <c r="BP48" i="1"/>
  <c r="BO48" i="1"/>
  <c r="BP47" i="1"/>
  <c r="BO47" i="1"/>
  <c r="BP46" i="1"/>
  <c r="BO46" i="1"/>
  <c r="BP45" i="1"/>
  <c r="BO45" i="1"/>
  <c r="BP43" i="1"/>
  <c r="BO43" i="1"/>
  <c r="BP42" i="1"/>
  <c r="BO42" i="1"/>
  <c r="BP41" i="1"/>
  <c r="BO41" i="1"/>
  <c r="BP40" i="1"/>
  <c r="BO40" i="1"/>
  <c r="BP39" i="1"/>
  <c r="BO39" i="1"/>
  <c r="BP38" i="1"/>
  <c r="BO38" i="1"/>
  <c r="BP37" i="1"/>
  <c r="BO37" i="1"/>
  <c r="BP36" i="1"/>
  <c r="BO36" i="1"/>
  <c r="BP35" i="1"/>
  <c r="BO35" i="1"/>
  <c r="BP34" i="1"/>
  <c r="BO34" i="1"/>
  <c r="BP33" i="1"/>
  <c r="BO33" i="1"/>
  <c r="BP32" i="1"/>
  <c r="BO32" i="1"/>
  <c r="BP31" i="1"/>
  <c r="BO31" i="1"/>
  <c r="BP30" i="1"/>
  <c r="BO30" i="1"/>
  <c r="BP29" i="1"/>
  <c r="BO29" i="1"/>
  <c r="BP28" i="1"/>
  <c r="BO28" i="1"/>
  <c r="BP27" i="1"/>
  <c r="BO27" i="1"/>
  <c r="BP26" i="1"/>
  <c r="BO26" i="1"/>
  <c r="BP25" i="1"/>
  <c r="BO25" i="1"/>
  <c r="BP24" i="1"/>
  <c r="BO24" i="1"/>
  <c r="BP23" i="1"/>
  <c r="BO23" i="1"/>
  <c r="BP22" i="1"/>
  <c r="BO22" i="1"/>
  <c r="BP21" i="1"/>
  <c r="BO21" i="1"/>
  <c r="BP20" i="1"/>
  <c r="BO20" i="1"/>
  <c r="BP19" i="1"/>
  <c r="BO19" i="1"/>
  <c r="BP18" i="1"/>
  <c r="BO18" i="1"/>
  <c r="BP17" i="1"/>
  <c r="BO17" i="1"/>
  <c r="BP16" i="1"/>
  <c r="BO16" i="1"/>
  <c r="BP15" i="1"/>
  <c r="BO15" i="1"/>
  <c r="BP14" i="1"/>
  <c r="BO14" i="1"/>
  <c r="BP13" i="1"/>
  <c r="BO13" i="1"/>
  <c r="BP12" i="1"/>
  <c r="BO12" i="1"/>
  <c r="BP11" i="1"/>
  <c r="BO11" i="1"/>
  <c r="BP10" i="1"/>
  <c r="BO10" i="1"/>
  <c r="BP9" i="1"/>
  <c r="BO9" i="1"/>
  <c r="BP8" i="1"/>
  <c r="BO8" i="1"/>
  <c r="BP7" i="1"/>
  <c r="BO7" i="1"/>
  <c r="BP6" i="1"/>
  <c r="BO6" i="1"/>
  <c r="BP5" i="1"/>
  <c r="BO5" i="1"/>
  <c r="BP95" i="1"/>
  <c r="BO95" i="1"/>
  <c r="BP94" i="1"/>
  <c r="BO94" i="1"/>
  <c r="BP93" i="1"/>
  <c r="BO93" i="1"/>
  <c r="BP92" i="1"/>
  <c r="BP97" i="1" s="1"/>
  <c r="BO92" i="1"/>
  <c r="BO96" i="1" s="1"/>
  <c r="BP91" i="1"/>
  <c r="BO91" i="1"/>
  <c r="BP77" i="1"/>
  <c r="BO77" i="1"/>
  <c r="BP76" i="1"/>
  <c r="BP79" i="1" s="1"/>
  <c r="BO76" i="1"/>
  <c r="BP75" i="1"/>
  <c r="BO75" i="1"/>
  <c r="BP74" i="1"/>
  <c r="BP78" i="1" s="1"/>
  <c r="BO74" i="1"/>
  <c r="BO78" i="1" s="1"/>
  <c r="BP73" i="1"/>
  <c r="BO73" i="1"/>
  <c r="BO79" i="1" s="1"/>
  <c r="BP80" i="1"/>
  <c r="BP87" i="1" s="1"/>
  <c r="BP86" i="1"/>
  <c r="BP85" i="1"/>
  <c r="BP84" i="1"/>
  <c r="BP83" i="1"/>
  <c r="BP82" i="1"/>
  <c r="BP81" i="1"/>
  <c r="BO87" i="1"/>
  <c r="BO86" i="1"/>
  <c r="BO85" i="1"/>
  <c r="BO84" i="1"/>
  <c r="BO83" i="1"/>
  <c r="BO82" i="1"/>
  <c r="BO88" i="1"/>
  <c r="BO89" i="1"/>
  <c r="BO81" i="1"/>
  <c r="BO80" i="1"/>
  <c r="BO97" i="1"/>
  <c r="BP96" i="1"/>
  <c r="CA109" i="1"/>
  <c r="CA104" i="1"/>
  <c r="BP89" i="1" l="1"/>
  <c r="BP88" i="1"/>
  <c r="BU104" i="1" l="1"/>
  <c r="BQ110" i="1"/>
  <c r="BV6" i="1" l="1"/>
  <c r="BV81" i="1"/>
  <c r="BW125" i="1" s="1"/>
  <c r="BV54" i="1"/>
  <c r="BV64" i="1"/>
  <c r="BV40" i="1"/>
  <c r="BV65" i="1"/>
  <c r="BV7" i="1"/>
  <c r="BV24" i="1"/>
  <c r="BV18" i="1"/>
  <c r="BV76" i="1"/>
  <c r="BX107" i="1" s="1"/>
  <c r="BV27" i="1"/>
  <c r="BV94" i="1"/>
  <c r="BX112" i="1" s="1"/>
  <c r="BV49" i="1"/>
  <c r="BV22" i="1"/>
  <c r="BV91" i="1"/>
  <c r="BX109" i="1" s="1"/>
  <c r="BV36" i="1"/>
  <c r="BV92" i="1"/>
  <c r="BX110" i="1" s="1"/>
  <c r="BV19" i="1"/>
  <c r="BV87" i="1"/>
  <c r="BW131" i="1" s="1"/>
  <c r="BV5" i="1"/>
  <c r="BV58" i="1"/>
  <c r="BV46" i="1"/>
  <c r="BV34" i="1"/>
  <c r="BV17" i="1"/>
  <c r="BV16" i="1"/>
  <c r="BV8" i="1"/>
  <c r="BV51" i="1"/>
  <c r="BV38" i="1"/>
  <c r="BV74" i="1"/>
  <c r="BX105" i="1" s="1"/>
  <c r="BV23" i="1"/>
  <c r="BV21" i="1"/>
  <c r="BV77" i="1"/>
  <c r="BX108" i="1" s="1"/>
  <c r="BV57" i="1"/>
  <c r="BV45" i="1"/>
  <c r="BV33" i="1"/>
  <c r="BV15" i="1"/>
  <c r="BV14" i="1"/>
  <c r="BV53" i="1"/>
  <c r="BV29" i="1"/>
  <c r="BV52" i="1"/>
  <c r="BV39" i="1"/>
  <c r="BV93" i="1"/>
  <c r="BX111" i="1" s="1"/>
  <c r="BV25" i="1"/>
  <c r="BV37" i="1"/>
  <c r="BV73" i="1"/>
  <c r="BX104" i="1" s="1"/>
  <c r="BV20" i="1"/>
  <c r="BV59" i="1"/>
  <c r="BV86" i="1"/>
  <c r="BW130" i="1" s="1"/>
  <c r="BV85" i="1"/>
  <c r="BW129" i="1" s="1"/>
  <c r="BV44" i="1"/>
  <c r="BV32" i="1"/>
  <c r="BV13" i="1"/>
  <c r="BV12" i="1"/>
  <c r="BV82" i="1"/>
  <c r="BW126" i="1" s="1"/>
  <c r="BV41" i="1"/>
  <c r="BV28" i="1"/>
  <c r="BV50" i="1"/>
  <c r="BV48" i="1"/>
  <c r="BV47" i="1"/>
  <c r="BV84" i="1"/>
  <c r="BW128" i="1" s="1"/>
  <c r="BV67" i="1"/>
  <c r="BV55" i="1"/>
  <c r="BV43" i="1"/>
  <c r="BV31" i="1"/>
  <c r="BV11" i="1"/>
  <c r="BV10" i="1"/>
  <c r="BV95" i="1"/>
  <c r="BX113" i="1" s="1"/>
  <c r="BV26" i="1"/>
  <c r="BV75" i="1"/>
  <c r="BX106" i="1" s="1"/>
  <c r="BV35" i="1"/>
  <c r="BV83" i="1"/>
  <c r="BW127" i="1" s="1"/>
  <c r="BV66" i="1"/>
  <c r="BV42" i="1"/>
  <c r="BV30" i="1"/>
  <c r="BV9" i="1"/>
  <c r="BW117" i="1" l="1"/>
  <c r="BW116" i="1"/>
  <c r="BW115" i="1"/>
  <c r="BX127" i="1" l="1"/>
  <c r="BW53" i="1"/>
  <c r="BW49" i="1"/>
  <c r="BW45" i="1"/>
  <c r="BW41" i="1"/>
  <c r="BW37" i="1"/>
  <c r="BW33" i="1"/>
  <c r="BW29" i="1"/>
  <c r="BW25" i="1"/>
  <c r="BW21" i="1"/>
  <c r="BW17" i="1"/>
  <c r="BW13" i="1"/>
  <c r="BW9" i="1"/>
  <c r="BW5" i="1"/>
  <c r="BW67" i="1"/>
  <c r="BW77" i="1"/>
  <c r="BW73" i="1"/>
  <c r="BW94" i="1"/>
  <c r="BW87" i="1"/>
  <c r="BW83" i="1"/>
  <c r="BW86" i="1"/>
  <c r="BW55" i="1"/>
  <c r="BW43" i="1"/>
  <c r="BW35" i="1"/>
  <c r="BW27" i="1"/>
  <c r="BW19" i="1"/>
  <c r="BW11" i="1"/>
  <c r="BW65" i="1"/>
  <c r="BW30" i="1"/>
  <c r="BW14" i="1"/>
  <c r="BW6" i="1"/>
  <c r="BW64" i="1"/>
  <c r="BW95" i="1"/>
  <c r="BW84" i="1"/>
  <c r="BW52" i="1"/>
  <c r="BW48" i="1"/>
  <c r="BW44" i="1"/>
  <c r="BW40" i="1"/>
  <c r="BW36" i="1"/>
  <c r="BW32" i="1"/>
  <c r="BW28" i="1"/>
  <c r="BW24" i="1"/>
  <c r="BW20" i="1"/>
  <c r="BW16" i="1"/>
  <c r="BW12" i="1"/>
  <c r="BW8" i="1"/>
  <c r="BW58" i="1"/>
  <c r="BW66" i="1"/>
  <c r="BW76" i="1"/>
  <c r="BW93" i="1"/>
  <c r="BW82" i="1"/>
  <c r="BW51" i="1"/>
  <c r="BW47" i="1"/>
  <c r="BW39" i="1"/>
  <c r="BW31" i="1"/>
  <c r="BW23" i="1"/>
  <c r="BW15" i="1"/>
  <c r="BW7" i="1"/>
  <c r="BW57" i="1"/>
  <c r="BW75" i="1"/>
  <c r="BW92" i="1"/>
  <c r="BW85" i="1"/>
  <c r="BW54" i="1"/>
  <c r="BW50" i="1"/>
  <c r="BW46" i="1"/>
  <c r="BW42" i="1"/>
  <c r="BW38" i="1"/>
  <c r="BW34" i="1"/>
  <c r="BW26" i="1"/>
  <c r="BW22" i="1"/>
  <c r="BW18" i="1"/>
  <c r="BW10" i="1"/>
  <c r="BW59" i="1"/>
  <c r="BW74" i="1"/>
  <c r="BW91" i="1"/>
  <c r="BX125" i="1"/>
  <c r="BX126" i="1"/>
  <c r="BX131" i="1"/>
  <c r="BX129" i="1"/>
  <c r="BX128" i="1"/>
  <c r="BX130" i="1"/>
  <c r="BZ79" i="1"/>
  <c r="BZ78" i="1"/>
  <c r="BZ89" i="1"/>
  <c r="BZ88" i="1"/>
  <c r="BZ97" i="1"/>
  <c r="BZ96" i="1"/>
  <c r="BZ131" i="1"/>
  <c r="BZ126" i="1"/>
  <c r="BZ127" i="1"/>
  <c r="BZ128" i="1"/>
  <c r="BZ129" i="1"/>
  <c r="BZ130" i="1"/>
  <c r="BZ125" i="1"/>
  <c r="CA110" i="1"/>
  <c r="CA111" i="1"/>
  <c r="CA112" i="1"/>
  <c r="CA113" i="1"/>
  <c r="CA108" i="1"/>
  <c r="CA105" i="1"/>
  <c r="BZ116" i="1" s="1"/>
  <c r="CA106" i="1"/>
  <c r="CA107" i="1"/>
  <c r="BW88" i="1" l="1"/>
  <c r="BW89" i="1"/>
  <c r="BW96" i="1"/>
  <c r="BW97" i="1"/>
  <c r="BW79" i="1"/>
  <c r="BW78" i="1"/>
  <c r="BX133" i="1"/>
  <c r="BX134" i="1"/>
  <c r="BZ115" i="1"/>
  <c r="CA125" i="1" s="1"/>
  <c r="BZ117" i="1"/>
  <c r="CA128" i="1" l="1"/>
  <c r="CA66" i="1"/>
  <c r="CA62" i="1"/>
  <c r="CA58" i="1"/>
  <c r="CA54" i="1"/>
  <c r="CA50" i="1"/>
  <c r="CA46" i="1"/>
  <c r="CA42" i="1"/>
  <c r="CA38" i="1"/>
  <c r="CA34" i="1"/>
  <c r="CA30" i="1"/>
  <c r="CA26" i="1"/>
  <c r="CA22" i="1"/>
  <c r="CA18" i="1"/>
  <c r="CA14" i="1"/>
  <c r="CA10" i="1"/>
  <c r="CA6" i="1"/>
  <c r="CA75" i="1"/>
  <c r="CA86" i="1"/>
  <c r="CA93" i="1"/>
  <c r="CA48" i="1"/>
  <c r="CA36" i="1"/>
  <c r="CA24" i="1"/>
  <c r="CA16" i="1"/>
  <c r="CA8" i="1"/>
  <c r="CA73" i="1"/>
  <c r="CA95" i="1"/>
  <c r="CA67" i="1"/>
  <c r="CA59" i="1"/>
  <c r="CA51" i="1"/>
  <c r="CA43" i="1"/>
  <c r="CA35" i="1"/>
  <c r="CA27" i="1"/>
  <c r="CA19" i="1"/>
  <c r="CA11" i="1"/>
  <c r="CA87" i="1"/>
  <c r="CA83" i="1"/>
  <c r="CA69" i="1"/>
  <c r="CA65" i="1"/>
  <c r="CA61" i="1"/>
  <c r="CA57" i="1"/>
  <c r="CA53" i="1"/>
  <c r="CA49" i="1"/>
  <c r="CA45" i="1"/>
  <c r="CA41" i="1"/>
  <c r="CA37" i="1"/>
  <c r="CA33" i="1"/>
  <c r="CA29" i="1"/>
  <c r="CA25" i="1"/>
  <c r="CA21" i="1"/>
  <c r="CA17" i="1"/>
  <c r="CA13" i="1"/>
  <c r="CA9" i="1"/>
  <c r="CA5" i="1"/>
  <c r="CA74" i="1"/>
  <c r="CA85" i="1"/>
  <c r="CA92" i="1"/>
  <c r="CA64" i="1"/>
  <c r="CA60" i="1"/>
  <c r="CA56" i="1"/>
  <c r="CA52" i="1"/>
  <c r="CA44" i="1"/>
  <c r="CA40" i="1"/>
  <c r="CA32" i="1"/>
  <c r="CA28" i="1"/>
  <c r="CA20" i="1"/>
  <c r="CA12" i="1"/>
  <c r="CA77" i="1"/>
  <c r="CA84" i="1"/>
  <c r="CA91" i="1"/>
  <c r="CA63" i="1"/>
  <c r="CA55" i="1"/>
  <c r="CA47" i="1"/>
  <c r="CA39" i="1"/>
  <c r="CA31" i="1"/>
  <c r="CA23" i="1"/>
  <c r="CA15" i="1"/>
  <c r="CA7" i="1"/>
  <c r="CA76" i="1"/>
  <c r="CA94" i="1"/>
  <c r="CA68" i="1"/>
  <c r="CA129" i="1"/>
  <c r="CA130" i="1"/>
  <c r="CA131" i="1"/>
  <c r="CA126" i="1"/>
  <c r="CA127" i="1"/>
  <c r="BT97" i="1"/>
  <c r="BT96" i="1"/>
  <c r="BT88" i="1"/>
  <c r="BT89" i="1"/>
  <c r="BT78" i="1"/>
  <c r="BT79" i="1"/>
  <c r="BT131" i="1"/>
  <c r="BT126" i="1"/>
  <c r="BT127" i="1"/>
  <c r="BT128" i="1"/>
  <c r="BT129" i="1"/>
  <c r="BT130" i="1"/>
  <c r="BT125" i="1"/>
  <c r="BU110" i="1"/>
  <c r="BU111" i="1"/>
  <c r="BU112" i="1"/>
  <c r="BU113" i="1"/>
  <c r="BU109" i="1"/>
  <c r="BU105" i="1"/>
  <c r="BU106" i="1"/>
  <c r="BU107" i="1"/>
  <c r="BU108" i="1"/>
  <c r="CA78" i="1" l="1"/>
  <c r="CA97" i="1"/>
  <c r="CA96" i="1"/>
  <c r="CA79" i="1"/>
  <c r="CA89" i="1"/>
  <c r="CA88" i="1"/>
  <c r="CA134" i="1"/>
  <c r="CA133" i="1"/>
  <c r="BT117" i="1"/>
  <c r="BT115" i="1"/>
  <c r="BT116" i="1"/>
  <c r="BU130" i="1" l="1"/>
  <c r="BU125" i="1"/>
  <c r="BU129" i="1"/>
  <c r="BU126" i="1"/>
  <c r="BU131" i="1"/>
  <c r="BU128" i="1"/>
  <c r="BU127" i="1"/>
  <c r="BU133" i="1" l="1"/>
  <c r="BU134" i="1"/>
</calcChain>
</file>

<file path=xl/sharedStrings.xml><?xml version="1.0" encoding="utf-8"?>
<sst xmlns="http://schemas.openxmlformats.org/spreadsheetml/2006/main" count="1019" uniqueCount="272">
  <si>
    <t>VC.PeakData</t>
  </si>
  <si>
    <t>|</t>
  </si>
  <si>
    <t>VC.WeightPercent</t>
  </si>
  <si>
    <t>VC.N2</t>
  </si>
  <si>
    <t>VC.CO2Bac</t>
  </si>
  <si>
    <t>StartTime</t>
  </si>
  <si>
    <t>TFS253Plus</t>
  </si>
  <si>
    <t>Label</t>
  </si>
  <si>
    <t>Comment</t>
  </si>
  <si>
    <t>Dilution Pattern</t>
  </si>
  <si>
    <t>VogonCalc</t>
  </si>
  <si>
    <t>PeakNumber 28.00 m/z</t>
  </si>
  <si>
    <t>StartTime 28.00 m/z</t>
  </si>
  <si>
    <t>EndTime 28.00 m/z</t>
  </si>
  <si>
    <t>Width 28.00 m/z</t>
  </si>
  <si>
    <t>PeakAmplitude 28.00 m/z</t>
  </si>
  <si>
    <t>PeakAmplitude 29.00 m/z</t>
  </si>
  <si>
    <t>PeakAmplitude 30.00 m/z</t>
  </si>
  <si>
    <t>Background 28.00 m/z</t>
  </si>
  <si>
    <t>Background 29.00 m/z</t>
  </si>
  <si>
    <t>Background 30.00 m/z</t>
  </si>
  <si>
    <t>PeakArea 28.00 m/z</t>
  </si>
  <si>
    <t>PeakArea 29.00 m/z</t>
  </si>
  <si>
    <t>PeakArea 30.00 m/z</t>
  </si>
  <si>
    <t>PeakArea FlashEA</t>
  </si>
  <si>
    <t>WeightPercent N</t>
  </si>
  <si>
    <t>WeightPercent C</t>
  </si>
  <si>
    <t>StartTime 44.00 m/z</t>
  </si>
  <si>
    <t>EndTime 44.00 m/z</t>
  </si>
  <si>
    <t>PeakAmplitude 44.00 m/z</t>
  </si>
  <si>
    <t>PeakAmplitude 45.00 m/z</t>
  </si>
  <si>
    <t>PeakAmplitude 46.00 m/z</t>
  </si>
  <si>
    <t>Background 44.00 m/z</t>
  </si>
  <si>
    <t>Background 45.00 m/z</t>
  </si>
  <si>
    <t>Background 46.00 m/z</t>
  </si>
  <si>
    <t>PeakArea 44.00 m/z</t>
  </si>
  <si>
    <t>PeakArea 45.00 m/z</t>
  </si>
  <si>
    <t>PeakArea 46.00 m/z</t>
  </si>
  <si>
    <t>N</t>
  </si>
  <si>
    <t>C</t>
  </si>
  <si>
    <t>d15</t>
  </si>
  <si>
    <t>AT%15</t>
  </si>
  <si>
    <t>d13</t>
  </si>
  <si>
    <t>AT%13</t>
  </si>
  <si>
    <t>Sample Type</t>
  </si>
  <si>
    <t>Weight % Amount</t>
  </si>
  <si>
    <t>Y</t>
  </si>
  <si>
    <t>Y (s)</t>
  </si>
  <si>
    <t>Y (V)</t>
  </si>
  <si>
    <t>Y (Vs)</t>
  </si>
  <si>
    <t>Y (%)</t>
  </si>
  <si>
    <t>Y (‰)</t>
  </si>
  <si>
    <t>MOS</t>
  </si>
  <si>
    <t>2023-02-13T15:57:07.7396443</t>
  </si>
  <si>
    <t>Soil</t>
  </si>
  <si>
    <t>WeightPercentStandard</t>
  </si>
  <si>
    <t>CN2</t>
  </si>
  <si>
    <t>2023-02-13T16:09:27.932929</t>
  </si>
  <si>
    <t>2023-02-13T16:58:49.3512502</t>
  </si>
  <si>
    <t>Unknown</t>
  </si>
  <si>
    <t>2023-02-13T17:11:11.6303311</t>
  </si>
  <si>
    <t>2023-02-13T17:23:33.8692175</t>
  </si>
  <si>
    <t>YGA</t>
  </si>
  <si>
    <t>2023-02-13T17:35:55.8984548</t>
  </si>
  <si>
    <t>2023-02-13T17:48:19.0252044</t>
  </si>
  <si>
    <t>2023-02-13T18:00:40.8029564</t>
  </si>
  <si>
    <t>2023-02-13T18:13:02.2030032</t>
  </si>
  <si>
    <t>2023-02-13T18:25:24.3381261</t>
  </si>
  <si>
    <t>2023-02-13T18:37:46.8148722</t>
  </si>
  <si>
    <t>2023-02-13T18:50:09.6894763</t>
  </si>
  <si>
    <t>2023-02-13T19:02:31.124718</t>
  </si>
  <si>
    <t>2023-02-13T19:14:53.3046547</t>
  </si>
  <si>
    <t>2023-02-13T19:27:15.4412113</t>
  </si>
  <si>
    <t>2023-02-13T19:39:38.0763114</t>
  </si>
  <si>
    <t>2023-02-13T19:51:59.8104005</t>
  </si>
  <si>
    <t>2023-02-13T20:04:21.5442047</t>
  </si>
  <si>
    <t>2023-02-13T20:16:43.3167194</t>
  </si>
  <si>
    <t>2023-02-13T20:29:04.8136571</t>
  </si>
  <si>
    <t>2023-02-13T20:41:26.128643</t>
  </si>
  <si>
    <t>2023-02-13T20:53:48.1161154</t>
  </si>
  <si>
    <t>2023-02-13T21:06:09.61738</t>
  </si>
  <si>
    <t>2023-02-13T21:18:31.4885826</t>
  </si>
  <si>
    <t>2023-02-13T21:30:53.7300718</t>
  </si>
  <si>
    <t>2023-02-13T21:43:15.4273107</t>
  </si>
  <si>
    <t>2023-02-13T21:55:37.7278488</t>
  </si>
  <si>
    <t>2023-02-13T22:07:59.4124172</t>
  </si>
  <si>
    <t>2023-02-13T22:20:22.2797737</t>
  </si>
  <si>
    <t>2023-02-13T22:32:46.0447563</t>
  </si>
  <si>
    <t>2023-02-13T22:45:09.1269928</t>
  </si>
  <si>
    <t>2023-02-13T22:57:32.2057029</t>
  </si>
  <si>
    <t>2023-02-13T23:09:55.9440252</t>
  </si>
  <si>
    <t>2023-02-13T23:22:18.5812526</t>
  </si>
  <si>
    <t>2023-02-13T23:34:40.8219922</t>
  </si>
  <si>
    <t>2023-02-13T23:47:03.6852859</t>
  </si>
  <si>
    <t>2023-02-13T23:59:27.63808</t>
  </si>
  <si>
    <t>2023-02-14T00:11:49.6374188</t>
  </si>
  <si>
    <t>2023-02-14T00:24:13.2016587</t>
  </si>
  <si>
    <t>2023-02-14T00:36:37.0073987</t>
  </si>
  <si>
    <t>2023-02-14T00:49:00.251045</t>
  </si>
  <si>
    <t>2023-02-14T01:01:23.5713</t>
  </si>
  <si>
    <t>2023-02-14T01:13:46.8473383</t>
  </si>
  <si>
    <t>2023-02-14T01:26:10.2875164</t>
  </si>
  <si>
    <t>2023-02-14T01:38:34.2171491</t>
  </si>
  <si>
    <t>2023-02-14T01:50:58.1705458</t>
  </si>
  <si>
    <t>2023-02-14T02:03:21.9003473</t>
  </si>
  <si>
    <t>2023-02-14T02:15:46.293939</t>
  </si>
  <si>
    <t>2023-02-14T02:28:09.5792967</t>
  </si>
  <si>
    <t>2023-02-14T02:40:32.8670911</t>
  </si>
  <si>
    <t>2023-02-14T02:52:55.5735802</t>
  </si>
  <si>
    <t>2023-02-14T03:05:19.6930483</t>
  </si>
  <si>
    <t>2023-02-14T03:17:44.069062</t>
  </si>
  <si>
    <t>2023-02-14T03:30:08.1096378</t>
  </si>
  <si>
    <t>2023-02-14T03:42:32.1215606</t>
  </si>
  <si>
    <t>2023-02-14T03:54:55.8490246</t>
  </si>
  <si>
    <t>2023-02-14T04:07:21.3351076</t>
  </si>
  <si>
    <t>2023-02-14T04:19:45.7643973</t>
  </si>
  <si>
    <t>2023-02-14T04:32:10.7762783</t>
  </si>
  <si>
    <t>2023-02-14T04:44:34.9250157</t>
  </si>
  <si>
    <t>2023-02-14T04:56:58.9096534</t>
  </si>
  <si>
    <t>2023-02-14T05:09:22.7780787</t>
  </si>
  <si>
    <t>2023-02-14T05:21:45.8092221</t>
  </si>
  <si>
    <t>2023-02-14T05:34:09.8584278</t>
  </si>
  <si>
    <t>2023-02-14T05:46:33.8337802</t>
  </si>
  <si>
    <t>2023-02-14T05:58:57.4943264</t>
  </si>
  <si>
    <t>2023-02-14T06:11:21.4036294</t>
  </si>
  <si>
    <t>2023-02-14T06:23:45.8584818</t>
  </si>
  <si>
    <t>2023-02-14T06:36:09.9356439</t>
  </si>
  <si>
    <t>2023-02-14T06:48:33.6162602</t>
  </si>
  <si>
    <t>2023-02-14T07:00:57.7967716</t>
  </si>
  <si>
    <t>2023-02-14T07:13:22.7734283</t>
  </si>
  <si>
    <t>2023-02-14T07:25:47.2290123</t>
  </si>
  <si>
    <t>2023-02-14T07:38:12.2505783</t>
  </si>
  <si>
    <t>2023-02-14T07:50:36.613865</t>
  </si>
  <si>
    <t>2023-02-14T08:03:01.8989196</t>
  </si>
  <si>
    <t>2023-02-14T08:15:26.6874257</t>
  </si>
  <si>
    <t>2023-02-14T08:27:51.6365991</t>
  </si>
  <si>
    <t>2023-02-14T08:40:16.49096</t>
  </si>
  <si>
    <t>2023-02-14T08:52:40.8339551</t>
  </si>
  <si>
    <t>2023-02-14T09:05:05.2644422</t>
  </si>
  <si>
    <t>2023-02-14T09:17:30.5828626</t>
  </si>
  <si>
    <t>ID</t>
  </si>
  <si>
    <t>row</t>
  </si>
  <si>
    <t>Delta 15 N Normalization</t>
  </si>
  <si>
    <t>y=mx+b</t>
  </si>
  <si>
    <t>Reference Material</t>
  </si>
  <si>
    <t>Known 15N</t>
  </si>
  <si>
    <t>measured</t>
  </si>
  <si>
    <t>Slope</t>
  </si>
  <si>
    <t>intercept</t>
  </si>
  <si>
    <r>
      <t>R</t>
    </r>
    <r>
      <rPr>
        <vertAlign val="superscript"/>
        <sz val="10"/>
        <rFont val="MS Sans Serif"/>
      </rPr>
      <t>2</t>
    </r>
  </si>
  <si>
    <t>15N QC check</t>
  </si>
  <si>
    <t>corrected</t>
  </si>
  <si>
    <t>average</t>
  </si>
  <si>
    <t>stdev</t>
  </si>
  <si>
    <t>avg</t>
  </si>
  <si>
    <t>std</t>
  </si>
  <si>
    <t>Delta 13C Normalization</t>
  </si>
  <si>
    <t>Known 13C</t>
  </si>
  <si>
    <t>13C QC check</t>
  </si>
  <si>
    <t>Corrected</t>
  </si>
  <si>
    <t>memory</t>
  </si>
  <si>
    <t>15N</t>
  </si>
  <si>
    <t>AIR</t>
  </si>
  <si>
    <t>d13C</t>
  </si>
  <si>
    <t>VPDB</t>
  </si>
  <si>
    <t>k</t>
  </si>
  <si>
    <t>Yale Analytical and Stable Isotopic Center (YASIC)</t>
  </si>
  <si>
    <t>Yale University</t>
  </si>
  <si>
    <t>User:</t>
  </si>
  <si>
    <t>Elizaeth Forbes</t>
  </si>
  <si>
    <t>Analysis:</t>
  </si>
  <si>
    <t>d13C &amp; d15N</t>
  </si>
  <si>
    <t>Analyst:</t>
  </si>
  <si>
    <t>Janey and Brad</t>
  </si>
  <si>
    <t>Sample Material:</t>
  </si>
  <si>
    <t>organic soil</t>
  </si>
  <si>
    <t>Date Analyzed:</t>
  </si>
  <si>
    <t>Invoice #:</t>
  </si>
  <si>
    <t>Quality Control</t>
  </si>
  <si>
    <t>Quality Assurance</t>
  </si>
  <si>
    <t>Reference Material 1: CN2</t>
  </si>
  <si>
    <r>
      <t xml:space="preserve">known   </t>
    </r>
    <r>
      <rPr>
        <sz val="14"/>
        <rFont val="Symbol"/>
        <charset val="2"/>
      </rPr>
      <t>d</t>
    </r>
    <r>
      <rPr>
        <vertAlign val="superscript"/>
        <sz val="14"/>
        <rFont val="Helvetica Neue Medium"/>
      </rPr>
      <t>15</t>
    </r>
    <r>
      <rPr>
        <sz val="14"/>
        <rFont val="Helvetica Neue Medium"/>
      </rPr>
      <t>N</t>
    </r>
    <r>
      <rPr>
        <vertAlign val="subscript"/>
        <sz val="14"/>
        <rFont val="Helvetica Neue Medium"/>
      </rPr>
      <t>AIR</t>
    </r>
  </si>
  <si>
    <r>
      <t xml:space="preserve">known </t>
    </r>
    <r>
      <rPr>
        <sz val="14"/>
        <rFont val="Symbol"/>
        <charset val="2"/>
      </rPr>
      <t>d</t>
    </r>
    <r>
      <rPr>
        <vertAlign val="superscript"/>
        <sz val="14"/>
        <rFont val="Helvetica Neue Medium"/>
      </rPr>
      <t>13</t>
    </r>
    <r>
      <rPr>
        <sz val="14"/>
        <rFont val="Helvetica Neue Medium"/>
      </rPr>
      <t>C</t>
    </r>
    <r>
      <rPr>
        <vertAlign val="subscript"/>
        <sz val="14"/>
        <rFont val="Helvetica Neue Medium"/>
      </rPr>
      <t>PDB</t>
    </r>
  </si>
  <si>
    <r>
      <t xml:space="preserve">normalized  </t>
    </r>
    <r>
      <rPr>
        <sz val="14"/>
        <rFont val="Symbol"/>
        <charset val="2"/>
      </rPr>
      <t>d</t>
    </r>
    <r>
      <rPr>
        <vertAlign val="superscript"/>
        <sz val="14"/>
        <rFont val="Helvetica Neue Medium"/>
      </rPr>
      <t>15</t>
    </r>
    <r>
      <rPr>
        <sz val="14"/>
        <rFont val="Helvetica Neue Medium"/>
      </rPr>
      <t>N</t>
    </r>
    <r>
      <rPr>
        <vertAlign val="subscript"/>
        <sz val="14"/>
        <rFont val="Helvetica Neue Medium"/>
      </rPr>
      <t>AIR</t>
    </r>
  </si>
  <si>
    <r>
      <t xml:space="preserve">normalized </t>
    </r>
    <r>
      <rPr>
        <sz val="14"/>
        <rFont val="Symbol"/>
        <charset val="2"/>
      </rPr>
      <t>d</t>
    </r>
    <r>
      <rPr>
        <vertAlign val="superscript"/>
        <sz val="14"/>
        <rFont val="Helvetica Neue Medium"/>
      </rPr>
      <t>13</t>
    </r>
    <r>
      <rPr>
        <sz val="14"/>
        <rFont val="Helvetica Neue Medium"/>
      </rPr>
      <t>C</t>
    </r>
    <r>
      <rPr>
        <vertAlign val="subscript"/>
        <sz val="14"/>
        <rFont val="Helvetica Neue Medium"/>
      </rPr>
      <t>PDB</t>
    </r>
  </si>
  <si>
    <t>average (n=4)</t>
  </si>
  <si>
    <t>standard deviation</t>
  </si>
  <si>
    <t>Reference Material 2: YGA</t>
  </si>
  <si>
    <t>Weight Percent Statistics</t>
  </si>
  <si>
    <t>known wt %N</t>
  </si>
  <si>
    <t>known wt %C</t>
  </si>
  <si>
    <t>measured wt %N</t>
  </si>
  <si>
    <t>measured wt%C</t>
  </si>
  <si>
    <t>Sample ID</t>
  </si>
  <si>
    <t>weight</t>
  </si>
  <si>
    <r>
      <rPr>
        <sz val="14"/>
        <rFont val="Symbol"/>
        <charset val="2"/>
      </rPr>
      <t>d</t>
    </r>
    <r>
      <rPr>
        <sz val="14"/>
        <rFont val="Helvetica Neue Medium"/>
      </rPr>
      <t xml:space="preserve"> </t>
    </r>
    <r>
      <rPr>
        <vertAlign val="superscript"/>
        <sz val="14"/>
        <rFont val="Helvetica Neue Medium"/>
      </rPr>
      <t>15</t>
    </r>
    <r>
      <rPr>
        <sz val="14"/>
        <rFont val="Helvetica Neue Medium"/>
      </rPr>
      <t>N</t>
    </r>
    <r>
      <rPr>
        <vertAlign val="subscript"/>
        <sz val="14"/>
        <rFont val="Helvetica Neue Medium"/>
      </rPr>
      <t>AIR</t>
    </r>
  </si>
  <si>
    <r>
      <rPr>
        <sz val="14"/>
        <rFont val="Symbol"/>
        <charset val="2"/>
      </rPr>
      <t>d</t>
    </r>
    <r>
      <rPr>
        <sz val="14"/>
        <rFont val="Helvetica Neue Medium"/>
      </rPr>
      <t xml:space="preserve"> </t>
    </r>
    <r>
      <rPr>
        <vertAlign val="superscript"/>
        <sz val="14"/>
        <rFont val="Helvetica Neue Medium"/>
      </rPr>
      <t>13</t>
    </r>
    <r>
      <rPr>
        <sz val="14"/>
        <rFont val="Helvetica Neue Medium"/>
      </rPr>
      <t>C</t>
    </r>
    <r>
      <rPr>
        <vertAlign val="subscript"/>
        <sz val="14"/>
        <rFont val="Helvetica Neue Medium"/>
      </rPr>
      <t>VPDB</t>
    </r>
  </si>
  <si>
    <t>%N</t>
  </si>
  <si>
    <t>%C</t>
  </si>
  <si>
    <t>C:N</t>
  </si>
  <si>
    <t>Comments</t>
  </si>
  <si>
    <t>Reference Material 3: MOS</t>
  </si>
  <si>
    <t>sample name</t>
  </si>
  <si>
    <t>sb_bh_1_1_M</t>
  </si>
  <si>
    <t>sb_bh_1_2_M</t>
  </si>
  <si>
    <t>sb_bh_1_3_M</t>
  </si>
  <si>
    <t>sb_bh_1_4_M</t>
  </si>
  <si>
    <t>sb_bh_1_5_M</t>
  </si>
  <si>
    <t>sb_bp_1_1_M</t>
  </si>
  <si>
    <t>sb_bp_1_2_M</t>
  </si>
  <si>
    <t>sb_bp_1_3_M</t>
  </si>
  <si>
    <t>sb_bp_1_4_M</t>
  </si>
  <si>
    <t>sb_bp_2_1_M</t>
  </si>
  <si>
    <t>sb_bp_2_2_M</t>
  </si>
  <si>
    <t>sb_bp_2_3_M</t>
  </si>
  <si>
    <t>sb_bp_2_4_M</t>
  </si>
  <si>
    <t>sb_bp_2_5_M</t>
  </si>
  <si>
    <t>sb_bp_3_1_M</t>
  </si>
  <si>
    <t>sb_bp_3_3_M</t>
  </si>
  <si>
    <t>sb_bp_3_4_M</t>
  </si>
  <si>
    <t>sb_bp_3_5_M</t>
  </si>
  <si>
    <t>excl_bhc_1_1_M</t>
  </si>
  <si>
    <t>excl_bhc_1_2_M</t>
  </si>
  <si>
    <t>excl_bhc_1_3_M</t>
  </si>
  <si>
    <t>excl_bhc_1_5_M</t>
  </si>
  <si>
    <t>excl_bhe_1_1_M</t>
  </si>
  <si>
    <t>excl_bhe_1_2_M</t>
  </si>
  <si>
    <t>excl_bhe_1_3_M</t>
  </si>
  <si>
    <t>excl_bhe_1_4_M</t>
  </si>
  <si>
    <t>excl_bhe_1_5_M</t>
  </si>
  <si>
    <t>t_el_3_1_M</t>
  </si>
  <si>
    <t>t_el_3_2_M</t>
  </si>
  <si>
    <t>t_el_3_3_M</t>
  </si>
  <si>
    <t>t_el_3_4_M</t>
  </si>
  <si>
    <t>t_el_3_5_M</t>
  </si>
  <si>
    <t>t_gm_2_1_M</t>
  </si>
  <si>
    <t>t_gm_2_2_M</t>
  </si>
  <si>
    <t>t_gm_2_3_M</t>
  </si>
  <si>
    <t>t_gm_2_5_M</t>
  </si>
  <si>
    <t>excl_mb_1_1_M</t>
  </si>
  <si>
    <t>excl_mb_1_3_M</t>
  </si>
  <si>
    <t>excl_o_1_1_M</t>
  </si>
  <si>
    <t>excl_o_1_2_M</t>
  </si>
  <si>
    <t>excl_o_1_3_M</t>
  </si>
  <si>
    <t>excl_o_1_4_M</t>
  </si>
  <si>
    <t>excl_o_1_5_M</t>
  </si>
  <si>
    <t>t_old_3_1_M</t>
  </si>
  <si>
    <t>t_old_3_2_M</t>
  </si>
  <si>
    <t>t_old_3_3_M</t>
  </si>
  <si>
    <t>t_old_3_5_M</t>
  </si>
  <si>
    <t>ctrl_rh_1_1_M</t>
  </si>
  <si>
    <t>ctrl_rh_1_2_M</t>
  </si>
  <si>
    <t>ctrl_rh_1_3_M</t>
  </si>
  <si>
    <t>ctrl_rh_1_4_M</t>
  </si>
  <si>
    <t>ctrl_rh_1_5_M</t>
  </si>
  <si>
    <t>ctrl_rh_2_2_M</t>
  </si>
  <si>
    <t>ctrl_rh_2_3_M</t>
  </si>
  <si>
    <t>ctrl_rh_2_5_M</t>
  </si>
  <si>
    <t>ctrl_rh_3_1_M</t>
  </si>
  <si>
    <t>ctrl_rh_3_2_M</t>
  </si>
  <si>
    <t>ctrl_rh_3_3_M</t>
  </si>
  <si>
    <t>ctrl_rh_3_4_M</t>
  </si>
  <si>
    <t>ctrl_rh_3_5_M</t>
  </si>
  <si>
    <t>sb_wilt_2_1_M</t>
  </si>
  <si>
    <t>sb_wilt_2_2_M</t>
  </si>
  <si>
    <t>sb_wilt_2_3_M</t>
  </si>
  <si>
    <t>sb_wilt_2_4_M</t>
  </si>
  <si>
    <t>sb_wilt_2_5_M</t>
  </si>
  <si>
    <t>&lt;-- note: I think this may have been mislabled in the summarizing process/input of sample numbers. I think it's sb_wilt_2_3_M (aka sample #143 in the paper doc)</t>
  </si>
  <si>
    <r>
      <t xml:space="preserve">d </t>
    </r>
    <r>
      <rPr>
        <b/>
        <vertAlign val="superscript"/>
        <sz val="12"/>
        <rFont val="Arial"/>
        <family val="2"/>
      </rPr>
      <t>15</t>
    </r>
    <r>
      <rPr>
        <b/>
        <sz val="12"/>
        <rFont val="Arial"/>
        <family val="2"/>
      </rPr>
      <t>N</t>
    </r>
    <r>
      <rPr>
        <b/>
        <vertAlign val="subscript"/>
        <sz val="12"/>
        <rFont val="Arial"/>
        <family val="2"/>
      </rPr>
      <t>AIR</t>
    </r>
  </si>
  <si>
    <r>
      <t xml:space="preserve">d </t>
    </r>
    <r>
      <rPr>
        <b/>
        <vertAlign val="superscript"/>
        <sz val="12"/>
        <rFont val="Arial"/>
        <family val="2"/>
      </rPr>
      <t>13</t>
    </r>
    <r>
      <rPr>
        <b/>
        <sz val="12"/>
        <rFont val="Arial"/>
        <family val="2"/>
      </rPr>
      <t>C</t>
    </r>
    <r>
      <rPr>
        <b/>
        <vertAlign val="subscript"/>
        <sz val="12"/>
        <rFont val="Arial"/>
        <family val="2"/>
      </rPr>
      <t>VPDB</t>
    </r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</si>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</sst>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0"/>
      <name val="MS Sans Serif"/>
    </font>
    <font>
      <sz val="8"/>
      <name val="Calibri"/>
      <family val="2"/>
      <scheme val="minor"/>
    </font>
    <font>
      <sz val="10"/>
      <name val="Helvetica Neue Medium"/>
    </font>
    <font>
      <sz val="20"/>
      <name val="Helvetica Neue Medium"/>
    </font>
    <font>
      <sz val="14"/>
      <name val="Helvetica Neue Medium"/>
    </font>
    <font>
      <sz val="14"/>
      <name val="Symbol"/>
      <charset val="2"/>
    </font>
    <font>
      <vertAlign val="superscript"/>
      <sz val="14"/>
      <name val="Helvetica Neue Medium"/>
    </font>
    <font>
      <vertAlign val="subscript"/>
      <sz val="14"/>
      <name val="Helvetica Neue Medium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vertAlign val="subscript"/>
      <sz val="12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6">
    <xf numFmtId="0" fontId="0" fillId="0" borderId="0" xfId="0"/>
    <xf numFmtId="0" fontId="0" fillId="33" borderId="0" xfId="0" applyFill="1"/>
    <xf numFmtId="0" fontId="0" fillId="34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3" xfId="0" quotePrefix="1" applyFill="1" applyBorder="1"/>
    <xf numFmtId="2" fontId="0" fillId="33" borderId="14" xfId="0" quotePrefix="1" applyNumberFormat="1" applyFill="1" applyBorder="1"/>
    <xf numFmtId="44" fontId="0" fillId="33" borderId="15" xfId="1" applyFont="1" applyFill="1" applyBorder="1"/>
    <xf numFmtId="0" fontId="0" fillId="33" borderId="16" xfId="0" applyFill="1" applyBorder="1"/>
    <xf numFmtId="0" fontId="0" fillId="33" borderId="17" xfId="0" applyFill="1" applyBorder="1"/>
    <xf numFmtId="164" fontId="0" fillId="33" borderId="0" xfId="0" quotePrefix="1" applyNumberFormat="1" applyFill="1"/>
    <xf numFmtId="2" fontId="0" fillId="33" borderId="14" xfId="0" applyNumberFormat="1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3" xfId="0" quotePrefix="1" applyFill="1" applyBorder="1"/>
    <xf numFmtId="0" fontId="0" fillId="34" borderId="14" xfId="0" quotePrefix="1" applyFill="1" applyBorder="1"/>
    <xf numFmtId="44" fontId="0" fillId="34" borderId="15" xfId="1" applyFont="1" applyFill="1" applyBorder="1"/>
    <xf numFmtId="0" fontId="0" fillId="34" borderId="16" xfId="0" applyFill="1" applyBorder="1"/>
    <xf numFmtId="0" fontId="0" fillId="34" borderId="17" xfId="0" applyFill="1" applyBorder="1"/>
    <xf numFmtId="2" fontId="0" fillId="34" borderId="14" xfId="0" quotePrefix="1" applyNumberFormat="1" applyFill="1" applyBorder="1"/>
    <xf numFmtId="2" fontId="0" fillId="34" borderId="14" xfId="0" applyNumberFormat="1" applyFill="1" applyBorder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0" xfId="0" applyFill="1"/>
    <xf numFmtId="0" fontId="0" fillId="35" borderId="14" xfId="0" applyFill="1" applyBorder="1"/>
    <xf numFmtId="0" fontId="0" fillId="35" borderId="13" xfId="0" quotePrefix="1" applyFill="1" applyBorder="1"/>
    <xf numFmtId="2" fontId="0" fillId="35" borderId="14" xfId="0" quotePrefix="1" applyNumberFormat="1" applyFill="1" applyBorder="1"/>
    <xf numFmtId="44" fontId="0" fillId="35" borderId="15" xfId="1" applyFont="1" applyFill="1" applyBorder="1"/>
    <xf numFmtId="0" fontId="0" fillId="35" borderId="16" xfId="0" applyFill="1" applyBorder="1"/>
    <xf numFmtId="0" fontId="0" fillId="35" borderId="17" xfId="0" applyFill="1" applyBorder="1"/>
    <xf numFmtId="164" fontId="0" fillId="35" borderId="0" xfId="0" quotePrefix="1" applyNumberFormat="1" applyFill="1"/>
    <xf numFmtId="2" fontId="0" fillId="35" borderId="14" xfId="0" applyNumberFormat="1" applyFill="1" applyBorder="1"/>
    <xf numFmtId="2" fontId="0" fillId="0" borderId="0" xfId="0" applyNumberFormat="1"/>
    <xf numFmtId="2" fontId="0" fillId="36" borderId="0" xfId="0" applyNumberFormat="1" applyFill="1"/>
    <xf numFmtId="0" fontId="0" fillId="37" borderId="0" xfId="0" applyFill="1"/>
    <xf numFmtId="2" fontId="0" fillId="37" borderId="0" xfId="0" applyNumberFormat="1" applyFill="1"/>
    <xf numFmtId="0" fontId="20" fillId="0" borderId="0" xfId="0" applyFont="1"/>
    <xf numFmtId="0" fontId="20" fillId="0" borderId="0" xfId="0" applyFont="1" applyAlignment="1">
      <alignment horizontal="center"/>
    </xf>
    <xf numFmtId="0" fontId="22" fillId="38" borderId="21" xfId="0" applyFont="1" applyFill="1" applyBorder="1" applyAlignment="1">
      <alignment horizontal="right"/>
    </xf>
    <xf numFmtId="0" fontId="22" fillId="38" borderId="0" xfId="0" applyFont="1" applyFill="1"/>
    <xf numFmtId="0" fontId="22" fillId="38" borderId="0" xfId="0" applyFont="1" applyFill="1" applyAlignment="1">
      <alignment horizontal="right"/>
    </xf>
    <xf numFmtId="0" fontId="22" fillId="38" borderId="22" xfId="0" applyFont="1" applyFill="1" applyBorder="1" applyAlignment="1">
      <alignment horizontal="center"/>
    </xf>
    <xf numFmtId="15" fontId="22" fillId="38" borderId="0" xfId="0" applyNumberFormat="1" applyFont="1" applyFill="1" applyAlignment="1">
      <alignment horizontal="left"/>
    </xf>
    <xf numFmtId="0" fontId="22" fillId="38" borderId="23" xfId="0" applyFont="1" applyFill="1" applyBorder="1" applyAlignment="1">
      <alignment horizontal="left"/>
    </xf>
    <xf numFmtId="0" fontId="22" fillId="38" borderId="24" xfId="0" applyFont="1" applyFill="1" applyBorder="1"/>
    <xf numFmtId="0" fontId="22" fillId="38" borderId="25" xfId="0" applyFont="1" applyFill="1" applyBorder="1"/>
    <xf numFmtId="0" fontId="22" fillId="38" borderId="26" xfId="0" applyFont="1" applyFill="1" applyBorder="1" applyAlignment="1">
      <alignment horizontal="center"/>
    </xf>
    <xf numFmtId="0" fontId="22" fillId="38" borderId="27" xfId="0" applyFont="1" applyFill="1" applyBorder="1" applyAlignment="1">
      <alignment horizontal="left" wrapText="1"/>
    </xf>
    <xf numFmtId="165" fontId="22" fillId="38" borderId="16" xfId="0" applyNumberFormat="1" applyFont="1" applyFill="1" applyBorder="1" applyAlignment="1">
      <alignment horizontal="center" wrapText="1"/>
    </xf>
    <xf numFmtId="164" fontId="22" fillId="38" borderId="16" xfId="0" applyNumberFormat="1" applyFont="1" applyFill="1" applyBorder="1" applyAlignment="1">
      <alignment horizontal="center" wrapText="1"/>
    </xf>
    <xf numFmtId="0" fontId="22" fillId="38" borderId="28" xfId="0" applyFont="1" applyFill="1" applyBorder="1" applyAlignment="1">
      <alignment horizontal="left" wrapText="1"/>
    </xf>
    <xf numFmtId="164" fontId="22" fillId="38" borderId="29" xfId="0" applyNumberFormat="1" applyFont="1" applyFill="1" applyBorder="1" applyAlignment="1">
      <alignment horizontal="center" wrapText="1"/>
    </xf>
    <xf numFmtId="0" fontId="22" fillId="38" borderId="21" xfId="0" applyFont="1" applyFill="1" applyBorder="1" applyAlignment="1">
      <alignment horizontal="left"/>
    </xf>
    <xf numFmtId="164" fontId="22" fillId="38" borderId="0" xfId="0" applyNumberFormat="1" applyFont="1" applyFill="1" applyAlignment="1">
      <alignment horizontal="center"/>
    </xf>
    <xf numFmtId="0" fontId="22" fillId="38" borderId="13" xfId="0" applyFont="1" applyFill="1" applyBorder="1" applyAlignment="1">
      <alignment horizontal="left"/>
    </xf>
    <xf numFmtId="164" fontId="22" fillId="35" borderId="0" xfId="0" applyNumberFormat="1" applyFont="1" applyFill="1" applyAlignment="1">
      <alignment horizontal="center"/>
    </xf>
    <xf numFmtId="164" fontId="22" fillId="38" borderId="22" xfId="0" applyNumberFormat="1" applyFont="1" applyFill="1" applyBorder="1" applyAlignment="1">
      <alignment horizontal="center"/>
    </xf>
    <xf numFmtId="2" fontId="22" fillId="38" borderId="0" xfId="0" applyNumberFormat="1" applyFont="1" applyFill="1" applyAlignment="1">
      <alignment horizontal="center"/>
    </xf>
    <xf numFmtId="0" fontId="22" fillId="38" borderId="30" xfId="0" applyFont="1" applyFill="1" applyBorder="1" applyAlignment="1">
      <alignment horizontal="left" wrapText="1"/>
    </xf>
    <xf numFmtId="165" fontId="22" fillId="38" borderId="31" xfId="0" applyNumberFormat="1" applyFont="1" applyFill="1" applyBorder="1" applyAlignment="1">
      <alignment horizontal="center" wrapText="1"/>
    </xf>
    <xf numFmtId="164" fontId="22" fillId="38" borderId="31" xfId="0" applyNumberFormat="1" applyFont="1" applyFill="1" applyBorder="1" applyAlignment="1">
      <alignment horizontal="center" wrapText="1"/>
    </xf>
    <xf numFmtId="164" fontId="22" fillId="38" borderId="32" xfId="0" applyNumberFormat="1" applyFont="1" applyFill="1" applyBorder="1" applyAlignment="1">
      <alignment horizontal="center" wrapText="1"/>
    </xf>
    <xf numFmtId="164" fontId="22" fillId="38" borderId="33" xfId="0" applyNumberFormat="1" applyFont="1" applyFill="1" applyBorder="1" applyAlignment="1">
      <alignment horizontal="center" wrapText="1"/>
    </xf>
    <xf numFmtId="164" fontId="22" fillId="38" borderId="14" xfId="0" applyNumberFormat="1" applyFont="1" applyFill="1" applyBorder="1" applyAlignment="1">
      <alignment horizontal="center"/>
    </xf>
    <xf numFmtId="0" fontId="22" fillId="38" borderId="10" xfId="0" applyFont="1" applyFill="1" applyBorder="1" applyAlignment="1">
      <alignment horizontal="left" wrapText="1"/>
    </xf>
    <xf numFmtId="2" fontId="22" fillId="38" borderId="11" xfId="0" applyNumberFormat="1" applyFont="1" applyFill="1" applyBorder="1" applyAlignment="1">
      <alignment horizontal="center"/>
    </xf>
    <xf numFmtId="2" fontId="22" fillId="38" borderId="34" xfId="0" applyNumberFormat="1" applyFont="1" applyFill="1" applyBorder="1" applyAlignment="1">
      <alignment horizontal="center"/>
    </xf>
    <xf numFmtId="2" fontId="22" fillId="38" borderId="22" xfId="0" applyNumberFormat="1" applyFont="1" applyFill="1" applyBorder="1" applyAlignment="1">
      <alignment horizontal="center"/>
    </xf>
    <xf numFmtId="165" fontId="22" fillId="38" borderId="23" xfId="0" applyNumberFormat="1" applyFont="1" applyFill="1" applyBorder="1" applyAlignment="1">
      <alignment horizontal="center"/>
    </xf>
    <xf numFmtId="165" fontId="22" fillId="38" borderId="24" xfId="0" applyNumberFormat="1" applyFont="1" applyFill="1" applyBorder="1" applyAlignment="1">
      <alignment horizontal="center"/>
    </xf>
    <xf numFmtId="164" fontId="22" fillId="38" borderId="24" xfId="0" applyNumberFormat="1" applyFont="1" applyFill="1" applyBorder="1" applyAlignment="1">
      <alignment horizontal="center"/>
    </xf>
    <xf numFmtId="164" fontId="22" fillId="39" borderId="24" xfId="0" applyNumberFormat="1" applyFont="1" applyFill="1" applyBorder="1" applyAlignment="1">
      <alignment horizontal="center"/>
    </xf>
    <xf numFmtId="164" fontId="22" fillId="38" borderId="26" xfId="0" applyNumberFormat="1" applyFont="1" applyFill="1" applyBorder="1" applyAlignment="1">
      <alignment horizontal="center"/>
    </xf>
    <xf numFmtId="1" fontId="22" fillId="38" borderId="21" xfId="0" applyNumberFormat="1" applyFont="1" applyFill="1" applyBorder="1" applyAlignment="1">
      <alignment horizontal="left"/>
    </xf>
    <xf numFmtId="165" fontId="22" fillId="38" borderId="0" xfId="0" applyNumberFormat="1" applyFont="1" applyFill="1" applyAlignment="1">
      <alignment horizontal="center"/>
    </xf>
    <xf numFmtId="1" fontId="22" fillId="38" borderId="35" xfId="0" applyNumberFormat="1" applyFont="1" applyFill="1" applyBorder="1" applyAlignment="1">
      <alignment horizontal="left"/>
    </xf>
    <xf numFmtId="165" fontId="22" fillId="38" borderId="36" xfId="0" applyNumberFormat="1" applyFont="1" applyFill="1" applyBorder="1" applyAlignment="1">
      <alignment horizontal="center"/>
    </xf>
    <xf numFmtId="164" fontId="22" fillId="38" borderId="36" xfId="0" applyNumberFormat="1" applyFont="1" applyFill="1" applyBorder="1" applyAlignment="1">
      <alignment horizontal="center"/>
    </xf>
    <xf numFmtId="164" fontId="22" fillId="38" borderId="37" xfId="0" applyNumberFormat="1" applyFont="1" applyFill="1" applyBorder="1" applyAlignment="1">
      <alignment horizontal="center"/>
    </xf>
    <xf numFmtId="165" fontId="20" fillId="0" borderId="0" xfId="0" applyNumberFormat="1" applyFont="1"/>
    <xf numFmtId="164" fontId="20" fillId="0" borderId="0" xfId="0" applyNumberFormat="1" applyFont="1"/>
    <xf numFmtId="0" fontId="21" fillId="38" borderId="18" xfId="0" applyFont="1" applyFill="1" applyBorder="1" applyAlignment="1">
      <alignment horizontal="center"/>
    </xf>
    <xf numFmtId="0" fontId="21" fillId="38" borderId="19" xfId="0" applyFont="1" applyFill="1" applyBorder="1" applyAlignment="1">
      <alignment horizontal="center"/>
    </xf>
    <xf numFmtId="0" fontId="21" fillId="38" borderId="20" xfId="0" applyFont="1" applyFill="1" applyBorder="1" applyAlignment="1">
      <alignment horizontal="center"/>
    </xf>
    <xf numFmtId="0" fontId="22" fillId="38" borderId="21" xfId="0" applyFont="1" applyFill="1" applyBorder="1" applyAlignment="1">
      <alignment horizontal="center" vertical="center"/>
    </xf>
    <xf numFmtId="0" fontId="22" fillId="38" borderId="0" xfId="0" applyFont="1" applyFill="1" applyAlignment="1">
      <alignment horizontal="center" vertical="center"/>
    </xf>
    <xf numFmtId="0" fontId="22" fillId="38" borderId="22" xfId="0" applyFont="1" applyFill="1" applyBorder="1" applyAlignment="1">
      <alignment horizontal="center" vertical="center"/>
    </xf>
    <xf numFmtId="0" fontId="0" fillId="0" borderId="0" xfId="0" applyFill="1"/>
    <xf numFmtId="0" fontId="27" fillId="0" borderId="0" xfId="0" applyFont="1" applyFill="1"/>
    <xf numFmtId="0" fontId="26" fillId="0" borderId="0" xfId="0" applyFont="1" applyFill="1" applyBorder="1"/>
    <xf numFmtId="0" fontId="26" fillId="0" borderId="0" xfId="0" applyFont="1" applyFill="1"/>
    <xf numFmtId="0" fontId="0" fillId="0" borderId="0" xfId="0" applyFill="1" applyBorder="1"/>
    <xf numFmtId="165" fontId="28" fillId="0" borderId="0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 applyBorder="1" applyAlignment="1">
      <alignment horizontal="left"/>
    </xf>
    <xf numFmtId="0" fontId="29" fillId="0" borderId="0" xfId="0" applyFont="1" applyFill="1" applyBorder="1"/>
    <xf numFmtId="165" fontId="30" fillId="0" borderId="0" xfId="0" applyNumberFormat="1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'230213 Order Forbes Mineral Soi'!$A$91:$A$95</c:f>
              <c:numCache>
                <c:formatCode>General</c:formatCode>
                <c:ptCount val="5"/>
                <c:pt idx="0">
                  <c:v>6</c:v>
                </c:pt>
                <c:pt idx="1">
                  <c:v>24</c:v>
                </c:pt>
                <c:pt idx="2">
                  <c:v>42</c:v>
                </c:pt>
                <c:pt idx="3">
                  <c:v>54</c:v>
                </c:pt>
                <c:pt idx="4">
                  <c:v>72</c:v>
                </c:pt>
              </c:numCache>
            </c:numRef>
          </c:xVal>
          <c:yVal>
            <c:numRef>
              <c:f>'230213 Order Forbes Mineral Soi'!$BT$91:$BT$95</c:f>
              <c:numCache>
                <c:formatCode>General</c:formatCode>
                <c:ptCount val="5"/>
                <c:pt idx="0">
                  <c:v>32.244268585232803</c:v>
                </c:pt>
                <c:pt idx="1">
                  <c:v>32.6076753140009</c:v>
                </c:pt>
                <c:pt idx="2">
                  <c:v>32.117337183344702</c:v>
                </c:pt>
                <c:pt idx="3">
                  <c:v>31.865489779981701</c:v>
                </c:pt>
                <c:pt idx="4">
                  <c:v>30.851582446745901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C-447A-B66F-B6996A6B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128"/>
        <c:axId val="6866544"/>
      </c:scatterChart>
      <c:valAx>
        <c:axId val="686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544"/>
        <c:crosses val="autoZero"/>
        <c:crossBetween val="midCat"/>
      </c:valAx>
      <c:valAx>
        <c:axId val="68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590476865606685E-2"/>
                  <c:y val="0.14716885312521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'230213 Order Forbes Mineral Soi'!$A$81:$A$87</c:f>
              <c:numCache>
                <c:formatCode>General</c:formatCode>
                <c:ptCount val="7"/>
                <c:pt idx="0">
                  <c:v>1</c:v>
                </c:pt>
                <c:pt idx="1">
                  <c:v>12</c:v>
                </c:pt>
                <c:pt idx="2">
                  <c:v>30</c:v>
                </c:pt>
                <c:pt idx="3">
                  <c:v>48</c:v>
                </c:pt>
                <c:pt idx="4">
                  <c:v>49</c:v>
                </c:pt>
                <c:pt idx="5">
                  <c:v>60</c:v>
                </c:pt>
                <c:pt idx="6">
                  <c:v>78</c:v>
                </c:pt>
              </c:numCache>
            </c:numRef>
          </c:xVal>
          <c:yVal>
            <c:numRef>
              <c:f>'230213 Order Forbes Mineral Soi'!$BT$81:$BT$87</c:f>
              <c:numCache>
                <c:formatCode>General</c:formatCode>
                <c:ptCount val="7"/>
                <c:pt idx="0">
                  <c:v>10.9281693479494</c:v>
                </c:pt>
                <c:pt idx="1">
                  <c:v>9.0447718346804393</c:v>
                </c:pt>
                <c:pt idx="2">
                  <c:v>9.9472436313843193</c:v>
                </c:pt>
                <c:pt idx="3">
                  <c:v>8.7815578992449499</c:v>
                </c:pt>
                <c:pt idx="4">
                  <c:v>8.2625872082093803</c:v>
                </c:pt>
                <c:pt idx="5">
                  <c:v>7.2818563867438302</c:v>
                </c:pt>
                <c:pt idx="6">
                  <c:v>6.2826963688502602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5-493C-A568-E5E76783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88256"/>
        <c:axId val="6869456"/>
      </c:scatterChart>
      <c:valAx>
        <c:axId val="4942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456"/>
        <c:crosses val="autoZero"/>
        <c:crossBetween val="midCat"/>
      </c:valAx>
      <c:valAx>
        <c:axId val="68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069641422190181E-2"/>
                  <c:y val="-0.18325030779153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'230213 Order Forbes Mineral Soi'!$A$73:$A$77</c:f>
              <c:numCache>
                <c:formatCode>General</c:formatCode>
                <c:ptCount val="5"/>
                <c:pt idx="0">
                  <c:v>2</c:v>
                </c:pt>
                <c:pt idx="1">
                  <c:v>18</c:v>
                </c:pt>
                <c:pt idx="2">
                  <c:v>36</c:v>
                </c:pt>
                <c:pt idx="3">
                  <c:v>50</c:v>
                </c:pt>
                <c:pt idx="4">
                  <c:v>66</c:v>
                </c:pt>
              </c:numCache>
            </c:numRef>
          </c:xVal>
          <c:yVal>
            <c:numRef>
              <c:f>'230213 Order Forbes Mineral Soi'!$BT$73:$BT$77</c:f>
              <c:numCache>
                <c:formatCode>General</c:formatCode>
                <c:ptCount val="5"/>
                <c:pt idx="0">
                  <c:v>-3.3648197235645001</c:v>
                </c:pt>
                <c:pt idx="1">
                  <c:v>-3.4309110826258302</c:v>
                </c:pt>
                <c:pt idx="2">
                  <c:v>-2.2493250726061098</c:v>
                </c:pt>
                <c:pt idx="3">
                  <c:v>-2.99950147187633</c:v>
                </c:pt>
                <c:pt idx="4">
                  <c:v>-3.9810176092991401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3-4F6E-91A9-8037E893B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923984"/>
        <c:axId val="1840361920"/>
      </c:scatterChart>
      <c:valAx>
        <c:axId val="18399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61920"/>
        <c:crosses val="autoZero"/>
        <c:crossBetween val="midCat"/>
      </c:valAx>
      <c:valAx>
        <c:axId val="18403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2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85725</xdr:colOff>
      <xdr:row>96</xdr:row>
      <xdr:rowOff>85724</xdr:rowOff>
    </xdr:from>
    <xdr:to>
      <xdr:col>66</xdr:col>
      <xdr:colOff>504825</xdr:colOff>
      <xdr:row>107</xdr:row>
      <xdr:rowOff>42861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7AAFC-06F2-4055-730E-0FDB09C58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66681</xdr:colOff>
      <xdr:row>108</xdr:row>
      <xdr:rowOff>38100</xdr:rowOff>
    </xdr:from>
    <xdr:to>
      <xdr:col>66</xdr:col>
      <xdr:colOff>495300</xdr:colOff>
      <xdr:row>117</xdr:row>
      <xdr:rowOff>128586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3A66A-8B26-DCD3-1029-2A96E38D5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71438</xdr:colOff>
      <xdr:row>118</xdr:row>
      <xdr:rowOff>133350</xdr:rowOff>
    </xdr:from>
    <xdr:to>
      <xdr:col>66</xdr:col>
      <xdr:colOff>523875</xdr:colOff>
      <xdr:row>129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05F82F-981E-D74C-4C9F-D1422FD6A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34"/>
  <sheetViews>
    <sheetView workbookViewId="0">
      <pane xSplit="2" ySplit="4" topLeftCell="BF55" activePane="bottomRight" state="frozen"/>
      <selection pane="topRight" activeCell="C1" sqref="C1"/>
      <selection pane="bottomLeft" activeCell="A5" sqref="A5"/>
      <selection pane="bottomRight" activeCell="BO1" sqref="BO1:CN69"/>
    </sheetView>
  </sheetViews>
  <sheetFormatPr baseColWidth="10" defaultColWidth="8.83203125" defaultRowHeight="15"/>
  <cols>
    <col min="64" max="64" width="14" style="1" bestFit="1" customWidth="1"/>
    <col min="65" max="65" width="14" style="42" bestFit="1" customWidth="1"/>
    <col min="72" max="72" width="9.1640625"/>
    <col min="74" max="74" width="9.1640625"/>
    <col min="86" max="86" width="16.1640625" customWidth="1"/>
  </cols>
  <sheetData>
    <row r="1" spans="1:91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s="1" t="s">
        <v>0</v>
      </c>
      <c r="BM1" s="42" t="s">
        <v>0</v>
      </c>
      <c r="BN1" t="s">
        <v>1</v>
      </c>
      <c r="BO1" t="s">
        <v>2</v>
      </c>
      <c r="BP1" t="s">
        <v>2</v>
      </c>
      <c r="BQ1" t="s">
        <v>1</v>
      </c>
      <c r="BR1" t="s">
        <v>3</v>
      </c>
      <c r="BS1" t="s">
        <v>3</v>
      </c>
      <c r="BT1" s="1" t="s">
        <v>3</v>
      </c>
      <c r="BU1" t="s">
        <v>3</v>
      </c>
      <c r="BV1" s="31"/>
      <c r="BW1" t="s">
        <v>1</v>
      </c>
      <c r="BX1" t="s">
        <v>4</v>
      </c>
      <c r="BY1" t="s">
        <v>4</v>
      </c>
      <c r="BZ1" s="2" t="s">
        <v>4</v>
      </c>
      <c r="CA1" s="42"/>
      <c r="CB1" t="s">
        <v>4</v>
      </c>
      <c r="CC1" t="s">
        <v>4</v>
      </c>
      <c r="CD1" t="s">
        <v>4</v>
      </c>
      <c r="CE1" t="s">
        <v>4</v>
      </c>
      <c r="CF1" t="s">
        <v>4</v>
      </c>
      <c r="CG1" t="s">
        <v>1</v>
      </c>
      <c r="CH1" t="s">
        <v>5</v>
      </c>
      <c r="CI1" t="s">
        <v>6</v>
      </c>
      <c r="CJ1" t="s">
        <v>6</v>
      </c>
      <c r="CK1" t="s">
        <v>6</v>
      </c>
      <c r="CL1" t="s">
        <v>6</v>
      </c>
      <c r="CM1" t="s">
        <v>6</v>
      </c>
    </row>
    <row r="2" spans="1:91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 s="1">
        <v>0</v>
      </c>
      <c r="BM2" s="42">
        <v>1</v>
      </c>
      <c r="BN2" t="s">
        <v>1</v>
      </c>
      <c r="BO2">
        <v>0</v>
      </c>
      <c r="BP2">
        <v>1</v>
      </c>
      <c r="BQ2" t="s">
        <v>1</v>
      </c>
      <c r="BR2">
        <v>0</v>
      </c>
      <c r="BS2">
        <v>0</v>
      </c>
      <c r="BT2" s="1">
        <v>1</v>
      </c>
      <c r="BU2">
        <v>1</v>
      </c>
      <c r="BV2" s="31"/>
      <c r="BW2" t="s">
        <v>1</v>
      </c>
      <c r="BX2">
        <v>1</v>
      </c>
      <c r="BY2">
        <v>1</v>
      </c>
      <c r="BZ2" s="2">
        <v>2</v>
      </c>
      <c r="CA2" s="42"/>
      <c r="CB2">
        <v>2</v>
      </c>
      <c r="CC2">
        <v>3</v>
      </c>
      <c r="CD2">
        <v>3</v>
      </c>
      <c r="CE2">
        <v>4</v>
      </c>
      <c r="CF2">
        <v>4</v>
      </c>
      <c r="CG2" t="s">
        <v>1</v>
      </c>
      <c r="CI2" t="s">
        <v>7</v>
      </c>
      <c r="CJ2" t="s">
        <v>8</v>
      </c>
      <c r="CK2" t="s">
        <v>9</v>
      </c>
      <c r="CL2" t="s">
        <v>10</v>
      </c>
      <c r="CM2" t="s">
        <v>10</v>
      </c>
    </row>
    <row r="3" spans="1:91"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25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16</v>
      </c>
      <c r="W3" t="s">
        <v>17</v>
      </c>
      <c r="X3" t="s">
        <v>18</v>
      </c>
      <c r="Y3" t="s">
        <v>19</v>
      </c>
      <c r="Z3" t="s">
        <v>20</v>
      </c>
      <c r="AA3" t="s">
        <v>21</v>
      </c>
      <c r="AB3" t="s">
        <v>22</v>
      </c>
      <c r="AC3" t="s">
        <v>23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  <c r="AV3" t="s">
        <v>33</v>
      </c>
      <c r="AW3" t="s">
        <v>34</v>
      </c>
      <c r="AX3" t="s">
        <v>35</v>
      </c>
      <c r="AY3" t="s">
        <v>36</v>
      </c>
      <c r="AZ3" t="s">
        <v>37</v>
      </c>
      <c r="BA3" t="s">
        <v>27</v>
      </c>
      <c r="BB3" t="s">
        <v>28</v>
      </c>
      <c r="BC3" t="s">
        <v>29</v>
      </c>
      <c r="BD3" t="s">
        <v>30</v>
      </c>
      <c r="BE3" t="s">
        <v>31</v>
      </c>
      <c r="BF3" t="s">
        <v>32</v>
      </c>
      <c r="BG3" t="s">
        <v>33</v>
      </c>
      <c r="BH3" t="s">
        <v>34</v>
      </c>
      <c r="BI3" t="s">
        <v>35</v>
      </c>
      <c r="BJ3" t="s">
        <v>36</v>
      </c>
      <c r="BK3" t="s">
        <v>37</v>
      </c>
      <c r="BL3" s="1" t="s">
        <v>24</v>
      </c>
      <c r="BM3" s="42" t="s">
        <v>24</v>
      </c>
      <c r="BN3" t="s">
        <v>1</v>
      </c>
      <c r="BO3" t="s">
        <v>38</v>
      </c>
      <c r="BP3" t="s">
        <v>39</v>
      </c>
      <c r="BQ3" t="s">
        <v>1</v>
      </c>
      <c r="BR3" t="s">
        <v>40</v>
      </c>
      <c r="BS3" t="s">
        <v>41</v>
      </c>
      <c r="BT3" s="1" t="s">
        <v>40</v>
      </c>
      <c r="BU3" t="s">
        <v>41</v>
      </c>
      <c r="BV3" s="31" t="s">
        <v>160</v>
      </c>
      <c r="BW3" t="s">
        <v>161</v>
      </c>
      <c r="BX3" t="s">
        <v>42</v>
      </c>
      <c r="BY3" t="s">
        <v>43</v>
      </c>
      <c r="BZ3" s="2" t="s">
        <v>42</v>
      </c>
      <c r="CA3" s="42" t="s">
        <v>163</v>
      </c>
      <c r="CB3" t="s">
        <v>43</v>
      </c>
      <c r="CC3" t="s">
        <v>42</v>
      </c>
      <c r="CD3" t="s">
        <v>43</v>
      </c>
      <c r="CE3" t="s">
        <v>42</v>
      </c>
      <c r="CF3" t="s">
        <v>43</v>
      </c>
      <c r="CG3" t="s">
        <v>1</v>
      </c>
      <c r="CL3" t="s">
        <v>44</v>
      </c>
      <c r="CM3" t="s">
        <v>45</v>
      </c>
    </row>
    <row r="4" spans="1:91">
      <c r="A4" t="s">
        <v>141</v>
      </c>
      <c r="B4" t="s">
        <v>140</v>
      </c>
      <c r="C4" t="s">
        <v>46</v>
      </c>
      <c r="D4" t="s">
        <v>47</v>
      </c>
      <c r="E4" t="s">
        <v>47</v>
      </c>
      <c r="F4" t="s">
        <v>47</v>
      </c>
      <c r="G4" t="s">
        <v>48</v>
      </c>
      <c r="H4" t="s">
        <v>48</v>
      </c>
      <c r="I4" t="s">
        <v>48</v>
      </c>
      <c r="J4" t="s">
        <v>48</v>
      </c>
      <c r="K4" t="s">
        <v>48</v>
      </c>
      <c r="L4" t="s">
        <v>48</v>
      </c>
      <c r="M4" t="s">
        <v>49</v>
      </c>
      <c r="N4" t="s">
        <v>49</v>
      </c>
      <c r="O4" t="s">
        <v>49</v>
      </c>
      <c r="P4" t="s">
        <v>50</v>
      </c>
      <c r="Q4" t="s">
        <v>46</v>
      </c>
      <c r="R4" t="s">
        <v>47</v>
      </c>
      <c r="S4" t="s">
        <v>47</v>
      </c>
      <c r="T4" t="s">
        <v>47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49</v>
      </c>
      <c r="AB4" t="s">
        <v>49</v>
      </c>
      <c r="AC4" t="s">
        <v>49</v>
      </c>
      <c r="AD4" t="s">
        <v>50</v>
      </c>
      <c r="AE4" t="s">
        <v>47</v>
      </c>
      <c r="AF4" t="s">
        <v>47</v>
      </c>
      <c r="AG4" t="s">
        <v>48</v>
      </c>
      <c r="AH4" t="s">
        <v>48</v>
      </c>
      <c r="AI4" t="s">
        <v>48</v>
      </c>
      <c r="AJ4" t="s">
        <v>48</v>
      </c>
      <c r="AK4" t="s">
        <v>48</v>
      </c>
      <c r="AL4" t="s">
        <v>48</v>
      </c>
      <c r="AM4" t="s">
        <v>49</v>
      </c>
      <c r="AN4" t="s">
        <v>49</v>
      </c>
      <c r="AO4" t="s">
        <v>49</v>
      </c>
      <c r="AP4" t="s">
        <v>47</v>
      </c>
      <c r="AQ4" t="s">
        <v>47</v>
      </c>
      <c r="AR4" t="s">
        <v>48</v>
      </c>
      <c r="AS4" t="s">
        <v>48</v>
      </c>
      <c r="AT4" t="s">
        <v>48</v>
      </c>
      <c r="AU4" t="s">
        <v>48</v>
      </c>
      <c r="AV4" t="s">
        <v>48</v>
      </c>
      <c r="AW4" t="s">
        <v>48</v>
      </c>
      <c r="AX4" t="s">
        <v>49</v>
      </c>
      <c r="AY4" t="s">
        <v>49</v>
      </c>
      <c r="AZ4" t="s">
        <v>49</v>
      </c>
      <c r="BA4" t="s">
        <v>47</v>
      </c>
      <c r="BB4" t="s">
        <v>47</v>
      </c>
      <c r="BC4" t="s">
        <v>48</v>
      </c>
      <c r="BD4" t="s">
        <v>48</v>
      </c>
      <c r="BE4" t="s">
        <v>48</v>
      </c>
      <c r="BF4" t="s">
        <v>48</v>
      </c>
      <c r="BG4" t="s">
        <v>48</v>
      </c>
      <c r="BH4" t="s">
        <v>48</v>
      </c>
      <c r="BI4" t="s">
        <v>49</v>
      </c>
      <c r="BJ4" t="s">
        <v>49</v>
      </c>
      <c r="BK4" t="s">
        <v>49</v>
      </c>
      <c r="BL4" s="1" t="s">
        <v>49</v>
      </c>
      <c r="BM4" s="42" t="s">
        <v>49</v>
      </c>
      <c r="BN4" t="s">
        <v>1</v>
      </c>
      <c r="BO4" t="s">
        <v>50</v>
      </c>
      <c r="BP4" t="s">
        <v>50</v>
      </c>
      <c r="BQ4" t="s">
        <v>1</v>
      </c>
      <c r="BR4" t="s">
        <v>51</v>
      </c>
      <c r="BS4" t="s">
        <v>50</v>
      </c>
      <c r="BT4" s="1" t="s">
        <v>51</v>
      </c>
      <c r="BU4" t="s">
        <v>50</v>
      </c>
      <c r="BV4" s="31" t="s">
        <v>159</v>
      </c>
      <c r="BW4" t="s">
        <v>162</v>
      </c>
      <c r="BX4" t="s">
        <v>51</v>
      </c>
      <c r="BY4" t="s">
        <v>50</v>
      </c>
      <c r="BZ4" s="2" t="s">
        <v>51</v>
      </c>
      <c r="CA4" s="42" t="s">
        <v>164</v>
      </c>
      <c r="CB4" t="s">
        <v>50</v>
      </c>
      <c r="CC4" t="s">
        <v>51</v>
      </c>
      <c r="CD4" t="s">
        <v>50</v>
      </c>
      <c r="CE4" t="s">
        <v>51</v>
      </c>
      <c r="CF4" t="s">
        <v>50</v>
      </c>
      <c r="CG4" t="s">
        <v>1</v>
      </c>
    </row>
    <row r="5" spans="1:91">
      <c r="A5">
        <v>3</v>
      </c>
      <c r="B5">
        <v>2</v>
      </c>
      <c r="C5">
        <v>1</v>
      </c>
      <c r="D5">
        <v>14.007001600000001</v>
      </c>
      <c r="E5">
        <v>31.174003200000001</v>
      </c>
      <c r="F5">
        <v>17.167001599999999</v>
      </c>
      <c r="G5">
        <v>3.7265601011959499</v>
      </c>
      <c r="H5">
        <v>2.7318481331064199</v>
      </c>
      <c r="I5">
        <v>0.77874126591334403</v>
      </c>
      <c r="J5">
        <v>6.3902092120892401E-2</v>
      </c>
      <c r="K5">
        <v>4.6651518068937498E-2</v>
      </c>
      <c r="L5">
        <v>0.43795471930229501</v>
      </c>
      <c r="M5">
        <v>53.440690931027902</v>
      </c>
      <c r="N5">
        <v>0.39172374776663399</v>
      </c>
      <c r="O5">
        <v>2.9280301483346E-2</v>
      </c>
      <c r="P5">
        <v>0.17245153870222901</v>
      </c>
      <c r="Q5">
        <v>2</v>
      </c>
      <c r="R5">
        <v>137.5030016</v>
      </c>
      <c r="S5">
        <v>194.24600319999999</v>
      </c>
      <c r="T5">
        <v>56.7430015999999</v>
      </c>
      <c r="U5">
        <v>2.0356052181541</v>
      </c>
      <c r="V5">
        <v>1.50277552774427</v>
      </c>
      <c r="W5">
        <v>0.356712316907078</v>
      </c>
      <c r="X5">
        <v>6.9499452092855699E-2</v>
      </c>
      <c r="Y5">
        <v>5.06898171561459E-2</v>
      </c>
      <c r="Z5">
        <v>0.37235479461774901</v>
      </c>
      <c r="AA5">
        <v>31.6918758240556</v>
      </c>
      <c r="AB5">
        <v>0.23410095573862399</v>
      </c>
      <c r="AC5">
        <v>2.38856326295003E-2</v>
      </c>
      <c r="AD5">
        <v>3.1444299825967299</v>
      </c>
      <c r="AE5">
        <v>271.25634559999997</v>
      </c>
      <c r="AF5">
        <v>357.45734399999998</v>
      </c>
      <c r="AG5">
        <v>14.7110527502808</v>
      </c>
      <c r="AH5">
        <v>17.319182374017899</v>
      </c>
      <c r="AI5">
        <v>20.664662335879001</v>
      </c>
      <c r="AJ5">
        <v>8.0136999667113605E-4</v>
      </c>
      <c r="AK5">
        <v>6.1464683931134801E-4</v>
      </c>
      <c r="AL5">
        <v>6.4562456272646105E-4</v>
      </c>
      <c r="AM5">
        <v>368.84897582305399</v>
      </c>
      <c r="AN5">
        <v>4.2930434263877597</v>
      </c>
      <c r="AO5">
        <v>1.55388965385196</v>
      </c>
      <c r="AP5">
        <v>577.0053504</v>
      </c>
      <c r="AQ5">
        <v>595.63635199999999</v>
      </c>
      <c r="AR5">
        <v>3.97375309411954</v>
      </c>
      <c r="AS5">
        <v>4.5614472802052601</v>
      </c>
      <c r="AT5">
        <v>5.4762063564326597</v>
      </c>
      <c r="AU5">
        <v>1.7106249830783E-3</v>
      </c>
      <c r="AV5">
        <v>1.57729143890885E-3</v>
      </c>
      <c r="AW5">
        <v>1.84183809851726E-3</v>
      </c>
      <c r="AX5">
        <v>55.584693607150498</v>
      </c>
      <c r="AY5">
        <v>0.63817096747173396</v>
      </c>
      <c r="AZ5">
        <v>0.229773440293706</v>
      </c>
      <c r="BA5">
        <v>621.65634560000001</v>
      </c>
      <c r="BB5">
        <v>640.29134079999994</v>
      </c>
      <c r="BC5">
        <v>3.9804888359925101</v>
      </c>
      <c r="BD5">
        <v>4.5685495586443103</v>
      </c>
      <c r="BE5">
        <v>5.4841994750612901</v>
      </c>
      <c r="BF5">
        <v>2.2619098246715501E-3</v>
      </c>
      <c r="BG5">
        <v>2.2197874538964898E-3</v>
      </c>
      <c r="BH5">
        <v>2.6596702073459701E-3</v>
      </c>
      <c r="BI5">
        <v>56.734051060915597</v>
      </c>
      <c r="BJ5">
        <v>0.65123741204225605</v>
      </c>
      <c r="BK5">
        <v>0.234502332507008</v>
      </c>
      <c r="BL5" s="1">
        <v>5.2282771199113698E-3</v>
      </c>
      <c r="BM5" s="42">
        <v>0.29113819298899501</v>
      </c>
      <c r="BN5" t="s">
        <v>1</v>
      </c>
      <c r="BO5" s="40">
        <f t="shared" ref="BO5:BO43" si="0">BL5/CM5*$BO$80</f>
        <v>0.1781993620407771</v>
      </c>
      <c r="BP5" s="40">
        <f t="shared" ref="BP5:BP43" si="1">BM5/CM5*$BP$80</f>
        <v>3.216405939470993</v>
      </c>
      <c r="BQ5" t="s">
        <v>1</v>
      </c>
      <c r="BR5">
        <v>-0.5</v>
      </c>
      <c r="BS5">
        <v>0.366289477686153</v>
      </c>
      <c r="BT5" s="1">
        <v>7.2335961156137998</v>
      </c>
      <c r="BU5">
        <v>0.369113168415866</v>
      </c>
      <c r="BV5" s="31">
        <f t="shared" ref="BV5:BV36" si="2">-$BQ$110*A5+BT5</f>
        <v>7.3123961156138</v>
      </c>
      <c r="BW5" s="41">
        <f t="shared" ref="BW5:BW36" si="3">$BW$115*BV5+$BW$116</f>
        <v>5.386747341931474</v>
      </c>
      <c r="BZ5" s="2">
        <v>-26.738673964280899</v>
      </c>
      <c r="CA5" s="42">
        <f t="shared" ref="CA5:CA36" si="4">BZ5*$BZ$115+$BZ$116</f>
        <v>-26.970622872711882</v>
      </c>
      <c r="CB5">
        <v>1.08184140756473</v>
      </c>
      <c r="CC5">
        <v>-40.199155262967601</v>
      </c>
      <c r="CD5">
        <v>1.0670388850403001</v>
      </c>
      <c r="CE5">
        <v>-40.4</v>
      </c>
      <c r="CF5">
        <v>1.06681798207179</v>
      </c>
      <c r="CG5" t="s">
        <v>1</v>
      </c>
      <c r="CH5" t="s">
        <v>58</v>
      </c>
      <c r="CI5">
        <v>2</v>
      </c>
      <c r="CK5" t="s">
        <v>54</v>
      </c>
      <c r="CL5" t="s">
        <v>59</v>
      </c>
      <c r="CM5">
        <v>20.388999999999999</v>
      </c>
    </row>
    <row r="6" spans="1:91">
      <c r="A6">
        <v>4</v>
      </c>
      <c r="B6">
        <v>4</v>
      </c>
      <c r="C6">
        <v>1</v>
      </c>
      <c r="D6">
        <v>13.936</v>
      </c>
      <c r="E6">
        <v>31.101004799999998</v>
      </c>
      <c r="F6">
        <v>17.165004799999998</v>
      </c>
      <c r="G6">
        <v>3.73749353296339</v>
      </c>
      <c r="H6">
        <v>2.7394012573415698</v>
      </c>
      <c r="I6">
        <v>0.80361685702393304</v>
      </c>
      <c r="J6">
        <v>6.5070329544166694E-2</v>
      </c>
      <c r="K6">
        <v>4.9034497898676102E-2</v>
      </c>
      <c r="L6">
        <v>0.48391028236172801</v>
      </c>
      <c r="M6">
        <v>53.6909694600349</v>
      </c>
      <c r="N6">
        <v>0.39352776633817799</v>
      </c>
      <c r="O6">
        <v>3.0339530207680099E-2</v>
      </c>
      <c r="P6">
        <v>4.9546809867010599E-2</v>
      </c>
      <c r="Q6">
        <v>2</v>
      </c>
      <c r="R6">
        <v>137.50700800000001</v>
      </c>
      <c r="S6">
        <v>188.33800959999999</v>
      </c>
      <c r="T6">
        <v>50.831001599999901</v>
      </c>
      <c r="U6">
        <v>0.61024386279534204</v>
      </c>
      <c r="V6">
        <v>0.450404536151642</v>
      </c>
      <c r="W6">
        <v>0.10357686018679001</v>
      </c>
      <c r="X6">
        <v>7.0808680399543605E-2</v>
      </c>
      <c r="Y6">
        <v>5.2771731981772499E-2</v>
      </c>
      <c r="Z6">
        <v>0.40537815928042398</v>
      </c>
      <c r="AA6">
        <v>10.6158114340564</v>
      </c>
      <c r="AB6">
        <v>7.8403740420274204E-2</v>
      </c>
      <c r="AC6">
        <v>6.4109320154781598E-3</v>
      </c>
      <c r="AD6">
        <v>1.7928444634277301</v>
      </c>
      <c r="AE6">
        <v>271.34942719999998</v>
      </c>
      <c r="AF6">
        <v>349.8574208</v>
      </c>
      <c r="AG6">
        <v>8.98396595942517</v>
      </c>
      <c r="AH6">
        <v>10.5380834794728</v>
      </c>
      <c r="AI6">
        <v>12.606972117143901</v>
      </c>
      <c r="AJ6">
        <v>1.5073911565406501E-3</v>
      </c>
      <c r="AK6">
        <v>1.45332306963582E-3</v>
      </c>
      <c r="AL6">
        <v>1.8181510018488399E-3</v>
      </c>
      <c r="AM6">
        <v>214.357430997454</v>
      </c>
      <c r="AN6">
        <v>2.49411246556804</v>
      </c>
      <c r="AO6">
        <v>0.90354134592608204</v>
      </c>
      <c r="AP6">
        <v>577.12942080000005</v>
      </c>
      <c r="AQ6">
        <v>595.76241919999995</v>
      </c>
      <c r="AR6">
        <v>3.9682010657384601</v>
      </c>
      <c r="AS6">
        <v>4.5542285552254604</v>
      </c>
      <c r="AT6">
        <v>5.4690419203683502</v>
      </c>
      <c r="AU6">
        <v>1.6091396822192499E-3</v>
      </c>
      <c r="AV6">
        <v>1.4757297723426699E-3</v>
      </c>
      <c r="AW6">
        <v>1.7388204043863799E-3</v>
      </c>
      <c r="AX6">
        <v>55.657151426669699</v>
      </c>
      <c r="AY6">
        <v>0.639011625077195</v>
      </c>
      <c r="AZ6">
        <v>0.23005024883241301</v>
      </c>
      <c r="BA6">
        <v>621.79541759999995</v>
      </c>
      <c r="BB6">
        <v>640.42641920000005</v>
      </c>
      <c r="BC6">
        <v>3.98008545363566</v>
      </c>
      <c r="BD6">
        <v>4.56840242280557</v>
      </c>
      <c r="BE6">
        <v>5.4815040437124196</v>
      </c>
      <c r="BF6">
        <v>2.2587009522112302E-3</v>
      </c>
      <c r="BG6">
        <v>2.2122309349727701E-3</v>
      </c>
      <c r="BH6">
        <v>2.6717435847780301E-3</v>
      </c>
      <c r="BI6">
        <v>56.651416846345903</v>
      </c>
      <c r="BJ6">
        <v>0.65028992361333104</v>
      </c>
      <c r="BK6">
        <v>0.234124492545039</v>
      </c>
      <c r="BL6" s="1">
        <v>1.5324824526694301E-3</v>
      </c>
      <c r="BM6" s="42">
        <v>0.16935115227776401</v>
      </c>
      <c r="BN6" t="s">
        <v>1</v>
      </c>
      <c r="BO6" s="40">
        <f t="shared" si="0"/>
        <v>5.1198208933944542E-2</v>
      </c>
      <c r="BP6" s="40">
        <f t="shared" si="1"/>
        <v>1.8338826472944842</v>
      </c>
      <c r="BQ6" t="s">
        <v>1</v>
      </c>
      <c r="BR6">
        <v>-0.5</v>
      </c>
      <c r="BS6">
        <v>0.366289477686153</v>
      </c>
      <c r="BT6" s="1">
        <v>7.1455778887721202</v>
      </c>
      <c r="BU6">
        <v>0.36908103209998799</v>
      </c>
      <c r="BV6" s="31">
        <f t="shared" si="2"/>
        <v>7.2506445554387868</v>
      </c>
      <c r="BW6" s="41">
        <f t="shared" si="3"/>
        <v>5.3232437402281647</v>
      </c>
      <c r="BZ6" s="2">
        <v>-27.100172083358</v>
      </c>
      <c r="CA6" s="42">
        <f t="shared" si="4"/>
        <v>-27.347290336132655</v>
      </c>
      <c r="CB6">
        <v>1.08144392512767</v>
      </c>
      <c r="CC6">
        <v>-40.188746598697598</v>
      </c>
      <c r="CD6">
        <v>1.0670503331841299</v>
      </c>
      <c r="CE6">
        <v>-40.4</v>
      </c>
      <c r="CF6">
        <v>1.06681798207179</v>
      </c>
      <c r="CG6" t="s">
        <v>1</v>
      </c>
      <c r="CH6" t="s">
        <v>60</v>
      </c>
      <c r="CI6">
        <v>4</v>
      </c>
      <c r="CK6" t="s">
        <v>54</v>
      </c>
      <c r="CL6" t="s">
        <v>59</v>
      </c>
      <c r="CM6">
        <v>20.800999999999998</v>
      </c>
    </row>
    <row r="7" spans="1:91">
      <c r="A7">
        <v>5</v>
      </c>
      <c r="B7">
        <v>26</v>
      </c>
      <c r="C7">
        <v>1</v>
      </c>
      <c r="D7">
        <v>14.046003199999999</v>
      </c>
      <c r="E7">
        <v>31.207999999999998</v>
      </c>
      <c r="F7">
        <v>17.161996799999901</v>
      </c>
      <c r="G7">
        <v>3.7491971702710098</v>
      </c>
      <c r="H7">
        <v>2.7476922270956399</v>
      </c>
      <c r="I7">
        <v>0.81320417472609297</v>
      </c>
      <c r="J7">
        <v>6.4611905237397294E-2</v>
      </c>
      <c r="K7">
        <v>4.8823239258610901E-2</v>
      </c>
      <c r="L7">
        <v>0.49872618492783699</v>
      </c>
      <c r="M7">
        <v>53.791655287151002</v>
      </c>
      <c r="N7">
        <v>0.39429811906579698</v>
      </c>
      <c r="O7">
        <v>3.0666097185011201E-2</v>
      </c>
      <c r="P7">
        <v>0.23587696188184101</v>
      </c>
      <c r="Q7">
        <v>2</v>
      </c>
      <c r="R7">
        <v>135.51800320000001</v>
      </c>
      <c r="S7">
        <v>193.20199679999999</v>
      </c>
      <c r="T7">
        <v>57.683993599999901</v>
      </c>
      <c r="U7">
        <v>2.6033509660520799</v>
      </c>
      <c r="V7">
        <v>1.91674468288786</v>
      </c>
      <c r="W7">
        <v>0.47641143558680199</v>
      </c>
      <c r="X7">
        <v>6.9327969009577203E-2</v>
      </c>
      <c r="Y7">
        <v>5.1863473888141901E-2</v>
      </c>
      <c r="Z7">
        <v>0.418710464670976</v>
      </c>
      <c r="AA7">
        <v>41.399026876702401</v>
      </c>
      <c r="AB7">
        <v>0.30492594752221902</v>
      </c>
      <c r="AC7">
        <v>3.2464677512124701E-2</v>
      </c>
      <c r="AD7">
        <v>8.6280588495145398</v>
      </c>
      <c r="AE7">
        <v>260.28586239999998</v>
      </c>
      <c r="AF7">
        <v>374.3308672</v>
      </c>
      <c r="AG7">
        <v>32.110778631668197</v>
      </c>
      <c r="AH7">
        <v>37.980584368658903</v>
      </c>
      <c r="AI7">
        <v>45.154974013357702</v>
      </c>
      <c r="AJ7">
        <v>1.4188035053064999E-3</v>
      </c>
      <c r="AK7">
        <v>1.2268088062761999E-3</v>
      </c>
      <c r="AL7">
        <v>1.61868590252817E-3</v>
      </c>
      <c r="AM7">
        <v>1018.5993119329401</v>
      </c>
      <c r="AN7">
        <v>11.846998452488201</v>
      </c>
      <c r="AO7">
        <v>4.2862515673658903</v>
      </c>
      <c r="AP7">
        <v>576.90186240000003</v>
      </c>
      <c r="AQ7">
        <v>595.53286400000002</v>
      </c>
      <c r="AR7">
        <v>3.9915998841084099</v>
      </c>
      <c r="AS7">
        <v>4.5799202507746104</v>
      </c>
      <c r="AT7">
        <v>5.4990803615896704</v>
      </c>
      <c r="AU7">
        <v>3.6497743505715901E-3</v>
      </c>
      <c r="AV7">
        <v>3.8895308628997399E-3</v>
      </c>
      <c r="AW7">
        <v>4.8072603222411598E-3</v>
      </c>
      <c r="AX7">
        <v>56.248032295560499</v>
      </c>
      <c r="AY7">
        <v>0.64552272681712797</v>
      </c>
      <c r="AZ7">
        <v>0.23240406975448299</v>
      </c>
      <c r="BA7">
        <v>621.5848704</v>
      </c>
      <c r="BB7">
        <v>640.21886719999998</v>
      </c>
      <c r="BC7">
        <v>4.0046502962391299</v>
      </c>
      <c r="BD7">
        <v>4.5955738645621702</v>
      </c>
      <c r="BE7">
        <v>5.5154613099629204</v>
      </c>
      <c r="BF7">
        <v>3.8461204911581E-3</v>
      </c>
      <c r="BG7">
        <v>4.0762270959268099E-3</v>
      </c>
      <c r="BH7">
        <v>5.0866114499559497E-3</v>
      </c>
      <c r="BI7">
        <v>57.023476158822803</v>
      </c>
      <c r="BJ7">
        <v>0.65432067432261898</v>
      </c>
      <c r="BK7">
        <v>0.23557869469194601</v>
      </c>
      <c r="BL7" s="1">
        <v>6.8660202668979703E-3</v>
      </c>
      <c r="BM7" s="42">
        <v>0.76700533114166702</v>
      </c>
      <c r="BN7" t="s">
        <v>1</v>
      </c>
      <c r="BO7" s="40">
        <f t="shared" si="0"/>
        <v>0.24373875955980287</v>
      </c>
      <c r="BP7" s="40">
        <f t="shared" si="1"/>
        <v>8.8255549919309448</v>
      </c>
      <c r="BQ7" t="s">
        <v>1</v>
      </c>
      <c r="BR7">
        <v>-0.5</v>
      </c>
      <c r="BS7">
        <v>0.366289477686153</v>
      </c>
      <c r="BT7" s="1">
        <v>4.3318859160181802</v>
      </c>
      <c r="BU7">
        <v>0.36805371470459602</v>
      </c>
      <c r="BV7" s="31">
        <f t="shared" si="2"/>
        <v>4.4632192493515133</v>
      </c>
      <c r="BW7" s="41">
        <f t="shared" si="3"/>
        <v>2.4567324178613648</v>
      </c>
      <c r="BZ7" s="2">
        <v>-27.082998782292201</v>
      </c>
      <c r="CA7" s="42">
        <f t="shared" si="4"/>
        <v>-27.329396401393712</v>
      </c>
      <c r="CB7">
        <v>1.0814628079691699</v>
      </c>
      <c r="CC7">
        <v>-40.245288914386499</v>
      </c>
      <c r="CD7">
        <v>1.06698814413881</v>
      </c>
      <c r="CE7">
        <v>-40.4</v>
      </c>
      <c r="CF7">
        <v>1.06681798207179</v>
      </c>
      <c r="CG7" t="s">
        <v>1</v>
      </c>
      <c r="CH7" t="s">
        <v>61</v>
      </c>
      <c r="CI7">
        <v>26</v>
      </c>
      <c r="CK7" t="s">
        <v>54</v>
      </c>
      <c r="CL7" t="s">
        <v>59</v>
      </c>
      <c r="CM7">
        <v>19.576000000000001</v>
      </c>
    </row>
    <row r="8" spans="1:91">
      <c r="A8">
        <v>7</v>
      </c>
      <c r="B8">
        <v>28</v>
      </c>
      <c r="C8">
        <v>1</v>
      </c>
      <c r="D8">
        <v>13.668991999999999</v>
      </c>
      <c r="E8">
        <v>30.730995199999999</v>
      </c>
      <c r="F8">
        <v>17.062003199999999</v>
      </c>
      <c r="G8">
        <v>3.7537911592158499</v>
      </c>
      <c r="H8">
        <v>2.7516094535607301</v>
      </c>
      <c r="I8">
        <v>0.85439248060536599</v>
      </c>
      <c r="J8">
        <v>6.6430835370795596E-2</v>
      </c>
      <c r="K8">
        <v>5.0853412515543997E-2</v>
      </c>
      <c r="L8">
        <v>0.56158925173730401</v>
      </c>
      <c r="M8">
        <v>53.890499217573598</v>
      </c>
      <c r="N8">
        <v>0.395015896494473</v>
      </c>
      <c r="O8">
        <v>3.2146745806055602E-2</v>
      </c>
      <c r="P8">
        <v>0.26495186677953098</v>
      </c>
      <c r="Q8">
        <v>2</v>
      </c>
      <c r="R8">
        <v>135.94199040000001</v>
      </c>
      <c r="S8">
        <v>194.66999039999999</v>
      </c>
      <c r="T8">
        <v>58.727999999999902</v>
      </c>
      <c r="U8">
        <v>2.78040126433533</v>
      </c>
      <c r="V8">
        <v>2.04823321717714</v>
      </c>
      <c r="W8">
        <v>0.53233045583974803</v>
      </c>
      <c r="X8">
        <v>7.0723501243906098E-2</v>
      </c>
      <c r="Y8">
        <v>5.3465310951274797E-2</v>
      </c>
      <c r="Z8">
        <v>0.47145628913856502</v>
      </c>
      <c r="AA8">
        <v>44.113915479042603</v>
      </c>
      <c r="AB8">
        <v>0.325068112927065</v>
      </c>
      <c r="AC8">
        <v>3.6493614806090598E-2</v>
      </c>
      <c r="AD8">
        <v>7.1653042213130496</v>
      </c>
      <c r="AE8">
        <v>262.34412800000001</v>
      </c>
      <c r="AF8">
        <v>366.11212799999998</v>
      </c>
      <c r="AG8">
        <v>26.578864939482699</v>
      </c>
      <c r="AH8">
        <v>31.373115642779499</v>
      </c>
      <c r="AI8">
        <v>37.397241382130098</v>
      </c>
      <c r="AJ8">
        <v>1.9414622406164401E-3</v>
      </c>
      <c r="AK8">
        <v>1.9334532730551799E-3</v>
      </c>
      <c r="AL8">
        <v>2.5127540190145198E-3</v>
      </c>
      <c r="AM8">
        <v>802.54540204033799</v>
      </c>
      <c r="AN8">
        <v>9.3342327886224101</v>
      </c>
      <c r="AO8">
        <v>3.3828640451960101</v>
      </c>
      <c r="AP8">
        <v>576.58412799999996</v>
      </c>
      <c r="AQ8">
        <v>595.21812480000006</v>
      </c>
      <c r="AR8">
        <v>3.9960798392551098</v>
      </c>
      <c r="AS8">
        <v>4.5843492348577204</v>
      </c>
      <c r="AT8">
        <v>5.5016577064590502</v>
      </c>
      <c r="AU8">
        <v>3.4645110041363202E-3</v>
      </c>
      <c r="AV8">
        <v>3.6628128876473299E-3</v>
      </c>
      <c r="AW8">
        <v>4.6326593695125802E-3</v>
      </c>
      <c r="AX8">
        <v>56.248013561284502</v>
      </c>
      <c r="AY8">
        <v>0.64548711620545296</v>
      </c>
      <c r="AZ8">
        <v>0.23235004168082099</v>
      </c>
      <c r="BA8">
        <v>621.2621312</v>
      </c>
      <c r="BB8">
        <v>640.00012800000002</v>
      </c>
      <c r="BC8">
        <v>4.0085626768655702</v>
      </c>
      <c r="BD8">
        <v>4.5987063478216097</v>
      </c>
      <c r="BE8">
        <v>5.5189980827528897</v>
      </c>
      <c r="BF8">
        <v>3.7823266988262802E-3</v>
      </c>
      <c r="BG8">
        <v>4.0578441791922501E-3</v>
      </c>
      <c r="BH8">
        <v>5.0997472360331903E-3</v>
      </c>
      <c r="BI8">
        <v>57.121052284220802</v>
      </c>
      <c r="BJ8">
        <v>0.65534878997274004</v>
      </c>
      <c r="BK8">
        <v>0.235925103457297</v>
      </c>
      <c r="BL8" s="1">
        <v>7.3691991886690802E-3</v>
      </c>
      <c r="BM8" s="42">
        <v>0.60863044698456004</v>
      </c>
      <c r="BN8" t="s">
        <v>1</v>
      </c>
      <c r="BO8" s="40">
        <f t="shared" si="0"/>
        <v>0.2737827333228372</v>
      </c>
      <c r="BP8" s="40">
        <f t="shared" si="1"/>
        <v>7.3293179314222403</v>
      </c>
      <c r="BQ8" t="s">
        <v>1</v>
      </c>
      <c r="BR8">
        <v>-0.5</v>
      </c>
      <c r="BS8">
        <v>0.366289477686153</v>
      </c>
      <c r="BT8" s="1">
        <v>4.7990028115887302</v>
      </c>
      <c r="BU8">
        <v>0.36822426693412202</v>
      </c>
      <c r="BV8" s="31">
        <f t="shared" si="2"/>
        <v>4.9828694782553971</v>
      </c>
      <c r="BW8" s="41">
        <f t="shared" si="3"/>
        <v>2.991126384067555</v>
      </c>
      <c r="BZ8" s="2">
        <v>-26.9988434233058</v>
      </c>
      <c r="CA8" s="42">
        <f t="shared" si="4"/>
        <v>-27.241709677923069</v>
      </c>
      <c r="CB8">
        <v>1.0815553405876499</v>
      </c>
      <c r="CC8">
        <v>-40.158356153779103</v>
      </c>
      <c r="CD8">
        <v>1.06708375860908</v>
      </c>
      <c r="CE8">
        <v>-40.4</v>
      </c>
      <c r="CF8">
        <v>1.06681798207179</v>
      </c>
      <c r="CG8" t="s">
        <v>1</v>
      </c>
      <c r="CH8" t="s">
        <v>64</v>
      </c>
      <c r="CI8">
        <v>28</v>
      </c>
      <c r="CK8" t="s">
        <v>54</v>
      </c>
      <c r="CL8" t="s">
        <v>59</v>
      </c>
      <c r="CM8">
        <v>18.704999999999998</v>
      </c>
    </row>
    <row r="9" spans="1:91">
      <c r="A9">
        <v>8</v>
      </c>
      <c r="B9">
        <v>30</v>
      </c>
      <c r="C9">
        <v>1</v>
      </c>
      <c r="D9">
        <v>14.0950016</v>
      </c>
      <c r="E9">
        <v>31.259008000000001</v>
      </c>
      <c r="F9">
        <v>17.164006400000002</v>
      </c>
      <c r="G9">
        <v>3.7651521263185002</v>
      </c>
      <c r="H9">
        <v>2.75986698178908</v>
      </c>
      <c r="I9">
        <v>0.87633724572160099</v>
      </c>
      <c r="J9">
        <v>6.7302219557278095E-2</v>
      </c>
      <c r="K9">
        <v>5.2055410963888001E-2</v>
      </c>
      <c r="L9">
        <v>0.58202408920688997</v>
      </c>
      <c r="M9">
        <v>53.923196989054397</v>
      </c>
      <c r="N9">
        <v>0.395262910133513</v>
      </c>
      <c r="O9">
        <v>3.2990510074571801E-2</v>
      </c>
      <c r="P9">
        <v>0.28505434473053398</v>
      </c>
      <c r="Q9">
        <v>2</v>
      </c>
      <c r="R9">
        <v>136.35800320000001</v>
      </c>
      <c r="S9">
        <v>195.18800640000001</v>
      </c>
      <c r="T9">
        <v>58.830003199999901</v>
      </c>
      <c r="U9">
        <v>3.01688708088597</v>
      </c>
      <c r="V9">
        <v>2.2234228592227598</v>
      </c>
      <c r="W9">
        <v>0.590043603806919</v>
      </c>
      <c r="X9">
        <v>7.1932617635524998E-2</v>
      </c>
      <c r="Y9">
        <v>5.4832168070638697E-2</v>
      </c>
      <c r="Z9">
        <v>0.48874728127479</v>
      </c>
      <c r="AA9">
        <v>47.3744631681896</v>
      </c>
      <c r="AB9">
        <v>0.349245208908883</v>
      </c>
      <c r="AC9">
        <v>4.0215195090138899E-2</v>
      </c>
      <c r="AD9">
        <v>7.2807664482477499</v>
      </c>
      <c r="AE9">
        <v>263.73224959999999</v>
      </c>
      <c r="AF9">
        <v>371.7622528</v>
      </c>
      <c r="AG9">
        <v>27.571296796363701</v>
      </c>
      <c r="AH9">
        <v>32.572507451597197</v>
      </c>
      <c r="AI9">
        <v>38.773948759883297</v>
      </c>
      <c r="AJ9">
        <v>2.68261769591332E-3</v>
      </c>
      <c r="AK9">
        <v>2.7129415394460499E-3</v>
      </c>
      <c r="AL9">
        <v>3.5651054446374899E-3</v>
      </c>
      <c r="AM9">
        <v>817.35622553720202</v>
      </c>
      <c r="AN9">
        <v>9.5094121387620696</v>
      </c>
      <c r="AO9">
        <v>3.4443961305147401</v>
      </c>
      <c r="AP9">
        <v>577.01224960000002</v>
      </c>
      <c r="AQ9">
        <v>595.6462464</v>
      </c>
      <c r="AR9">
        <v>4.0074803614256496</v>
      </c>
      <c r="AS9">
        <v>4.5972050435649896</v>
      </c>
      <c r="AT9">
        <v>5.5172576468516503</v>
      </c>
      <c r="AU9">
        <v>3.7390662892256999E-3</v>
      </c>
      <c r="AV9">
        <v>3.9632995827312799E-3</v>
      </c>
      <c r="AW9">
        <v>5.1055188801047901E-3</v>
      </c>
      <c r="AX9">
        <v>56.489657770914597</v>
      </c>
      <c r="AY9">
        <v>0.64819378708703301</v>
      </c>
      <c r="AZ9">
        <v>0.233325840735819</v>
      </c>
      <c r="BA9">
        <v>621.66625280000005</v>
      </c>
      <c r="BB9">
        <v>640.30024960000003</v>
      </c>
      <c r="BC9">
        <v>4.0174800288846004</v>
      </c>
      <c r="BD9">
        <v>4.6086056491885197</v>
      </c>
      <c r="BE9">
        <v>5.5306584782471502</v>
      </c>
      <c r="BF9">
        <v>3.9986633062388003E-3</v>
      </c>
      <c r="BG9">
        <v>4.2397916460570097E-3</v>
      </c>
      <c r="BH9">
        <v>5.42261222566721E-3</v>
      </c>
      <c r="BI9">
        <v>57.250525050804796</v>
      </c>
      <c r="BJ9">
        <v>0.65679473702814894</v>
      </c>
      <c r="BK9">
        <v>0.23643349194673499</v>
      </c>
      <c r="BL9" s="1">
        <v>7.9448470294111104E-3</v>
      </c>
      <c r="BM9" s="42">
        <v>0.61972740735753395</v>
      </c>
      <c r="BN9" t="s">
        <v>1</v>
      </c>
      <c r="BO9" s="40">
        <f t="shared" si="0"/>
        <v>0.29455522844387527</v>
      </c>
      <c r="BP9" s="40">
        <f t="shared" si="1"/>
        <v>7.4474230870634006</v>
      </c>
      <c r="BQ9" t="s">
        <v>1</v>
      </c>
      <c r="BR9">
        <v>-0.5</v>
      </c>
      <c r="BS9">
        <v>0.366289477686153</v>
      </c>
      <c r="BT9" s="1">
        <v>5.2139861592814798</v>
      </c>
      <c r="BU9">
        <v>0.36837578383930297</v>
      </c>
      <c r="BV9" s="31">
        <f t="shared" si="2"/>
        <v>5.4241194926148131</v>
      </c>
      <c r="BW9" s="41">
        <f t="shared" si="3"/>
        <v>3.4448957314985194</v>
      </c>
      <c r="BZ9" s="2">
        <v>-26.610780310042198</v>
      </c>
      <c r="CA9" s="42">
        <f t="shared" si="4"/>
        <v>-26.837362488252094</v>
      </c>
      <c r="CB9">
        <v>1.08198203126967</v>
      </c>
      <c r="CC9">
        <v>-40.202385428705</v>
      </c>
      <c r="CD9">
        <v>1.0670353322878501</v>
      </c>
      <c r="CE9">
        <v>-40.4</v>
      </c>
      <c r="CF9">
        <v>1.06681798207179</v>
      </c>
      <c r="CG9" t="s">
        <v>1</v>
      </c>
      <c r="CH9" t="s">
        <v>65</v>
      </c>
      <c r="CI9">
        <v>30</v>
      </c>
      <c r="CK9" t="s">
        <v>54</v>
      </c>
      <c r="CL9" t="s">
        <v>59</v>
      </c>
      <c r="CM9">
        <v>18.744</v>
      </c>
    </row>
    <row r="10" spans="1:91">
      <c r="A10">
        <v>9</v>
      </c>
      <c r="B10">
        <v>6</v>
      </c>
      <c r="C10">
        <v>1</v>
      </c>
      <c r="D10">
        <v>13.8620032</v>
      </c>
      <c r="E10">
        <v>31.024998400000001</v>
      </c>
      <c r="F10">
        <v>17.162995200000001</v>
      </c>
      <c r="G10">
        <v>3.76296801312873</v>
      </c>
      <c r="H10">
        <v>2.7582503812407801</v>
      </c>
      <c r="I10">
        <v>0.89137538452833098</v>
      </c>
      <c r="J10">
        <v>6.7971160077888296E-2</v>
      </c>
      <c r="K10">
        <v>5.2693258718052402E-2</v>
      </c>
      <c r="L10">
        <v>0.59834667282912801</v>
      </c>
      <c r="M10">
        <v>53.9855466934414</v>
      </c>
      <c r="N10">
        <v>0.39574483841409602</v>
      </c>
      <c r="O10">
        <v>3.3577802631303097E-2</v>
      </c>
      <c r="P10">
        <v>0.12228660418378801</v>
      </c>
      <c r="Q10">
        <v>2</v>
      </c>
      <c r="R10">
        <v>136.69300480000001</v>
      </c>
      <c r="S10">
        <v>188.85400319999999</v>
      </c>
      <c r="T10">
        <v>52.160998399999897</v>
      </c>
      <c r="U10">
        <v>1.41028290777069</v>
      </c>
      <c r="V10">
        <v>1.0394063076223199</v>
      </c>
      <c r="W10">
        <v>0.271234104494323</v>
      </c>
      <c r="X10">
        <v>7.2837564094669502E-2</v>
      </c>
      <c r="Y10">
        <v>5.5692883405846903E-2</v>
      </c>
      <c r="Z10">
        <v>0.503641772285221</v>
      </c>
      <c r="AA10">
        <v>22.2324474471861</v>
      </c>
      <c r="AB10">
        <v>0.16390574168761299</v>
      </c>
      <c r="AC10">
        <v>1.7102669688502301E-2</v>
      </c>
      <c r="AD10">
        <v>4.1185008572244</v>
      </c>
      <c r="AE10">
        <v>267.28863999999999</v>
      </c>
      <c r="AF10">
        <v>358.58364160000002</v>
      </c>
      <c r="AG10">
        <v>18.5748044512906</v>
      </c>
      <c r="AH10">
        <v>21.863590631296901</v>
      </c>
      <c r="AI10">
        <v>26.090875271426501</v>
      </c>
      <c r="AJ10">
        <v>3.0113190433403302E-3</v>
      </c>
      <c r="AK10">
        <v>3.15489572919189E-3</v>
      </c>
      <c r="AL10">
        <v>4.16559860717668E-3</v>
      </c>
      <c r="AM10">
        <v>488.37874001184298</v>
      </c>
      <c r="AN10">
        <v>5.6746794351716403</v>
      </c>
      <c r="AO10">
        <v>2.0578697447825598</v>
      </c>
      <c r="AP10">
        <v>576.90963199999999</v>
      </c>
      <c r="AQ10">
        <v>595.54663679999999</v>
      </c>
      <c r="AR10">
        <v>4.0005480967819702</v>
      </c>
      <c r="AS10">
        <v>4.5894096797879698</v>
      </c>
      <c r="AT10">
        <v>5.5071989388067601</v>
      </c>
      <c r="AU10">
        <v>3.0088714759724301E-3</v>
      </c>
      <c r="AV10">
        <v>3.0986363200463602E-3</v>
      </c>
      <c r="AW10">
        <v>3.9968057155531497E-3</v>
      </c>
      <c r="AX10">
        <v>56.290536107077898</v>
      </c>
      <c r="AY10">
        <v>0.64594158836086601</v>
      </c>
      <c r="AZ10">
        <v>0.23249444170026301</v>
      </c>
      <c r="BA10">
        <v>621.57863680000003</v>
      </c>
      <c r="BB10">
        <v>640.21163520000005</v>
      </c>
      <c r="BC10">
        <v>4.0098874078368496</v>
      </c>
      <c r="BD10">
        <v>4.6008997840452501</v>
      </c>
      <c r="BE10">
        <v>5.5203270475293502</v>
      </c>
      <c r="BF10">
        <v>3.4799892232183602E-3</v>
      </c>
      <c r="BG10">
        <v>3.65469390077837E-3</v>
      </c>
      <c r="BH10">
        <v>4.7704113736633203E-3</v>
      </c>
      <c r="BI10">
        <v>57.107483363935401</v>
      </c>
      <c r="BJ10">
        <v>0.655172232893939</v>
      </c>
      <c r="BK10">
        <v>0.23582506411207299</v>
      </c>
      <c r="BL10" s="1">
        <v>3.6283105557654502E-3</v>
      </c>
      <c r="BM10" s="42">
        <v>0.37319039382040498</v>
      </c>
      <c r="BN10" t="s">
        <v>1</v>
      </c>
      <c r="BO10" s="40">
        <f t="shared" si="0"/>
        <v>0.12636242631218966</v>
      </c>
      <c r="BP10" s="40">
        <f t="shared" si="1"/>
        <v>4.2127732823465642</v>
      </c>
      <c r="BQ10" t="s">
        <v>1</v>
      </c>
      <c r="BR10">
        <v>-0.5</v>
      </c>
      <c r="BS10">
        <v>0.366289477686153</v>
      </c>
      <c r="BT10" s="1">
        <v>5.1987408188562902</v>
      </c>
      <c r="BU10">
        <v>0.36837021753542898</v>
      </c>
      <c r="BV10" s="31">
        <f t="shared" si="2"/>
        <v>5.43514081885629</v>
      </c>
      <c r="BW10" s="41">
        <f t="shared" si="3"/>
        <v>3.4562297594955025</v>
      </c>
      <c r="BZ10" s="2">
        <v>-27.977661754275999</v>
      </c>
      <c r="CA10" s="42">
        <f t="shared" si="4"/>
        <v>-28.261601617658627</v>
      </c>
      <c r="CB10">
        <v>1.08047907491659</v>
      </c>
      <c r="CC10">
        <v>-40.180809266056897</v>
      </c>
      <c r="CD10">
        <v>1.06705906319066</v>
      </c>
      <c r="CE10">
        <v>-40.4</v>
      </c>
      <c r="CF10">
        <v>1.06681798207179</v>
      </c>
      <c r="CG10" t="s">
        <v>1</v>
      </c>
      <c r="CH10" t="s">
        <v>66</v>
      </c>
      <c r="CI10">
        <v>6</v>
      </c>
      <c r="CK10" t="s">
        <v>54</v>
      </c>
      <c r="CL10" t="s">
        <v>59</v>
      </c>
      <c r="CM10">
        <v>19.954000000000001</v>
      </c>
    </row>
    <row r="11" spans="1:91">
      <c r="A11">
        <v>10</v>
      </c>
      <c r="B11">
        <v>32</v>
      </c>
      <c r="C11">
        <v>1</v>
      </c>
      <c r="D11">
        <v>14.067993599999999</v>
      </c>
      <c r="E11">
        <v>31.231001599999999</v>
      </c>
      <c r="F11">
        <v>17.163007999999898</v>
      </c>
      <c r="G11">
        <v>3.7630215064698</v>
      </c>
      <c r="H11">
        <v>2.7584206665966802</v>
      </c>
      <c r="I11">
        <v>0.89149204883550703</v>
      </c>
      <c r="J11">
        <v>6.7096254057263396E-2</v>
      </c>
      <c r="K11">
        <v>5.1821876185243101E-2</v>
      </c>
      <c r="L11">
        <v>0.600953752154611</v>
      </c>
      <c r="M11">
        <v>53.924974790684999</v>
      </c>
      <c r="N11">
        <v>0.39530378561486701</v>
      </c>
      <c r="O11">
        <v>3.3554084922639497E-2</v>
      </c>
      <c r="P11">
        <v>6.3792809248756993E-2</v>
      </c>
      <c r="Q11">
        <v>2</v>
      </c>
      <c r="R11">
        <v>137.52700160000001</v>
      </c>
      <c r="S11">
        <v>195.63799040000001</v>
      </c>
      <c r="T11">
        <v>58.110988800000001</v>
      </c>
      <c r="U11">
        <v>0.84830644323063398</v>
      </c>
      <c r="V11">
        <v>0.62561767516141198</v>
      </c>
      <c r="W11">
        <v>0.15868455351942201</v>
      </c>
      <c r="X11">
        <v>7.4708034362239703E-2</v>
      </c>
      <c r="Y11">
        <v>5.6826276542444903E-2</v>
      </c>
      <c r="Z11">
        <v>0.50539290530344105</v>
      </c>
      <c r="AA11">
        <v>13.909408713395401</v>
      </c>
      <c r="AB11">
        <v>0.10271874753525199</v>
      </c>
      <c r="AC11">
        <v>9.8329710507567298E-3</v>
      </c>
      <c r="AD11">
        <v>1.96325861001754</v>
      </c>
      <c r="AE11">
        <v>272.07032320000002</v>
      </c>
      <c r="AF11">
        <v>351.41031679999998</v>
      </c>
      <c r="AG11">
        <v>9.8980736217181402</v>
      </c>
      <c r="AH11">
        <v>11.6148398956267</v>
      </c>
      <c r="AI11">
        <v>13.904326394488599</v>
      </c>
      <c r="AJ11">
        <v>2.7623751807607198E-3</v>
      </c>
      <c r="AK11">
        <v>2.84594710133345E-3</v>
      </c>
      <c r="AL11">
        <v>3.8624591263486299E-3</v>
      </c>
      <c r="AM11">
        <v>234.204944030398</v>
      </c>
      <c r="AN11">
        <v>2.7242232230752599</v>
      </c>
      <c r="AO11">
        <v>0.98861396503478405</v>
      </c>
      <c r="AP11">
        <v>577.09031679999998</v>
      </c>
      <c r="AQ11">
        <v>595.72632320000002</v>
      </c>
      <c r="AR11">
        <v>3.9950892059632799</v>
      </c>
      <c r="AS11">
        <v>4.5837528254650897</v>
      </c>
      <c r="AT11">
        <v>5.50126762299322</v>
      </c>
      <c r="AU11">
        <v>2.5478102149623198E-3</v>
      </c>
      <c r="AV11">
        <v>2.5459276259493201E-3</v>
      </c>
      <c r="AW11">
        <v>3.2988138304736502E-3</v>
      </c>
      <c r="AX11">
        <v>56.127925108424897</v>
      </c>
      <c r="AY11">
        <v>0.64414961373646495</v>
      </c>
      <c r="AZ11">
        <v>0.23182432063414801</v>
      </c>
      <c r="BA11">
        <v>621.74732800000004</v>
      </c>
      <c r="BB11">
        <v>640.38432</v>
      </c>
      <c r="BC11">
        <v>4.0028102038246898</v>
      </c>
      <c r="BD11">
        <v>4.5923922209064596</v>
      </c>
      <c r="BE11">
        <v>5.5111721169094903</v>
      </c>
      <c r="BF11">
        <v>3.1692308714603998E-3</v>
      </c>
      <c r="BG11">
        <v>3.2488721401711098E-3</v>
      </c>
      <c r="BH11">
        <v>4.2509335863559396E-3</v>
      </c>
      <c r="BI11">
        <v>56.967599870879297</v>
      </c>
      <c r="BJ11">
        <v>0.65364806705488998</v>
      </c>
      <c r="BK11">
        <v>0.23524610641857599</v>
      </c>
      <c r="BL11" s="1">
        <v>1.9661865771076698E-3</v>
      </c>
      <c r="BM11" s="42">
        <v>0.18479756240981801</v>
      </c>
      <c r="BN11" t="s">
        <v>1</v>
      </c>
      <c r="BO11" s="40">
        <f t="shared" si="0"/>
        <v>6.5919028594730228E-2</v>
      </c>
      <c r="BP11" s="40">
        <f t="shared" si="1"/>
        <v>2.0081975712377802</v>
      </c>
      <c r="BQ11" t="s">
        <v>1</v>
      </c>
      <c r="BR11">
        <v>-0.5</v>
      </c>
      <c r="BS11">
        <v>0.366289477686153</v>
      </c>
      <c r="BT11" s="1">
        <v>6.8918429829343202</v>
      </c>
      <c r="BU11">
        <v>0.36898839088704699</v>
      </c>
      <c r="BV11" s="31">
        <f t="shared" si="2"/>
        <v>7.1545096496009872</v>
      </c>
      <c r="BW11" s="41">
        <f t="shared" si="3"/>
        <v>5.2243812539556487</v>
      </c>
      <c r="BZ11" s="2">
        <v>-27.062906518827699</v>
      </c>
      <c r="CA11" s="42">
        <f t="shared" si="4"/>
        <v>-27.308461017461767</v>
      </c>
      <c r="CB11">
        <v>1.08148490033615</v>
      </c>
      <c r="CC11">
        <v>-40.189999982437897</v>
      </c>
      <c r="CD11">
        <v>1.0670489546291599</v>
      </c>
      <c r="CE11">
        <v>-40.4</v>
      </c>
      <c r="CF11">
        <v>1.06681798207179</v>
      </c>
      <c r="CG11" t="s">
        <v>1</v>
      </c>
      <c r="CH11" t="s">
        <v>67</v>
      </c>
      <c r="CI11">
        <v>32</v>
      </c>
      <c r="CK11" t="s">
        <v>54</v>
      </c>
      <c r="CL11" t="s">
        <v>59</v>
      </c>
      <c r="CM11">
        <v>20.728000000000002</v>
      </c>
    </row>
    <row r="12" spans="1:91">
      <c r="A12">
        <v>11</v>
      </c>
      <c r="B12">
        <v>8</v>
      </c>
      <c r="C12">
        <v>1</v>
      </c>
      <c r="D12">
        <v>13.896000000000001</v>
      </c>
      <c r="E12">
        <v>30.9580032</v>
      </c>
      <c r="F12">
        <v>17.062003199999999</v>
      </c>
      <c r="G12">
        <v>3.7645056609098702</v>
      </c>
      <c r="H12">
        <v>2.75983986272555</v>
      </c>
      <c r="I12">
        <v>0.88422781255053995</v>
      </c>
      <c r="J12">
        <v>6.7061135776130598E-2</v>
      </c>
      <c r="K12">
        <v>5.1608766330729597E-2</v>
      </c>
      <c r="L12">
        <v>0.597290544789981</v>
      </c>
      <c r="M12">
        <v>53.9511830986538</v>
      </c>
      <c r="N12">
        <v>0.39548669270650399</v>
      </c>
      <c r="O12">
        <v>3.3222859461527601E-2</v>
      </c>
      <c r="P12">
        <v>8.9966461793102401E-2</v>
      </c>
      <c r="Q12">
        <v>2</v>
      </c>
      <c r="R12">
        <v>138.04300799999999</v>
      </c>
      <c r="S12">
        <v>194.59200000000001</v>
      </c>
      <c r="T12">
        <v>56.548991999999998</v>
      </c>
      <c r="U12">
        <v>1.0098738317768201</v>
      </c>
      <c r="V12">
        <v>0.74593004300379795</v>
      </c>
      <c r="W12">
        <v>0.19077190064234101</v>
      </c>
      <c r="X12">
        <v>7.35136350962209E-2</v>
      </c>
      <c r="Y12">
        <v>5.5830962560402597E-2</v>
      </c>
      <c r="Z12">
        <v>0.50294775918838797</v>
      </c>
      <c r="AA12">
        <v>16.736062843141401</v>
      </c>
      <c r="AB12">
        <v>0.123719128570521</v>
      </c>
      <c r="AC12">
        <v>1.2444884607667701E-2</v>
      </c>
      <c r="AD12">
        <v>3.0797011614230598</v>
      </c>
      <c r="AE12">
        <v>271.67285759999999</v>
      </c>
      <c r="AF12">
        <v>356.83784960000003</v>
      </c>
      <c r="AG12">
        <v>13.768010761017401</v>
      </c>
      <c r="AH12">
        <v>16.190040807446699</v>
      </c>
      <c r="AI12">
        <v>19.383884175219599</v>
      </c>
      <c r="AJ12">
        <v>2.5883525844552701E-3</v>
      </c>
      <c r="AK12">
        <v>2.7027741944570501E-3</v>
      </c>
      <c r="AL12">
        <v>3.5197005065752199E-3</v>
      </c>
      <c r="AM12">
        <v>338.63331246940197</v>
      </c>
      <c r="AN12">
        <v>3.9356075268142598</v>
      </c>
      <c r="AO12">
        <v>1.4309902682506801</v>
      </c>
      <c r="AP12">
        <v>576.8838528</v>
      </c>
      <c r="AQ12">
        <v>595.41285119999998</v>
      </c>
      <c r="AR12">
        <v>3.9993252598502802</v>
      </c>
      <c r="AS12">
        <v>4.58839535716979</v>
      </c>
      <c r="AT12">
        <v>5.5048932668041699</v>
      </c>
      <c r="AU12">
        <v>2.5650205364355799E-3</v>
      </c>
      <c r="AV12">
        <v>2.5940699222343701E-3</v>
      </c>
      <c r="AW12">
        <v>3.2584017098931601E-3</v>
      </c>
      <c r="AX12">
        <v>56.26578093789</v>
      </c>
      <c r="AY12">
        <v>0.64571602949616902</v>
      </c>
      <c r="AZ12">
        <v>0.232399291756854</v>
      </c>
      <c r="BA12">
        <v>621.54085120000002</v>
      </c>
      <c r="BB12">
        <v>640.17185280000001</v>
      </c>
      <c r="BC12">
        <v>4.0043505754028699</v>
      </c>
      <c r="BD12">
        <v>4.5947843027523598</v>
      </c>
      <c r="BE12">
        <v>5.5119701755796804</v>
      </c>
      <c r="BF12">
        <v>3.1235455428289E-3</v>
      </c>
      <c r="BG12">
        <v>3.2510877998158001E-3</v>
      </c>
      <c r="BH12">
        <v>4.2688466372353398E-3</v>
      </c>
      <c r="BI12">
        <v>56.995986300625198</v>
      </c>
      <c r="BJ12">
        <v>0.65393976549819</v>
      </c>
      <c r="BK12">
        <v>0.23536442620972101</v>
      </c>
      <c r="BL12" s="1">
        <v>2.5173853724263602E-3</v>
      </c>
      <c r="BM12" s="42">
        <v>0.26317423463395201</v>
      </c>
      <c r="BN12" t="s">
        <v>1</v>
      </c>
      <c r="BO12" s="40">
        <f t="shared" si="0"/>
        <v>9.2965051035462459E-2</v>
      </c>
      <c r="BP12" s="40">
        <f t="shared" si="1"/>
        <v>3.1501954765158033</v>
      </c>
      <c r="BQ12" t="s">
        <v>1</v>
      </c>
      <c r="BR12">
        <v>-0.5</v>
      </c>
      <c r="BS12">
        <v>0.366289477686153</v>
      </c>
      <c r="BT12" s="1">
        <v>7.9417874808183004</v>
      </c>
      <c r="BU12">
        <v>0.36937173525850697</v>
      </c>
      <c r="BV12" s="31">
        <f t="shared" si="2"/>
        <v>8.230720814151633</v>
      </c>
      <c r="BW12" s="41">
        <f t="shared" si="3"/>
        <v>6.3311271393807829</v>
      </c>
      <c r="BZ12" s="2">
        <v>-27.923238355011499</v>
      </c>
      <c r="CA12" s="42">
        <f t="shared" si="4"/>
        <v>-28.204894479585462</v>
      </c>
      <c r="CB12">
        <v>1.08053891711237</v>
      </c>
      <c r="CC12">
        <v>-40.162193879617703</v>
      </c>
      <c r="CD12">
        <v>1.06707953762517</v>
      </c>
      <c r="CE12">
        <v>-40.4</v>
      </c>
      <c r="CF12">
        <v>1.06681798207179</v>
      </c>
      <c r="CG12" t="s">
        <v>1</v>
      </c>
      <c r="CH12" t="s">
        <v>68</v>
      </c>
      <c r="CI12">
        <v>8</v>
      </c>
      <c r="CK12" t="s">
        <v>54</v>
      </c>
      <c r="CL12" t="s">
        <v>59</v>
      </c>
      <c r="CM12">
        <v>18.818000000000001</v>
      </c>
    </row>
    <row r="13" spans="1:91">
      <c r="A13">
        <v>13</v>
      </c>
      <c r="B13">
        <v>36</v>
      </c>
      <c r="C13">
        <v>1</v>
      </c>
      <c r="D13">
        <v>13.964992000000001</v>
      </c>
      <c r="E13">
        <v>31.024000000000001</v>
      </c>
      <c r="F13">
        <v>17.059007999999999</v>
      </c>
      <c r="G13">
        <v>3.7598144449060098</v>
      </c>
      <c r="H13">
        <v>2.7562585859606199</v>
      </c>
      <c r="I13">
        <v>0.88811917928504802</v>
      </c>
      <c r="J13">
        <v>6.7211734862379996E-2</v>
      </c>
      <c r="K13">
        <v>5.1723662768714498E-2</v>
      </c>
      <c r="L13">
        <v>0.61321265209715303</v>
      </c>
      <c r="M13">
        <v>53.912227613652597</v>
      </c>
      <c r="N13">
        <v>0.39521347312833899</v>
      </c>
      <c r="O13">
        <v>3.3353297585784203E-2</v>
      </c>
      <c r="P13">
        <v>0.323728453502731</v>
      </c>
      <c r="Q13">
        <v>2</v>
      </c>
      <c r="R13">
        <v>134.4620032</v>
      </c>
      <c r="S13">
        <v>196.82599680000001</v>
      </c>
      <c r="T13">
        <v>62.363993600000001</v>
      </c>
      <c r="U13">
        <v>3.3883213276047099</v>
      </c>
      <c r="V13">
        <v>2.49787947265858</v>
      </c>
      <c r="W13">
        <v>0.67822221247272496</v>
      </c>
      <c r="X13">
        <v>7.1555464603556995E-2</v>
      </c>
      <c r="Y13">
        <v>5.4363202697450097E-2</v>
      </c>
      <c r="Z13">
        <v>0.517371680257248</v>
      </c>
      <c r="AA13">
        <v>54.930971795746103</v>
      </c>
      <c r="AB13">
        <v>0.40496645108930701</v>
      </c>
      <c r="AC13">
        <v>4.8723741295426601E-2</v>
      </c>
      <c r="AD13">
        <v>13.6774277847951</v>
      </c>
      <c r="AE13">
        <v>248.84956159999999</v>
      </c>
      <c r="AF13">
        <v>382.24656640000001</v>
      </c>
      <c r="AG13">
        <v>45.6193738593634</v>
      </c>
      <c r="AH13">
        <v>49.6294665135635</v>
      </c>
      <c r="AI13">
        <v>49.637907800644399</v>
      </c>
      <c r="AJ13">
        <v>2.3666765603680699E-3</v>
      </c>
      <c r="AK13">
        <v>2.3412307003820802E-3</v>
      </c>
      <c r="AL13">
        <v>3.2098608952668998E-3</v>
      </c>
      <c r="AM13">
        <v>1617.82063124704</v>
      </c>
      <c r="AN13">
        <v>18.586711556524001</v>
      </c>
      <c r="AO13">
        <v>6.3476821360059601</v>
      </c>
      <c r="AP13">
        <v>576.64756480000005</v>
      </c>
      <c r="AQ13">
        <v>595.27656960000002</v>
      </c>
      <c r="AR13">
        <v>4.0229732591813798</v>
      </c>
      <c r="AS13">
        <v>4.6145943091225403</v>
      </c>
      <c r="AT13">
        <v>5.5378019663696501</v>
      </c>
      <c r="AU13">
        <v>5.0084166614902904E-3</v>
      </c>
      <c r="AV13">
        <v>5.4116257872667498E-3</v>
      </c>
      <c r="AW13">
        <v>7.0920868765110097E-3</v>
      </c>
      <c r="AX13">
        <v>56.588665209650202</v>
      </c>
      <c r="AY13">
        <v>0.64919036679965603</v>
      </c>
      <c r="AZ13">
        <v>0.23368359511633799</v>
      </c>
      <c r="BA13">
        <v>621.3275648</v>
      </c>
      <c r="BB13">
        <v>640.06655999999998</v>
      </c>
      <c r="BC13">
        <v>4.0226833327353102</v>
      </c>
      <c r="BD13">
        <v>4.6140675475398503</v>
      </c>
      <c r="BE13">
        <v>5.5370461366896899</v>
      </c>
      <c r="BF13">
        <v>4.88395133802499E-3</v>
      </c>
      <c r="BG13">
        <v>5.2581308808251704E-3</v>
      </c>
      <c r="BH13">
        <v>6.8942786184677703E-3</v>
      </c>
      <c r="BI13">
        <v>57.3367258097229</v>
      </c>
      <c r="BJ13">
        <v>0.65765958141455805</v>
      </c>
      <c r="BK13">
        <v>0.23674486784100299</v>
      </c>
      <c r="BL13" s="1">
        <v>9.1868925344897306E-3</v>
      </c>
      <c r="BM13" s="42">
        <v>1.18538089211252</v>
      </c>
      <c r="BN13" t="s">
        <v>1</v>
      </c>
      <c r="BO13" s="40">
        <f t="shared" si="0"/>
        <v>0.33451834830099003</v>
      </c>
      <c r="BP13" s="40">
        <f t="shared" si="1"/>
        <v>13.990503909192201</v>
      </c>
      <c r="BQ13" t="s">
        <v>1</v>
      </c>
      <c r="BR13">
        <v>-0.5</v>
      </c>
      <c r="BS13">
        <v>0.366289477686153</v>
      </c>
      <c r="BT13" s="1">
        <v>5.1713409182516603</v>
      </c>
      <c r="BU13">
        <v>0.368360213416632</v>
      </c>
      <c r="BV13" s="31">
        <f t="shared" si="2"/>
        <v>5.5128075849183267</v>
      </c>
      <c r="BW13" s="41">
        <f t="shared" si="3"/>
        <v>3.5361001200760169</v>
      </c>
      <c r="BZ13" s="2">
        <v>-36.909754182492499</v>
      </c>
      <c r="CA13" s="42">
        <f t="shared" si="4"/>
        <v>-37.568506468410135</v>
      </c>
      <c r="CB13">
        <v>1.07065665606071</v>
      </c>
      <c r="CC13">
        <v>-40.228215572886398</v>
      </c>
      <c r="CD13">
        <v>1.0670069225574299</v>
      </c>
      <c r="CE13">
        <v>-40.4</v>
      </c>
      <c r="CF13">
        <v>1.06681798207179</v>
      </c>
      <c r="CG13" t="s">
        <v>1</v>
      </c>
      <c r="CH13" t="s">
        <v>70</v>
      </c>
      <c r="CI13">
        <v>36</v>
      </c>
      <c r="CK13" t="s">
        <v>54</v>
      </c>
      <c r="CL13" t="s">
        <v>59</v>
      </c>
      <c r="CM13">
        <v>19.085000000000001</v>
      </c>
    </row>
    <row r="14" spans="1:91">
      <c r="A14">
        <v>14</v>
      </c>
      <c r="B14">
        <v>10</v>
      </c>
      <c r="C14">
        <v>1</v>
      </c>
      <c r="D14">
        <v>14.276992</v>
      </c>
      <c r="E14">
        <v>31.444991999999999</v>
      </c>
      <c r="F14">
        <v>17.167999999999999</v>
      </c>
      <c r="G14">
        <v>3.7668202660776999</v>
      </c>
      <c r="H14">
        <v>2.7617577867471201</v>
      </c>
      <c r="I14">
        <v>0.93505436411348997</v>
      </c>
      <c r="J14">
        <v>6.9613944509066897E-2</v>
      </c>
      <c r="K14">
        <v>5.4560230203929798E-2</v>
      </c>
      <c r="L14">
        <v>0.65572195047706905</v>
      </c>
      <c r="M14">
        <v>53.964407509914899</v>
      </c>
      <c r="N14">
        <v>0.39561286501594201</v>
      </c>
      <c r="O14">
        <v>3.5125196901384499E-2</v>
      </c>
      <c r="P14">
        <v>7.1958698379424299E-2</v>
      </c>
      <c r="Q14">
        <v>2</v>
      </c>
      <c r="R14">
        <v>137.8619904</v>
      </c>
      <c r="S14">
        <v>198.1619968</v>
      </c>
      <c r="T14">
        <v>60.300006400000001</v>
      </c>
      <c r="U14">
        <v>0.92181053350241104</v>
      </c>
      <c r="V14">
        <v>0.67984119408951604</v>
      </c>
      <c r="W14">
        <v>0.18222075542739199</v>
      </c>
      <c r="X14">
        <v>7.55443114300446E-2</v>
      </c>
      <c r="Y14">
        <v>5.8128012158207898E-2</v>
      </c>
      <c r="Z14">
        <v>0.55136297920822896</v>
      </c>
      <c r="AA14">
        <v>15.954781680492999</v>
      </c>
      <c r="AB14">
        <v>0.11784169929084599</v>
      </c>
      <c r="AC14">
        <v>1.2114697981983299E-2</v>
      </c>
      <c r="AD14">
        <v>3.2300213431335898</v>
      </c>
      <c r="AE14">
        <v>267.93739520000003</v>
      </c>
      <c r="AF14">
        <v>357.26039040000001</v>
      </c>
      <c r="AG14">
        <v>16.495070546035201</v>
      </c>
      <c r="AH14">
        <v>19.4181061694085</v>
      </c>
      <c r="AI14">
        <v>23.176853988497701</v>
      </c>
      <c r="AJ14">
        <v>3.5393053977074299E-3</v>
      </c>
      <c r="AK14">
        <v>3.7828107197168301E-3</v>
      </c>
      <c r="AL14">
        <v>4.9814213343111697E-3</v>
      </c>
      <c r="AM14">
        <v>415.219932839092</v>
      </c>
      <c r="AN14">
        <v>4.8259136628134698</v>
      </c>
      <c r="AO14">
        <v>1.75092573502479</v>
      </c>
      <c r="AP14">
        <v>577.15339519999998</v>
      </c>
      <c r="AQ14">
        <v>595.78438400000005</v>
      </c>
      <c r="AR14">
        <v>4.0038689768818996</v>
      </c>
      <c r="AS14">
        <v>4.5936737787419997</v>
      </c>
      <c r="AT14">
        <v>5.5122901945802001</v>
      </c>
      <c r="AU14">
        <v>3.0984488922653499E-3</v>
      </c>
      <c r="AV14">
        <v>3.1748468761987302E-3</v>
      </c>
      <c r="AW14">
        <v>4.1782990846980497E-3</v>
      </c>
      <c r="AX14">
        <v>56.339854682449598</v>
      </c>
      <c r="AY14">
        <v>0.64646916213920902</v>
      </c>
      <c r="AZ14">
        <v>0.23270657908009601</v>
      </c>
      <c r="BA14">
        <v>621.83138559999998</v>
      </c>
      <c r="BB14">
        <v>640.46639359999995</v>
      </c>
      <c r="BC14">
        <v>4.00293000656995</v>
      </c>
      <c r="BD14">
        <v>4.59199534099589</v>
      </c>
      <c r="BE14">
        <v>5.5106037576076901</v>
      </c>
      <c r="BF14">
        <v>3.5905855562943399E-3</v>
      </c>
      <c r="BG14">
        <v>3.7623485413058998E-3</v>
      </c>
      <c r="BH14">
        <v>5.0387207667061604E-3</v>
      </c>
      <c r="BI14">
        <v>57.115796638352499</v>
      </c>
      <c r="BJ14">
        <v>0.65521686149921499</v>
      </c>
      <c r="BK14">
        <v>0.23585782697063201</v>
      </c>
      <c r="BL14" s="1">
        <v>2.3433806716787499E-3</v>
      </c>
      <c r="BM14" s="42">
        <v>0.32124077487506097</v>
      </c>
      <c r="BN14" t="s">
        <v>1</v>
      </c>
      <c r="BO14" s="40">
        <f t="shared" si="0"/>
        <v>7.4357087451909706E-2</v>
      </c>
      <c r="BP14" s="40">
        <f t="shared" si="1"/>
        <v>3.3039564850140146</v>
      </c>
      <c r="BQ14" t="s">
        <v>1</v>
      </c>
      <c r="BR14">
        <v>-0.5</v>
      </c>
      <c r="BS14">
        <v>0.366289477686153</v>
      </c>
      <c r="BT14" s="1">
        <v>6.9964422674821902</v>
      </c>
      <c r="BU14">
        <v>0.36902658117804099</v>
      </c>
      <c r="BV14" s="31">
        <f t="shared" si="2"/>
        <v>7.3641756008155239</v>
      </c>
      <c r="BW14" s="41">
        <f t="shared" si="3"/>
        <v>5.4399959367092166</v>
      </c>
      <c r="BZ14" s="2">
        <v>-27.644879796806599</v>
      </c>
      <c r="CA14" s="42">
        <f t="shared" si="4"/>
        <v>-27.914855316150309</v>
      </c>
      <c r="CB14">
        <v>1.08084498997709</v>
      </c>
      <c r="CC14">
        <v>-40.1637431407935</v>
      </c>
      <c r="CD14">
        <v>1.06707783364547</v>
      </c>
      <c r="CE14">
        <v>-40.4</v>
      </c>
      <c r="CF14">
        <v>1.06681798207179</v>
      </c>
      <c r="CG14" t="s">
        <v>1</v>
      </c>
      <c r="CH14" t="s">
        <v>71</v>
      </c>
      <c r="CI14">
        <v>10</v>
      </c>
      <c r="CK14" t="s">
        <v>54</v>
      </c>
      <c r="CL14" t="s">
        <v>59</v>
      </c>
      <c r="CM14">
        <v>21.901</v>
      </c>
    </row>
    <row r="15" spans="1:91">
      <c r="A15">
        <v>15</v>
      </c>
      <c r="B15">
        <v>38</v>
      </c>
      <c r="C15">
        <v>1</v>
      </c>
      <c r="D15">
        <v>13.768000000000001</v>
      </c>
      <c r="E15">
        <v>30.934003199999999</v>
      </c>
      <c r="F15">
        <v>17.166003199999999</v>
      </c>
      <c r="G15">
        <v>3.7640211745088799</v>
      </c>
      <c r="H15">
        <v>2.75928281568412</v>
      </c>
      <c r="I15">
        <v>0.92370712115531695</v>
      </c>
      <c r="J15">
        <v>6.7772394789551105E-2</v>
      </c>
      <c r="K15">
        <v>5.2538567105392703E-2</v>
      </c>
      <c r="L15">
        <v>0.64334239507827595</v>
      </c>
      <c r="M15">
        <v>53.908418954476801</v>
      </c>
      <c r="N15">
        <v>0.39519546235094499</v>
      </c>
      <c r="O15">
        <v>3.4698311719622399E-2</v>
      </c>
      <c r="P15">
        <v>0.191649295378641</v>
      </c>
      <c r="Q15">
        <v>2</v>
      </c>
      <c r="R15">
        <v>135.94700800000001</v>
      </c>
      <c r="S15">
        <v>200.18700799999999</v>
      </c>
      <c r="T15">
        <v>64.239999999999895</v>
      </c>
      <c r="U15">
        <v>2.0740964721408401</v>
      </c>
      <c r="V15">
        <v>1.53215243986577</v>
      </c>
      <c r="W15">
        <v>0.424260741288361</v>
      </c>
      <c r="X15">
        <v>7.4339757615946203E-2</v>
      </c>
      <c r="Y15">
        <v>5.6800702696263299E-2</v>
      </c>
      <c r="Z15">
        <v>0.54557259987178897</v>
      </c>
      <c r="AA15">
        <v>34.058528943126198</v>
      </c>
      <c r="AB15">
        <v>0.25176360649283203</v>
      </c>
      <c r="AC15">
        <v>3.01695090375548E-2</v>
      </c>
      <c r="AD15">
        <v>5.5103963115651897</v>
      </c>
      <c r="AE15">
        <v>263.3599744</v>
      </c>
      <c r="AF15">
        <v>361.4039808</v>
      </c>
      <c r="AG15">
        <v>22.892876161782301</v>
      </c>
      <c r="AH15">
        <v>26.992419007744299</v>
      </c>
      <c r="AI15">
        <v>32.211806738204103</v>
      </c>
      <c r="AJ15">
        <v>2.8666535796779999E-3</v>
      </c>
      <c r="AK15">
        <v>2.9381020561653499E-3</v>
      </c>
      <c r="AL15">
        <v>3.9787002375223698E-3</v>
      </c>
      <c r="AM15">
        <v>639.96850152539901</v>
      </c>
      <c r="AN15">
        <v>7.4393189050389603</v>
      </c>
      <c r="AO15">
        <v>2.7006291534417399</v>
      </c>
      <c r="AP15">
        <v>576.84597759999997</v>
      </c>
      <c r="AQ15">
        <v>595.47897599999999</v>
      </c>
      <c r="AR15">
        <v>4.0083617688093698</v>
      </c>
      <c r="AS15">
        <v>4.5984679318288402</v>
      </c>
      <c r="AT15">
        <v>5.5189575274606</v>
      </c>
      <c r="AU15">
        <v>3.44259815975017E-3</v>
      </c>
      <c r="AV15">
        <v>3.6150933376546401E-3</v>
      </c>
      <c r="AW15">
        <v>4.7726909887212104E-3</v>
      </c>
      <c r="AX15">
        <v>56.425083345686403</v>
      </c>
      <c r="AY15">
        <v>0.64743395949341997</v>
      </c>
      <c r="AZ15">
        <v>0.23306520614291401</v>
      </c>
      <c r="BA15">
        <v>621.52198399999997</v>
      </c>
      <c r="BB15">
        <v>640.26097919999995</v>
      </c>
      <c r="BC15">
        <v>4.0114133941854302</v>
      </c>
      <c r="BD15">
        <v>4.6011803062872803</v>
      </c>
      <c r="BE15">
        <v>5.5233560355384101</v>
      </c>
      <c r="BF15">
        <v>3.8611332536971398E-3</v>
      </c>
      <c r="BG15">
        <v>4.1139081402449904E-3</v>
      </c>
      <c r="BH15">
        <v>5.4181498039014599E-3</v>
      </c>
      <c r="BI15">
        <v>57.1572627082464</v>
      </c>
      <c r="BJ15">
        <v>0.65568118098842998</v>
      </c>
      <c r="BK15">
        <v>0.236040925192774</v>
      </c>
      <c r="BL15" s="1">
        <v>5.5378689829792202E-3</v>
      </c>
      <c r="BM15" s="42">
        <v>0.486277318283862</v>
      </c>
      <c r="BN15" t="s">
        <v>1</v>
      </c>
      <c r="BO15" s="40">
        <f t="shared" si="0"/>
        <v>0.19803698145603668</v>
      </c>
      <c r="BP15" s="40">
        <f t="shared" si="1"/>
        <v>5.6365292035285934</v>
      </c>
      <c r="BQ15" t="s">
        <v>1</v>
      </c>
      <c r="BR15">
        <v>-0.5</v>
      </c>
      <c r="BS15">
        <v>0.366289477686153</v>
      </c>
      <c r="BT15" s="1">
        <v>7.8467720353234602</v>
      </c>
      <c r="BU15">
        <v>0.36933704436880499</v>
      </c>
      <c r="BV15" s="31">
        <f t="shared" si="2"/>
        <v>8.2407720353234595</v>
      </c>
      <c r="BW15" s="41">
        <f t="shared" si="3"/>
        <v>6.3414635380744926</v>
      </c>
      <c r="BZ15" s="2">
        <v>-27.476035172639602</v>
      </c>
      <c r="CA15" s="42">
        <f t="shared" si="4"/>
        <v>-27.738925559006393</v>
      </c>
      <c r="CB15">
        <v>1.0810306444123201</v>
      </c>
      <c r="CC15">
        <v>-40.166014105080301</v>
      </c>
      <c r="CD15">
        <v>1.06707533588896</v>
      </c>
      <c r="CE15">
        <v>-40.4</v>
      </c>
      <c r="CF15">
        <v>1.06681798207179</v>
      </c>
      <c r="CG15" t="s">
        <v>1</v>
      </c>
      <c r="CH15" t="s">
        <v>72</v>
      </c>
      <c r="CI15">
        <v>38</v>
      </c>
      <c r="CK15" t="s">
        <v>54</v>
      </c>
      <c r="CL15" t="s">
        <v>59</v>
      </c>
      <c r="CM15">
        <v>19.433</v>
      </c>
    </row>
    <row r="16" spans="1:91">
      <c r="A16">
        <v>16</v>
      </c>
      <c r="B16">
        <v>12</v>
      </c>
      <c r="C16">
        <v>1</v>
      </c>
      <c r="D16">
        <v>13.852992</v>
      </c>
      <c r="E16">
        <v>31.017996799999999</v>
      </c>
      <c r="F16">
        <v>17.165004799999998</v>
      </c>
      <c r="G16">
        <v>3.7621986930171598</v>
      </c>
      <c r="H16">
        <v>2.7582728922516599</v>
      </c>
      <c r="I16">
        <v>0.92895079728629304</v>
      </c>
      <c r="J16">
        <v>6.8315377016187007E-2</v>
      </c>
      <c r="K16">
        <v>5.30747266570454E-2</v>
      </c>
      <c r="L16">
        <v>0.65515112105108098</v>
      </c>
      <c r="M16">
        <v>53.949031871220903</v>
      </c>
      <c r="N16">
        <v>0.39549432973110599</v>
      </c>
      <c r="O16">
        <v>3.4905595006994299E-2</v>
      </c>
      <c r="P16">
        <v>5.7857283797678197E-2</v>
      </c>
      <c r="Q16">
        <v>2</v>
      </c>
      <c r="R16">
        <v>138.52600319999999</v>
      </c>
      <c r="S16">
        <v>199.036992</v>
      </c>
      <c r="T16">
        <v>60.5109888</v>
      </c>
      <c r="U16">
        <v>0.74917751359134699</v>
      </c>
      <c r="V16">
        <v>0.55225239166294404</v>
      </c>
      <c r="W16">
        <v>0.14384476658260201</v>
      </c>
      <c r="X16">
        <v>7.6512397043021693E-2</v>
      </c>
      <c r="Y16">
        <v>5.84765643539868E-2</v>
      </c>
      <c r="Z16">
        <v>0.55284086612524197</v>
      </c>
      <c r="AA16">
        <v>12.690903327981299</v>
      </c>
      <c r="AB16">
        <v>9.3706780534082407E-2</v>
      </c>
      <c r="AC16">
        <v>9.1013089697699699E-3</v>
      </c>
      <c r="AD16">
        <v>2.3392028870502601</v>
      </c>
      <c r="AE16">
        <v>268.93712640000001</v>
      </c>
      <c r="AF16">
        <v>350.67612159999999</v>
      </c>
      <c r="AG16">
        <v>12.0105649714266</v>
      </c>
      <c r="AH16">
        <v>14.1085328440148</v>
      </c>
      <c r="AI16">
        <v>16.8987214282187</v>
      </c>
      <c r="AJ16">
        <v>3.1198735216083099E-3</v>
      </c>
      <c r="AK16">
        <v>3.27716781354418E-3</v>
      </c>
      <c r="AL16">
        <v>4.3987604300058996E-3</v>
      </c>
      <c r="AM16">
        <v>285.19316148456198</v>
      </c>
      <c r="AN16">
        <v>3.3168282981066199</v>
      </c>
      <c r="AO16">
        <v>1.20535436358236</v>
      </c>
      <c r="AP16">
        <v>577.13411840000003</v>
      </c>
      <c r="AQ16">
        <v>595.76712959999998</v>
      </c>
      <c r="AR16">
        <v>3.9920326062301701</v>
      </c>
      <c r="AS16">
        <v>4.5793296399453798</v>
      </c>
      <c r="AT16">
        <v>5.4966438108249998</v>
      </c>
      <c r="AU16">
        <v>2.9427990390985099E-3</v>
      </c>
      <c r="AV16">
        <v>2.9993868730020198E-3</v>
      </c>
      <c r="AW16">
        <v>3.9251638663793898E-3</v>
      </c>
      <c r="AX16">
        <v>56.273667358173803</v>
      </c>
      <c r="AY16">
        <v>0.64578778781381596</v>
      </c>
      <c r="AZ16">
        <v>0.232476556187064</v>
      </c>
      <c r="BA16">
        <v>621.79412479999996</v>
      </c>
      <c r="BB16">
        <v>640.53112320000002</v>
      </c>
      <c r="BC16">
        <v>4.0129271118682999</v>
      </c>
      <c r="BD16">
        <v>4.6035650198554396</v>
      </c>
      <c r="BE16">
        <v>5.5236651889185904</v>
      </c>
      <c r="BF16">
        <v>3.5076528717563199E-3</v>
      </c>
      <c r="BG16">
        <v>3.6754535412265501E-3</v>
      </c>
      <c r="BH16">
        <v>4.8790590807477599E-3</v>
      </c>
      <c r="BI16">
        <v>57.104976177775903</v>
      </c>
      <c r="BJ16">
        <v>0.65515864816153901</v>
      </c>
      <c r="BK16">
        <v>0.23585178866558601</v>
      </c>
      <c r="BL16" s="1">
        <v>1.80922638683113E-3</v>
      </c>
      <c r="BM16" s="42">
        <v>0.22339245019871401</v>
      </c>
      <c r="BN16" t="s">
        <v>1</v>
      </c>
      <c r="BO16" s="40">
        <f t="shared" si="0"/>
        <v>5.9785671613871896E-2</v>
      </c>
      <c r="BP16" s="40">
        <f t="shared" si="1"/>
        <v>2.3927472073405407</v>
      </c>
      <c r="BQ16" t="s">
        <v>1</v>
      </c>
      <c r="BR16">
        <v>-0.5</v>
      </c>
      <c r="BS16">
        <v>0.366289477686153</v>
      </c>
      <c r="BT16" s="1">
        <v>6.7106752709338302</v>
      </c>
      <c r="BU16">
        <v>0.36892224459440698</v>
      </c>
      <c r="BV16" s="31">
        <f t="shared" si="2"/>
        <v>7.1309419376004968</v>
      </c>
      <c r="BW16" s="41">
        <f t="shared" si="3"/>
        <v>5.2001448688069045</v>
      </c>
      <c r="BZ16" s="2">
        <v>-27.149016317302902</v>
      </c>
      <c r="CA16" s="42">
        <f t="shared" si="4"/>
        <v>-27.398184193477547</v>
      </c>
      <c r="CB16">
        <v>1.0813902185862601</v>
      </c>
      <c r="CC16">
        <v>-40.143673910273897</v>
      </c>
      <c r="CD16">
        <v>1.0670999071052201</v>
      </c>
      <c r="CE16">
        <v>-40.4</v>
      </c>
      <c r="CF16">
        <v>1.06681798207179</v>
      </c>
      <c r="CG16" t="s">
        <v>1</v>
      </c>
      <c r="CH16" t="s">
        <v>73</v>
      </c>
      <c r="CI16">
        <v>12</v>
      </c>
      <c r="CK16" t="s">
        <v>54</v>
      </c>
      <c r="CL16" t="s">
        <v>59</v>
      </c>
      <c r="CM16">
        <v>21.03</v>
      </c>
    </row>
    <row r="17" spans="1:91">
      <c r="A17">
        <v>17</v>
      </c>
      <c r="B17">
        <v>40</v>
      </c>
      <c r="C17">
        <v>1</v>
      </c>
      <c r="D17">
        <v>14.0860032</v>
      </c>
      <c r="E17">
        <v>31.251007999999999</v>
      </c>
      <c r="F17">
        <v>17.165004799999998</v>
      </c>
      <c r="G17">
        <v>3.75582383005279</v>
      </c>
      <c r="H17">
        <v>2.75326676960321</v>
      </c>
      <c r="I17">
        <v>0.92016421657099001</v>
      </c>
      <c r="J17">
        <v>6.8113863129164398E-2</v>
      </c>
      <c r="K17">
        <v>5.2707710144070503E-2</v>
      </c>
      <c r="L17">
        <v>0.64769691816430697</v>
      </c>
      <c r="M17">
        <v>53.883221962998597</v>
      </c>
      <c r="N17">
        <v>0.39499815353059903</v>
      </c>
      <c r="O17">
        <v>3.4616937822923001E-2</v>
      </c>
      <c r="P17">
        <v>0.27400566852035801</v>
      </c>
      <c r="Q17">
        <v>2</v>
      </c>
      <c r="R17">
        <v>135.3900032</v>
      </c>
      <c r="S17">
        <v>198.38600959999999</v>
      </c>
      <c r="T17">
        <v>62.996006399999999</v>
      </c>
      <c r="U17">
        <v>2.8674962417595999</v>
      </c>
      <c r="V17">
        <v>2.1129196260845799</v>
      </c>
      <c r="W17">
        <v>0.59609550508341302</v>
      </c>
      <c r="X17">
        <v>7.4300109314811194E-2</v>
      </c>
      <c r="Y17">
        <v>5.6725774310465403E-2</v>
      </c>
      <c r="Z17">
        <v>0.54967929030663198</v>
      </c>
      <c r="AA17">
        <v>48.079631824053003</v>
      </c>
      <c r="AB17">
        <v>0.354396962236663</v>
      </c>
      <c r="AC17">
        <v>4.3874761585366698E-2</v>
      </c>
      <c r="AD17">
        <v>9.7317947088469001</v>
      </c>
      <c r="AE17">
        <v>255.4496384</v>
      </c>
      <c r="AF17">
        <v>373.13363199999998</v>
      </c>
      <c r="AG17">
        <v>36.039593889435103</v>
      </c>
      <c r="AH17">
        <v>42.5297661082571</v>
      </c>
      <c r="AI17">
        <v>49.642983369130903</v>
      </c>
      <c r="AJ17">
        <v>2.8842352764282E-3</v>
      </c>
      <c r="AK17">
        <v>2.9441864939306599E-3</v>
      </c>
      <c r="AL17">
        <v>4.0448409407986101E-3</v>
      </c>
      <c r="AM17">
        <v>1137.5254889978301</v>
      </c>
      <c r="AN17">
        <v>13.222623763647899</v>
      </c>
      <c r="AO17">
        <v>4.7901511162102404</v>
      </c>
      <c r="AP17">
        <v>577.04963840000005</v>
      </c>
      <c r="AQ17">
        <v>595.68463359999998</v>
      </c>
      <c r="AR17">
        <v>4.0160962082627201</v>
      </c>
      <c r="AS17">
        <v>4.6068360773028099</v>
      </c>
      <c r="AT17">
        <v>5.5313376243344896</v>
      </c>
      <c r="AU17">
        <v>4.4632973876907603E-3</v>
      </c>
      <c r="AV17">
        <v>4.7828179927715004E-3</v>
      </c>
      <c r="AW17">
        <v>6.2822352716965704E-3</v>
      </c>
      <c r="AX17">
        <v>56.540950231194799</v>
      </c>
      <c r="AY17">
        <v>0.64869121767501203</v>
      </c>
      <c r="AZ17">
        <v>0.23353352963629601</v>
      </c>
      <c r="BA17">
        <v>621.75663359999999</v>
      </c>
      <c r="BB17">
        <v>640.38763519999998</v>
      </c>
      <c r="BC17">
        <v>4.01771413160444</v>
      </c>
      <c r="BD17">
        <v>4.6093152926445997</v>
      </c>
      <c r="BE17">
        <v>5.5322633926045004</v>
      </c>
      <c r="BF17">
        <v>4.6492391021886398E-3</v>
      </c>
      <c r="BG17">
        <v>5.0083422823006202E-3</v>
      </c>
      <c r="BH17">
        <v>6.5863752921357498E-3</v>
      </c>
      <c r="BI17">
        <v>57.308129578584797</v>
      </c>
      <c r="BJ17">
        <v>0.65734736428791996</v>
      </c>
      <c r="BK17">
        <v>0.23666522601245099</v>
      </c>
      <c r="BL17" s="1">
        <v>7.8475479493275695E-3</v>
      </c>
      <c r="BM17" s="42">
        <v>0.85120290629750195</v>
      </c>
      <c r="BN17" t="s">
        <v>1</v>
      </c>
      <c r="BO17" s="40">
        <f t="shared" si="0"/>
        <v>0.28313829898725706</v>
      </c>
      <c r="BP17" s="40">
        <f t="shared" si="1"/>
        <v>9.95455534913782</v>
      </c>
      <c r="BQ17" t="s">
        <v>1</v>
      </c>
      <c r="BR17">
        <v>-0.5</v>
      </c>
      <c r="BS17">
        <v>0.366289477686153</v>
      </c>
      <c r="BT17" s="1">
        <v>5.0094533603464102</v>
      </c>
      <c r="BU17">
        <v>0.36830110577577502</v>
      </c>
      <c r="BV17" s="31">
        <f t="shared" si="2"/>
        <v>5.4559866936797432</v>
      </c>
      <c r="BW17" s="41">
        <f t="shared" si="3"/>
        <v>3.4776670823452216</v>
      </c>
      <c r="BZ17" s="2">
        <v>-27.339620411367498</v>
      </c>
      <c r="CA17" s="42">
        <f t="shared" si="4"/>
        <v>-27.596786501042015</v>
      </c>
      <c r="CB17">
        <v>1.08118063982764</v>
      </c>
      <c r="CC17">
        <v>-40.177834179489999</v>
      </c>
      <c r="CD17">
        <v>1.0670623353884101</v>
      </c>
      <c r="CE17">
        <v>-40.4</v>
      </c>
      <c r="CF17">
        <v>1.06681798207179</v>
      </c>
      <c r="CG17" t="s">
        <v>1</v>
      </c>
      <c r="CH17" t="s">
        <v>74</v>
      </c>
      <c r="CI17">
        <v>40</v>
      </c>
      <c r="CK17" t="s">
        <v>54</v>
      </c>
      <c r="CL17" t="s">
        <v>59</v>
      </c>
      <c r="CM17">
        <v>19.260999999999999</v>
      </c>
    </row>
    <row r="18" spans="1:91">
      <c r="A18">
        <v>19</v>
      </c>
      <c r="B18">
        <v>14</v>
      </c>
      <c r="C18">
        <v>1</v>
      </c>
      <c r="D18">
        <v>13.971993599999999</v>
      </c>
      <c r="E18">
        <v>31.028991999999999</v>
      </c>
      <c r="F18">
        <v>17.056998399999902</v>
      </c>
      <c r="G18">
        <v>3.7574975630306899</v>
      </c>
      <c r="H18">
        <v>2.7543818521468699</v>
      </c>
      <c r="I18">
        <v>0.93808455759798903</v>
      </c>
      <c r="J18">
        <v>6.8542148932514896E-2</v>
      </c>
      <c r="K18">
        <v>5.3050414727238399E-2</v>
      </c>
      <c r="L18">
        <v>0.68832742537788405</v>
      </c>
      <c r="M18">
        <v>53.9466872854236</v>
      </c>
      <c r="N18">
        <v>0.39545964605106698</v>
      </c>
      <c r="O18">
        <v>3.5224051564102597E-2</v>
      </c>
      <c r="P18">
        <v>0.36766739150973898</v>
      </c>
      <c r="Q18">
        <v>2</v>
      </c>
      <c r="R18">
        <v>135.00800000000001</v>
      </c>
      <c r="S18">
        <v>199.9709952</v>
      </c>
      <c r="T18">
        <v>64.962995199999995</v>
      </c>
      <c r="U18">
        <v>4.2322181812588697</v>
      </c>
      <c r="V18">
        <v>3.1145724422398899</v>
      </c>
      <c r="W18">
        <v>0.90478152121474398</v>
      </c>
      <c r="X18">
        <v>7.3306670616070602E-2</v>
      </c>
      <c r="Y18">
        <v>5.6036518095389197E-2</v>
      </c>
      <c r="Z18">
        <v>0.58185283418692302</v>
      </c>
      <c r="AA18">
        <v>68.990666270153895</v>
      </c>
      <c r="AB18">
        <v>0.50790539143276903</v>
      </c>
      <c r="AC18">
        <v>6.6492269135328505E-2</v>
      </c>
      <c r="AD18">
        <v>14.8808297808045</v>
      </c>
      <c r="AE18">
        <v>246.1969024</v>
      </c>
      <c r="AF18">
        <v>389.04490240000001</v>
      </c>
      <c r="AG18">
        <v>49.584858622951003</v>
      </c>
      <c r="AH18">
        <v>49.6374943862794</v>
      </c>
      <c r="AI18">
        <v>49.6418732548916</v>
      </c>
      <c r="AJ18">
        <v>2.83126452789359E-3</v>
      </c>
      <c r="AK18">
        <v>2.8963613489464001E-3</v>
      </c>
      <c r="AL18">
        <v>4.0127782301932896E-3</v>
      </c>
      <c r="AM18">
        <v>1953.6138534187701</v>
      </c>
      <c r="AN18">
        <v>21.6073727945573</v>
      </c>
      <c r="AO18">
        <v>7.2187514045303898</v>
      </c>
      <c r="AP18">
        <v>576.6959104</v>
      </c>
      <c r="AQ18">
        <v>595.32990719999998</v>
      </c>
      <c r="AR18">
        <v>4.0281312902209701</v>
      </c>
      <c r="AS18">
        <v>4.6190996109036204</v>
      </c>
      <c r="AT18">
        <v>5.5444077123585203</v>
      </c>
      <c r="AU18">
        <v>5.8687475191442099E-3</v>
      </c>
      <c r="AV18">
        <v>6.4321810308464603E-3</v>
      </c>
      <c r="AW18">
        <v>8.42267365255806E-3</v>
      </c>
      <c r="AX18">
        <v>56.779122727170702</v>
      </c>
      <c r="AY18">
        <v>0.65129595463136503</v>
      </c>
      <c r="AZ18">
        <v>0.234502517531924</v>
      </c>
      <c r="BA18">
        <v>621.38090239999997</v>
      </c>
      <c r="BB18">
        <v>640.11889919999999</v>
      </c>
      <c r="BC18">
        <v>4.03481973976983</v>
      </c>
      <c r="BD18">
        <v>4.6273971582692699</v>
      </c>
      <c r="BE18">
        <v>5.55553657404469</v>
      </c>
      <c r="BF18">
        <v>5.6976604655413496E-3</v>
      </c>
      <c r="BG18">
        <v>6.1933906564638798E-3</v>
      </c>
      <c r="BH18">
        <v>8.1989617371733201E-3</v>
      </c>
      <c r="BI18">
        <v>57.446091848585901</v>
      </c>
      <c r="BJ18">
        <v>0.65883162163856801</v>
      </c>
      <c r="BK18">
        <v>0.237219936900534</v>
      </c>
      <c r="BL18" s="1">
        <v>1.1631633105630699E-2</v>
      </c>
      <c r="BM18" s="42">
        <v>1.4377337183725201</v>
      </c>
      <c r="BN18" t="s">
        <v>1</v>
      </c>
      <c r="BO18" s="40">
        <f t="shared" si="0"/>
        <v>0.37992177456509296</v>
      </c>
      <c r="BP18" s="40">
        <f t="shared" si="1"/>
        <v>15.221451759504701</v>
      </c>
      <c r="BQ18" t="s">
        <v>1</v>
      </c>
      <c r="BR18">
        <v>-0.5</v>
      </c>
      <c r="BS18">
        <v>0.366289477686153</v>
      </c>
      <c r="BT18" s="1">
        <v>3.7785015974565099</v>
      </c>
      <c r="BU18">
        <v>0.36785166403338998</v>
      </c>
      <c r="BV18" s="31">
        <f t="shared" si="2"/>
        <v>4.2775682641231763</v>
      </c>
      <c r="BW18" s="41">
        <f t="shared" si="3"/>
        <v>2.2658140639225497</v>
      </c>
      <c r="BZ18" s="2">
        <v>-73.113604181321193</v>
      </c>
      <c r="CA18" s="42">
        <f t="shared" si="4"/>
        <v>-75.291558471943603</v>
      </c>
      <c r="CB18">
        <v>1.03082412094748</v>
      </c>
      <c r="CC18">
        <v>-40.226318458996701</v>
      </c>
      <c r="CD18">
        <v>1.0670090091314799</v>
      </c>
      <c r="CE18">
        <v>-40.4</v>
      </c>
      <c r="CF18">
        <v>1.06681798207179</v>
      </c>
      <c r="CG18" t="s">
        <v>1</v>
      </c>
      <c r="CH18" t="s">
        <v>76</v>
      </c>
      <c r="CI18">
        <v>14</v>
      </c>
      <c r="CK18" t="s">
        <v>54</v>
      </c>
      <c r="CL18" t="s">
        <v>59</v>
      </c>
      <c r="CM18">
        <v>21.276</v>
      </c>
    </row>
    <row r="19" spans="1:91">
      <c r="A19">
        <v>20</v>
      </c>
      <c r="B19">
        <v>42</v>
      </c>
      <c r="C19">
        <v>1</v>
      </c>
      <c r="D19">
        <v>14.205004799999999</v>
      </c>
      <c r="E19">
        <v>31.3720064</v>
      </c>
      <c r="F19">
        <v>17.167001599999999</v>
      </c>
      <c r="G19">
        <v>3.7688693974744698</v>
      </c>
      <c r="H19">
        <v>2.7626276425875198</v>
      </c>
      <c r="I19">
        <v>0.99018009265738505</v>
      </c>
      <c r="J19">
        <v>7.1313243987666697E-2</v>
      </c>
      <c r="K19">
        <v>5.6399525925628198E-2</v>
      </c>
      <c r="L19">
        <v>0.72941827237923096</v>
      </c>
      <c r="M19">
        <v>54.088733083479497</v>
      </c>
      <c r="N19">
        <v>0.396524687890212</v>
      </c>
      <c r="O19">
        <v>3.72816156461694E-2</v>
      </c>
      <c r="P19">
        <v>1.3045875774395399</v>
      </c>
      <c r="Q19">
        <v>2</v>
      </c>
      <c r="R19">
        <v>133.39800320000001</v>
      </c>
      <c r="S19">
        <v>216.4569984</v>
      </c>
      <c r="T19">
        <v>83.058995199999998</v>
      </c>
      <c r="U19">
        <v>13.8889555914337</v>
      </c>
      <c r="V19">
        <v>10.202035765396101</v>
      </c>
      <c r="W19">
        <v>3.2627209828541002</v>
      </c>
      <c r="X19">
        <v>7.4060658627001993E-2</v>
      </c>
      <c r="Y19">
        <v>5.7628211654096199E-2</v>
      </c>
      <c r="Z19">
        <v>0.61570002341313401</v>
      </c>
      <c r="AA19">
        <v>225.81073503249701</v>
      </c>
      <c r="AB19">
        <v>1.65844529121509</v>
      </c>
      <c r="AC19">
        <v>0.258828377834179</v>
      </c>
      <c r="AD19">
        <v>31.393643602964801</v>
      </c>
      <c r="AE19">
        <v>232.4055424</v>
      </c>
      <c r="AF19">
        <v>412.4385408</v>
      </c>
      <c r="AG19">
        <v>49.584435520482103</v>
      </c>
      <c r="AH19">
        <v>49.633938061885701</v>
      </c>
      <c r="AI19">
        <v>49.637653560220201</v>
      </c>
      <c r="AJ19">
        <v>4.5901716917488801E-3</v>
      </c>
      <c r="AK19">
        <v>4.9278676629449401E-3</v>
      </c>
      <c r="AL19">
        <v>6.8962316524976003E-3</v>
      </c>
      <c r="AM19">
        <v>3253.5933532341401</v>
      </c>
      <c r="AN19">
        <v>34.558031264776197</v>
      </c>
      <c r="AO19">
        <v>11.1237426717794</v>
      </c>
      <c r="AP19">
        <v>576.56753920000006</v>
      </c>
      <c r="AQ19">
        <v>595.30553599999996</v>
      </c>
      <c r="AR19">
        <v>4.0448085933515001</v>
      </c>
      <c r="AS19">
        <v>4.6374606410727797</v>
      </c>
      <c r="AT19">
        <v>5.5672502454556403</v>
      </c>
      <c r="AU19">
        <v>2.0935246118273999E-2</v>
      </c>
      <c r="AV19">
        <v>2.3862870592876201E-2</v>
      </c>
      <c r="AW19">
        <v>3.0489356333778701E-2</v>
      </c>
      <c r="AX19">
        <v>57.099330704565403</v>
      </c>
      <c r="AY19">
        <v>0.65474062932701904</v>
      </c>
      <c r="AZ19">
        <v>0.235746584443879</v>
      </c>
      <c r="BA19">
        <v>621.25354240000001</v>
      </c>
      <c r="BB19">
        <v>639.98853120000001</v>
      </c>
      <c r="BC19">
        <v>4.0444773303238204</v>
      </c>
      <c r="BD19">
        <v>4.63639069595264</v>
      </c>
      <c r="BE19">
        <v>5.5651969931437604</v>
      </c>
      <c r="BF19">
        <v>1.9220186400447498E-2</v>
      </c>
      <c r="BG19">
        <v>2.1914622100679401E-2</v>
      </c>
      <c r="BH19">
        <v>2.80537124256936E-2</v>
      </c>
      <c r="BI19">
        <v>57.713406450839301</v>
      </c>
      <c r="BJ19">
        <v>0.66167848865776102</v>
      </c>
      <c r="BK19">
        <v>0.23825065275372401</v>
      </c>
      <c r="BL19" s="1">
        <v>3.8816460072383603E-2</v>
      </c>
      <c r="BM19" s="42">
        <v>2.85266083657134</v>
      </c>
      <c r="BN19" t="s">
        <v>1</v>
      </c>
      <c r="BO19" s="40">
        <f t="shared" si="0"/>
        <v>1.3480695839279491</v>
      </c>
      <c r="BP19" s="40">
        <f t="shared" si="1"/>
        <v>32.1122436514949</v>
      </c>
      <c r="BQ19" t="s">
        <v>1</v>
      </c>
      <c r="BR19">
        <v>-0.5</v>
      </c>
      <c r="BS19">
        <v>0.366289477686153</v>
      </c>
      <c r="BT19" s="1">
        <v>1.32703237427489</v>
      </c>
      <c r="BU19">
        <v>0.36695657821366001</v>
      </c>
      <c r="BV19" s="31">
        <f t="shared" si="2"/>
        <v>1.8523657076082234</v>
      </c>
      <c r="BW19" s="41">
        <f t="shared" si="3"/>
        <v>-0.22819737096730863</v>
      </c>
      <c r="BZ19" s="2">
        <v>-109.540912330672</v>
      </c>
      <c r="CA19" s="42">
        <f t="shared" si="4"/>
        <v>-113.24744547598203</v>
      </c>
      <c r="CB19">
        <v>0.99071334389504195</v>
      </c>
      <c r="CC19">
        <v>-40.243832316300598</v>
      </c>
      <c r="CD19">
        <v>1.06698974620442</v>
      </c>
      <c r="CE19">
        <v>-40.4</v>
      </c>
      <c r="CF19">
        <v>1.06681798207179</v>
      </c>
      <c r="CG19" t="s">
        <v>1</v>
      </c>
      <c r="CH19" t="s">
        <v>77</v>
      </c>
      <c r="CI19">
        <v>42</v>
      </c>
      <c r="CK19" t="s">
        <v>54</v>
      </c>
      <c r="CL19" t="s">
        <v>59</v>
      </c>
      <c r="CM19">
        <v>20.010000000000002</v>
      </c>
    </row>
    <row r="20" spans="1:91">
      <c r="A20">
        <v>21</v>
      </c>
      <c r="B20">
        <v>16</v>
      </c>
      <c r="C20">
        <v>1</v>
      </c>
      <c r="D20">
        <v>13.771008</v>
      </c>
      <c r="E20">
        <v>30.938009600000001</v>
      </c>
      <c r="F20">
        <v>17.167001599999999</v>
      </c>
      <c r="G20">
        <v>3.77365873104038</v>
      </c>
      <c r="H20">
        <v>2.7669249286927999</v>
      </c>
      <c r="I20">
        <v>1.10165694252557</v>
      </c>
      <c r="J20">
        <v>9.1839473784233794E-2</v>
      </c>
      <c r="K20">
        <v>7.9170632397574603E-2</v>
      </c>
      <c r="L20">
        <v>0.86567075832873297</v>
      </c>
      <c r="M20">
        <v>54.1094180179701</v>
      </c>
      <c r="N20">
        <v>0.39671740597269201</v>
      </c>
      <c r="O20">
        <v>4.1282545212708799E-2</v>
      </c>
      <c r="P20">
        <v>0.21957760630144399</v>
      </c>
      <c r="Q20">
        <v>2</v>
      </c>
      <c r="R20">
        <v>136.71199999999999</v>
      </c>
      <c r="S20">
        <v>209.36300800000001</v>
      </c>
      <c r="T20">
        <v>72.651008000000004</v>
      </c>
      <c r="U20">
        <v>1.8892648234168301</v>
      </c>
      <c r="V20">
        <v>1.3906299897083401</v>
      </c>
      <c r="W20">
        <v>0.47682553129745697</v>
      </c>
      <c r="X20">
        <v>9.6311252328383196E-2</v>
      </c>
      <c r="Y20">
        <v>8.1404614500783706E-2</v>
      </c>
      <c r="Z20">
        <v>0.73819916444795197</v>
      </c>
      <c r="AA20">
        <v>38.017326582363403</v>
      </c>
      <c r="AB20">
        <v>0.27986572794980102</v>
      </c>
      <c r="AC20">
        <v>4.0037688240393401E-2</v>
      </c>
      <c r="AD20">
        <v>9.5570696673760498</v>
      </c>
      <c r="AE20">
        <v>261.50996479999998</v>
      </c>
      <c r="AF20">
        <v>388.25996800000001</v>
      </c>
      <c r="AG20">
        <v>32.482089937948999</v>
      </c>
      <c r="AH20">
        <v>38.247798325982401</v>
      </c>
      <c r="AI20">
        <v>45.6833781410919</v>
      </c>
      <c r="AJ20">
        <v>2.8536096021662599E-2</v>
      </c>
      <c r="AK20">
        <v>3.2806495167830498E-2</v>
      </c>
      <c r="AL20">
        <v>4.0999102967345998E-2</v>
      </c>
      <c r="AM20">
        <v>1058.16820438374</v>
      </c>
      <c r="AN20">
        <v>12.2885189194661</v>
      </c>
      <c r="AO20">
        <v>4.4591765034977797</v>
      </c>
      <c r="AP20">
        <v>576.70196480000004</v>
      </c>
      <c r="AQ20">
        <v>595.33296640000003</v>
      </c>
      <c r="AR20">
        <v>4.02533875519305</v>
      </c>
      <c r="AS20">
        <v>4.6155045610189998</v>
      </c>
      <c r="AT20">
        <v>5.5396671539808002</v>
      </c>
      <c r="AU20">
        <v>6.8579865102649197E-3</v>
      </c>
      <c r="AV20">
        <v>7.5573784314713604E-3</v>
      </c>
      <c r="AW20">
        <v>1.0179686101738999E-2</v>
      </c>
      <c r="AX20">
        <v>56.844829729179402</v>
      </c>
      <c r="AY20">
        <v>0.65192875960381402</v>
      </c>
      <c r="AZ20">
        <v>0.23472417936207901</v>
      </c>
      <c r="BA20">
        <v>621.38497280000001</v>
      </c>
      <c r="BB20">
        <v>640.01697279999996</v>
      </c>
      <c r="BC20">
        <v>4.0286713152438098</v>
      </c>
      <c r="BD20">
        <v>4.6191545275630803</v>
      </c>
      <c r="BE20">
        <v>5.5430950938836903</v>
      </c>
      <c r="BF20">
        <v>6.8010340780857402E-3</v>
      </c>
      <c r="BG20">
        <v>7.4480667689323897E-3</v>
      </c>
      <c r="BH20">
        <v>1.01969985214327E-2</v>
      </c>
      <c r="BI20">
        <v>57.462654067273697</v>
      </c>
      <c r="BJ20">
        <v>0.65888940253054995</v>
      </c>
      <c r="BK20">
        <v>0.23723030010101001</v>
      </c>
      <c r="BL20" s="1">
        <v>5.9396942919295896E-3</v>
      </c>
      <c r="BM20" s="42">
        <v>0.78952616432171796</v>
      </c>
      <c r="BN20" t="s">
        <v>1</v>
      </c>
      <c r="BO20" s="40">
        <f t="shared" si="0"/>
        <v>0.22689614517688553</v>
      </c>
      <c r="BP20" s="40">
        <f t="shared" si="1"/>
        <v>9.7758308539919518</v>
      </c>
      <c r="BQ20" t="s">
        <v>1</v>
      </c>
      <c r="BR20">
        <v>-0.5</v>
      </c>
      <c r="BS20">
        <v>0.366289477686153</v>
      </c>
      <c r="BT20" s="1">
        <v>3.55816946886178</v>
      </c>
      <c r="BU20">
        <v>0.36777121654110501</v>
      </c>
      <c r="BV20" s="31">
        <f t="shared" si="2"/>
        <v>4.1097694688617796</v>
      </c>
      <c r="BW20" s="41">
        <f t="shared" si="3"/>
        <v>2.0932544098769741</v>
      </c>
      <c r="BZ20" s="2">
        <v>-28.000304976856501</v>
      </c>
      <c r="CA20" s="42">
        <f t="shared" si="4"/>
        <v>-28.285195005183976</v>
      </c>
      <c r="CB20">
        <v>1.08045417714581</v>
      </c>
      <c r="CC20">
        <v>-40.2119403497231</v>
      </c>
      <c r="CD20">
        <v>1.0670248231447601</v>
      </c>
      <c r="CE20">
        <v>-40.4</v>
      </c>
      <c r="CF20">
        <v>1.06681798207179</v>
      </c>
      <c r="CG20" t="s">
        <v>1</v>
      </c>
      <c r="CH20" t="s">
        <v>78</v>
      </c>
      <c r="CI20">
        <v>16</v>
      </c>
      <c r="CK20" t="s">
        <v>54</v>
      </c>
      <c r="CL20" t="s">
        <v>59</v>
      </c>
      <c r="CM20">
        <v>18.192</v>
      </c>
    </row>
    <row r="21" spans="1:91">
      <c r="A21">
        <v>22</v>
      </c>
      <c r="B21">
        <v>44</v>
      </c>
      <c r="C21">
        <v>1</v>
      </c>
      <c r="D21">
        <v>14.023001600000001</v>
      </c>
      <c r="E21">
        <v>31.187007999999999</v>
      </c>
      <c r="F21">
        <v>17.164006399999899</v>
      </c>
      <c r="G21">
        <v>3.76704531204761</v>
      </c>
      <c r="H21">
        <v>2.7619811782464501</v>
      </c>
      <c r="I21">
        <v>1.06138446839471</v>
      </c>
      <c r="J21">
        <v>7.3792997328544205E-2</v>
      </c>
      <c r="K21">
        <v>5.9248366182311898E-2</v>
      </c>
      <c r="L21">
        <v>0.80888952549181103</v>
      </c>
      <c r="M21">
        <v>54.072647605477101</v>
      </c>
      <c r="N21">
        <v>0.39644468323753101</v>
      </c>
      <c r="O21">
        <v>3.9872813063986302E-2</v>
      </c>
      <c r="P21">
        <v>7.5565041601439994E-2</v>
      </c>
      <c r="Q21">
        <v>2</v>
      </c>
      <c r="R21">
        <v>137.3220096</v>
      </c>
      <c r="S21">
        <v>196.87800319999999</v>
      </c>
      <c r="T21">
        <v>59.555993599999901</v>
      </c>
      <c r="U21">
        <v>0.929192757356744</v>
      </c>
      <c r="V21">
        <v>0.68422050167717197</v>
      </c>
      <c r="W21">
        <v>0.20611138949933899</v>
      </c>
      <c r="X21">
        <v>8.2132527679008499E-2</v>
      </c>
      <c r="Y21">
        <v>6.4714285566363897E-2</v>
      </c>
      <c r="Z21">
        <v>0.68528293918225802</v>
      </c>
      <c r="AA21">
        <v>15.4954570946638</v>
      </c>
      <c r="AB21">
        <v>0.11427245171183199</v>
      </c>
      <c r="AC21">
        <v>1.3187326703891399E-2</v>
      </c>
      <c r="AD21">
        <v>2.7541723350603302</v>
      </c>
      <c r="AE21">
        <v>268.49036799999999</v>
      </c>
      <c r="AF21">
        <v>353.95937279999998</v>
      </c>
      <c r="AG21">
        <v>13.8445203842334</v>
      </c>
      <c r="AH21">
        <v>16.2545260962208</v>
      </c>
      <c r="AI21">
        <v>19.446207703227898</v>
      </c>
      <c r="AJ21">
        <v>7.3581614741078704E-3</v>
      </c>
      <c r="AK21">
        <v>8.2161441460346304E-3</v>
      </c>
      <c r="AL21">
        <v>1.08133353224009E-2</v>
      </c>
      <c r="AM21">
        <v>336.138197172128</v>
      </c>
      <c r="AN21">
        <v>3.9061872000289801</v>
      </c>
      <c r="AO21">
        <v>1.4182429267594201</v>
      </c>
      <c r="AP21">
        <v>576.98636799999997</v>
      </c>
      <c r="AQ21">
        <v>595.51537919999998</v>
      </c>
      <c r="AR21">
        <v>4.0107867594165398</v>
      </c>
      <c r="AS21">
        <v>4.5995619879915299</v>
      </c>
      <c r="AT21">
        <v>5.5200362449222604</v>
      </c>
      <c r="AU21">
        <v>3.8785213665963902E-3</v>
      </c>
      <c r="AV21">
        <v>4.1168180353103696E-3</v>
      </c>
      <c r="AW21">
        <v>5.6931189800550602E-3</v>
      </c>
      <c r="AX21">
        <v>56.511388480807703</v>
      </c>
      <c r="AY21">
        <v>0.64825647760883198</v>
      </c>
      <c r="AZ21">
        <v>0.23337244423391901</v>
      </c>
      <c r="BA21">
        <v>621.67237120000004</v>
      </c>
      <c r="BB21">
        <v>640.30437119999999</v>
      </c>
      <c r="BC21">
        <v>4.0249562720347898</v>
      </c>
      <c r="BD21">
        <v>4.6159220574950703</v>
      </c>
      <c r="BE21">
        <v>5.5393697595187001</v>
      </c>
      <c r="BF21">
        <v>4.3799268519263603E-3</v>
      </c>
      <c r="BG21">
        <v>4.7087090541186203E-3</v>
      </c>
      <c r="BH21">
        <v>6.4779316654637398E-3</v>
      </c>
      <c r="BI21">
        <v>57.270078583796803</v>
      </c>
      <c r="BJ21">
        <v>0.65681390057769595</v>
      </c>
      <c r="BK21">
        <v>0.23645844132743299</v>
      </c>
      <c r="BL21" s="1">
        <v>2.35160840127397E-3</v>
      </c>
      <c r="BM21" s="42">
        <v>0.26175857466758601</v>
      </c>
      <c r="BN21" t="s">
        <v>1</v>
      </c>
      <c r="BO21" s="40">
        <f t="shared" si="0"/>
        <v>7.8083630376951055E-2</v>
      </c>
      <c r="BP21" s="40">
        <f t="shared" si="1"/>
        <v>2.81721530002052</v>
      </c>
      <c r="BQ21" t="s">
        <v>1</v>
      </c>
      <c r="BR21">
        <v>-0.5</v>
      </c>
      <c r="BS21">
        <v>0.366289477686153</v>
      </c>
      <c r="BT21" s="1">
        <v>5.3446909397087898</v>
      </c>
      <c r="BU21">
        <v>0.36842350610172497</v>
      </c>
      <c r="BV21" s="31">
        <f t="shared" si="2"/>
        <v>5.9225576063754568</v>
      </c>
      <c r="BW21" s="41">
        <f t="shared" si="3"/>
        <v>3.9574757434090886</v>
      </c>
      <c r="BZ21" s="2">
        <v>-27.555646220492299</v>
      </c>
      <c r="CA21" s="42">
        <f t="shared" si="4"/>
        <v>-27.821877280944811</v>
      </c>
      <c r="CB21">
        <v>1.08094310754498</v>
      </c>
      <c r="CC21">
        <v>-40.179133271405703</v>
      </c>
      <c r="CD21">
        <v>1.06706090656089</v>
      </c>
      <c r="CE21">
        <v>-40.4</v>
      </c>
      <c r="CF21">
        <v>1.06681798207179</v>
      </c>
      <c r="CG21" t="s">
        <v>1</v>
      </c>
      <c r="CH21" t="s">
        <v>79</v>
      </c>
      <c r="CI21">
        <v>44</v>
      </c>
      <c r="CK21" t="s">
        <v>54</v>
      </c>
      <c r="CL21" t="s">
        <v>59</v>
      </c>
      <c r="CM21">
        <v>20.928999999999998</v>
      </c>
    </row>
    <row r="22" spans="1:91">
      <c r="A22">
        <v>23</v>
      </c>
      <c r="B22">
        <v>18</v>
      </c>
      <c r="C22">
        <v>1</v>
      </c>
      <c r="D22">
        <v>13.872</v>
      </c>
      <c r="E22">
        <v>31.036992000000001</v>
      </c>
      <c r="F22">
        <v>17.164992000000002</v>
      </c>
      <c r="G22">
        <v>3.7679373883043801</v>
      </c>
      <c r="H22">
        <v>2.7626940459646199</v>
      </c>
      <c r="I22">
        <v>1.0236330633766699</v>
      </c>
      <c r="J22">
        <v>6.9384317517363694E-2</v>
      </c>
      <c r="K22">
        <v>5.4476454372437401E-2</v>
      </c>
      <c r="L22">
        <v>0.76497952238552303</v>
      </c>
      <c r="M22">
        <v>54.069400211297697</v>
      </c>
      <c r="N22">
        <v>0.39640287501691601</v>
      </c>
      <c r="O22">
        <v>3.8418627088391499E-2</v>
      </c>
      <c r="P22">
        <v>0.26300902619837702</v>
      </c>
      <c r="Q22">
        <v>2</v>
      </c>
      <c r="R22">
        <v>136.4419968</v>
      </c>
      <c r="S22">
        <v>202.66399999999999</v>
      </c>
      <c r="T22">
        <v>66.222003199999904</v>
      </c>
      <c r="U22">
        <v>3.0063788584068498</v>
      </c>
      <c r="V22">
        <v>2.2184711527669401</v>
      </c>
      <c r="W22">
        <v>0.68755885831225505</v>
      </c>
      <c r="X22">
        <v>7.4836439290412504E-2</v>
      </c>
      <c r="Y22">
        <v>5.79189977564823E-2</v>
      </c>
      <c r="Z22">
        <v>0.64761346401602105</v>
      </c>
      <c r="AA22">
        <v>49.384988510163502</v>
      </c>
      <c r="AB22">
        <v>0.36457046720548297</v>
      </c>
      <c r="AC22">
        <v>5.0381519542751198E-2</v>
      </c>
      <c r="AD22">
        <v>8.9787219917320797</v>
      </c>
      <c r="AE22">
        <v>256.7655168</v>
      </c>
      <c r="AF22">
        <v>376.64852480000002</v>
      </c>
      <c r="AG22">
        <v>35.914215503478196</v>
      </c>
      <c r="AH22">
        <v>42.385226016655103</v>
      </c>
      <c r="AI22">
        <v>49.646408193803403</v>
      </c>
      <c r="AJ22">
        <v>3.88886301204918E-3</v>
      </c>
      <c r="AK22">
        <v>4.1070151436997503E-3</v>
      </c>
      <c r="AL22">
        <v>5.7709343933342499E-3</v>
      </c>
      <c r="AM22">
        <v>1148.72196004434</v>
      </c>
      <c r="AN22">
        <v>13.3418947290918</v>
      </c>
      <c r="AO22">
        <v>4.8352951108998203</v>
      </c>
      <c r="AP22">
        <v>576.70452479999994</v>
      </c>
      <c r="AQ22">
        <v>595.33752319999996</v>
      </c>
      <c r="AR22">
        <v>4.0226527761709896</v>
      </c>
      <c r="AS22">
        <v>4.6131598810506604</v>
      </c>
      <c r="AT22">
        <v>5.5372188372556996</v>
      </c>
      <c r="AU22">
        <v>5.1562272141316701E-3</v>
      </c>
      <c r="AV22">
        <v>5.6025939082032204E-3</v>
      </c>
      <c r="AW22">
        <v>7.5829943950785099E-3</v>
      </c>
      <c r="AX22">
        <v>56.667434702575797</v>
      </c>
      <c r="AY22">
        <v>0.64996425910671995</v>
      </c>
      <c r="AZ22">
        <v>0.23399742390478001</v>
      </c>
      <c r="BA22">
        <v>621.40351999999996</v>
      </c>
      <c r="BB22">
        <v>640.03452159999995</v>
      </c>
      <c r="BC22">
        <v>4.0254553791667096</v>
      </c>
      <c r="BD22">
        <v>4.6154452187808799</v>
      </c>
      <c r="BE22">
        <v>5.5405313398795197</v>
      </c>
      <c r="BF22">
        <v>5.2835181326034604E-3</v>
      </c>
      <c r="BG22">
        <v>5.7486044062008204E-3</v>
      </c>
      <c r="BH22">
        <v>7.8542981461928001E-3</v>
      </c>
      <c r="BI22">
        <v>57.312681403016001</v>
      </c>
      <c r="BJ22">
        <v>0.65722041302763601</v>
      </c>
      <c r="BK22">
        <v>0.236612912499374</v>
      </c>
      <c r="BL22" s="1">
        <v>8.1548122913227394E-3</v>
      </c>
      <c r="BM22" s="42">
        <v>0.85020483133354796</v>
      </c>
      <c r="BN22" t="s">
        <v>1</v>
      </c>
      <c r="BO22" s="40">
        <f t="shared" si="0"/>
        <v>0.27177513771241885</v>
      </c>
      <c r="BP22" s="40">
        <f t="shared" si="1"/>
        <v>9.1842448084078363</v>
      </c>
      <c r="BQ22" t="s">
        <v>1</v>
      </c>
      <c r="BR22">
        <v>-0.5</v>
      </c>
      <c r="BS22">
        <v>0.366289477686153</v>
      </c>
      <c r="BT22" s="1">
        <v>6.4311787444639696</v>
      </c>
      <c r="BU22">
        <v>0.36882019721500398</v>
      </c>
      <c r="BV22" s="31">
        <f t="shared" si="2"/>
        <v>7.0353120777973031</v>
      </c>
      <c r="BW22" s="41">
        <f t="shared" si="3"/>
        <v>5.1018017579498842</v>
      </c>
      <c r="BZ22" s="2">
        <v>-27.900394473788499</v>
      </c>
      <c r="CA22" s="42">
        <f t="shared" si="4"/>
        <v>-28.181092013290698</v>
      </c>
      <c r="CB22">
        <v>1.08056403547795</v>
      </c>
      <c r="CC22">
        <v>-40.181119105114497</v>
      </c>
      <c r="CD22">
        <v>1.06705872240908</v>
      </c>
      <c r="CE22">
        <v>-40.4</v>
      </c>
      <c r="CF22">
        <v>1.06681798207179</v>
      </c>
      <c r="CG22" t="s">
        <v>1</v>
      </c>
      <c r="CH22" t="s">
        <v>80</v>
      </c>
      <c r="CI22">
        <v>18</v>
      </c>
      <c r="CK22" t="s">
        <v>54</v>
      </c>
      <c r="CL22" t="s">
        <v>59</v>
      </c>
      <c r="CM22">
        <v>20.852</v>
      </c>
    </row>
    <row r="23" spans="1:91">
      <c r="A23">
        <v>25</v>
      </c>
      <c r="B23">
        <v>46</v>
      </c>
      <c r="C23">
        <v>1</v>
      </c>
      <c r="D23">
        <v>14.306995199999999</v>
      </c>
      <c r="E23">
        <v>31.473996799999998</v>
      </c>
      <c r="F23">
        <v>17.167001599999999</v>
      </c>
      <c r="G23">
        <v>3.7649390750903802</v>
      </c>
      <c r="H23">
        <v>2.7605722179662502</v>
      </c>
      <c r="I23">
        <v>1.0120558599507601</v>
      </c>
      <c r="J23">
        <v>6.9356401728468797E-2</v>
      </c>
      <c r="K23">
        <v>5.4286522762932901E-2</v>
      </c>
      <c r="L23">
        <v>0.772312784528008</v>
      </c>
      <c r="M23">
        <v>54.032394957346803</v>
      </c>
      <c r="N23">
        <v>0.39612458477033202</v>
      </c>
      <c r="O23">
        <v>3.7965823465468299E-2</v>
      </c>
      <c r="P23">
        <v>0.30269044089813302</v>
      </c>
      <c r="Q23">
        <v>2</v>
      </c>
      <c r="R23">
        <v>136.86300159999999</v>
      </c>
      <c r="S23">
        <v>203.072</v>
      </c>
      <c r="T23">
        <v>66.208998399999999</v>
      </c>
      <c r="U23">
        <v>2.8226929734455002</v>
      </c>
      <c r="V23">
        <v>2.0852140064159101</v>
      </c>
      <c r="W23">
        <v>0.64968663411315797</v>
      </c>
      <c r="X23">
        <v>7.5775298610078395E-2</v>
      </c>
      <c r="Y23">
        <v>5.8400757086144402E-2</v>
      </c>
      <c r="Z23">
        <v>0.65489277229690501</v>
      </c>
      <c r="AA23">
        <v>49.183309761629701</v>
      </c>
      <c r="AB23">
        <v>0.363484414876596</v>
      </c>
      <c r="AC23">
        <v>4.9595030332844403E-2</v>
      </c>
      <c r="AD23">
        <v>7.90781730836507</v>
      </c>
      <c r="AE23">
        <v>261.36889600000001</v>
      </c>
      <c r="AF23">
        <v>370.86088960000001</v>
      </c>
      <c r="AG23">
        <v>28.0265702790239</v>
      </c>
      <c r="AH23">
        <v>33.070535555933198</v>
      </c>
      <c r="AI23">
        <v>39.5009625634736</v>
      </c>
      <c r="AJ23">
        <v>3.47615785874626E-3</v>
      </c>
      <c r="AK23">
        <v>3.7050310976243801E-3</v>
      </c>
      <c r="AL23">
        <v>5.1529207995070301E-3</v>
      </c>
      <c r="AM23">
        <v>852.36733137007798</v>
      </c>
      <c r="AN23">
        <v>9.9146302975198104</v>
      </c>
      <c r="AO23">
        <v>3.6001938842224201</v>
      </c>
      <c r="AP23">
        <v>577.23089919999995</v>
      </c>
      <c r="AQ23">
        <v>595.85989119999999</v>
      </c>
      <c r="AR23">
        <v>4.01184540081581</v>
      </c>
      <c r="AS23">
        <v>4.60057675935189</v>
      </c>
      <c r="AT23">
        <v>5.52118870184872</v>
      </c>
      <c r="AU23">
        <v>4.48602550359436E-3</v>
      </c>
      <c r="AV23">
        <v>4.8342751772803396E-3</v>
      </c>
      <c r="AW23">
        <v>6.4938883201072599E-3</v>
      </c>
      <c r="AX23">
        <v>56.512671103768099</v>
      </c>
      <c r="AY23">
        <v>0.64826696618324497</v>
      </c>
      <c r="AZ23">
        <v>0.2333857336015</v>
      </c>
      <c r="BA23">
        <v>621.9138944</v>
      </c>
      <c r="BB23">
        <v>640.55189759999996</v>
      </c>
      <c r="BC23">
        <v>4.0231265796517199</v>
      </c>
      <c r="BD23">
        <v>4.6133914896555197</v>
      </c>
      <c r="BE23">
        <v>5.5376703328388803</v>
      </c>
      <c r="BF23">
        <v>4.7514911357476796E-3</v>
      </c>
      <c r="BG23">
        <v>5.1367392949331703E-3</v>
      </c>
      <c r="BH23">
        <v>6.9009571352020302E-3</v>
      </c>
      <c r="BI23">
        <v>57.255232787162498</v>
      </c>
      <c r="BJ23">
        <v>0.65662851128784006</v>
      </c>
      <c r="BK23">
        <v>0.23640132381255199</v>
      </c>
      <c r="BL23" s="1">
        <v>8.0898234278571901E-3</v>
      </c>
      <c r="BM23" s="42">
        <v>0.64545012959123804</v>
      </c>
      <c r="BN23" t="s">
        <v>1</v>
      </c>
      <c r="BO23" s="40">
        <f t="shared" si="0"/>
        <v>0.31277913708282606</v>
      </c>
      <c r="BP23" s="40">
        <f t="shared" si="1"/>
        <v>8.0888271323098344</v>
      </c>
      <c r="BQ23" t="s">
        <v>1</v>
      </c>
      <c r="BR23">
        <v>-0.5</v>
      </c>
      <c r="BS23">
        <v>0.366289477686153</v>
      </c>
      <c r="BT23" s="1">
        <v>7.5654403341474099</v>
      </c>
      <c r="BU23">
        <v>0.36923432780072901</v>
      </c>
      <c r="BV23" s="31">
        <f t="shared" si="2"/>
        <v>8.2221070008140771</v>
      </c>
      <c r="BW23" s="41">
        <f t="shared" si="3"/>
        <v>6.3222689312677485</v>
      </c>
      <c r="BZ23" s="2">
        <v>-26.575414243918999</v>
      </c>
      <c r="CA23" s="42">
        <f t="shared" si="4"/>
        <v>-26.80051237558261</v>
      </c>
      <c r="CB23">
        <v>1.08202091746971</v>
      </c>
      <c r="CC23">
        <v>-40.162743632511599</v>
      </c>
      <c r="CD23">
        <v>1.06707893297066</v>
      </c>
      <c r="CE23">
        <v>-40.4</v>
      </c>
      <c r="CF23">
        <v>1.06681798207179</v>
      </c>
      <c r="CG23" t="s">
        <v>1</v>
      </c>
      <c r="CH23" t="s">
        <v>82</v>
      </c>
      <c r="CI23">
        <v>46</v>
      </c>
      <c r="CK23" t="s">
        <v>54</v>
      </c>
      <c r="CL23" t="s">
        <v>59</v>
      </c>
      <c r="CM23">
        <v>17.974</v>
      </c>
    </row>
    <row r="24" spans="1:91">
      <c r="A24">
        <v>26</v>
      </c>
      <c r="B24">
        <v>50</v>
      </c>
      <c r="C24">
        <v>1</v>
      </c>
      <c r="D24">
        <v>13.824</v>
      </c>
      <c r="E24">
        <v>30.9890048</v>
      </c>
      <c r="F24">
        <v>17.165004799999998</v>
      </c>
      <c r="G24">
        <v>3.75966777876011</v>
      </c>
      <c r="H24">
        <v>2.7561786360413101</v>
      </c>
      <c r="I24">
        <v>1.0153210846790299</v>
      </c>
      <c r="J24">
        <v>7.0383937236459998E-2</v>
      </c>
      <c r="K24">
        <v>5.5345754671508499E-2</v>
      </c>
      <c r="L24">
        <v>0.77100686270322205</v>
      </c>
      <c r="M24">
        <v>53.923978763444602</v>
      </c>
      <c r="N24">
        <v>0.39532311728701103</v>
      </c>
      <c r="O24">
        <v>3.8130801478508503E-2</v>
      </c>
      <c r="P24">
        <v>8.5629044440456006E-2</v>
      </c>
      <c r="Q24">
        <v>2</v>
      </c>
      <c r="R24">
        <v>137.66399999999999</v>
      </c>
      <c r="S24">
        <v>199.307008</v>
      </c>
      <c r="T24">
        <v>61.643008000000002</v>
      </c>
      <c r="U24">
        <v>1.01879141089921</v>
      </c>
      <c r="V24">
        <v>0.75160968368721803</v>
      </c>
      <c r="W24">
        <v>0.22045762473275299</v>
      </c>
      <c r="X24">
        <v>7.9441915239703703E-2</v>
      </c>
      <c r="Y24">
        <v>6.1341829721366703E-2</v>
      </c>
      <c r="Z24">
        <v>0.65463869920824702</v>
      </c>
      <c r="AA24">
        <v>17.376359493901401</v>
      </c>
      <c r="AB24">
        <v>0.12834704158317201</v>
      </c>
      <c r="AC24">
        <v>1.4801777021835501E-2</v>
      </c>
      <c r="AD24">
        <v>2.6607514349061598</v>
      </c>
      <c r="AE24">
        <v>268.4735872</v>
      </c>
      <c r="AF24">
        <v>354.36958720000001</v>
      </c>
      <c r="AG24">
        <v>13.696768609386201</v>
      </c>
      <c r="AH24">
        <v>16.100739028229601</v>
      </c>
      <c r="AI24">
        <v>19.269699087923801</v>
      </c>
      <c r="AJ24">
        <v>3.9972077228491703E-3</v>
      </c>
      <c r="AK24">
        <v>4.2705324470035198E-3</v>
      </c>
      <c r="AL24">
        <v>5.9757268290857504E-3</v>
      </c>
      <c r="AM24">
        <v>338.04344641077699</v>
      </c>
      <c r="AN24">
        <v>3.93174888466964</v>
      </c>
      <c r="AO24">
        <v>1.4285088319163799</v>
      </c>
      <c r="AP24">
        <v>576.69758720000004</v>
      </c>
      <c r="AQ24">
        <v>595.32958719999999</v>
      </c>
      <c r="AR24">
        <v>4.0052777615135202</v>
      </c>
      <c r="AS24">
        <v>4.5940174102688101</v>
      </c>
      <c r="AT24">
        <v>5.5135651760229996</v>
      </c>
      <c r="AU24">
        <v>3.3905818100709701E-3</v>
      </c>
      <c r="AV24">
        <v>3.5309441031460501E-3</v>
      </c>
      <c r="AW24">
        <v>4.8565626651743497E-3</v>
      </c>
      <c r="AX24">
        <v>56.312043800745798</v>
      </c>
      <c r="AY24">
        <v>0.64605733841218604</v>
      </c>
      <c r="AZ24">
        <v>0.23257479756872201</v>
      </c>
      <c r="BA24">
        <v>621.35658239999998</v>
      </c>
      <c r="BB24">
        <v>639.98658560000001</v>
      </c>
      <c r="BC24">
        <v>4.0223929415346804</v>
      </c>
      <c r="BD24">
        <v>4.6134355964518097</v>
      </c>
      <c r="BE24">
        <v>5.5369511782825303</v>
      </c>
      <c r="BF24">
        <v>3.9446383256901401E-3</v>
      </c>
      <c r="BG24">
        <v>4.1780340727951499E-3</v>
      </c>
      <c r="BH24">
        <v>5.7129376657324999E-3</v>
      </c>
      <c r="BI24">
        <v>57.176646308746101</v>
      </c>
      <c r="BJ24">
        <v>0.65581112357910798</v>
      </c>
      <c r="BK24">
        <v>0.23610359150563101</v>
      </c>
      <c r="BL24" s="1">
        <v>2.7586425826884799E-3</v>
      </c>
      <c r="BM24" s="42">
        <v>0.26178476678637402</v>
      </c>
      <c r="BN24" t="s">
        <v>1</v>
      </c>
      <c r="BO24" s="40">
        <f t="shared" si="0"/>
        <v>8.8483067221558631E-2</v>
      </c>
      <c r="BP24" s="40">
        <f t="shared" si="1"/>
        <v>2.7216559968114602</v>
      </c>
      <c r="BQ24" t="s">
        <v>1</v>
      </c>
      <c r="BR24">
        <v>-0.5</v>
      </c>
      <c r="BS24">
        <v>0.366289477686153</v>
      </c>
      <c r="BT24" s="1">
        <v>7.02345438601703</v>
      </c>
      <c r="BU24">
        <v>0.36903644357981602</v>
      </c>
      <c r="BV24" s="31">
        <f t="shared" si="2"/>
        <v>7.7063877193503636</v>
      </c>
      <c r="BW24" s="41">
        <f t="shared" si="3"/>
        <v>5.7919174430143379</v>
      </c>
      <c r="BZ24" s="2">
        <v>-26.810035201045899</v>
      </c>
      <c r="CA24" s="42">
        <f t="shared" si="4"/>
        <v>-27.044978601332168</v>
      </c>
      <c r="CB24">
        <v>1.0817629431265401</v>
      </c>
      <c r="CC24">
        <v>-40.146778687482602</v>
      </c>
      <c r="CD24">
        <v>1.06709649226768</v>
      </c>
      <c r="CE24">
        <v>-40.4</v>
      </c>
      <c r="CF24">
        <v>1.06681798207179</v>
      </c>
      <c r="CG24" t="s">
        <v>1</v>
      </c>
      <c r="CH24" t="s">
        <v>83</v>
      </c>
      <c r="CI24">
        <v>50</v>
      </c>
      <c r="CK24" t="s">
        <v>54</v>
      </c>
      <c r="CL24" t="s">
        <v>59</v>
      </c>
      <c r="CM24">
        <v>21.666</v>
      </c>
    </row>
    <row r="25" spans="1:91">
      <c r="A25">
        <v>27</v>
      </c>
      <c r="B25">
        <v>22</v>
      </c>
      <c r="C25">
        <v>1</v>
      </c>
      <c r="D25">
        <v>14.128</v>
      </c>
      <c r="E25">
        <v>31.292006399999998</v>
      </c>
      <c r="F25">
        <v>17.164006400000002</v>
      </c>
      <c r="G25">
        <v>3.7639708333387998</v>
      </c>
      <c r="H25">
        <v>2.7595203850060401</v>
      </c>
      <c r="I25">
        <v>0.99818262630320098</v>
      </c>
      <c r="J25">
        <v>6.9404085031448098E-2</v>
      </c>
      <c r="K25">
        <v>5.4157421833786398E-2</v>
      </c>
      <c r="L25">
        <v>0.751318213947477</v>
      </c>
      <c r="M25">
        <v>54.036718989888399</v>
      </c>
      <c r="N25">
        <v>0.39615185801595998</v>
      </c>
      <c r="O25">
        <v>3.7522941110376497E-2</v>
      </c>
      <c r="P25">
        <v>0.16607484668396799</v>
      </c>
      <c r="Q25">
        <v>2</v>
      </c>
      <c r="R25">
        <v>137.63800320000001</v>
      </c>
      <c r="S25">
        <v>205.42499839999999</v>
      </c>
      <c r="T25">
        <v>67.786995199999893</v>
      </c>
      <c r="U25">
        <v>1.5418523262303301</v>
      </c>
      <c r="V25">
        <v>1.13770817450293</v>
      </c>
      <c r="W25">
        <v>0.34178261207288602</v>
      </c>
      <c r="X25">
        <v>7.6563711427247896E-2</v>
      </c>
      <c r="Y25">
        <v>5.88440511092162E-2</v>
      </c>
      <c r="Z25">
        <v>0.63786610758554196</v>
      </c>
      <c r="AA25">
        <v>28.2623690375436</v>
      </c>
      <c r="AB25">
        <v>0.208718577257861</v>
      </c>
      <c r="AC25">
        <v>2.6245414774144299E-2</v>
      </c>
      <c r="AD25">
        <v>4.0736175932568299</v>
      </c>
      <c r="AE25">
        <v>268.83724799999999</v>
      </c>
      <c r="AF25">
        <v>361.79925759999998</v>
      </c>
      <c r="AG25">
        <v>16.525932450384101</v>
      </c>
      <c r="AH25">
        <v>19.430747635074301</v>
      </c>
      <c r="AI25">
        <v>23.305128119852199</v>
      </c>
      <c r="AJ25">
        <v>3.4534014292192999E-3</v>
      </c>
      <c r="AK25">
        <v>3.6907098719492402E-3</v>
      </c>
      <c r="AL25">
        <v>5.0870805058977099E-3</v>
      </c>
      <c r="AM25">
        <v>439.54782647167099</v>
      </c>
      <c r="AN25">
        <v>5.1123505488326098</v>
      </c>
      <c r="AO25">
        <v>1.8599358644799999</v>
      </c>
      <c r="AP25">
        <v>576.8872576</v>
      </c>
      <c r="AQ25">
        <v>595.51925759999995</v>
      </c>
      <c r="AR25">
        <v>4.0084041740109297</v>
      </c>
      <c r="AS25">
        <v>4.59747945045621</v>
      </c>
      <c r="AT25">
        <v>5.5185370862581804</v>
      </c>
      <c r="AU25">
        <v>3.6999470201852201E-3</v>
      </c>
      <c r="AV25">
        <v>3.92233512229036E-3</v>
      </c>
      <c r="AW25">
        <v>5.2390811796765796E-3</v>
      </c>
      <c r="AX25">
        <v>56.402211783732398</v>
      </c>
      <c r="AY25">
        <v>0.64710592395591104</v>
      </c>
      <c r="AZ25">
        <v>0.23296515690036701</v>
      </c>
      <c r="BA25">
        <v>621.57125120000001</v>
      </c>
      <c r="BB25">
        <v>640.20424960000003</v>
      </c>
      <c r="BC25">
        <v>4.0108298849633801</v>
      </c>
      <c r="BD25">
        <v>4.6003617057519204</v>
      </c>
      <c r="BE25">
        <v>5.5202354100097697</v>
      </c>
      <c r="BF25">
        <v>4.1691672794561003E-3</v>
      </c>
      <c r="BG25">
        <v>4.4652817388661599E-3</v>
      </c>
      <c r="BH25">
        <v>5.9419291905918803E-3</v>
      </c>
      <c r="BI25">
        <v>57.246020029223502</v>
      </c>
      <c r="BJ25">
        <v>0.65661336719885299</v>
      </c>
      <c r="BK25">
        <v>0.236393545984421</v>
      </c>
      <c r="BL25" s="1">
        <v>4.5351368032003703E-3</v>
      </c>
      <c r="BM25" s="42">
        <v>0.339728919519804</v>
      </c>
      <c r="BN25" t="s">
        <v>1</v>
      </c>
      <c r="BO25" s="40">
        <f t="shared" si="0"/>
        <v>0.17161013437637929</v>
      </c>
      <c r="BP25" s="40">
        <f t="shared" si="1"/>
        <v>4.1668626411152019</v>
      </c>
      <c r="BQ25" t="s">
        <v>1</v>
      </c>
      <c r="BR25">
        <v>-0.5</v>
      </c>
      <c r="BS25">
        <v>0.366289477686153</v>
      </c>
      <c r="BT25" s="1">
        <v>6.8449952618680996</v>
      </c>
      <c r="BU25">
        <v>0.36897128628541698</v>
      </c>
      <c r="BV25" s="31">
        <f t="shared" si="2"/>
        <v>7.5541952618680996</v>
      </c>
      <c r="BW25" s="41">
        <f t="shared" si="3"/>
        <v>5.6354069164007585</v>
      </c>
      <c r="BZ25" s="2">
        <v>-26.865966461631601</v>
      </c>
      <c r="CA25" s="42">
        <f t="shared" si="4"/>
        <v>-27.103256874271811</v>
      </c>
      <c r="CB25">
        <v>1.08170144445656</v>
      </c>
      <c r="CC25">
        <v>-40.136850185572598</v>
      </c>
      <c r="CD25">
        <v>1.0671074122842299</v>
      </c>
      <c r="CE25">
        <v>-40.4</v>
      </c>
      <c r="CF25">
        <v>1.06681798207179</v>
      </c>
      <c r="CG25" t="s">
        <v>1</v>
      </c>
      <c r="CH25" t="s">
        <v>84</v>
      </c>
      <c r="CI25">
        <v>22</v>
      </c>
      <c r="CK25" t="s">
        <v>54</v>
      </c>
      <c r="CL25" t="s">
        <v>59</v>
      </c>
      <c r="CM25">
        <v>18.364999999999998</v>
      </c>
    </row>
    <row r="26" spans="1:91">
      <c r="A26">
        <v>28</v>
      </c>
      <c r="B26">
        <v>52</v>
      </c>
      <c r="C26">
        <v>1</v>
      </c>
      <c r="D26">
        <v>13.936</v>
      </c>
      <c r="E26">
        <v>31.103001599999999</v>
      </c>
      <c r="F26">
        <v>17.167001599999999</v>
      </c>
      <c r="G26">
        <v>3.7755136787435899</v>
      </c>
      <c r="H26">
        <v>2.76774966912172</v>
      </c>
      <c r="I26">
        <v>0.99740509225730101</v>
      </c>
      <c r="J26">
        <v>7.0191959664518397E-2</v>
      </c>
      <c r="K26">
        <v>5.48639791363459E-2</v>
      </c>
      <c r="L26">
        <v>0.74814403825653897</v>
      </c>
      <c r="M26">
        <v>54.211786260124001</v>
      </c>
      <c r="N26">
        <v>0.39743640723763801</v>
      </c>
      <c r="O26">
        <v>3.7502606655130701E-2</v>
      </c>
      <c r="P26">
        <v>0.240841566919547</v>
      </c>
      <c r="Q26">
        <v>2</v>
      </c>
      <c r="R26">
        <v>136.40099839999999</v>
      </c>
      <c r="S26">
        <v>203.4589952</v>
      </c>
      <c r="T26">
        <v>67.057996799999998</v>
      </c>
      <c r="U26">
        <v>2.3967566007706602</v>
      </c>
      <c r="V26">
        <v>1.7696301223711799</v>
      </c>
      <c r="W26">
        <v>0.53655797720046405</v>
      </c>
      <c r="X26">
        <v>7.6603015197458504E-2</v>
      </c>
      <c r="Y26">
        <v>5.90135216071494E-2</v>
      </c>
      <c r="Z26">
        <v>0.63677044560447704</v>
      </c>
      <c r="AA26">
        <v>41.393906341627201</v>
      </c>
      <c r="AB26">
        <v>0.30576064316503598</v>
      </c>
      <c r="AC26">
        <v>4.0456519281923703E-2</v>
      </c>
      <c r="AD26">
        <v>6.6027511367384504</v>
      </c>
      <c r="AE26">
        <v>262.86835200000002</v>
      </c>
      <c r="AF26">
        <v>366.94335999999998</v>
      </c>
      <c r="AG26">
        <v>25.426586513875701</v>
      </c>
      <c r="AH26">
        <v>30.005130723245401</v>
      </c>
      <c r="AI26">
        <v>35.826479736080202</v>
      </c>
      <c r="AJ26">
        <v>3.5657491089109701E-3</v>
      </c>
      <c r="AK26">
        <v>3.7912430483828898E-3</v>
      </c>
      <c r="AL26">
        <v>5.1566411304779904E-3</v>
      </c>
      <c r="AM26">
        <v>742.04502749020696</v>
      </c>
      <c r="AN26">
        <v>8.6321424487537808</v>
      </c>
      <c r="AO26">
        <v>3.1334755231366</v>
      </c>
      <c r="AP26">
        <v>576.93235200000004</v>
      </c>
      <c r="AQ26">
        <v>595.56736000000001</v>
      </c>
      <c r="AR26">
        <v>4.0152589621169703</v>
      </c>
      <c r="AS26">
        <v>4.6054536743287597</v>
      </c>
      <c r="AT26">
        <v>5.5283306508588401</v>
      </c>
      <c r="AU26">
        <v>4.0710981513479997E-3</v>
      </c>
      <c r="AV26">
        <v>4.3359884681147898E-3</v>
      </c>
      <c r="AW26">
        <v>5.84323648921517E-3</v>
      </c>
      <c r="AX26">
        <v>56.525912731127903</v>
      </c>
      <c r="AY26">
        <v>0.64846268017726705</v>
      </c>
      <c r="AZ26">
        <v>0.23344891795183401</v>
      </c>
      <c r="BA26">
        <v>621.62835199999995</v>
      </c>
      <c r="BB26">
        <v>640.26336000000003</v>
      </c>
      <c r="BC26">
        <v>4.0203004370342299</v>
      </c>
      <c r="BD26">
        <v>4.6101989719263203</v>
      </c>
      <c r="BE26">
        <v>5.5336036149172196</v>
      </c>
      <c r="BF26">
        <v>4.4407248653423699E-3</v>
      </c>
      <c r="BG26">
        <v>4.7661484743259904E-3</v>
      </c>
      <c r="BH26">
        <v>6.4300997964427597E-3</v>
      </c>
      <c r="BI26">
        <v>57.2791559216897</v>
      </c>
      <c r="BJ26">
        <v>0.65695399898683904</v>
      </c>
      <c r="BK26">
        <v>0.236520571402527</v>
      </c>
      <c r="BL26" s="1">
        <v>6.7437339240228097E-3</v>
      </c>
      <c r="BM26" s="42">
        <v>0.56462439680471999</v>
      </c>
      <c r="BN26" t="s">
        <v>1</v>
      </c>
      <c r="BO26" s="40">
        <f t="shared" si="0"/>
        <v>0.24886883527360235</v>
      </c>
      <c r="BP26" s="40">
        <f t="shared" si="1"/>
        <v>6.7538880148688989</v>
      </c>
      <c r="BQ26" t="s">
        <v>1</v>
      </c>
      <c r="BR26">
        <v>-0.5</v>
      </c>
      <c r="BS26">
        <v>0.366289477686153</v>
      </c>
      <c r="BT26" s="1">
        <v>7.0569665951494196</v>
      </c>
      <c r="BU26">
        <v>0.36904867922868301</v>
      </c>
      <c r="BV26" s="31">
        <f t="shared" si="2"/>
        <v>7.7924332618160861</v>
      </c>
      <c r="BW26" s="41">
        <f t="shared" si="3"/>
        <v>5.8804043062061666</v>
      </c>
      <c r="BZ26" s="2">
        <v>-26.552000537953401</v>
      </c>
      <c r="CA26" s="42">
        <f t="shared" si="4"/>
        <v>-26.776116173306768</v>
      </c>
      <c r="CB26">
        <v>1.08204666162388</v>
      </c>
      <c r="CC26">
        <v>-40.171473474607303</v>
      </c>
      <c r="CD26">
        <v>1.06706933131327</v>
      </c>
      <c r="CE26">
        <v>-40.4</v>
      </c>
      <c r="CF26">
        <v>1.06681798207179</v>
      </c>
      <c r="CG26" t="s">
        <v>1</v>
      </c>
      <c r="CH26" t="s">
        <v>85</v>
      </c>
      <c r="CI26">
        <v>52</v>
      </c>
      <c r="CK26" t="s">
        <v>54</v>
      </c>
      <c r="CL26" t="s">
        <v>59</v>
      </c>
      <c r="CM26">
        <v>18.831</v>
      </c>
    </row>
    <row r="27" spans="1:91">
      <c r="A27">
        <v>29</v>
      </c>
      <c r="B27">
        <v>24</v>
      </c>
      <c r="C27">
        <v>1</v>
      </c>
      <c r="D27">
        <v>13.44</v>
      </c>
      <c r="E27">
        <v>30.6060032</v>
      </c>
      <c r="F27">
        <v>17.166003199999999</v>
      </c>
      <c r="G27">
        <v>3.7672712583113199</v>
      </c>
      <c r="H27">
        <v>2.7616912566989802</v>
      </c>
      <c r="I27">
        <v>1.0013379398850299</v>
      </c>
      <c r="J27">
        <v>7.0210101249139401E-2</v>
      </c>
      <c r="K27">
        <v>5.4998671047694299E-2</v>
      </c>
      <c r="L27">
        <v>0.75650488428053397</v>
      </c>
      <c r="M27">
        <v>54.107950660448502</v>
      </c>
      <c r="N27">
        <v>0.396698154013224</v>
      </c>
      <c r="O27">
        <v>3.7584580043300002E-2</v>
      </c>
      <c r="P27">
        <v>0.145995409814726</v>
      </c>
      <c r="Q27">
        <v>2</v>
      </c>
      <c r="R27">
        <v>136.9539968</v>
      </c>
      <c r="S27">
        <v>201.4140032</v>
      </c>
      <c r="T27">
        <v>64.460006399999997</v>
      </c>
      <c r="U27">
        <v>1.5645201764165699</v>
      </c>
      <c r="V27">
        <v>1.1553036104165799</v>
      </c>
      <c r="W27">
        <v>0.337176704007487</v>
      </c>
      <c r="X27">
        <v>7.8186135590430694E-2</v>
      </c>
      <c r="Y27">
        <v>6.0212702287922797E-2</v>
      </c>
      <c r="Z27">
        <v>0.64186307115701702</v>
      </c>
      <c r="AA27">
        <v>24.9399241868106</v>
      </c>
      <c r="AB27">
        <v>0.18431780663004199</v>
      </c>
      <c r="AC27">
        <v>2.2882407351752999E-2</v>
      </c>
      <c r="AD27">
        <v>4.0154989634303604</v>
      </c>
      <c r="AE27">
        <v>266.92042240000001</v>
      </c>
      <c r="AF27">
        <v>357.16641279999999</v>
      </c>
      <c r="AG27">
        <v>17.545762259763801</v>
      </c>
      <c r="AH27">
        <v>20.651902123584701</v>
      </c>
      <c r="AI27">
        <v>24.662376375628199</v>
      </c>
      <c r="AJ27">
        <v>3.62109842563995E-3</v>
      </c>
      <c r="AK27">
        <v>3.84765606156831E-3</v>
      </c>
      <c r="AL27">
        <v>5.2496121173054603E-3</v>
      </c>
      <c r="AM27">
        <v>443.84275895081998</v>
      </c>
      <c r="AN27">
        <v>5.1604120753225402</v>
      </c>
      <c r="AO27">
        <v>1.87274383939921</v>
      </c>
      <c r="AP27">
        <v>576.51242239999999</v>
      </c>
      <c r="AQ27">
        <v>595.14741760000004</v>
      </c>
      <c r="AR27">
        <v>4.0161657348874904</v>
      </c>
      <c r="AS27">
        <v>4.6069500059676303</v>
      </c>
      <c r="AT27">
        <v>5.5286502824638397</v>
      </c>
      <c r="AU27">
        <v>3.80767380625209E-3</v>
      </c>
      <c r="AV27">
        <v>4.0271408951073296E-3</v>
      </c>
      <c r="AW27">
        <v>5.3855241636484603E-3</v>
      </c>
      <c r="AX27">
        <v>56.387751157257597</v>
      </c>
      <c r="AY27">
        <v>0.64693377518786599</v>
      </c>
      <c r="AZ27">
        <v>0.23289024987538601</v>
      </c>
      <c r="BA27">
        <v>621.20942079999998</v>
      </c>
      <c r="BB27">
        <v>639.84241919999999</v>
      </c>
      <c r="BC27">
        <v>4.0035421024039799</v>
      </c>
      <c r="BD27">
        <v>4.5918705365088304</v>
      </c>
      <c r="BE27">
        <v>5.5107247509135604</v>
      </c>
      <c r="BF27">
        <v>4.2414209417821896E-3</v>
      </c>
      <c r="BG27">
        <v>4.5687044147122999E-3</v>
      </c>
      <c r="BH27">
        <v>6.1007258617372601E-3</v>
      </c>
      <c r="BI27">
        <v>57.089381523992301</v>
      </c>
      <c r="BJ27">
        <v>0.65480961527634796</v>
      </c>
      <c r="BK27">
        <v>0.23574415309660601</v>
      </c>
      <c r="BL27" s="1">
        <v>4.0918821322007198E-3</v>
      </c>
      <c r="BM27" s="42">
        <v>0.343707619678987</v>
      </c>
      <c r="BN27" t="s">
        <v>1</v>
      </c>
      <c r="BO27" s="40">
        <f t="shared" si="0"/>
        <v>0.15086144829816844</v>
      </c>
      <c r="BP27" s="40">
        <f t="shared" si="1"/>
        <v>4.1074136766916398</v>
      </c>
      <c r="BQ27" t="s">
        <v>1</v>
      </c>
      <c r="BR27">
        <v>-0.5</v>
      </c>
      <c r="BS27">
        <v>0.366289477686153</v>
      </c>
      <c r="BT27" s="1">
        <v>7.5250876075725301</v>
      </c>
      <c r="BU27">
        <v>0.36921959466381199</v>
      </c>
      <c r="BV27" s="31">
        <f t="shared" si="2"/>
        <v>8.286820940905864</v>
      </c>
      <c r="BW27" s="41">
        <f t="shared" si="3"/>
        <v>6.388818962790733</v>
      </c>
      <c r="BZ27" s="2">
        <v>-27.132452906535502</v>
      </c>
      <c r="CA27" s="42">
        <f t="shared" si="4"/>
        <v>-27.380925741524102</v>
      </c>
      <c r="CB27">
        <v>1.0814084308449801</v>
      </c>
      <c r="CC27">
        <v>-40.133648856250403</v>
      </c>
      <c r="CD27">
        <v>1.0671109333153299</v>
      </c>
      <c r="CE27">
        <v>-40.4</v>
      </c>
      <c r="CF27">
        <v>1.06681798207179</v>
      </c>
      <c r="CG27" t="s">
        <v>1</v>
      </c>
      <c r="CH27" t="s">
        <v>86</v>
      </c>
      <c r="CI27">
        <v>24</v>
      </c>
      <c r="CK27" t="s">
        <v>54</v>
      </c>
      <c r="CL27" t="s">
        <v>59</v>
      </c>
      <c r="CM27">
        <v>18.849</v>
      </c>
    </row>
    <row r="28" spans="1:91">
      <c r="A28">
        <v>31</v>
      </c>
      <c r="B28">
        <v>54</v>
      </c>
      <c r="C28">
        <v>1</v>
      </c>
      <c r="D28">
        <v>13.9460096</v>
      </c>
      <c r="E28">
        <v>31.004006400000002</v>
      </c>
      <c r="F28">
        <v>17.057996800000002</v>
      </c>
      <c r="G28">
        <v>3.7710515367155502</v>
      </c>
      <c r="H28">
        <v>2.7646646997920001</v>
      </c>
      <c r="I28">
        <v>0.98899922915568805</v>
      </c>
      <c r="J28">
        <v>7.0541679951452704E-2</v>
      </c>
      <c r="K28">
        <v>5.5189514139877001E-2</v>
      </c>
      <c r="L28">
        <v>0.74633183780465895</v>
      </c>
      <c r="M28">
        <v>54.051670394238997</v>
      </c>
      <c r="N28">
        <v>0.39626223527543297</v>
      </c>
      <c r="O28">
        <v>3.70479694387209E-2</v>
      </c>
      <c r="P28">
        <v>0.16429315323678301</v>
      </c>
      <c r="Q28">
        <v>2</v>
      </c>
      <c r="R28">
        <v>137.14499839999999</v>
      </c>
      <c r="S28">
        <v>204.30300159999999</v>
      </c>
      <c r="T28">
        <v>67.158003199999996</v>
      </c>
      <c r="U28">
        <v>1.7369523709171899</v>
      </c>
      <c r="V28">
        <v>1.2807209807390201</v>
      </c>
      <c r="W28">
        <v>0.38609229409498302</v>
      </c>
      <c r="X28">
        <v>7.7158446435916905E-2</v>
      </c>
      <c r="Y28">
        <v>5.9477226348888801E-2</v>
      </c>
      <c r="Z28">
        <v>0.63605869878417398</v>
      </c>
      <c r="AA28">
        <v>31.914100475188501</v>
      </c>
      <c r="AB28">
        <v>0.23544320807800001</v>
      </c>
      <c r="AC28">
        <v>2.9837278642208399E-2</v>
      </c>
      <c r="AD28">
        <v>5.30413405960749</v>
      </c>
      <c r="AE28">
        <v>266.36998399999999</v>
      </c>
      <c r="AF28">
        <v>370.6619776</v>
      </c>
      <c r="AG28">
        <v>22.783277730888798</v>
      </c>
      <c r="AH28">
        <v>26.817598905483798</v>
      </c>
      <c r="AI28">
        <v>32.107833676508299</v>
      </c>
      <c r="AJ28">
        <v>3.9280116749690897E-3</v>
      </c>
      <c r="AK28">
        <v>4.1921271388553703E-3</v>
      </c>
      <c r="AL28">
        <v>5.70372380092496E-3</v>
      </c>
      <c r="AM28">
        <v>653.99361313133704</v>
      </c>
      <c r="AN28">
        <v>7.6008762647281598</v>
      </c>
      <c r="AO28">
        <v>2.7631739790807899</v>
      </c>
      <c r="AP28">
        <v>576.68998399999998</v>
      </c>
      <c r="AQ28">
        <v>595.3229824</v>
      </c>
      <c r="AR28">
        <v>4.0097845169012398</v>
      </c>
      <c r="AS28">
        <v>4.59906451457503</v>
      </c>
      <c r="AT28">
        <v>5.5191431835734299</v>
      </c>
      <c r="AU28">
        <v>4.3987326436861597E-3</v>
      </c>
      <c r="AV28">
        <v>4.7310594349308302E-3</v>
      </c>
      <c r="AW28">
        <v>6.2184860457493597E-3</v>
      </c>
      <c r="AX28">
        <v>56.444744178296403</v>
      </c>
      <c r="AY28">
        <v>0.64755519033733899</v>
      </c>
      <c r="AZ28">
        <v>0.23312179301031299</v>
      </c>
      <c r="BA28">
        <v>621.39097600000002</v>
      </c>
      <c r="BB28">
        <v>640.02398719999997</v>
      </c>
      <c r="BC28">
        <v>4.0114103268131798</v>
      </c>
      <c r="BD28">
        <v>4.6003045577766803</v>
      </c>
      <c r="BE28">
        <v>5.52196459919824</v>
      </c>
      <c r="BF28">
        <v>4.6799949182399804E-3</v>
      </c>
      <c r="BG28">
        <v>5.0285960905540597E-3</v>
      </c>
      <c r="BH28">
        <v>6.6716216332464301E-3</v>
      </c>
      <c r="BI28">
        <v>57.248932853769197</v>
      </c>
      <c r="BJ28">
        <v>0.65663382958940897</v>
      </c>
      <c r="BK28">
        <v>0.23640434857543299</v>
      </c>
      <c r="BL28" s="1">
        <v>5.0745014181861996E-3</v>
      </c>
      <c r="BM28" s="42">
        <v>0.50032722297538401</v>
      </c>
      <c r="BN28" t="s">
        <v>1</v>
      </c>
      <c r="BO28" s="40">
        <f t="shared" si="0"/>
        <v>0.16976905694657035</v>
      </c>
      <c r="BP28" s="40">
        <f t="shared" si="1"/>
        <v>5.4255456116034395</v>
      </c>
      <c r="BQ28" t="s">
        <v>1</v>
      </c>
      <c r="BR28">
        <v>-0.5</v>
      </c>
      <c r="BS28">
        <v>0.366289477686153</v>
      </c>
      <c r="BT28" s="1">
        <v>5.8026879657457897</v>
      </c>
      <c r="BU28">
        <v>0.36859072727788</v>
      </c>
      <c r="BV28" s="31">
        <f t="shared" si="2"/>
        <v>6.6169546324124564</v>
      </c>
      <c r="BW28" s="41">
        <f t="shared" si="3"/>
        <v>4.6715744971966719</v>
      </c>
      <c r="BZ28" s="2">
        <v>-27.5684748762834</v>
      </c>
      <c r="CA28" s="42">
        <f t="shared" si="4"/>
        <v>-27.835244258477829</v>
      </c>
      <c r="CB28">
        <v>1.0809290016950499</v>
      </c>
      <c r="CC28">
        <v>-40.175278604552602</v>
      </c>
      <c r="CD28">
        <v>1.06706514617925</v>
      </c>
      <c r="CE28">
        <v>-40.4</v>
      </c>
      <c r="CF28">
        <v>1.06681798207179</v>
      </c>
      <c r="CG28" t="s">
        <v>1</v>
      </c>
      <c r="CH28" t="s">
        <v>88</v>
      </c>
      <c r="CI28">
        <v>54</v>
      </c>
      <c r="CK28" t="s">
        <v>54</v>
      </c>
      <c r="CL28" t="s">
        <v>59</v>
      </c>
      <c r="CM28">
        <v>20.771999999999998</v>
      </c>
    </row>
    <row r="29" spans="1:91">
      <c r="A29">
        <v>32</v>
      </c>
      <c r="B29">
        <v>56</v>
      </c>
      <c r="C29">
        <v>1</v>
      </c>
      <c r="D29">
        <v>13.3180032</v>
      </c>
      <c r="E29">
        <v>30.484006399999998</v>
      </c>
      <c r="F29">
        <v>17.166003199999999</v>
      </c>
      <c r="G29">
        <v>3.7723692414949799</v>
      </c>
      <c r="H29">
        <v>2.7654574320535299</v>
      </c>
      <c r="I29">
        <v>0.99539782881012095</v>
      </c>
      <c r="J29">
        <v>7.0899183992332498E-2</v>
      </c>
      <c r="K29">
        <v>5.5645504611787397E-2</v>
      </c>
      <c r="L29">
        <v>0.75128749575690701</v>
      </c>
      <c r="M29">
        <v>54.092009084540003</v>
      </c>
      <c r="N29">
        <v>0.39657183719983802</v>
      </c>
      <c r="O29">
        <v>3.7425741680116899E-2</v>
      </c>
      <c r="P29">
        <v>0.34975393869214599</v>
      </c>
      <c r="Q29">
        <v>2</v>
      </c>
      <c r="R29">
        <v>135.0090112</v>
      </c>
      <c r="S29">
        <v>205.78700799999999</v>
      </c>
      <c r="T29">
        <v>70.777996799999897</v>
      </c>
      <c r="U29">
        <v>3.0344787756801601</v>
      </c>
      <c r="V29">
        <v>2.23614441192358</v>
      </c>
      <c r="W29">
        <v>0.70961274382935702</v>
      </c>
      <c r="X29">
        <v>7.5559547135863797E-2</v>
      </c>
      <c r="Y29">
        <v>5.84285114352412E-2</v>
      </c>
      <c r="Z29">
        <v>0.64039159587360694</v>
      </c>
      <c r="AA29">
        <v>63.6054844967327</v>
      </c>
      <c r="AB29">
        <v>0.46860586349372702</v>
      </c>
      <c r="AC29">
        <v>6.4577269521503805E-2</v>
      </c>
      <c r="AD29">
        <v>10.7936838654001</v>
      </c>
      <c r="AE29">
        <v>258.14519039999999</v>
      </c>
      <c r="AF29">
        <v>384.9821824</v>
      </c>
      <c r="AG29">
        <v>38.134002286401298</v>
      </c>
      <c r="AH29">
        <v>44.953997572941098</v>
      </c>
      <c r="AI29">
        <v>49.650598275272202</v>
      </c>
      <c r="AJ29">
        <v>3.9611127848584596E-3</v>
      </c>
      <c r="AK29">
        <v>4.2348116857465904E-3</v>
      </c>
      <c r="AL29">
        <v>5.7781753299617801E-3</v>
      </c>
      <c r="AM29">
        <v>1348.8716142153301</v>
      </c>
      <c r="AN29">
        <v>15.682688150105401</v>
      </c>
      <c r="AO29">
        <v>5.6180442202063201</v>
      </c>
      <c r="AP29">
        <v>576.0261888</v>
      </c>
      <c r="AQ29">
        <v>594.66218240000001</v>
      </c>
      <c r="AR29">
        <v>4.0233823591412996</v>
      </c>
      <c r="AS29">
        <v>4.6142960505548496</v>
      </c>
      <c r="AT29">
        <v>5.5381208590258302</v>
      </c>
      <c r="AU29">
        <v>5.62203458669431E-3</v>
      </c>
      <c r="AV29">
        <v>6.1003862539448298E-3</v>
      </c>
      <c r="AW29">
        <v>8.1731260999678302E-3</v>
      </c>
      <c r="AX29">
        <v>56.706291888908098</v>
      </c>
      <c r="AY29">
        <v>0.65042999158819803</v>
      </c>
      <c r="AZ29">
        <v>0.234177920818154</v>
      </c>
      <c r="BA29">
        <v>620.72518400000001</v>
      </c>
      <c r="BB29">
        <v>639.36119040000005</v>
      </c>
      <c r="BC29">
        <v>4.0327472701857596</v>
      </c>
      <c r="BD29">
        <v>4.6252845727106804</v>
      </c>
      <c r="BE29">
        <v>5.55071011878539</v>
      </c>
      <c r="BF29">
        <v>5.6204978118231603E-3</v>
      </c>
      <c r="BG29">
        <v>6.0857020875700303E-3</v>
      </c>
      <c r="BH29">
        <v>8.2574091845701008E-3</v>
      </c>
      <c r="BI29">
        <v>57.445724899067002</v>
      </c>
      <c r="BJ29">
        <v>0.65878287025568705</v>
      </c>
      <c r="BK29">
        <v>0.237180301341709</v>
      </c>
      <c r="BL29" s="1">
        <v>1.0599459071078701E-2</v>
      </c>
      <c r="BM29" s="42">
        <v>0.99897934889578999</v>
      </c>
      <c r="BN29" t="s">
        <v>1</v>
      </c>
      <c r="BO29" s="40">
        <f t="shared" si="0"/>
        <v>0.36141126495720505</v>
      </c>
      <c r="BP29" s="40">
        <f t="shared" si="1"/>
        <v>11.040751133143564</v>
      </c>
      <c r="BQ29" t="s">
        <v>1</v>
      </c>
      <c r="BR29">
        <v>-0.5</v>
      </c>
      <c r="BS29">
        <v>0.366289477686153</v>
      </c>
      <c r="BT29" s="1">
        <v>4.4011351463637496</v>
      </c>
      <c r="BU29">
        <v>0.36807899879935002</v>
      </c>
      <c r="BV29" s="31">
        <f t="shared" si="2"/>
        <v>5.2416684796970827</v>
      </c>
      <c r="BW29" s="41">
        <f t="shared" si="3"/>
        <v>3.2572681408456594</v>
      </c>
      <c r="BZ29" s="2">
        <v>-26.497062783150199</v>
      </c>
      <c r="CA29" s="42">
        <f t="shared" si="4"/>
        <v>-26.718873096079744</v>
      </c>
      <c r="CB29">
        <v>1.0821070674733499</v>
      </c>
      <c r="CC29">
        <v>-40.207216704031602</v>
      </c>
      <c r="CD29">
        <v>1.0670300185274399</v>
      </c>
      <c r="CE29">
        <v>-40.4</v>
      </c>
      <c r="CF29">
        <v>1.06681798207179</v>
      </c>
      <c r="CG29" t="s">
        <v>1</v>
      </c>
      <c r="CH29" t="s">
        <v>89</v>
      </c>
      <c r="CI29">
        <v>56</v>
      </c>
      <c r="CK29" t="s">
        <v>54</v>
      </c>
      <c r="CL29" t="s">
        <v>59</v>
      </c>
      <c r="CM29">
        <v>20.381</v>
      </c>
    </row>
    <row r="30" spans="1:91">
      <c r="A30">
        <v>33</v>
      </c>
      <c r="B30">
        <v>58</v>
      </c>
      <c r="C30">
        <v>1</v>
      </c>
      <c r="D30">
        <v>13.566003200000001</v>
      </c>
      <c r="E30">
        <v>30.6280064</v>
      </c>
      <c r="F30">
        <v>17.062003199999999</v>
      </c>
      <c r="G30">
        <v>3.7725332964792302</v>
      </c>
      <c r="H30">
        <v>2.7653679853089601</v>
      </c>
      <c r="I30">
        <v>1.02226418537066</v>
      </c>
      <c r="J30">
        <v>7.2550134952428902E-2</v>
      </c>
      <c r="K30">
        <v>5.7423026947317303E-2</v>
      </c>
      <c r="L30">
        <v>0.77978209429958201</v>
      </c>
      <c r="M30">
        <v>54.066971863967701</v>
      </c>
      <c r="N30">
        <v>0.39639414220964198</v>
      </c>
      <c r="O30">
        <v>3.8311501062644401E-2</v>
      </c>
      <c r="P30">
        <v>0.33422968702511902</v>
      </c>
      <c r="Q30">
        <v>2</v>
      </c>
      <c r="R30">
        <v>135.86300159999999</v>
      </c>
      <c r="S30">
        <v>215.6979968</v>
      </c>
      <c r="T30">
        <v>79.834995199999994</v>
      </c>
      <c r="U30">
        <v>2.6430996457308802</v>
      </c>
      <c r="V30">
        <v>1.9463363114606</v>
      </c>
      <c r="W30">
        <v>0.63234265748857399</v>
      </c>
      <c r="X30">
        <v>7.6083395222434E-2</v>
      </c>
      <c r="Y30">
        <v>5.9224797034728598E-2</v>
      </c>
      <c r="Z30">
        <v>0.66372456937716695</v>
      </c>
      <c r="AA30">
        <v>62.571968428461602</v>
      </c>
      <c r="AB30">
        <v>0.46057203602726798</v>
      </c>
      <c r="AC30">
        <v>6.6145810821453196E-2</v>
      </c>
      <c r="AD30">
        <v>12.8370120940366</v>
      </c>
      <c r="AE30">
        <v>258.2087808</v>
      </c>
      <c r="AF30">
        <v>395.64677119999999</v>
      </c>
      <c r="AG30">
        <v>40.2118178112351</v>
      </c>
      <c r="AH30">
        <v>47.267003584262199</v>
      </c>
      <c r="AI30">
        <v>49.648378568451598</v>
      </c>
      <c r="AJ30">
        <v>4.4966992980759101E-3</v>
      </c>
      <c r="AK30">
        <v>4.8426919661291E-3</v>
      </c>
      <c r="AL30">
        <v>6.6615608666726299E-3</v>
      </c>
      <c r="AM30">
        <v>1634.31839829501</v>
      </c>
      <c r="AN30">
        <v>19.001933237188101</v>
      </c>
      <c r="AO30">
        <v>6.7013387487260498</v>
      </c>
      <c r="AP30">
        <v>576.42478080000001</v>
      </c>
      <c r="AQ30">
        <v>594.95278080000003</v>
      </c>
      <c r="AR30">
        <v>4.0326388376339199</v>
      </c>
      <c r="AS30">
        <v>4.6235888489438599</v>
      </c>
      <c r="AT30">
        <v>5.5491977013093097</v>
      </c>
      <c r="AU30">
        <v>6.5440573164783598E-3</v>
      </c>
      <c r="AV30">
        <v>7.2191799287207297E-3</v>
      </c>
      <c r="AW30">
        <v>9.5387499434377108E-3</v>
      </c>
      <c r="AX30">
        <v>56.9038302204602</v>
      </c>
      <c r="AY30">
        <v>0.65261604049423305</v>
      </c>
      <c r="AZ30">
        <v>0.234965150207506</v>
      </c>
      <c r="BA30">
        <v>621.02077440000005</v>
      </c>
      <c r="BB30">
        <v>639.76078080000002</v>
      </c>
      <c r="BC30">
        <v>4.0299422348659499</v>
      </c>
      <c r="BD30">
        <v>4.6196963371181301</v>
      </c>
      <c r="BE30">
        <v>5.54575460616703</v>
      </c>
      <c r="BF30">
        <v>6.3107267428551697E-3</v>
      </c>
      <c r="BG30">
        <v>6.9453544486163098E-3</v>
      </c>
      <c r="BH30">
        <v>9.3061409490416708E-3</v>
      </c>
      <c r="BI30">
        <v>57.5388219122488</v>
      </c>
      <c r="BJ30">
        <v>0.65977181736661705</v>
      </c>
      <c r="BK30">
        <v>0.23754501227219799</v>
      </c>
      <c r="BL30" s="1">
        <v>1.02199369560807E-2</v>
      </c>
      <c r="BM30" s="42">
        <v>1.19876173917847</v>
      </c>
      <c r="BN30" t="s">
        <v>1</v>
      </c>
      <c r="BO30" s="40">
        <f t="shared" si="0"/>
        <v>0.34536958876200957</v>
      </c>
      <c r="BP30" s="40">
        <f t="shared" si="1"/>
        <v>13.13085111541359</v>
      </c>
      <c r="BQ30" t="s">
        <v>1</v>
      </c>
      <c r="BR30">
        <v>-0.5</v>
      </c>
      <c r="BS30">
        <v>0.366289477686153</v>
      </c>
      <c r="BT30" s="1">
        <v>3.47224659718059</v>
      </c>
      <c r="BU30">
        <v>0.36773984441503899</v>
      </c>
      <c r="BV30" s="31">
        <f t="shared" si="2"/>
        <v>4.33904659718059</v>
      </c>
      <c r="BW30" s="41">
        <f t="shared" si="3"/>
        <v>2.3290366863922749</v>
      </c>
      <c r="BZ30" s="2">
        <v>-25.782660870862401</v>
      </c>
      <c r="CA30" s="42">
        <f t="shared" si="4"/>
        <v>-25.974493134016917</v>
      </c>
      <c r="CB30">
        <v>1.0828925689102</v>
      </c>
      <c r="CC30">
        <v>-40.2088391259662</v>
      </c>
      <c r="CD30">
        <v>1.0670282340789301</v>
      </c>
      <c r="CE30">
        <v>-40.4</v>
      </c>
      <c r="CF30">
        <v>1.06681798207179</v>
      </c>
      <c r="CG30" t="s">
        <v>1</v>
      </c>
      <c r="CH30" t="s">
        <v>90</v>
      </c>
      <c r="CI30">
        <v>58</v>
      </c>
      <c r="CK30" t="s">
        <v>54</v>
      </c>
      <c r="CL30" t="s">
        <v>59</v>
      </c>
      <c r="CM30">
        <v>20.564</v>
      </c>
    </row>
    <row r="31" spans="1:91">
      <c r="A31">
        <v>34</v>
      </c>
      <c r="B31">
        <v>60</v>
      </c>
      <c r="C31">
        <v>1</v>
      </c>
      <c r="D31">
        <v>13.9459968</v>
      </c>
      <c r="E31">
        <v>31.111001600000002</v>
      </c>
      <c r="F31">
        <v>17.165004799999998</v>
      </c>
      <c r="G31">
        <v>3.7702428055410899</v>
      </c>
      <c r="H31">
        <v>2.7642435680745798</v>
      </c>
      <c r="I31">
        <v>1.0472878539322701</v>
      </c>
      <c r="J31">
        <v>7.3456243050077294E-2</v>
      </c>
      <c r="K31">
        <v>5.8623463122913701E-2</v>
      </c>
      <c r="L31">
        <v>0.80645293727974299</v>
      </c>
      <c r="M31">
        <v>54.067128459462502</v>
      </c>
      <c r="N31">
        <v>0.39639482796687597</v>
      </c>
      <c r="O31">
        <v>3.9362039787753197E-2</v>
      </c>
      <c r="P31">
        <v>0.26404395927979102</v>
      </c>
      <c r="Q31">
        <v>2</v>
      </c>
      <c r="R31">
        <v>135.6519936</v>
      </c>
      <c r="S31">
        <v>213.22399999999999</v>
      </c>
      <c r="T31">
        <v>77.572006399999907</v>
      </c>
      <c r="U31">
        <v>2.2962143951063698</v>
      </c>
      <c r="V31">
        <v>1.69560769506431</v>
      </c>
      <c r="W31">
        <v>0.55035926258488299</v>
      </c>
      <c r="X31">
        <v>7.89499312251431E-2</v>
      </c>
      <c r="Y31">
        <v>6.1856425643142601E-2</v>
      </c>
      <c r="Z31">
        <v>0.68598534561900903</v>
      </c>
      <c r="AA31">
        <v>44.269661172023</v>
      </c>
      <c r="AB31">
        <v>0.326907977793226</v>
      </c>
      <c r="AC31">
        <v>4.6505661663057099E-2</v>
      </c>
      <c r="AD31">
        <v>10.2655270407217</v>
      </c>
      <c r="AE31">
        <v>259.54754559999998</v>
      </c>
      <c r="AF31">
        <v>379.84055039999998</v>
      </c>
      <c r="AG31">
        <v>34.298392967598602</v>
      </c>
      <c r="AH31">
        <v>40.477988971706203</v>
      </c>
      <c r="AI31">
        <v>48.245843360982697</v>
      </c>
      <c r="AJ31">
        <v>5.1407812157819302E-3</v>
      </c>
      <c r="AK31">
        <v>5.6035203424796096E-3</v>
      </c>
      <c r="AL31">
        <v>7.6781701858675E-3</v>
      </c>
      <c r="AM31">
        <v>1141.94139799504</v>
      </c>
      <c r="AN31">
        <v>13.2801080925052</v>
      </c>
      <c r="AO31">
        <v>4.8111243751677</v>
      </c>
      <c r="AP31">
        <v>576.74754559999997</v>
      </c>
      <c r="AQ31">
        <v>595.37655040000004</v>
      </c>
      <c r="AR31">
        <v>4.02809326411775</v>
      </c>
      <c r="AS31">
        <v>4.6185717611688197</v>
      </c>
      <c r="AT31">
        <v>5.5438646861121397</v>
      </c>
      <c r="AU31">
        <v>5.4718820793764897E-3</v>
      </c>
      <c r="AV31">
        <v>5.9674361914857001E-3</v>
      </c>
      <c r="AW31">
        <v>8.0121638056864196E-3</v>
      </c>
      <c r="AX31">
        <v>56.710026111117998</v>
      </c>
      <c r="AY31">
        <v>0.65042850785964901</v>
      </c>
      <c r="AZ31">
        <v>0.23417126562346399</v>
      </c>
      <c r="BA31">
        <v>621.44354559999999</v>
      </c>
      <c r="BB31">
        <v>640.07654400000001</v>
      </c>
      <c r="BC31">
        <v>4.0296212475765696</v>
      </c>
      <c r="BD31">
        <v>4.6200882952722102</v>
      </c>
      <c r="BE31">
        <v>5.5457374451817296</v>
      </c>
      <c r="BF31">
        <v>5.6089713758482101E-3</v>
      </c>
      <c r="BG31">
        <v>6.1080766944446802E-3</v>
      </c>
      <c r="BH31">
        <v>8.3235359508535105E-3</v>
      </c>
      <c r="BI31">
        <v>57.436945088462899</v>
      </c>
      <c r="BJ31">
        <v>0.65861738788967095</v>
      </c>
      <c r="BK31">
        <v>0.23711867680465901</v>
      </c>
      <c r="BL31" s="1">
        <v>7.1185836615830196E-3</v>
      </c>
      <c r="BM31" s="42">
        <v>0.84520943578540897</v>
      </c>
      <c r="BN31" t="s">
        <v>1</v>
      </c>
      <c r="BO31" s="40">
        <f t="shared" si="0"/>
        <v>0.27284456519477501</v>
      </c>
      <c r="BP31" s="40">
        <f t="shared" si="1"/>
        <v>10.500504806378499</v>
      </c>
      <c r="BQ31" t="s">
        <v>1</v>
      </c>
      <c r="BR31">
        <v>-0.5</v>
      </c>
      <c r="BS31">
        <v>0.366289477686153</v>
      </c>
      <c r="BT31" s="1">
        <v>6.7170982071225103</v>
      </c>
      <c r="BU31">
        <v>0.36892458967943398</v>
      </c>
      <c r="BV31" s="31">
        <f t="shared" si="2"/>
        <v>7.6101648737891772</v>
      </c>
      <c r="BW31" s="41">
        <f t="shared" si="3"/>
        <v>5.6929645219552016</v>
      </c>
      <c r="BZ31" s="2">
        <v>-26.558299940766499</v>
      </c>
      <c r="CA31" s="42">
        <f t="shared" si="4"/>
        <v>-26.782679914453563</v>
      </c>
      <c r="CB31">
        <v>1.08203973522075</v>
      </c>
      <c r="CC31">
        <v>-40.176573193110102</v>
      </c>
      <c r="CD31">
        <v>1.0670637223049</v>
      </c>
      <c r="CE31">
        <v>-40.4</v>
      </c>
      <c r="CF31">
        <v>1.06681798207179</v>
      </c>
      <c r="CG31" t="s">
        <v>1</v>
      </c>
      <c r="CH31" t="s">
        <v>91</v>
      </c>
      <c r="CI31">
        <v>60</v>
      </c>
      <c r="CK31" t="s">
        <v>54</v>
      </c>
      <c r="CL31" t="s">
        <v>59</v>
      </c>
      <c r="CM31">
        <v>18.131</v>
      </c>
    </row>
    <row r="32" spans="1:91">
      <c r="A32">
        <v>35</v>
      </c>
      <c r="B32">
        <v>62</v>
      </c>
      <c r="C32">
        <v>1</v>
      </c>
      <c r="D32">
        <v>13.832000000000001</v>
      </c>
      <c r="E32">
        <v>30.8940032</v>
      </c>
      <c r="F32">
        <v>17.062003199999999</v>
      </c>
      <c r="G32">
        <v>3.7737222726912099</v>
      </c>
      <c r="H32">
        <v>2.7669860094928498</v>
      </c>
      <c r="I32">
        <v>1.0466401814267401</v>
      </c>
      <c r="J32">
        <v>7.2638624442036004E-2</v>
      </c>
      <c r="K32">
        <v>5.7636175876974699E-2</v>
      </c>
      <c r="L32">
        <v>0.80420454455827195</v>
      </c>
      <c r="M32">
        <v>54.108250375333803</v>
      </c>
      <c r="N32">
        <v>0.39671637987956798</v>
      </c>
      <c r="O32">
        <v>3.9228051792638698E-2</v>
      </c>
      <c r="P32">
        <v>0.62985512855371595</v>
      </c>
      <c r="Q32">
        <v>2</v>
      </c>
      <c r="R32">
        <v>135.79400960000001</v>
      </c>
      <c r="S32">
        <v>208.6570112</v>
      </c>
      <c r="T32">
        <v>72.863001599999905</v>
      </c>
      <c r="U32">
        <v>6.3162079472313701</v>
      </c>
      <c r="V32">
        <v>4.6606279312296603</v>
      </c>
      <c r="W32">
        <v>1.53149704550428</v>
      </c>
      <c r="X32">
        <v>7.8159142626847103E-2</v>
      </c>
      <c r="Y32">
        <v>6.0972060394895403E-2</v>
      </c>
      <c r="Z32">
        <v>0.68401914150117504</v>
      </c>
      <c r="AA32">
        <v>106.925597475963</v>
      </c>
      <c r="AB32">
        <v>0.789116526931813</v>
      </c>
      <c r="AC32">
        <v>0.120330170504031</v>
      </c>
      <c r="AD32">
        <v>8.2412195398409605</v>
      </c>
      <c r="AE32">
        <v>261.13992960000002</v>
      </c>
      <c r="AF32">
        <v>375.94493440000002</v>
      </c>
      <c r="AG32">
        <v>31.216577826554001</v>
      </c>
      <c r="AH32">
        <v>36.879124632490097</v>
      </c>
      <c r="AI32">
        <v>43.914592740108603</v>
      </c>
      <c r="AJ32">
        <v>4.6805316353908796E-3</v>
      </c>
      <c r="AK32">
        <v>5.0157813548066497E-3</v>
      </c>
      <c r="AL32">
        <v>7.0011416987895902E-3</v>
      </c>
      <c r="AM32">
        <v>957.36136917265196</v>
      </c>
      <c r="AN32">
        <v>11.146624589987001</v>
      </c>
      <c r="AO32">
        <v>4.0350465303527603</v>
      </c>
      <c r="AP32">
        <v>576.81292800000006</v>
      </c>
      <c r="AQ32">
        <v>595.44693759999996</v>
      </c>
      <c r="AR32">
        <v>4.0256244714643099</v>
      </c>
      <c r="AS32">
        <v>4.6167866841155503</v>
      </c>
      <c r="AT32">
        <v>5.5410503908131599</v>
      </c>
      <c r="AU32">
        <v>5.1144258350069097E-3</v>
      </c>
      <c r="AV32">
        <v>5.5560674855364501E-3</v>
      </c>
      <c r="AW32">
        <v>7.5659343873012101E-3</v>
      </c>
      <c r="AX32">
        <v>56.751442058435501</v>
      </c>
      <c r="AY32">
        <v>0.65093263021362102</v>
      </c>
      <c r="AZ32">
        <v>0.23434346940017001</v>
      </c>
      <c r="BA32">
        <v>621.52193279999995</v>
      </c>
      <c r="BB32">
        <v>640.15493119999996</v>
      </c>
      <c r="BC32">
        <v>4.0382529216432204</v>
      </c>
      <c r="BD32">
        <v>4.6299657436633996</v>
      </c>
      <c r="BE32">
        <v>5.5579032529574599</v>
      </c>
      <c r="BF32">
        <v>5.35134056185431E-3</v>
      </c>
      <c r="BG32">
        <v>5.8061787494015499E-3</v>
      </c>
      <c r="BH32">
        <v>7.8782932166163704E-3</v>
      </c>
      <c r="BI32">
        <v>57.485336760997903</v>
      </c>
      <c r="BJ32">
        <v>0.65918235679696302</v>
      </c>
      <c r="BK32">
        <v>0.23731741016442401</v>
      </c>
      <c r="BL32" s="1">
        <v>1.79211029946281E-2</v>
      </c>
      <c r="BM32" s="42">
        <v>0.71611253817804699</v>
      </c>
      <c r="BN32" t="s">
        <v>1</v>
      </c>
      <c r="BO32" s="40">
        <f t="shared" si="0"/>
        <v>0.65084824949104758</v>
      </c>
      <c r="BP32" s="40">
        <f t="shared" si="1"/>
        <v>8.429860936047584</v>
      </c>
      <c r="BQ32" t="s">
        <v>1</v>
      </c>
      <c r="BR32">
        <v>-0.5</v>
      </c>
      <c r="BS32">
        <v>0.366289477686153</v>
      </c>
      <c r="BT32" s="1">
        <v>6.0640040011554701</v>
      </c>
      <c r="BU32">
        <v>0.36868613719785198</v>
      </c>
      <c r="BV32" s="31">
        <f t="shared" si="2"/>
        <v>6.9833373344888034</v>
      </c>
      <c r="BW32" s="41">
        <f t="shared" si="3"/>
        <v>5.0483523651193174</v>
      </c>
      <c r="BZ32" s="2">
        <v>-25.3642585697303</v>
      </c>
      <c r="CA32" s="42">
        <f t="shared" si="4"/>
        <v>-25.538533650025162</v>
      </c>
      <c r="CB32">
        <v>1.0833526061312</v>
      </c>
      <c r="CC32">
        <v>-40.146641260195899</v>
      </c>
      <c r="CD32">
        <v>1.0670966434192299</v>
      </c>
      <c r="CE32">
        <v>-40.4</v>
      </c>
      <c r="CF32">
        <v>1.06681798207179</v>
      </c>
      <c r="CG32" t="s">
        <v>1</v>
      </c>
      <c r="CH32" t="s">
        <v>92</v>
      </c>
      <c r="CI32">
        <v>62</v>
      </c>
      <c r="CK32" t="s">
        <v>54</v>
      </c>
      <c r="CL32" t="s">
        <v>59</v>
      </c>
      <c r="CM32">
        <v>19.135000000000002</v>
      </c>
    </row>
    <row r="33" spans="1:91">
      <c r="A33">
        <v>37</v>
      </c>
      <c r="B33">
        <v>64</v>
      </c>
      <c r="C33">
        <v>1</v>
      </c>
      <c r="D33">
        <v>13.902003199999999</v>
      </c>
      <c r="E33">
        <v>31.067008000000001</v>
      </c>
      <c r="F33">
        <v>17.165004799999998</v>
      </c>
      <c r="G33">
        <v>3.7822655753543999</v>
      </c>
      <c r="H33">
        <v>2.7729632486279501</v>
      </c>
      <c r="I33">
        <v>1.0263130660065001</v>
      </c>
      <c r="J33">
        <v>7.0836471135038201E-2</v>
      </c>
      <c r="K33">
        <v>5.5346410954144998E-2</v>
      </c>
      <c r="L33">
        <v>0.79963709521922699</v>
      </c>
      <c r="M33">
        <v>54.256719997860699</v>
      </c>
      <c r="N33">
        <v>0.39778319000808299</v>
      </c>
      <c r="O33">
        <v>3.8509207626288101E-2</v>
      </c>
      <c r="P33">
        <v>0.346267873154747</v>
      </c>
      <c r="Q33">
        <v>2</v>
      </c>
      <c r="R33">
        <v>135.76199679999999</v>
      </c>
      <c r="S33">
        <v>209.5890048</v>
      </c>
      <c r="T33">
        <v>73.827008000000006</v>
      </c>
      <c r="U33">
        <v>3.3763859355448602</v>
      </c>
      <c r="V33">
        <v>2.4925848356512099</v>
      </c>
      <c r="W33">
        <v>0.78182665606629598</v>
      </c>
      <c r="X33">
        <v>7.7739923955502901E-2</v>
      </c>
      <c r="Y33">
        <v>5.9797465643919898E-2</v>
      </c>
      <c r="Z33">
        <v>0.681362276760757</v>
      </c>
      <c r="AA33">
        <v>57.408391579048804</v>
      </c>
      <c r="AB33">
        <v>0.42401774319221902</v>
      </c>
      <c r="AC33">
        <v>6.1060930729114497E-2</v>
      </c>
      <c r="AD33">
        <v>4.70910597312219</v>
      </c>
      <c r="AE33">
        <v>267.12880639999997</v>
      </c>
      <c r="AF33">
        <v>362.38179839999998</v>
      </c>
      <c r="AG33">
        <v>18.532276830574698</v>
      </c>
      <c r="AH33">
        <v>21.828235082570799</v>
      </c>
      <c r="AI33">
        <v>26.088698939573501</v>
      </c>
      <c r="AJ33">
        <v>3.5785503668070802E-3</v>
      </c>
      <c r="AK33">
        <v>3.8376937486782701E-3</v>
      </c>
      <c r="AL33">
        <v>5.3882852468058401E-3</v>
      </c>
      <c r="AM33">
        <v>510.44025430998602</v>
      </c>
      <c r="AN33">
        <v>5.9419196547043303</v>
      </c>
      <c r="AO33">
        <v>2.1560513817371598</v>
      </c>
      <c r="AP33">
        <v>576.94380799999999</v>
      </c>
      <c r="AQ33">
        <v>595.5798016</v>
      </c>
      <c r="AR33">
        <v>4.0168047064486503</v>
      </c>
      <c r="AS33">
        <v>4.6069304792618597</v>
      </c>
      <c r="AT33">
        <v>5.5291093253932901</v>
      </c>
      <c r="AU33">
        <v>3.8119623375661E-3</v>
      </c>
      <c r="AV33">
        <v>4.0466676008778296E-3</v>
      </c>
      <c r="AW33">
        <v>5.4328081109957498E-3</v>
      </c>
      <c r="AX33">
        <v>56.559537805041302</v>
      </c>
      <c r="AY33">
        <v>0.64884040962862499</v>
      </c>
      <c r="AZ33">
        <v>0.23356326039998099</v>
      </c>
      <c r="BA33">
        <v>621.63980800000002</v>
      </c>
      <c r="BB33">
        <v>640.27380479999999</v>
      </c>
      <c r="BC33">
        <v>4.0265509395164001</v>
      </c>
      <c r="BD33">
        <v>4.6170562398254802</v>
      </c>
      <c r="BE33">
        <v>5.5411088466341001</v>
      </c>
      <c r="BF33">
        <v>4.2570709433352198E-3</v>
      </c>
      <c r="BG33">
        <v>4.5281937642074697E-3</v>
      </c>
      <c r="BH33">
        <v>6.1848223442778098E-3</v>
      </c>
      <c r="BI33">
        <v>57.265458272282203</v>
      </c>
      <c r="BJ33">
        <v>0.65678083896735995</v>
      </c>
      <c r="BK33">
        <v>0.23642669372375999</v>
      </c>
      <c r="BL33" s="1">
        <v>9.43933364789128E-3</v>
      </c>
      <c r="BM33" s="42">
        <v>0.39204266241064201</v>
      </c>
      <c r="BN33" t="s">
        <v>1</v>
      </c>
      <c r="BO33" s="40">
        <f t="shared" si="0"/>
        <v>0.35780900858146442</v>
      </c>
      <c r="BP33" s="40">
        <f t="shared" si="1"/>
        <v>4.8168973408148226</v>
      </c>
      <c r="BQ33" t="s">
        <v>1</v>
      </c>
      <c r="BR33">
        <v>-0.5</v>
      </c>
      <c r="BS33">
        <v>0.366289477686153</v>
      </c>
      <c r="BT33" s="1">
        <v>6.9283271895721397</v>
      </c>
      <c r="BU33">
        <v>0.36900171165517598</v>
      </c>
      <c r="BV33" s="31">
        <f t="shared" si="2"/>
        <v>7.9001938562388059</v>
      </c>
      <c r="BW33" s="41">
        <f t="shared" si="3"/>
        <v>5.991222330044554</v>
      </c>
      <c r="BZ33" s="2">
        <v>-25.837201018399099</v>
      </c>
      <c r="CA33" s="42">
        <f t="shared" si="4"/>
        <v>-26.031321919405041</v>
      </c>
      <c r="CB33">
        <v>1.08283260119554</v>
      </c>
      <c r="CC33">
        <v>-40.1609480712454</v>
      </c>
      <c r="CD33">
        <v>1.0670809078474</v>
      </c>
      <c r="CE33">
        <v>-40.4</v>
      </c>
      <c r="CF33">
        <v>1.06681798207179</v>
      </c>
      <c r="CG33" t="s">
        <v>1</v>
      </c>
      <c r="CH33" t="s">
        <v>94</v>
      </c>
      <c r="CI33">
        <v>64</v>
      </c>
      <c r="CK33" t="s">
        <v>54</v>
      </c>
      <c r="CL33" t="s">
        <v>59</v>
      </c>
      <c r="CM33">
        <v>18.332999999999998</v>
      </c>
    </row>
    <row r="34" spans="1:91">
      <c r="A34">
        <v>38</v>
      </c>
      <c r="B34">
        <v>66</v>
      </c>
      <c r="C34">
        <v>1</v>
      </c>
      <c r="D34">
        <v>13.52</v>
      </c>
      <c r="E34">
        <v>30.685004800000002</v>
      </c>
      <c r="F34">
        <v>17.165004799999998</v>
      </c>
      <c r="G34">
        <v>3.78146501152911</v>
      </c>
      <c r="H34">
        <v>2.77189442128845</v>
      </c>
      <c r="I34">
        <v>1.02196563373474</v>
      </c>
      <c r="J34">
        <v>7.0194563640610705E-2</v>
      </c>
      <c r="K34">
        <v>5.49796756786676E-2</v>
      </c>
      <c r="L34">
        <v>0.79328575931307799</v>
      </c>
      <c r="M34">
        <v>54.265895429745498</v>
      </c>
      <c r="N34">
        <v>0.39785417811402701</v>
      </c>
      <c r="O34">
        <v>3.8328765140404897E-2</v>
      </c>
      <c r="P34">
        <v>0.88911848143229599</v>
      </c>
      <c r="Q34">
        <v>2</v>
      </c>
      <c r="R34">
        <v>134.58300159999999</v>
      </c>
      <c r="S34">
        <v>231.37300479999999</v>
      </c>
      <c r="T34">
        <v>96.790003200000001</v>
      </c>
      <c r="U34">
        <v>7.0123850978234099</v>
      </c>
      <c r="V34">
        <v>5.1680734965919797</v>
      </c>
      <c r="W34">
        <v>1.69593366983228</v>
      </c>
      <c r="X34">
        <v>7.3658649554656203E-2</v>
      </c>
      <c r="Y34">
        <v>5.6963833809516397E-2</v>
      </c>
      <c r="Z34">
        <v>0.67544045004555797</v>
      </c>
      <c r="AA34">
        <v>155.22214157365099</v>
      </c>
      <c r="AB34">
        <v>1.14376479397083</v>
      </c>
      <c r="AC34">
        <v>0.18532429768320599</v>
      </c>
      <c r="AD34">
        <v>21.931348505683999</v>
      </c>
      <c r="AE34">
        <v>248.5610624</v>
      </c>
      <c r="AF34">
        <v>419.98905600000001</v>
      </c>
      <c r="AG34">
        <v>49.594086284600202</v>
      </c>
      <c r="AH34">
        <v>49.645045734767301</v>
      </c>
      <c r="AI34">
        <v>49.648543480730602</v>
      </c>
      <c r="AJ34">
        <v>3.7117357428092502E-3</v>
      </c>
      <c r="AK34">
        <v>3.9280162256531597E-3</v>
      </c>
      <c r="AL34">
        <v>5.5429815471504098E-3</v>
      </c>
      <c r="AM34">
        <v>2630.8029716041001</v>
      </c>
      <c r="AN34">
        <v>29.0474870512599</v>
      </c>
      <c r="AO34">
        <v>9.6545531046467392</v>
      </c>
      <c r="AP34">
        <v>576.25205759999994</v>
      </c>
      <c r="AQ34">
        <v>594.98905600000001</v>
      </c>
      <c r="AR34">
        <v>4.0467639997437397</v>
      </c>
      <c r="AS34">
        <v>4.6392077771828202</v>
      </c>
      <c r="AT34">
        <v>5.5679938350802098</v>
      </c>
      <c r="AU34">
        <v>1.4852531740614299E-2</v>
      </c>
      <c r="AV34">
        <v>1.6875792388128499E-2</v>
      </c>
      <c r="AW34">
        <v>2.16747481614489E-2</v>
      </c>
      <c r="AX34">
        <v>57.200277422170998</v>
      </c>
      <c r="AY34">
        <v>0.65589932033258302</v>
      </c>
      <c r="AZ34">
        <v>0.23614239890972999</v>
      </c>
      <c r="BA34">
        <v>620.91906559999995</v>
      </c>
      <c r="BB34">
        <v>639.65806080000004</v>
      </c>
      <c r="BC34">
        <v>4.0520234226045302</v>
      </c>
      <c r="BD34">
        <v>4.64506137730055</v>
      </c>
      <c r="BE34">
        <v>5.5732187541254197</v>
      </c>
      <c r="BF34">
        <v>1.3720416865244899E-2</v>
      </c>
      <c r="BG34">
        <v>1.55446814908843E-2</v>
      </c>
      <c r="BH34">
        <v>2.0078430090244102E-2</v>
      </c>
      <c r="BI34">
        <v>57.762659106597397</v>
      </c>
      <c r="BJ34">
        <v>0.66223643782379404</v>
      </c>
      <c r="BK34">
        <v>0.23841130483987</v>
      </c>
      <c r="BL34" s="1">
        <v>2.6146625742316298E-2</v>
      </c>
      <c r="BM34" s="42">
        <v>1.9696410063105301</v>
      </c>
      <c r="BN34" t="s">
        <v>1</v>
      </c>
      <c r="BO34" s="40">
        <f t="shared" si="0"/>
        <v>0.91875287029753439</v>
      </c>
      <c r="BP34" s="40">
        <f t="shared" si="1"/>
        <v>22.433356756138394</v>
      </c>
      <c r="BQ34" t="s">
        <v>1</v>
      </c>
      <c r="BR34">
        <v>-0.5</v>
      </c>
      <c r="BS34">
        <v>0.366289477686153</v>
      </c>
      <c r="BT34" s="1">
        <v>4.5438572015674596</v>
      </c>
      <c r="BU34">
        <v>0.36813110905597102</v>
      </c>
      <c r="BV34" s="31">
        <f t="shared" si="2"/>
        <v>5.5419905349007932</v>
      </c>
      <c r="BW34" s="41">
        <f t="shared" si="3"/>
        <v>3.5661110611269287</v>
      </c>
      <c r="BZ34" s="2">
        <v>-74.253778262415196</v>
      </c>
      <c r="CA34" s="42">
        <f t="shared" si="4"/>
        <v>-76.479577043327069</v>
      </c>
      <c r="CB34">
        <v>1.0295691470597601</v>
      </c>
      <c r="CC34">
        <v>-40.234822512230998</v>
      </c>
      <c r="CD34">
        <v>1.0669996557984101</v>
      </c>
      <c r="CE34">
        <v>-40.4</v>
      </c>
      <c r="CF34">
        <v>1.06681798207179</v>
      </c>
      <c r="CG34" t="s">
        <v>1</v>
      </c>
      <c r="CH34" t="s">
        <v>95</v>
      </c>
      <c r="CI34">
        <v>66</v>
      </c>
      <c r="CK34" t="s">
        <v>54</v>
      </c>
      <c r="CL34" t="s">
        <v>59</v>
      </c>
      <c r="CM34">
        <v>19.777000000000001</v>
      </c>
    </row>
    <row r="35" spans="1:91">
      <c r="A35">
        <v>39</v>
      </c>
      <c r="B35">
        <v>68</v>
      </c>
      <c r="C35">
        <v>1</v>
      </c>
      <c r="D35">
        <v>13.4730112</v>
      </c>
      <c r="E35">
        <v>30.534003200000001</v>
      </c>
      <c r="F35">
        <v>17.060991999999999</v>
      </c>
      <c r="G35">
        <v>3.7889484090972299</v>
      </c>
      <c r="H35">
        <v>2.7778015870081099</v>
      </c>
      <c r="I35">
        <v>1.1081613436718001</v>
      </c>
      <c r="J35">
        <v>8.5985205944225804E-2</v>
      </c>
      <c r="K35">
        <v>7.2158912021796903E-2</v>
      </c>
      <c r="L35">
        <v>0.89545496176908401</v>
      </c>
      <c r="M35">
        <v>54.3112864224722</v>
      </c>
      <c r="N35">
        <v>0.39821048751862897</v>
      </c>
      <c r="O35">
        <v>4.1494466925320099E-2</v>
      </c>
      <c r="P35">
        <v>0.20398458205183101</v>
      </c>
      <c r="Q35">
        <v>2</v>
      </c>
      <c r="R35">
        <v>137.05600000000001</v>
      </c>
      <c r="S35">
        <v>215.23500799999999</v>
      </c>
      <c r="T35">
        <v>78.179007999999897</v>
      </c>
      <c r="U35">
        <v>1.9423127590714599</v>
      </c>
      <c r="V35">
        <v>1.4318544106882101</v>
      </c>
      <c r="W35">
        <v>0.49682423145937699</v>
      </c>
      <c r="X35">
        <v>9.0113533321910994E-2</v>
      </c>
      <c r="Y35">
        <v>7.4023335343665994E-2</v>
      </c>
      <c r="Z35">
        <v>0.76595318154610803</v>
      </c>
      <c r="AA35">
        <v>40.764130736193898</v>
      </c>
      <c r="AB35">
        <v>0.300524386392023</v>
      </c>
      <c r="AC35">
        <v>4.40148920157937E-2</v>
      </c>
      <c r="AD35">
        <v>5.6868061182404199</v>
      </c>
      <c r="AE35">
        <v>268.84339199999999</v>
      </c>
      <c r="AF35">
        <v>377.71339519999998</v>
      </c>
      <c r="AG35">
        <v>24.833437330714901</v>
      </c>
      <c r="AH35">
        <v>29.2369474049021</v>
      </c>
      <c r="AI35">
        <v>34.977497939004898</v>
      </c>
      <c r="AJ35">
        <v>1.6503008571391899E-2</v>
      </c>
      <c r="AK35">
        <v>1.8810351950131601E-2</v>
      </c>
      <c r="AL35">
        <v>2.3906419902149399E-2</v>
      </c>
      <c r="AM35">
        <v>746.86382788549099</v>
      </c>
      <c r="AN35">
        <v>8.6823959705724398</v>
      </c>
      <c r="AO35">
        <v>3.1517474171542599</v>
      </c>
      <c r="AP35">
        <v>576.27738880000004</v>
      </c>
      <c r="AQ35">
        <v>594.91138560000002</v>
      </c>
      <c r="AR35">
        <v>4.0383307262051904</v>
      </c>
      <c r="AS35">
        <v>4.6302423512028801</v>
      </c>
      <c r="AT35">
        <v>5.5578571168275097</v>
      </c>
      <c r="AU35">
        <v>5.8626709028744501E-3</v>
      </c>
      <c r="AV35">
        <v>6.44403808184361E-3</v>
      </c>
      <c r="AW35">
        <v>8.7392236414915603E-3</v>
      </c>
      <c r="AX35">
        <v>56.928308786507401</v>
      </c>
      <c r="AY35">
        <v>0.65289891705278702</v>
      </c>
      <c r="AZ35">
        <v>0.23503556404138101</v>
      </c>
      <c r="BA35">
        <v>620.96439039999996</v>
      </c>
      <c r="BB35">
        <v>639.70238719999998</v>
      </c>
      <c r="BC35">
        <v>4.0410557457098699</v>
      </c>
      <c r="BD35">
        <v>4.6333293371294397</v>
      </c>
      <c r="BE35">
        <v>5.5590113262705101</v>
      </c>
      <c r="BF35">
        <v>5.99854338617542E-3</v>
      </c>
      <c r="BG35">
        <v>6.5835640366948304E-3</v>
      </c>
      <c r="BH35">
        <v>8.9088989987383699E-3</v>
      </c>
      <c r="BI35">
        <v>57.601155511591401</v>
      </c>
      <c r="BJ35">
        <v>0.66045682999964905</v>
      </c>
      <c r="BK35">
        <v>0.23776114578542801</v>
      </c>
      <c r="BL35" s="1">
        <v>6.6031531675654403E-3</v>
      </c>
      <c r="BM35" s="42">
        <v>0.56219655316251904</v>
      </c>
      <c r="BN35" t="s">
        <v>1</v>
      </c>
      <c r="BO35" s="40">
        <f t="shared" si="0"/>
        <v>0.21078340420351976</v>
      </c>
      <c r="BP35" s="40">
        <f t="shared" si="1"/>
        <v>5.8169770281300472</v>
      </c>
      <c r="BQ35" t="s">
        <v>1</v>
      </c>
      <c r="BR35">
        <v>-0.5</v>
      </c>
      <c r="BS35">
        <v>0.366289477686153</v>
      </c>
      <c r="BT35" s="1">
        <v>4.98997071984597</v>
      </c>
      <c r="BU35">
        <v>0.36829399235891902</v>
      </c>
      <c r="BV35" s="31">
        <f t="shared" si="2"/>
        <v>6.0143707198459699</v>
      </c>
      <c r="BW35" s="41">
        <f t="shared" si="3"/>
        <v>4.0518938175832107</v>
      </c>
      <c r="BZ35" s="2">
        <v>-26.937869419155302</v>
      </c>
      <c r="CA35" s="42">
        <f t="shared" si="4"/>
        <v>-27.178177055577454</v>
      </c>
      <c r="CB35">
        <v>1.08162238415124</v>
      </c>
      <c r="CC35">
        <v>-40.160718272235101</v>
      </c>
      <c r="CD35">
        <v>1.0670811605955</v>
      </c>
      <c r="CE35">
        <v>-40.4</v>
      </c>
      <c r="CF35">
        <v>1.06681798207179</v>
      </c>
      <c r="CG35" t="s">
        <v>1</v>
      </c>
      <c r="CH35" t="s">
        <v>96</v>
      </c>
      <c r="CI35">
        <v>68</v>
      </c>
      <c r="CK35" t="s">
        <v>54</v>
      </c>
      <c r="CL35" t="s">
        <v>59</v>
      </c>
      <c r="CM35">
        <v>21.77</v>
      </c>
    </row>
    <row r="36" spans="1:91">
      <c r="A36">
        <v>40</v>
      </c>
      <c r="B36">
        <v>70</v>
      </c>
      <c r="C36">
        <v>1</v>
      </c>
      <c r="D36">
        <v>13.311999999999999</v>
      </c>
      <c r="E36">
        <v>30.475993599999999</v>
      </c>
      <c r="F36">
        <v>17.163993599999898</v>
      </c>
      <c r="G36">
        <v>3.7798258637592501</v>
      </c>
      <c r="H36">
        <v>2.77122327673387</v>
      </c>
      <c r="I36">
        <v>1.0751569691595599</v>
      </c>
      <c r="J36">
        <v>7.3964100523803894E-2</v>
      </c>
      <c r="K36">
        <v>5.8968104704624297E-2</v>
      </c>
      <c r="L36">
        <v>0.84906186758603297</v>
      </c>
      <c r="M36">
        <v>54.309979249069897</v>
      </c>
      <c r="N36">
        <v>0.39820674619784902</v>
      </c>
      <c r="O36">
        <v>4.0369594246010901E-2</v>
      </c>
      <c r="P36">
        <v>9.8571668053787795E-2</v>
      </c>
      <c r="Q36">
        <v>2</v>
      </c>
      <c r="R36">
        <v>137.20399359999999</v>
      </c>
      <c r="S36">
        <v>203.73199360000001</v>
      </c>
      <c r="T36">
        <v>66.528000000000006</v>
      </c>
      <c r="U36">
        <v>0.88692666170790702</v>
      </c>
      <c r="V36">
        <v>0.65286916528852101</v>
      </c>
      <c r="W36">
        <v>0.20121404542944199</v>
      </c>
      <c r="X36">
        <v>8.2022390500849002E-2</v>
      </c>
      <c r="Y36">
        <v>6.40407206222528E-2</v>
      </c>
      <c r="Z36">
        <v>0.72384491667123296</v>
      </c>
      <c r="AA36">
        <v>16.8224190907913</v>
      </c>
      <c r="AB36">
        <v>0.12413269313546201</v>
      </c>
      <c r="AC36">
        <v>1.45159594533033E-2</v>
      </c>
      <c r="AD36">
        <v>2.9136573123704199</v>
      </c>
      <c r="AE36">
        <v>271.80203519999998</v>
      </c>
      <c r="AF36">
        <v>359.244032</v>
      </c>
      <c r="AG36">
        <v>12.3183115687886</v>
      </c>
      <c r="AH36">
        <v>14.4580974061693</v>
      </c>
      <c r="AI36">
        <v>17.3286267771072</v>
      </c>
      <c r="AJ36">
        <v>5.4988916487090801E-3</v>
      </c>
      <c r="AK36">
        <v>6.0562398812855599E-3</v>
      </c>
      <c r="AL36">
        <v>8.2725274415952899E-3</v>
      </c>
      <c r="AM36">
        <v>308.65410335753802</v>
      </c>
      <c r="AN36">
        <v>3.5872784540948102</v>
      </c>
      <c r="AO36">
        <v>1.3040767724348901</v>
      </c>
      <c r="AP36">
        <v>576.49402880000002</v>
      </c>
      <c r="AQ36">
        <v>595.12803840000004</v>
      </c>
      <c r="AR36">
        <v>4.0181815023989103</v>
      </c>
      <c r="AS36">
        <v>4.6080491193601203</v>
      </c>
      <c r="AT36">
        <v>5.5289028063921899</v>
      </c>
      <c r="AU36">
        <v>4.2508568324382198E-3</v>
      </c>
      <c r="AV36">
        <v>4.5233629483629996E-3</v>
      </c>
      <c r="AW36">
        <v>6.2707181045429496E-3</v>
      </c>
      <c r="AX36">
        <v>56.681080249717802</v>
      </c>
      <c r="AY36">
        <v>0.65020137910118503</v>
      </c>
      <c r="AZ36">
        <v>0.234037732414244</v>
      </c>
      <c r="BA36">
        <v>621.1770368</v>
      </c>
      <c r="BB36">
        <v>639.8130304</v>
      </c>
      <c r="BC36">
        <v>4.0319401421298604</v>
      </c>
      <c r="BD36">
        <v>4.6233487821090398</v>
      </c>
      <c r="BE36">
        <v>5.54761317053143</v>
      </c>
      <c r="BF36">
        <v>4.7972227090505399E-3</v>
      </c>
      <c r="BG36">
        <v>5.1999961920118796E-3</v>
      </c>
      <c r="BH36">
        <v>7.0020047536257703E-3</v>
      </c>
      <c r="BI36">
        <v>57.528412780325297</v>
      </c>
      <c r="BJ36">
        <v>0.65975201075158096</v>
      </c>
      <c r="BK36">
        <v>0.23748701190793201</v>
      </c>
      <c r="BL36" s="1">
        <v>2.6539589841850101E-3</v>
      </c>
      <c r="BM36" s="42">
        <v>0.239577649863814</v>
      </c>
      <c r="BN36" t="s">
        <v>1</v>
      </c>
      <c r="BO36" s="40">
        <f t="shared" si="0"/>
        <v>0.10185706949713132</v>
      </c>
      <c r="BP36" s="40">
        <f t="shared" si="1"/>
        <v>2.980350886157161</v>
      </c>
      <c r="BQ36" t="s">
        <v>1</v>
      </c>
      <c r="BR36">
        <v>-0.5</v>
      </c>
      <c r="BS36">
        <v>0.366289477686153</v>
      </c>
      <c r="BT36" s="1">
        <v>5.8924572266945097</v>
      </c>
      <c r="BU36">
        <v>0.36862350323582699</v>
      </c>
      <c r="BV36" s="31">
        <f t="shared" si="2"/>
        <v>6.9431238933611761</v>
      </c>
      <c r="BW36" s="41">
        <f t="shared" si="3"/>
        <v>5.0069979711371939</v>
      </c>
      <c r="BZ36" s="2">
        <v>-27.434269560041098</v>
      </c>
      <c r="CA36" s="42">
        <f t="shared" si="4"/>
        <v>-27.695407359255157</v>
      </c>
      <c r="CB36">
        <v>1.08107656801282</v>
      </c>
      <c r="CC36">
        <v>-40.1436729069747</v>
      </c>
      <c r="CD36">
        <v>1.06709990820872</v>
      </c>
      <c r="CE36">
        <v>-40.4</v>
      </c>
      <c r="CF36">
        <v>1.06681798207179</v>
      </c>
      <c r="CG36" t="s">
        <v>1</v>
      </c>
      <c r="CH36" t="s">
        <v>97</v>
      </c>
      <c r="CI36">
        <v>70</v>
      </c>
      <c r="CK36" t="s">
        <v>54</v>
      </c>
      <c r="CL36" t="s">
        <v>59</v>
      </c>
      <c r="CM36">
        <v>18.106999999999999</v>
      </c>
    </row>
    <row r="37" spans="1:91">
      <c r="A37">
        <v>41</v>
      </c>
      <c r="B37">
        <v>72</v>
      </c>
      <c r="C37">
        <v>1</v>
      </c>
      <c r="D37">
        <v>13.728</v>
      </c>
      <c r="E37">
        <v>30.890995199999999</v>
      </c>
      <c r="F37">
        <v>17.162995199999902</v>
      </c>
      <c r="G37">
        <v>3.78754848952831</v>
      </c>
      <c r="H37">
        <v>2.7767784345647599</v>
      </c>
      <c r="I37">
        <v>1.04715245923536</v>
      </c>
      <c r="J37">
        <v>7.2195161926219498E-2</v>
      </c>
      <c r="K37">
        <v>5.6820433051892903E-2</v>
      </c>
      <c r="L37">
        <v>0.81565541294661803</v>
      </c>
      <c r="M37">
        <v>54.230745444573301</v>
      </c>
      <c r="N37">
        <v>0.39762758541668197</v>
      </c>
      <c r="O37">
        <v>3.9265983321247103E-2</v>
      </c>
      <c r="P37">
        <v>0.32359586872065399</v>
      </c>
      <c r="Q37">
        <v>2</v>
      </c>
      <c r="R37">
        <v>136.18699520000001</v>
      </c>
      <c r="S37">
        <v>214.9980032</v>
      </c>
      <c r="T37">
        <v>78.811007999999902</v>
      </c>
      <c r="U37">
        <v>2.7753376110998702</v>
      </c>
      <c r="V37">
        <v>2.0489455881779799</v>
      </c>
      <c r="W37">
        <v>0.68214580591189</v>
      </c>
      <c r="X37">
        <v>7.7029645544067105E-2</v>
      </c>
      <c r="Y37">
        <v>5.9824465407439097E-2</v>
      </c>
      <c r="Z37">
        <v>0.69571694387255101</v>
      </c>
      <c r="AA37">
        <v>59.026717031670302</v>
      </c>
      <c r="AB37">
        <v>0.43582143389170402</v>
      </c>
      <c r="AC37">
        <v>6.4048632757117405E-2</v>
      </c>
      <c r="AD37">
        <v>10.372325927863001</v>
      </c>
      <c r="AE37">
        <v>258.68693760000002</v>
      </c>
      <c r="AF37">
        <v>382.31494400000003</v>
      </c>
      <c r="AG37">
        <v>36.6975628160939</v>
      </c>
      <c r="AH37">
        <v>43.256162477131298</v>
      </c>
      <c r="AI37">
        <v>49.651660276319902</v>
      </c>
      <c r="AJ37">
        <v>4.4618384822895001E-3</v>
      </c>
      <c r="AK37">
        <v>4.8155796152102503E-3</v>
      </c>
      <c r="AL37">
        <v>6.62352291506929E-3</v>
      </c>
      <c r="AM37">
        <v>1266.4849216510199</v>
      </c>
      <c r="AN37">
        <v>14.722602112814799</v>
      </c>
      <c r="AO37">
        <v>5.3170891673229104</v>
      </c>
      <c r="AP37">
        <v>576.67893760000004</v>
      </c>
      <c r="AQ37">
        <v>595.3169408</v>
      </c>
      <c r="AR37">
        <v>4.0429049347107497</v>
      </c>
      <c r="AS37">
        <v>4.6355983639319396</v>
      </c>
      <c r="AT37">
        <v>5.5624722944705498</v>
      </c>
      <c r="AU37">
        <v>6.1954034070381301E-3</v>
      </c>
      <c r="AV37">
        <v>6.8098529808210597E-3</v>
      </c>
      <c r="AW37">
        <v>9.1699366056643607E-3</v>
      </c>
      <c r="AX37">
        <v>56.976417446027</v>
      </c>
      <c r="AY37">
        <v>0.65346081439040204</v>
      </c>
      <c r="AZ37">
        <v>0.23523405005134701</v>
      </c>
      <c r="BA37">
        <v>621.38193920000003</v>
      </c>
      <c r="BB37">
        <v>640.01994239999999</v>
      </c>
      <c r="BC37">
        <v>4.0470016797164403</v>
      </c>
      <c r="BD37">
        <v>4.6407428667800801</v>
      </c>
      <c r="BE37">
        <v>5.5699464921850304</v>
      </c>
      <c r="BF37">
        <v>6.1723759753090903E-3</v>
      </c>
      <c r="BG37">
        <v>6.7982649416883497E-3</v>
      </c>
      <c r="BH37">
        <v>9.2321537673739299E-3</v>
      </c>
      <c r="BI37">
        <v>57.611463148570799</v>
      </c>
      <c r="BJ37">
        <v>0.660584550484139</v>
      </c>
      <c r="BK37">
        <v>0.237810051947835</v>
      </c>
      <c r="BL37" s="1">
        <v>9.6301369481133804E-3</v>
      </c>
      <c r="BM37" s="42">
        <v>0.94269537875402798</v>
      </c>
      <c r="BN37" t="s">
        <v>1</v>
      </c>
      <c r="BO37" s="40">
        <f t="shared" si="0"/>
        <v>0.33438134445770662</v>
      </c>
      <c r="BP37" s="40">
        <f t="shared" si="1"/>
        <v>10.609748318503517</v>
      </c>
      <c r="BQ37" t="s">
        <v>1</v>
      </c>
      <c r="BR37">
        <v>-0.5</v>
      </c>
      <c r="BS37">
        <v>0.366289477686153</v>
      </c>
      <c r="BT37" s="1">
        <v>6.4954658427749301</v>
      </c>
      <c r="BU37">
        <v>0.36884366918858702</v>
      </c>
      <c r="BV37" s="31">
        <f t="shared" ref="BV37:BV55" si="5">-$BQ$110*A37+BT37</f>
        <v>7.572399176108263</v>
      </c>
      <c r="BW37" s="41">
        <f t="shared" ref="BW37:BW68" si="6">$BW$115*BV37+$BW$116</f>
        <v>5.6541273198378894</v>
      </c>
      <c r="BZ37" s="2">
        <v>-26.796317978851601</v>
      </c>
      <c r="CA37" s="42">
        <f t="shared" ref="CA37:CA68" si="7">BZ37*$BZ$115+$BZ$116</f>
        <v>-27.030685770978597</v>
      </c>
      <c r="CB37">
        <v>1.08177802575222</v>
      </c>
      <c r="CC37">
        <v>-40.158597437293601</v>
      </c>
      <c r="CD37">
        <v>1.0670834932295701</v>
      </c>
      <c r="CE37">
        <v>-40.4</v>
      </c>
      <c r="CF37">
        <v>1.06681798207179</v>
      </c>
      <c r="CG37" t="s">
        <v>1</v>
      </c>
      <c r="CH37" t="s">
        <v>98</v>
      </c>
      <c r="CI37">
        <v>72</v>
      </c>
      <c r="CK37" t="s">
        <v>54</v>
      </c>
      <c r="CL37" t="s">
        <v>59</v>
      </c>
      <c r="CM37">
        <v>20.013999999999999</v>
      </c>
    </row>
    <row r="38" spans="1:91">
      <c r="A38">
        <v>43</v>
      </c>
      <c r="B38">
        <v>74</v>
      </c>
      <c r="C38">
        <v>1</v>
      </c>
      <c r="D38">
        <v>13.7779968</v>
      </c>
      <c r="E38">
        <v>30.84</v>
      </c>
      <c r="F38">
        <v>17.062003199999999</v>
      </c>
      <c r="G38">
        <v>3.7834449704204198</v>
      </c>
      <c r="H38">
        <v>2.7735759800809601</v>
      </c>
      <c r="I38">
        <v>1.0497643651931201</v>
      </c>
      <c r="J38">
        <v>7.2683837730482398E-2</v>
      </c>
      <c r="K38">
        <v>5.7264167244453101E-2</v>
      </c>
      <c r="L38">
        <v>0.84328499942536805</v>
      </c>
      <c r="M38">
        <v>54.234288712505098</v>
      </c>
      <c r="N38">
        <v>0.39762255890973602</v>
      </c>
      <c r="O38">
        <v>3.9352757591833099E-2</v>
      </c>
      <c r="P38">
        <v>0.37956954303468998</v>
      </c>
      <c r="Q38">
        <v>2</v>
      </c>
      <c r="R38">
        <v>135.99199999999999</v>
      </c>
      <c r="S38">
        <v>212.71399679999999</v>
      </c>
      <c r="T38">
        <v>76.721996799999999</v>
      </c>
      <c r="U38">
        <v>4.1535535527968603</v>
      </c>
      <c r="V38">
        <v>3.0704967326413199</v>
      </c>
      <c r="W38">
        <v>1.0088162684897899</v>
      </c>
      <c r="X38">
        <v>7.8953369540233506E-2</v>
      </c>
      <c r="Y38">
        <v>6.1182813332093702E-2</v>
      </c>
      <c r="Z38">
        <v>0.71698154648764201</v>
      </c>
      <c r="AA38">
        <v>75.385362526282293</v>
      </c>
      <c r="AB38">
        <v>0.55746016286254896</v>
      </c>
      <c r="AC38">
        <v>8.3993427802012396E-2</v>
      </c>
      <c r="AD38">
        <v>5.6580839206278704</v>
      </c>
      <c r="AE38">
        <v>263.84153600000002</v>
      </c>
      <c r="AF38">
        <v>369.26753280000003</v>
      </c>
      <c r="AG38">
        <v>24.8764055843045</v>
      </c>
      <c r="AH38">
        <v>29.350608472680499</v>
      </c>
      <c r="AI38">
        <v>35.044464577302499</v>
      </c>
      <c r="AJ38">
        <v>4.2450265317411102E-3</v>
      </c>
      <c r="AK38">
        <v>4.55842122360122E-3</v>
      </c>
      <c r="AL38">
        <v>6.3897175380165303E-3</v>
      </c>
      <c r="AM38">
        <v>743.03633517751496</v>
      </c>
      <c r="AN38">
        <v>8.6489629968124895</v>
      </c>
      <c r="AO38">
        <v>3.13702576234805</v>
      </c>
      <c r="AP38">
        <v>576.60053760000005</v>
      </c>
      <c r="AQ38">
        <v>595.13253120000002</v>
      </c>
      <c r="AR38">
        <v>4.0303602142156603</v>
      </c>
      <c r="AS38">
        <v>4.6218943221572104</v>
      </c>
      <c r="AT38">
        <v>5.5468062703347796</v>
      </c>
      <c r="AU38">
        <v>4.8008293807236301E-3</v>
      </c>
      <c r="AV38">
        <v>5.2165827571720898E-3</v>
      </c>
      <c r="AW38">
        <v>7.07000196094073E-3</v>
      </c>
      <c r="AX38">
        <v>56.812844611773102</v>
      </c>
      <c r="AY38">
        <v>0.65168105303465695</v>
      </c>
      <c r="AZ38">
        <v>0.234575438942554</v>
      </c>
      <c r="BA38">
        <v>621.17753600000003</v>
      </c>
      <c r="BB38">
        <v>639.80853760000002</v>
      </c>
      <c r="BC38">
        <v>4.0367778929609299</v>
      </c>
      <c r="BD38">
        <v>4.62893507317622</v>
      </c>
      <c r="BE38">
        <v>5.5553528864210797</v>
      </c>
      <c r="BF38">
        <v>5.1271804796617602E-3</v>
      </c>
      <c r="BG38">
        <v>5.5699104291460997E-3</v>
      </c>
      <c r="BH38">
        <v>7.4752943568789703E-3</v>
      </c>
      <c r="BI38">
        <v>57.578997670731503</v>
      </c>
      <c r="BJ38">
        <v>0.66029886120984005</v>
      </c>
      <c r="BK38">
        <v>0.237695573426527</v>
      </c>
      <c r="BL38" s="1">
        <v>1.2344555413749601E-2</v>
      </c>
      <c r="BM38" s="42">
        <v>0.56197786418034101</v>
      </c>
      <c r="BN38" t="s">
        <v>1</v>
      </c>
      <c r="BO38" s="40">
        <f t="shared" si="0"/>
        <v>0.39222062573580585</v>
      </c>
      <c r="BP38" s="40">
        <f t="shared" si="1"/>
        <v>5.7875973798290872</v>
      </c>
      <c r="BQ38" t="s">
        <v>1</v>
      </c>
      <c r="BR38">
        <v>-0.5</v>
      </c>
      <c r="BS38">
        <v>0.366289477686153</v>
      </c>
      <c r="BT38" s="1">
        <v>8.1207200070174608</v>
      </c>
      <c r="BU38">
        <v>0.36943706487167299</v>
      </c>
      <c r="BV38" s="31">
        <f t="shared" si="5"/>
        <v>9.2501866736841265</v>
      </c>
      <c r="BW38" s="41">
        <f t="shared" si="6"/>
        <v>7.3795177178599456</v>
      </c>
      <c r="BZ38" s="2">
        <v>-25.7674951130826</v>
      </c>
      <c r="CA38" s="42">
        <f t="shared" si="7"/>
        <v>-25.958690983985388</v>
      </c>
      <c r="CB38">
        <v>1.0829092438766501</v>
      </c>
      <c r="CC38">
        <v>-40.141134851293003</v>
      </c>
      <c r="CD38">
        <v>1.06710269972859</v>
      </c>
      <c r="CE38">
        <v>-40.4</v>
      </c>
      <c r="CF38">
        <v>1.06681798207179</v>
      </c>
      <c r="CG38" t="s">
        <v>1</v>
      </c>
      <c r="CH38" t="s">
        <v>100</v>
      </c>
      <c r="CI38">
        <v>74</v>
      </c>
      <c r="CK38" t="s">
        <v>54</v>
      </c>
      <c r="CL38" t="s">
        <v>59</v>
      </c>
      <c r="CM38">
        <v>21.872</v>
      </c>
    </row>
    <row r="39" spans="1:91">
      <c r="A39">
        <v>44</v>
      </c>
      <c r="B39">
        <v>76</v>
      </c>
      <c r="C39">
        <v>1</v>
      </c>
      <c r="D39">
        <v>13.52</v>
      </c>
      <c r="E39">
        <v>30.687999999999999</v>
      </c>
      <c r="F39">
        <v>17.167999999999999</v>
      </c>
      <c r="G39">
        <v>3.7836297193456399</v>
      </c>
      <c r="H39">
        <v>2.7739497781273901</v>
      </c>
      <c r="I39">
        <v>1.05288543593268</v>
      </c>
      <c r="J39">
        <v>7.3120396272580296E-2</v>
      </c>
      <c r="K39">
        <v>5.7716819015178798E-2</v>
      </c>
      <c r="L39">
        <v>0.83867639636770897</v>
      </c>
      <c r="M39">
        <v>54.2773888195957</v>
      </c>
      <c r="N39">
        <v>0.39796916436622598</v>
      </c>
      <c r="O39">
        <v>3.9511739873849601E-2</v>
      </c>
      <c r="P39">
        <v>0.27968541696360999</v>
      </c>
      <c r="Q39">
        <v>2</v>
      </c>
      <c r="R39">
        <v>136.74800640000001</v>
      </c>
      <c r="S39">
        <v>207.95900159999999</v>
      </c>
      <c r="T39">
        <v>71.2109951999999</v>
      </c>
      <c r="U39">
        <v>2.6136818401325401</v>
      </c>
      <c r="V39">
        <v>1.9295889869418801</v>
      </c>
      <c r="W39">
        <v>0.61809517492590205</v>
      </c>
      <c r="X39">
        <v>7.9439975574638999E-2</v>
      </c>
      <c r="Y39">
        <v>6.1648775390691198E-2</v>
      </c>
      <c r="Z39">
        <v>0.71622159916780603</v>
      </c>
      <c r="AA39">
        <v>46.451734933473901</v>
      </c>
      <c r="AB39">
        <v>0.343103679243077</v>
      </c>
      <c r="AC39">
        <v>4.8827766793685501E-2</v>
      </c>
      <c r="AD39">
        <v>5.6306853391605003</v>
      </c>
      <c r="AE39">
        <v>266.71997440000001</v>
      </c>
      <c r="AF39">
        <v>365.91496960000001</v>
      </c>
      <c r="AG39">
        <v>22.068921442333501</v>
      </c>
      <c r="AH39">
        <v>26.013525951359799</v>
      </c>
      <c r="AI39">
        <v>31.080396285485499</v>
      </c>
      <c r="AJ39">
        <v>4.5206595602762297E-3</v>
      </c>
      <c r="AK39">
        <v>4.8789473415612903E-3</v>
      </c>
      <c r="AL39">
        <v>6.7465652170068096E-3</v>
      </c>
      <c r="AM39">
        <v>609.41993509576298</v>
      </c>
      <c r="AN39">
        <v>7.0932746127521602</v>
      </c>
      <c r="AO39">
        <v>2.5735397391805401</v>
      </c>
      <c r="AP39">
        <v>576.63997440000003</v>
      </c>
      <c r="AQ39">
        <v>595.16797440000005</v>
      </c>
      <c r="AR39">
        <v>4.0265331805298299</v>
      </c>
      <c r="AS39">
        <v>4.6182894050281504</v>
      </c>
      <c r="AT39">
        <v>5.5411367519139798</v>
      </c>
      <c r="AU39">
        <v>4.5167426010484998E-3</v>
      </c>
      <c r="AV39">
        <v>4.8506796420519603E-3</v>
      </c>
      <c r="AW39">
        <v>6.52594989906107E-3</v>
      </c>
      <c r="AX39">
        <v>56.790113483139898</v>
      </c>
      <c r="AY39">
        <v>0.65143800444430799</v>
      </c>
      <c r="AZ39">
        <v>0.234501274556593</v>
      </c>
      <c r="BA39">
        <v>621.20396800000003</v>
      </c>
      <c r="BB39">
        <v>639.94197759999997</v>
      </c>
      <c r="BC39">
        <v>4.04118392657971</v>
      </c>
      <c r="BD39">
        <v>4.6338824737367199</v>
      </c>
      <c r="BE39">
        <v>5.5625658473426398</v>
      </c>
      <c r="BF39">
        <v>4.9167318536792104E-3</v>
      </c>
      <c r="BG39">
        <v>5.3120547645099199E-3</v>
      </c>
      <c r="BH39">
        <v>7.2616974560349799E-3</v>
      </c>
      <c r="BI39">
        <v>57.583728041590902</v>
      </c>
      <c r="BJ39">
        <v>0.66037035282463497</v>
      </c>
      <c r="BK39">
        <v>0.23770824744112001</v>
      </c>
      <c r="BL39" s="1">
        <v>7.5623164108643897E-3</v>
      </c>
      <c r="BM39" s="42">
        <v>0.46495616286857999</v>
      </c>
      <c r="BN39" t="s">
        <v>1</v>
      </c>
      <c r="BO39" s="40">
        <f t="shared" si="0"/>
        <v>0.28900735389251603</v>
      </c>
      <c r="BP39" s="40">
        <f t="shared" si="1"/>
        <v>5.7595716452277514</v>
      </c>
      <c r="BQ39" t="s">
        <v>1</v>
      </c>
      <c r="BR39">
        <v>-0.5</v>
      </c>
      <c r="BS39">
        <v>0.366289477686153</v>
      </c>
      <c r="BT39" s="1">
        <v>6.8754636281207402</v>
      </c>
      <c r="BU39">
        <v>0.36898241061092302</v>
      </c>
      <c r="BV39" s="31">
        <f t="shared" si="5"/>
        <v>8.0311969614540732</v>
      </c>
      <c r="BW39" s="41">
        <f t="shared" si="6"/>
        <v>6.125942311076761</v>
      </c>
      <c r="BZ39" s="2">
        <v>-25.862117412254399</v>
      </c>
      <c r="CA39" s="42">
        <f t="shared" si="7"/>
        <v>-26.057283866026033</v>
      </c>
      <c r="CB39">
        <v>1.0828052052205701</v>
      </c>
      <c r="CC39">
        <v>-40.144143583253801</v>
      </c>
      <c r="CD39">
        <v>1.0670993905281001</v>
      </c>
      <c r="CE39">
        <v>-40.4</v>
      </c>
      <c r="CF39">
        <v>1.06681798207179</v>
      </c>
      <c r="CG39" t="s">
        <v>1</v>
      </c>
      <c r="CH39" t="s">
        <v>101</v>
      </c>
      <c r="CI39">
        <v>76</v>
      </c>
      <c r="CK39" t="s">
        <v>54</v>
      </c>
      <c r="CL39" t="s">
        <v>59</v>
      </c>
      <c r="CM39">
        <v>18.184000000000001</v>
      </c>
    </row>
    <row r="40" spans="1:91">
      <c r="A40">
        <v>45</v>
      </c>
      <c r="B40">
        <v>80</v>
      </c>
      <c r="C40">
        <v>1</v>
      </c>
      <c r="D40">
        <v>13.390003200000001</v>
      </c>
      <c r="E40">
        <v>30.557004800000001</v>
      </c>
      <c r="F40">
        <v>17.167001599999999</v>
      </c>
      <c r="G40">
        <v>3.7833351025155602</v>
      </c>
      <c r="H40">
        <v>2.7739554901059802</v>
      </c>
      <c r="I40">
        <v>1.0474161766550101</v>
      </c>
      <c r="J40">
        <v>7.24614988304524E-2</v>
      </c>
      <c r="K40">
        <v>5.7113240553940597E-2</v>
      </c>
      <c r="L40">
        <v>0.82789720703494796</v>
      </c>
      <c r="M40">
        <v>54.262729660416298</v>
      </c>
      <c r="N40">
        <v>0.39786397334708501</v>
      </c>
      <c r="O40">
        <v>3.9290125571502597E-2</v>
      </c>
      <c r="P40">
        <v>0.21650985234919301</v>
      </c>
      <c r="Q40">
        <v>2</v>
      </c>
      <c r="R40">
        <v>136.39800320000001</v>
      </c>
      <c r="S40">
        <v>204.06100480000001</v>
      </c>
      <c r="T40">
        <v>67.663001600000001</v>
      </c>
      <c r="U40">
        <v>2.0060772608148398</v>
      </c>
      <c r="V40">
        <v>1.4809842254399801</v>
      </c>
      <c r="W40">
        <v>0.48062395509250999</v>
      </c>
      <c r="X40">
        <v>7.9398187873637394E-2</v>
      </c>
      <c r="Y40">
        <v>6.1617931386148198E-2</v>
      </c>
      <c r="Z40">
        <v>0.70845177324672703</v>
      </c>
      <c r="AA40">
        <v>39.316586618980402</v>
      </c>
      <c r="AB40">
        <v>0.290303161615317</v>
      </c>
      <c r="AC40">
        <v>3.9643447760126599E-2</v>
      </c>
      <c r="AD40">
        <v>5.9284211259015196</v>
      </c>
      <c r="AE40">
        <v>265.44852479999997</v>
      </c>
      <c r="AF40">
        <v>367.43852800000002</v>
      </c>
      <c r="AG40">
        <v>23.5035740688493</v>
      </c>
      <c r="AH40">
        <v>27.665801423624401</v>
      </c>
      <c r="AI40">
        <v>33.100887838106601</v>
      </c>
      <c r="AJ40">
        <v>4.3664182463749399E-3</v>
      </c>
      <c r="AK40">
        <v>4.7467995929154298E-3</v>
      </c>
      <c r="AL40">
        <v>6.3781998978960997E-3</v>
      </c>
      <c r="AM40">
        <v>699.49161005968301</v>
      </c>
      <c r="AN40">
        <v>8.1351421774033206</v>
      </c>
      <c r="AO40">
        <v>2.9538528594598801</v>
      </c>
      <c r="AP40">
        <v>576.24752639999997</v>
      </c>
      <c r="AQ40">
        <v>594.88052479999999</v>
      </c>
      <c r="AR40">
        <v>4.03885426377804</v>
      </c>
      <c r="AS40">
        <v>4.6312888414900604</v>
      </c>
      <c r="AT40">
        <v>5.5585121844710503</v>
      </c>
      <c r="AU40">
        <v>4.9232575368864401E-3</v>
      </c>
      <c r="AV40">
        <v>5.3191929049208296E-3</v>
      </c>
      <c r="AW40">
        <v>7.0842867583254202E-3</v>
      </c>
      <c r="AX40">
        <v>56.763137352862998</v>
      </c>
      <c r="AY40">
        <v>0.65111145477261101</v>
      </c>
      <c r="AZ40">
        <v>0.23438605890964201</v>
      </c>
      <c r="BA40">
        <v>620.92652799999996</v>
      </c>
      <c r="BB40">
        <v>639.55752959999995</v>
      </c>
      <c r="BC40">
        <v>4.0406313106360097</v>
      </c>
      <c r="BD40">
        <v>4.6327111584431497</v>
      </c>
      <c r="BE40">
        <v>5.5586622274483304</v>
      </c>
      <c r="BF40">
        <v>5.1573028681015697E-3</v>
      </c>
      <c r="BG40">
        <v>5.5689851050673301E-3</v>
      </c>
      <c r="BH40">
        <v>7.44322706015676E-3</v>
      </c>
      <c r="BI40">
        <v>57.651569787044998</v>
      </c>
      <c r="BJ40">
        <v>0.661136390280469</v>
      </c>
      <c r="BK40">
        <v>0.23800048450435499</v>
      </c>
      <c r="BL40" s="1">
        <v>6.3335011697684797E-3</v>
      </c>
      <c r="BM40" s="42">
        <v>0.52962803504076394</v>
      </c>
      <c r="BN40" t="s">
        <v>1</v>
      </c>
      <c r="BO40" s="40">
        <f t="shared" si="0"/>
        <v>0.22372614274429978</v>
      </c>
      <c r="BP40" s="40">
        <f t="shared" si="1"/>
        <v>6.064122599825903</v>
      </c>
      <c r="BQ40" t="s">
        <v>1</v>
      </c>
      <c r="BR40">
        <v>-0.5</v>
      </c>
      <c r="BS40">
        <v>0.366289477686153</v>
      </c>
      <c r="BT40" s="1">
        <v>6.5278111209725598</v>
      </c>
      <c r="BU40">
        <v>0.36885547882483599</v>
      </c>
      <c r="BV40" s="31">
        <f t="shared" si="5"/>
        <v>7.7098111209725602</v>
      </c>
      <c r="BW40" s="41">
        <f t="shared" si="6"/>
        <v>5.7954379748433356</v>
      </c>
      <c r="BZ40" s="2">
        <v>-26.6752872298322</v>
      </c>
      <c r="CA40" s="42">
        <f t="shared" si="7"/>
        <v>-26.904576276009603</v>
      </c>
      <c r="CB40">
        <v>1.081911103625</v>
      </c>
      <c r="CC40">
        <v>-40.150097503766297</v>
      </c>
      <c r="CD40">
        <v>1.06709284201567</v>
      </c>
      <c r="CE40">
        <v>-40.4</v>
      </c>
      <c r="CF40">
        <v>1.06681798207179</v>
      </c>
      <c r="CG40" t="s">
        <v>1</v>
      </c>
      <c r="CH40" t="s">
        <v>102</v>
      </c>
      <c r="CI40">
        <v>80</v>
      </c>
      <c r="CK40" t="s">
        <v>54</v>
      </c>
      <c r="CL40" t="s">
        <v>59</v>
      </c>
      <c r="CM40">
        <v>19.672999999999998</v>
      </c>
    </row>
    <row r="41" spans="1:91">
      <c r="A41">
        <v>46</v>
      </c>
      <c r="B41">
        <v>82</v>
      </c>
      <c r="C41">
        <v>1</v>
      </c>
      <c r="D41">
        <v>13.5430016</v>
      </c>
      <c r="E41">
        <v>30.710003199999999</v>
      </c>
      <c r="F41">
        <v>17.167001599999999</v>
      </c>
      <c r="G41">
        <v>3.7905516697671602</v>
      </c>
      <c r="H41">
        <v>2.7789677495857399</v>
      </c>
      <c r="I41">
        <v>1.0485443490323501</v>
      </c>
      <c r="J41">
        <v>7.30394337751165E-2</v>
      </c>
      <c r="K41">
        <v>5.7644058760028899E-2</v>
      </c>
      <c r="L41">
        <v>0.82721533572940298</v>
      </c>
      <c r="M41">
        <v>54.451509205721798</v>
      </c>
      <c r="N41">
        <v>0.39925213201249499</v>
      </c>
      <c r="O41">
        <v>3.9422252216051598E-2</v>
      </c>
      <c r="P41">
        <v>7.7312235775606294E-2</v>
      </c>
      <c r="Q41">
        <v>2</v>
      </c>
      <c r="R41">
        <v>137.49200640000001</v>
      </c>
      <c r="S41">
        <v>204.33799680000001</v>
      </c>
      <c r="T41">
        <v>66.845990400000005</v>
      </c>
      <c r="U41">
        <v>0.75146002253071098</v>
      </c>
      <c r="V41">
        <v>0.55443416142271695</v>
      </c>
      <c r="W41">
        <v>0.16595411522901099</v>
      </c>
      <c r="X41">
        <v>8.1625212023536495E-2</v>
      </c>
      <c r="Y41">
        <v>6.3315339447727506E-2</v>
      </c>
      <c r="Z41">
        <v>0.70666996146572203</v>
      </c>
      <c r="AA41">
        <v>14.913864467719</v>
      </c>
      <c r="AB41">
        <v>0.110306511820219</v>
      </c>
      <c r="AC41">
        <v>1.2097856947265499E-2</v>
      </c>
      <c r="AD41">
        <v>1.7276154095157401</v>
      </c>
      <c r="AE41">
        <v>270.72701439999997</v>
      </c>
      <c r="AF41">
        <v>350.1800192</v>
      </c>
      <c r="AG41">
        <v>8.4535459979787309</v>
      </c>
      <c r="AH41">
        <v>9.9070874459751703</v>
      </c>
      <c r="AI41">
        <v>11.894790169120901</v>
      </c>
      <c r="AJ41">
        <v>4.8670650360038903E-3</v>
      </c>
      <c r="AK41">
        <v>5.3622985202641804E-3</v>
      </c>
      <c r="AL41">
        <v>7.2436004288421998E-3</v>
      </c>
      <c r="AM41">
        <v>197.00425893109201</v>
      </c>
      <c r="AN41">
        <v>2.2924971807425498</v>
      </c>
      <c r="AO41">
        <v>0.83331601271139499</v>
      </c>
      <c r="AP41">
        <v>576.86801920000005</v>
      </c>
      <c r="AQ41">
        <v>595.40002560000005</v>
      </c>
      <c r="AR41">
        <v>4.0248330730588604</v>
      </c>
      <c r="AS41">
        <v>4.6172006491922204</v>
      </c>
      <c r="AT41">
        <v>5.5407463661985599</v>
      </c>
      <c r="AU41">
        <v>3.7568289560745002E-3</v>
      </c>
      <c r="AV41">
        <v>3.9541162324318903E-3</v>
      </c>
      <c r="AW41">
        <v>5.3319276653915598E-3</v>
      </c>
      <c r="AX41">
        <v>56.591139725677003</v>
      </c>
      <c r="AY41">
        <v>0.64930211498085899</v>
      </c>
      <c r="AZ41">
        <v>0.23372589325690901</v>
      </c>
      <c r="BA41">
        <v>621.55701759999999</v>
      </c>
      <c r="BB41">
        <v>640.185024</v>
      </c>
      <c r="BC41">
        <v>4.03359077964621</v>
      </c>
      <c r="BD41">
        <v>4.6265032101415704</v>
      </c>
      <c r="BE41">
        <v>5.5522667126767598</v>
      </c>
      <c r="BF41">
        <v>4.3270476903150097E-3</v>
      </c>
      <c r="BG41">
        <v>4.6178938531643001E-3</v>
      </c>
      <c r="BH41">
        <v>6.2093473004779702E-3</v>
      </c>
      <c r="BI41">
        <v>57.480497399623303</v>
      </c>
      <c r="BJ41">
        <v>0.65930371875467297</v>
      </c>
      <c r="BK41">
        <v>0.23733384526138199</v>
      </c>
      <c r="BL41" s="1">
        <v>2.28941299057766E-3</v>
      </c>
      <c r="BM41" s="42">
        <v>0.156238732636068</v>
      </c>
      <c r="BN41" t="s">
        <v>1</v>
      </c>
      <c r="BO41" s="40">
        <f t="shared" si="0"/>
        <v>7.9889058670260901E-2</v>
      </c>
      <c r="BP41" s="40">
        <f t="shared" si="1"/>
        <v>1.7671605012808058</v>
      </c>
      <c r="BQ41" t="s">
        <v>1</v>
      </c>
      <c r="BR41">
        <v>-0.5</v>
      </c>
      <c r="BS41">
        <v>0.366289477686153</v>
      </c>
      <c r="BT41" s="1">
        <v>8.2226160121945302</v>
      </c>
      <c r="BU41">
        <v>0.36947426783243098</v>
      </c>
      <c r="BV41" s="31">
        <f t="shared" si="5"/>
        <v>9.430882678861197</v>
      </c>
      <c r="BW41" s="41">
        <f t="shared" si="6"/>
        <v>7.5653405069461215</v>
      </c>
      <c r="BZ41" s="2">
        <v>-26.3332122242828</v>
      </c>
      <c r="CA41" s="42">
        <f t="shared" si="7"/>
        <v>-26.548146967417658</v>
      </c>
      <c r="CB41">
        <v>1.08228722605753</v>
      </c>
      <c r="CC41">
        <v>-40.094147872935999</v>
      </c>
      <c r="CD41">
        <v>1.06715437905644</v>
      </c>
      <c r="CE41">
        <v>-40.4</v>
      </c>
      <c r="CF41">
        <v>1.06681798207179</v>
      </c>
      <c r="CG41" t="s">
        <v>1</v>
      </c>
      <c r="CH41" t="s">
        <v>103</v>
      </c>
      <c r="CI41">
        <v>82</v>
      </c>
      <c r="CK41" t="s">
        <v>54</v>
      </c>
      <c r="CL41" t="s">
        <v>59</v>
      </c>
      <c r="CM41">
        <v>19.914999999999999</v>
      </c>
    </row>
    <row r="42" spans="1:91">
      <c r="A42">
        <v>47</v>
      </c>
      <c r="B42">
        <v>86</v>
      </c>
      <c r="C42">
        <v>1</v>
      </c>
      <c r="D42">
        <v>13.732991999999999</v>
      </c>
      <c r="E42">
        <v>30.898995200000002</v>
      </c>
      <c r="F42">
        <v>17.166003199999999</v>
      </c>
      <c r="G42">
        <v>3.78780489007455</v>
      </c>
      <c r="H42">
        <v>2.7769406813606801</v>
      </c>
      <c r="I42">
        <v>1.02586536836316</v>
      </c>
      <c r="J42">
        <v>7.2504072271087502E-2</v>
      </c>
      <c r="K42">
        <v>5.6810693267059703E-2</v>
      </c>
      <c r="L42">
        <v>0.81237133847123899</v>
      </c>
      <c r="M42">
        <v>54.471914648371701</v>
      </c>
      <c r="N42">
        <v>0.39936387348215302</v>
      </c>
      <c r="O42">
        <v>3.86366595065437E-2</v>
      </c>
      <c r="P42">
        <v>0.14334569644499801</v>
      </c>
      <c r="Q42">
        <v>2</v>
      </c>
      <c r="R42">
        <v>136.96999679999999</v>
      </c>
      <c r="S42">
        <v>205.78399999999999</v>
      </c>
      <c r="T42">
        <v>68.814003200000002</v>
      </c>
      <c r="U42">
        <v>1.5117732829391599</v>
      </c>
      <c r="V42">
        <v>1.1168311195262499</v>
      </c>
      <c r="W42">
        <v>0.34028429971096702</v>
      </c>
      <c r="X42">
        <v>8.0619725880340803E-2</v>
      </c>
      <c r="Y42">
        <v>6.2098643082194302E-2</v>
      </c>
      <c r="Z42">
        <v>0.69000607115780999</v>
      </c>
      <c r="AA42">
        <v>27.136643215118902</v>
      </c>
      <c r="AB42">
        <v>0.20076181694022099</v>
      </c>
      <c r="AC42">
        <v>2.5607145147699399E-2</v>
      </c>
      <c r="AD42">
        <v>2.9105412064719798</v>
      </c>
      <c r="AE42">
        <v>269.78824959999997</v>
      </c>
      <c r="AF42">
        <v>357.25125120000001</v>
      </c>
      <c r="AG42">
        <v>13.674012492932301</v>
      </c>
      <c r="AH42">
        <v>16.079481856980301</v>
      </c>
      <c r="AI42">
        <v>19.2704719597603</v>
      </c>
      <c r="AJ42">
        <v>4.1904894931931898E-3</v>
      </c>
      <c r="AK42">
        <v>4.5478291177611999E-3</v>
      </c>
      <c r="AL42">
        <v>6.1565074816653199E-3</v>
      </c>
      <c r="AM42">
        <v>345.57483614494902</v>
      </c>
      <c r="AN42">
        <v>4.0221040286216496</v>
      </c>
      <c r="AO42">
        <v>1.4617484663789899</v>
      </c>
      <c r="AP42">
        <v>576.60924160000002</v>
      </c>
      <c r="AQ42">
        <v>595.24824320000005</v>
      </c>
      <c r="AR42">
        <v>4.0328448451158998</v>
      </c>
      <c r="AS42">
        <v>4.62543986630733</v>
      </c>
      <c r="AT42">
        <v>5.5510719941052002</v>
      </c>
      <c r="AU42">
        <v>3.8579160606104102E-3</v>
      </c>
      <c r="AV42">
        <v>4.1015750141472403E-3</v>
      </c>
      <c r="AW42">
        <v>5.5263404184928396E-3</v>
      </c>
      <c r="AX42">
        <v>56.678224631516102</v>
      </c>
      <c r="AY42">
        <v>0.65027346487642101</v>
      </c>
      <c r="AZ42">
        <v>0.234060967443596</v>
      </c>
      <c r="BA42">
        <v>621.31124480000005</v>
      </c>
      <c r="BB42">
        <v>639.9432448</v>
      </c>
      <c r="BC42">
        <v>4.0400958225065304</v>
      </c>
      <c r="BD42">
        <v>4.6340068673507302</v>
      </c>
      <c r="BE42">
        <v>5.5611606196247996</v>
      </c>
      <c r="BF42">
        <v>4.3579757553436202E-3</v>
      </c>
      <c r="BG42">
        <v>4.6651841929476398E-3</v>
      </c>
      <c r="BH42">
        <v>6.2041977360713296E-3</v>
      </c>
      <c r="BI42">
        <v>57.524874381064897</v>
      </c>
      <c r="BJ42">
        <v>0.65981374256649405</v>
      </c>
      <c r="BK42">
        <v>0.23752362606793101</v>
      </c>
      <c r="BL42" s="1">
        <v>4.3722948195926504E-3</v>
      </c>
      <c r="BM42" s="42">
        <v>0.27112168807377002</v>
      </c>
      <c r="BN42" t="s">
        <v>1</v>
      </c>
      <c r="BO42" s="40">
        <f t="shared" si="0"/>
        <v>0.14812341977357643</v>
      </c>
      <c r="BP42" s="40">
        <f t="shared" si="1"/>
        <v>2.9771634526397306</v>
      </c>
      <c r="BQ42" t="s">
        <v>1</v>
      </c>
      <c r="BR42">
        <v>-0.5</v>
      </c>
      <c r="BS42">
        <v>0.366289477686153</v>
      </c>
      <c r="BT42" s="1">
        <v>8.5830284396868297</v>
      </c>
      <c r="BU42">
        <v>0.36960585676624003</v>
      </c>
      <c r="BV42" s="31">
        <f t="shared" si="5"/>
        <v>9.817561773020163</v>
      </c>
      <c r="BW42" s="41">
        <f t="shared" si="6"/>
        <v>7.962990624819632</v>
      </c>
      <c r="BZ42" s="2">
        <v>-26.146165272444001</v>
      </c>
      <c r="CA42" s="42">
        <f t="shared" si="7"/>
        <v>-26.353251068458135</v>
      </c>
      <c r="CB42">
        <v>1.0824928889665499</v>
      </c>
      <c r="CC42">
        <v>-40.134938252456401</v>
      </c>
      <c r="CD42">
        <v>1.06710951515319</v>
      </c>
      <c r="CE42">
        <v>-40.4</v>
      </c>
      <c r="CF42">
        <v>1.06681798207179</v>
      </c>
      <c r="CG42" t="s">
        <v>1</v>
      </c>
      <c r="CH42" t="s">
        <v>104</v>
      </c>
      <c r="CI42">
        <v>86</v>
      </c>
      <c r="CK42" t="s">
        <v>54</v>
      </c>
      <c r="CL42" t="s">
        <v>59</v>
      </c>
      <c r="CM42">
        <v>20.513000000000002</v>
      </c>
    </row>
    <row r="43" spans="1:91">
      <c r="A43">
        <v>51</v>
      </c>
      <c r="B43">
        <v>89</v>
      </c>
      <c r="C43">
        <v>1</v>
      </c>
      <c r="D43">
        <v>14.019993599999999</v>
      </c>
      <c r="E43">
        <v>31.184998400000001</v>
      </c>
      <c r="F43">
        <v>17.165004799999998</v>
      </c>
      <c r="G43">
        <v>3.79825979644801</v>
      </c>
      <c r="H43">
        <v>2.78500225236803</v>
      </c>
      <c r="I43">
        <v>1.01207879194754</v>
      </c>
      <c r="J43">
        <v>7.1485846631511002E-2</v>
      </c>
      <c r="K43">
        <v>5.5678186123308E-2</v>
      </c>
      <c r="L43">
        <v>0.80889451603448004</v>
      </c>
      <c r="M43">
        <v>54.380505307104499</v>
      </c>
      <c r="N43">
        <v>0.398712381683061</v>
      </c>
      <c r="O43">
        <v>3.7928342117823997E-2</v>
      </c>
      <c r="P43">
        <v>0.14784608572799399</v>
      </c>
      <c r="Q43">
        <v>2</v>
      </c>
      <c r="R43">
        <v>138.2819968</v>
      </c>
      <c r="S43">
        <v>210.6429952</v>
      </c>
      <c r="T43">
        <v>72.3609984</v>
      </c>
      <c r="U43">
        <v>1.4485022886885901</v>
      </c>
      <c r="V43">
        <v>1.06835633868624</v>
      </c>
      <c r="W43">
        <v>0.33142562329840702</v>
      </c>
      <c r="X43">
        <v>7.8503382675711303E-2</v>
      </c>
      <c r="Y43">
        <v>6.0315867920513397E-2</v>
      </c>
      <c r="Z43">
        <v>0.68784240741815295</v>
      </c>
      <c r="AA43">
        <v>29.387623575732999</v>
      </c>
      <c r="AB43">
        <v>0.216855626471879</v>
      </c>
      <c r="AC43">
        <v>2.75949497709146E-2</v>
      </c>
      <c r="AD43">
        <v>4.1218009806940401</v>
      </c>
      <c r="AE43">
        <v>269.76665600000001</v>
      </c>
      <c r="AF43">
        <v>368.55266560000001</v>
      </c>
      <c r="AG43">
        <v>17.772289025946002</v>
      </c>
      <c r="AH43">
        <v>20.913933817826901</v>
      </c>
      <c r="AI43">
        <v>25.087010752659801</v>
      </c>
      <c r="AJ43">
        <v>3.6505415944918401E-3</v>
      </c>
      <c r="AK43">
        <v>3.91300389764345E-3</v>
      </c>
      <c r="AL43">
        <v>5.3810814337109302E-3</v>
      </c>
      <c r="AM43">
        <v>516.01884862091595</v>
      </c>
      <c r="AN43">
        <v>6.00409104122346</v>
      </c>
      <c r="AO43">
        <v>2.1835882760110401</v>
      </c>
      <c r="AP43">
        <v>576.95466239999996</v>
      </c>
      <c r="AQ43">
        <v>595.47965439999996</v>
      </c>
      <c r="AR43">
        <v>4.02982560616109</v>
      </c>
      <c r="AS43">
        <v>4.6219024306474497</v>
      </c>
      <c r="AT43">
        <v>5.54655277786431</v>
      </c>
      <c r="AU43">
        <v>3.9470136342269002E-3</v>
      </c>
      <c r="AV43">
        <v>4.1766499640312404E-3</v>
      </c>
      <c r="AW43">
        <v>5.5548800744996303E-3</v>
      </c>
      <c r="AX43">
        <v>56.739839256723201</v>
      </c>
      <c r="AY43">
        <v>0.65094719884668995</v>
      </c>
      <c r="AZ43">
        <v>0.23431193602084199</v>
      </c>
      <c r="BA43">
        <v>621.55165439999996</v>
      </c>
      <c r="BB43">
        <v>640.18666240000005</v>
      </c>
      <c r="BC43">
        <v>4.0375441273291699</v>
      </c>
      <c r="BD43">
        <v>4.6302667545728298</v>
      </c>
      <c r="BE43">
        <v>5.5565556182696696</v>
      </c>
      <c r="BF43">
        <v>4.3955854998755702E-3</v>
      </c>
      <c r="BG43">
        <v>4.6690175839186497E-3</v>
      </c>
      <c r="BH43">
        <v>6.3188097723895003E-3</v>
      </c>
      <c r="BI43">
        <v>57.549561710399701</v>
      </c>
      <c r="BJ43">
        <v>0.66008807729625896</v>
      </c>
      <c r="BK43">
        <v>0.237606005088879</v>
      </c>
      <c r="BL43" s="1">
        <v>4.6331142898028196E-3</v>
      </c>
      <c r="BM43" s="42">
        <v>0.39447177030061398</v>
      </c>
      <c r="BN43" t="s">
        <v>1</v>
      </c>
      <c r="BO43" s="40">
        <f t="shared" si="0"/>
        <v>0.15277380738507773</v>
      </c>
      <c r="BP43" s="40">
        <f t="shared" si="1"/>
        <v>4.2161489455947496</v>
      </c>
      <c r="BQ43" t="s">
        <v>1</v>
      </c>
      <c r="BR43">
        <v>-0.5</v>
      </c>
      <c r="BS43">
        <v>0.366289477686153</v>
      </c>
      <c r="BT43" s="1">
        <v>5.94107323391757</v>
      </c>
      <c r="BU43">
        <v>0.36864125358136102</v>
      </c>
      <c r="BV43" s="31">
        <f t="shared" si="5"/>
        <v>7.2806732339175699</v>
      </c>
      <c r="BW43" s="41">
        <f t="shared" si="6"/>
        <v>5.3541244051439802</v>
      </c>
      <c r="BZ43" s="2">
        <v>-26.460984887147699</v>
      </c>
      <c r="CA43" s="42">
        <f t="shared" si="7"/>
        <v>-26.681281283409973</v>
      </c>
      <c r="CB43">
        <v>1.0821467362541</v>
      </c>
      <c r="CC43">
        <v>-40.176033540698903</v>
      </c>
      <c r="CD43">
        <v>1.0670643158504101</v>
      </c>
      <c r="CE43">
        <v>-40.4</v>
      </c>
      <c r="CF43">
        <v>1.06681798207179</v>
      </c>
      <c r="CG43" t="s">
        <v>1</v>
      </c>
      <c r="CH43" t="s">
        <v>108</v>
      </c>
      <c r="CI43">
        <v>89</v>
      </c>
      <c r="CK43" t="s">
        <v>54</v>
      </c>
      <c r="CL43" t="s">
        <v>59</v>
      </c>
      <c r="CM43">
        <v>21.074999999999999</v>
      </c>
    </row>
    <row r="44" spans="1:91" s="31" customFormat="1">
      <c r="A44" s="31">
        <v>52</v>
      </c>
      <c r="B44" s="31">
        <v>91</v>
      </c>
      <c r="C44" s="31">
        <v>1</v>
      </c>
      <c r="D44" s="31">
        <v>13.5689984</v>
      </c>
      <c r="E44" s="31">
        <v>30.731993599999999</v>
      </c>
      <c r="F44" s="31">
        <v>17.162995199999902</v>
      </c>
      <c r="G44" s="31">
        <v>3.8003663348933698</v>
      </c>
      <c r="H44" s="31">
        <v>2.78617155227098</v>
      </c>
      <c r="I44" s="31">
        <v>1.0145890303093701</v>
      </c>
      <c r="J44" s="31">
        <v>7.1773380334130998E-2</v>
      </c>
      <c r="K44" s="31">
        <v>5.6186608160368301E-2</v>
      </c>
      <c r="L44" s="31">
        <v>0.80511217117492795</v>
      </c>
      <c r="M44" s="31">
        <v>54.514195462174698</v>
      </c>
      <c r="N44" s="31">
        <v>0.39967491594621002</v>
      </c>
      <c r="O44" s="31">
        <v>3.8161502352169897E-2</v>
      </c>
      <c r="P44" s="31">
        <v>0.12</v>
      </c>
      <c r="Q44" s="31">
        <v>2</v>
      </c>
      <c r="R44" s="31">
        <v>139.27399679999999</v>
      </c>
      <c r="S44" s="31">
        <v>176.9779968</v>
      </c>
      <c r="T44" s="31">
        <v>37.704000000000001</v>
      </c>
      <c r="U44" s="31">
        <v>0.225495397240498</v>
      </c>
      <c r="V44" s="31">
        <v>0.16558707080434601</v>
      </c>
      <c r="W44" s="31">
        <v>3.96795820150126E-2</v>
      </c>
      <c r="X44" s="31">
        <v>8.1056886435532299E-2</v>
      </c>
      <c r="Y44" s="31">
        <v>6.2414499889531697E-2</v>
      </c>
      <c r="Z44" s="31">
        <v>0.68651936719755702</v>
      </c>
      <c r="AA44" s="31">
        <v>3.72521202505696</v>
      </c>
      <c r="AB44" s="31">
        <v>2.7286003154644401E-2</v>
      </c>
      <c r="AC44" s="31">
        <v>1.7436738971353301E-3</v>
      </c>
      <c r="AE44" s="31">
        <v>274.25427200000001</v>
      </c>
      <c r="AF44" s="31">
        <v>344.86727680000001</v>
      </c>
      <c r="AG44" s="31">
        <v>3.4621792574010901</v>
      </c>
      <c r="AH44" s="31">
        <v>4.0385430644207396</v>
      </c>
      <c r="AI44" s="31">
        <v>4.8787584623664602</v>
      </c>
      <c r="AJ44" s="31">
        <v>4.1139581356959701E-3</v>
      </c>
      <c r="AK44" s="31">
        <v>4.49544084336536E-3</v>
      </c>
      <c r="AL44" s="31">
        <v>5.9716875245240299E-3</v>
      </c>
      <c r="AM44" s="31">
        <v>78.307670099947202</v>
      </c>
      <c r="AN44" s="31">
        <v>0.91094648625881702</v>
      </c>
      <c r="AO44" s="31">
        <v>0.33180055340895098</v>
      </c>
      <c r="AP44" s="31">
        <v>576.6272768</v>
      </c>
      <c r="AQ44" s="31">
        <v>595.26227200000005</v>
      </c>
      <c r="AR44" s="31">
        <v>4.0285139644769403</v>
      </c>
      <c r="AS44" s="31">
        <v>4.6222972584948803</v>
      </c>
      <c r="AT44" s="31">
        <v>5.5464087263534996</v>
      </c>
      <c r="AU44" s="31">
        <v>2.7292629541719902E-3</v>
      </c>
      <c r="AV44" s="31">
        <v>2.7500293000846301E-3</v>
      </c>
      <c r="AW44" s="31">
        <v>3.69949043347534E-3</v>
      </c>
      <c r="AX44" s="31">
        <v>56.511695905760199</v>
      </c>
      <c r="AY44" s="31">
        <v>0.64853092944725799</v>
      </c>
      <c r="AZ44" s="31">
        <v>0.23343066947392299</v>
      </c>
      <c r="BA44" s="31">
        <v>621.29327360000002</v>
      </c>
      <c r="BB44" s="31">
        <v>640.03327999999999</v>
      </c>
      <c r="BC44" s="31">
        <v>4.0391913098633703</v>
      </c>
      <c r="BD44" s="31">
        <v>4.6323479020157698</v>
      </c>
      <c r="BE44" s="31">
        <v>5.5610127056901204</v>
      </c>
      <c r="BF44" s="31">
        <v>3.4940888341631398E-3</v>
      </c>
      <c r="BG44" s="31">
        <v>3.6725469129129801E-3</v>
      </c>
      <c r="BH44" s="31">
        <v>4.9076541053099101E-3</v>
      </c>
      <c r="BI44" s="31">
        <v>57.518079714055901</v>
      </c>
      <c r="BJ44" s="31">
        <v>0.65985039742556995</v>
      </c>
      <c r="BK44" s="31">
        <v>0.237524377796729</v>
      </c>
      <c r="BL44" s="1">
        <v>6.4148126736870897E-2</v>
      </c>
      <c r="BM44" s="42"/>
      <c r="BN44" s="31" t="s">
        <v>1</v>
      </c>
      <c r="BO44" s="40">
        <v>0.12</v>
      </c>
      <c r="BP44" s="40">
        <v>0.63</v>
      </c>
      <c r="BQ44" s="31" t="s">
        <v>1</v>
      </c>
      <c r="BR44" s="31">
        <v>-0.5</v>
      </c>
      <c r="BS44" s="31">
        <v>0.366289477686153</v>
      </c>
      <c r="BT44" s="31">
        <v>-1.4393636942355801</v>
      </c>
      <c r="BU44" s="31">
        <v>0.36594648629868598</v>
      </c>
      <c r="BV44" s="31">
        <f t="shared" si="5"/>
        <v>-7.349702756891352E-2</v>
      </c>
      <c r="BW44" s="41">
        <f t="shared" si="6"/>
        <v>-2.2087015027385486</v>
      </c>
      <c r="BZ44" s="31">
        <v>-26.9201528853214</v>
      </c>
      <c r="CA44" s="42">
        <f t="shared" si="7"/>
        <v>-27.159717092696148</v>
      </c>
      <c r="CB44" s="31">
        <v>1.0816418642319701</v>
      </c>
      <c r="CC44" s="31">
        <v>-40.0515178541118</v>
      </c>
      <c r="CD44" s="31">
        <v>1.06720126627076</v>
      </c>
      <c r="CE44" s="31">
        <v>-40.4</v>
      </c>
      <c r="CF44" s="31">
        <v>1.06681798207179</v>
      </c>
      <c r="CG44" s="31" t="s">
        <v>1</v>
      </c>
      <c r="CH44" s="31" t="s">
        <v>109</v>
      </c>
      <c r="CI44" s="31">
        <v>91</v>
      </c>
      <c r="CK44" s="31" t="s">
        <v>54</v>
      </c>
      <c r="CL44" s="31" t="s">
        <v>59</v>
      </c>
      <c r="CM44" s="31">
        <v>22.452999999999999</v>
      </c>
    </row>
    <row r="45" spans="1:91">
      <c r="A45">
        <v>53</v>
      </c>
      <c r="B45">
        <v>93</v>
      </c>
      <c r="C45">
        <v>1</v>
      </c>
      <c r="D45">
        <v>13.4840064</v>
      </c>
      <c r="E45">
        <v>30.6499968</v>
      </c>
      <c r="F45">
        <v>17.165990399999998</v>
      </c>
      <c r="G45">
        <v>3.7979357641981499</v>
      </c>
      <c r="H45">
        <v>2.7847502041811101</v>
      </c>
      <c r="I45">
        <v>0.99535863382842604</v>
      </c>
      <c r="J45">
        <v>7.0035850827255303E-2</v>
      </c>
      <c r="K45">
        <v>5.4226819435177598E-2</v>
      </c>
      <c r="L45">
        <v>0.77918015593479795</v>
      </c>
      <c r="M45">
        <v>54.476657718348903</v>
      </c>
      <c r="N45">
        <v>0.39942334854223399</v>
      </c>
      <c r="O45">
        <v>3.7420623391252197E-2</v>
      </c>
      <c r="P45">
        <v>3.06420021131329E-2</v>
      </c>
      <c r="Q45">
        <v>2</v>
      </c>
      <c r="R45">
        <v>138.63100159999999</v>
      </c>
      <c r="S45">
        <v>191.74700799999999</v>
      </c>
      <c r="T45">
        <v>53.116006400000003</v>
      </c>
      <c r="U45">
        <v>0.32080673049931901</v>
      </c>
      <c r="V45">
        <v>0.23564719650376001</v>
      </c>
      <c r="W45">
        <v>6.0726650599251697E-2</v>
      </c>
      <c r="X45">
        <v>7.9001687109618995E-2</v>
      </c>
      <c r="Y45">
        <v>6.0299424066233502E-2</v>
      </c>
      <c r="Z45">
        <v>0.664715459829057</v>
      </c>
      <c r="AA45">
        <v>6.5520624197270303</v>
      </c>
      <c r="AB45">
        <v>4.8145488841236803E-2</v>
      </c>
      <c r="AC45">
        <v>3.5640379926160999E-3</v>
      </c>
      <c r="AD45">
        <v>2.4384990208944699</v>
      </c>
      <c r="AE45">
        <v>270.19664640000002</v>
      </c>
      <c r="AF45">
        <v>354.123648</v>
      </c>
      <c r="AG45">
        <v>10.648231060749399</v>
      </c>
      <c r="AH45">
        <v>12.4770116703402</v>
      </c>
      <c r="AI45">
        <v>15.031521968035999</v>
      </c>
      <c r="AJ45">
        <v>3.3289283704145498E-3</v>
      </c>
      <c r="AK45">
        <v>3.5447985217276598E-3</v>
      </c>
      <c r="AL45">
        <v>4.6934386344182804E-3</v>
      </c>
      <c r="AM45">
        <v>262.21236411866801</v>
      </c>
      <c r="AN45">
        <v>3.0475802346447698</v>
      </c>
      <c r="AO45">
        <v>1.1115357916158599</v>
      </c>
      <c r="AP45">
        <v>576.53264639999998</v>
      </c>
      <c r="AQ45">
        <v>595.16765439999995</v>
      </c>
      <c r="AR45">
        <v>4.03599790195456</v>
      </c>
      <c r="AS45">
        <v>4.6305353293048501</v>
      </c>
      <c r="AT45">
        <v>5.5559525050090404</v>
      </c>
      <c r="AU45">
        <v>2.97728601481378E-3</v>
      </c>
      <c r="AV45">
        <v>3.0552196208810099E-3</v>
      </c>
      <c r="AW45">
        <v>4.0148492570705298E-3</v>
      </c>
      <c r="AX45">
        <v>56.698335012767501</v>
      </c>
      <c r="AY45">
        <v>0.65061492736838999</v>
      </c>
      <c r="AZ45">
        <v>0.23419283770159599</v>
      </c>
      <c r="BA45">
        <v>621.20965120000005</v>
      </c>
      <c r="BB45">
        <v>639.84865279999997</v>
      </c>
      <c r="BC45">
        <v>4.0425100728069197</v>
      </c>
      <c r="BD45">
        <v>4.6376493142538102</v>
      </c>
      <c r="BE45">
        <v>5.5655092761982896</v>
      </c>
      <c r="BF45">
        <v>3.5905856264652298E-3</v>
      </c>
      <c r="BG45">
        <v>3.8052647209428302E-3</v>
      </c>
      <c r="BH45">
        <v>5.0403869128981503E-3</v>
      </c>
      <c r="BI45">
        <v>57.502102766915897</v>
      </c>
      <c r="BJ45">
        <v>0.65964324555026899</v>
      </c>
      <c r="BK45">
        <v>0.23746702159965999</v>
      </c>
      <c r="BL45" s="1">
        <v>8.4965965729586704E-4</v>
      </c>
      <c r="BM45" s="42">
        <v>0.206498154014116</v>
      </c>
      <c r="BN45" t="s">
        <v>1</v>
      </c>
      <c r="BO45" s="40">
        <f t="shared" ref="BO45:BO69" si="8">BL45/CM45*$BO$80</f>
        <v>3.166330245183159E-2</v>
      </c>
      <c r="BP45" s="40">
        <f t="shared" ref="BP45:BP69" si="9">BM45/CM45*$BP$80</f>
        <v>2.4943162282539149</v>
      </c>
      <c r="BQ45" t="s">
        <v>1</v>
      </c>
      <c r="BR45">
        <v>-0.5</v>
      </c>
      <c r="BS45">
        <v>0.366289477686153</v>
      </c>
      <c r="BT45" s="1">
        <v>1.6993208656839101</v>
      </c>
      <c r="BU45">
        <v>0.36709251003994098</v>
      </c>
      <c r="BV45" s="31">
        <f t="shared" si="5"/>
        <v>3.0914541990172433</v>
      </c>
      <c r="BW45" s="41">
        <f t="shared" si="6"/>
        <v>1.0460470661057419</v>
      </c>
      <c r="BZ45" s="2">
        <v>-27.825441621956699</v>
      </c>
      <c r="CA45" s="42">
        <f t="shared" si="7"/>
        <v>-28.102993956659827</v>
      </c>
      <c r="CB45">
        <v>1.0806464510302001</v>
      </c>
      <c r="CC45">
        <v>-40.103135573032397</v>
      </c>
      <c r="CD45">
        <v>1.06714449380483</v>
      </c>
      <c r="CE45">
        <v>-40.4</v>
      </c>
      <c r="CF45">
        <v>1.06681798207179</v>
      </c>
      <c r="CG45" t="s">
        <v>1</v>
      </c>
      <c r="CH45" t="s">
        <v>110</v>
      </c>
      <c r="CI45">
        <v>93</v>
      </c>
      <c r="CK45" t="s">
        <v>54</v>
      </c>
      <c r="CL45" t="s">
        <v>59</v>
      </c>
      <c r="CM45">
        <v>18.648</v>
      </c>
    </row>
    <row r="46" spans="1:91">
      <c r="A46">
        <v>55</v>
      </c>
      <c r="B46">
        <v>95</v>
      </c>
      <c r="C46">
        <v>1</v>
      </c>
      <c r="D46">
        <v>13.7490048</v>
      </c>
      <c r="E46">
        <v>30.912998399999999</v>
      </c>
      <c r="F46">
        <v>17.163993599999898</v>
      </c>
      <c r="G46">
        <v>3.8024659294506402</v>
      </c>
      <c r="H46">
        <v>2.7883591030511101</v>
      </c>
      <c r="I46">
        <v>0.99301417574353601</v>
      </c>
      <c r="J46">
        <v>7.0527278119060705E-2</v>
      </c>
      <c r="K46">
        <v>5.46976408330156E-2</v>
      </c>
      <c r="L46">
        <v>0.78748829969102296</v>
      </c>
      <c r="M46">
        <v>54.587089844895097</v>
      </c>
      <c r="N46">
        <v>0.400203140332553</v>
      </c>
      <c r="O46">
        <v>3.7296721293393897E-2</v>
      </c>
      <c r="P46">
        <v>3.2493723483288203E-2</v>
      </c>
      <c r="Q46">
        <v>2</v>
      </c>
      <c r="R46">
        <v>138.1730048</v>
      </c>
      <c r="S46">
        <v>194.61600000000001</v>
      </c>
      <c r="T46">
        <v>56.442995199999999</v>
      </c>
      <c r="U46">
        <v>0.36860052569011198</v>
      </c>
      <c r="V46">
        <v>0.27078985435216701</v>
      </c>
      <c r="W46">
        <v>7.0363791257189098E-2</v>
      </c>
      <c r="X46">
        <v>7.94877657316964E-2</v>
      </c>
      <c r="Y46">
        <v>6.0699888886658199E-2</v>
      </c>
      <c r="Z46">
        <v>0.67327209207724903</v>
      </c>
      <c r="AA46">
        <v>7.6735633129350402</v>
      </c>
      <c r="AB46">
        <v>5.64403807904518E-2</v>
      </c>
      <c r="AC46">
        <v>4.3208178408812598E-3</v>
      </c>
      <c r="AD46">
        <v>1.56668453940269</v>
      </c>
      <c r="AE46">
        <v>271.704768</v>
      </c>
      <c r="AF46">
        <v>351.680768</v>
      </c>
      <c r="AG46">
        <v>7.4739496531752998</v>
      </c>
      <c r="AH46">
        <v>8.7471916257630493</v>
      </c>
      <c r="AI46">
        <v>10.554821854031101</v>
      </c>
      <c r="AJ46">
        <v>3.1315820677359401E-3</v>
      </c>
      <c r="AK46">
        <v>3.3477019741199798E-3</v>
      </c>
      <c r="AL46">
        <v>4.5535797462887898E-3</v>
      </c>
      <c r="AM46">
        <v>177.47826470764599</v>
      </c>
      <c r="AN46">
        <v>2.0650444816401001</v>
      </c>
      <c r="AO46">
        <v>0.75302497837763804</v>
      </c>
      <c r="AP46">
        <v>577.00176639999995</v>
      </c>
      <c r="AQ46">
        <v>595.53076480000004</v>
      </c>
      <c r="AR46">
        <v>4.0434365669618204</v>
      </c>
      <c r="AS46">
        <v>4.6395869387513198</v>
      </c>
      <c r="AT46">
        <v>5.5691181789290098</v>
      </c>
      <c r="AU46">
        <v>2.69876577550679E-3</v>
      </c>
      <c r="AV46">
        <v>2.7036157692203601E-3</v>
      </c>
      <c r="AW46">
        <v>3.6629957943181599E-3</v>
      </c>
      <c r="AX46">
        <v>56.659271344299597</v>
      </c>
      <c r="AY46">
        <v>0.650228765819309</v>
      </c>
      <c r="AZ46">
        <v>0.234049572310225</v>
      </c>
      <c r="BA46">
        <v>621.64775680000002</v>
      </c>
      <c r="BB46">
        <v>640.27875840000002</v>
      </c>
      <c r="BC46">
        <v>4.0531604342968501</v>
      </c>
      <c r="BD46">
        <v>4.6500935410637103</v>
      </c>
      <c r="BE46">
        <v>5.5807910831036596</v>
      </c>
      <c r="BF46">
        <v>3.39540762330605E-3</v>
      </c>
      <c r="BG46">
        <v>3.5617936026750498E-3</v>
      </c>
      <c r="BH46">
        <v>4.7380293940708796E-3</v>
      </c>
      <c r="BI46">
        <v>57.659363015482597</v>
      </c>
      <c r="BJ46">
        <v>0.66149932829926805</v>
      </c>
      <c r="BK46">
        <v>0.23812575011019299</v>
      </c>
      <c r="BL46" s="1">
        <v>9.5077123928894499E-4</v>
      </c>
      <c r="BM46" s="42">
        <v>0.13999864796029499</v>
      </c>
      <c r="BN46" t="s">
        <v>1</v>
      </c>
      <c r="BO46" s="40">
        <f t="shared" si="8"/>
        <v>3.3576741840787738E-2</v>
      </c>
      <c r="BP46" s="40">
        <f t="shared" si="9"/>
        <v>1.6025459258758326</v>
      </c>
      <c r="BQ46" t="s">
        <v>1</v>
      </c>
      <c r="BR46">
        <v>-0.5</v>
      </c>
      <c r="BS46">
        <v>0.366289477686153</v>
      </c>
      <c r="BT46" s="1">
        <v>2.7325258851063001</v>
      </c>
      <c r="BU46">
        <v>0.367469757054187</v>
      </c>
      <c r="BV46" s="31">
        <f t="shared" si="5"/>
        <v>4.1771925517729667</v>
      </c>
      <c r="BW46" s="41">
        <f t="shared" si="6"/>
        <v>2.162590449171633</v>
      </c>
      <c r="BZ46" s="2">
        <v>-26.7819952490944</v>
      </c>
      <c r="CA46" s="42">
        <f t="shared" si="7"/>
        <v>-27.015762024485309</v>
      </c>
      <c r="CB46">
        <v>1.0817937741524</v>
      </c>
      <c r="CC46">
        <v>-40.087228802247203</v>
      </c>
      <c r="CD46">
        <v>1.0671619890948101</v>
      </c>
      <c r="CE46">
        <v>-40.4</v>
      </c>
      <c r="CF46">
        <v>1.06681798207179</v>
      </c>
      <c r="CG46" t="s">
        <v>1</v>
      </c>
      <c r="CH46" t="s">
        <v>112</v>
      </c>
      <c r="CI46">
        <v>95</v>
      </c>
      <c r="CK46" t="s">
        <v>54</v>
      </c>
      <c r="CL46" t="s">
        <v>59</v>
      </c>
      <c r="CM46">
        <v>19.678000000000001</v>
      </c>
    </row>
    <row r="47" spans="1:91">
      <c r="A47">
        <v>56</v>
      </c>
      <c r="B47">
        <v>97</v>
      </c>
      <c r="C47">
        <v>1</v>
      </c>
      <c r="D47">
        <v>13.4889984</v>
      </c>
      <c r="E47">
        <v>30.6589952</v>
      </c>
      <c r="F47">
        <v>17.1699968</v>
      </c>
      <c r="G47">
        <v>3.8101407899037198</v>
      </c>
      <c r="H47">
        <v>2.7933433507640899</v>
      </c>
      <c r="I47">
        <v>0.98632199465561898</v>
      </c>
      <c r="J47">
        <v>7.0228591234966206E-2</v>
      </c>
      <c r="K47">
        <v>5.4343796403821303E-2</v>
      </c>
      <c r="L47">
        <v>0.77991287382642904</v>
      </c>
      <c r="M47">
        <v>54.640313204711198</v>
      </c>
      <c r="N47">
        <v>0.40060265430140901</v>
      </c>
      <c r="O47">
        <v>3.7067188729495902E-2</v>
      </c>
      <c r="P47">
        <v>7.0379104874764495E-2</v>
      </c>
      <c r="Q47">
        <v>2</v>
      </c>
      <c r="R47">
        <v>138.04599039999999</v>
      </c>
      <c r="S47">
        <v>202.9079936</v>
      </c>
      <c r="T47">
        <v>64.862003200000004</v>
      </c>
      <c r="U47">
        <v>0.65661018789748005</v>
      </c>
      <c r="V47">
        <v>0.48211318170533002</v>
      </c>
      <c r="W47">
        <v>0.13947207899457501</v>
      </c>
      <c r="X47">
        <v>7.8484809784295201E-2</v>
      </c>
      <c r="Y47">
        <v>5.9875136333547303E-2</v>
      </c>
      <c r="Z47">
        <v>0.66331826940736405</v>
      </c>
      <c r="AA47">
        <v>14.107938749662299</v>
      </c>
      <c r="AB47">
        <v>0.103764593041362</v>
      </c>
      <c r="AC47">
        <v>1.04329884472517E-2</v>
      </c>
      <c r="AD47">
        <v>2.1513425213745099</v>
      </c>
      <c r="AE47">
        <v>274.30996479999999</v>
      </c>
      <c r="AF47">
        <v>358.9699584</v>
      </c>
      <c r="AG47">
        <v>9.0673640419436694</v>
      </c>
      <c r="AH47">
        <v>10.6229984655746</v>
      </c>
      <c r="AI47">
        <v>12.819597727116401</v>
      </c>
      <c r="AJ47">
        <v>3.0515542109266301E-3</v>
      </c>
      <c r="AK47">
        <v>3.23319361483939E-3</v>
      </c>
      <c r="AL47">
        <v>4.4147069287789201E-3</v>
      </c>
      <c r="AM47">
        <v>231.25351242028</v>
      </c>
      <c r="AN47">
        <v>2.68958658930989</v>
      </c>
      <c r="AO47">
        <v>0.98171363716624405</v>
      </c>
      <c r="AP47">
        <v>576.76095999999995</v>
      </c>
      <c r="AQ47">
        <v>595.3969664</v>
      </c>
      <c r="AR47">
        <v>4.0396982108207702</v>
      </c>
      <c r="AS47">
        <v>4.6338950817529501</v>
      </c>
      <c r="AT47">
        <v>5.5628179863774401</v>
      </c>
      <c r="AU47">
        <v>2.7958041069745098E-3</v>
      </c>
      <c r="AV47">
        <v>2.8696648126564001E-3</v>
      </c>
      <c r="AW47">
        <v>3.7320791395277198E-3</v>
      </c>
      <c r="AX47">
        <v>56.754944997253403</v>
      </c>
      <c r="AY47">
        <v>0.65129422722667096</v>
      </c>
      <c r="AZ47">
        <v>0.234445410024996</v>
      </c>
      <c r="BA47">
        <v>621.42496000000006</v>
      </c>
      <c r="BB47">
        <v>640.16596479999998</v>
      </c>
      <c r="BC47">
        <v>4.0614296537249199</v>
      </c>
      <c r="BD47">
        <v>4.6591443422570498</v>
      </c>
      <c r="BE47">
        <v>5.59122029599021</v>
      </c>
      <c r="BF47">
        <v>3.4302635698042899E-3</v>
      </c>
      <c r="BG47">
        <v>3.5745062932773801E-3</v>
      </c>
      <c r="BH47">
        <v>4.7981936292339497E-3</v>
      </c>
      <c r="BI47">
        <v>57.6950176468265</v>
      </c>
      <c r="BJ47">
        <v>0.661917699081779</v>
      </c>
      <c r="BK47">
        <v>0.23828661410478</v>
      </c>
      <c r="BL47" s="1">
        <v>1.9561182753201202E-3</v>
      </c>
      <c r="BM47" s="42">
        <v>0.18261088494045399</v>
      </c>
      <c r="BN47" t="s">
        <v>1</v>
      </c>
      <c r="BO47" s="40">
        <f t="shared" si="8"/>
        <v>7.2724845971593705E-2</v>
      </c>
      <c r="BP47" s="40">
        <f t="shared" si="9"/>
        <v>2.2005867206084671</v>
      </c>
      <c r="BQ47" t="s">
        <v>1</v>
      </c>
      <c r="BR47">
        <v>-0.5</v>
      </c>
      <c r="BS47">
        <v>0.366289477686153</v>
      </c>
      <c r="BT47" s="1">
        <v>2.6925258927672502</v>
      </c>
      <c r="BU47">
        <v>0.367455152186351</v>
      </c>
      <c r="BV47" s="31">
        <f t="shared" si="5"/>
        <v>4.1634592261005832</v>
      </c>
      <c r="BW47" s="41">
        <f t="shared" si="6"/>
        <v>2.1484674757424731</v>
      </c>
      <c r="BZ47" s="2">
        <v>-27.263219495286499</v>
      </c>
      <c r="CA47" s="42">
        <f t="shared" si="7"/>
        <v>-27.517179615847915</v>
      </c>
      <c r="CB47">
        <v>1.0812646465723801</v>
      </c>
      <c r="CC47">
        <v>-40.151061401762099</v>
      </c>
      <c r="CD47">
        <v>1.06709178185733</v>
      </c>
      <c r="CE47">
        <v>-40.4</v>
      </c>
      <c r="CF47">
        <v>1.06681798207179</v>
      </c>
      <c r="CG47" t="s">
        <v>1</v>
      </c>
      <c r="CH47" t="s">
        <v>113</v>
      </c>
      <c r="CI47">
        <v>97</v>
      </c>
      <c r="CK47" t="s">
        <v>54</v>
      </c>
      <c r="CL47" t="s">
        <v>59</v>
      </c>
      <c r="CM47">
        <v>18.692</v>
      </c>
    </row>
    <row r="48" spans="1:91">
      <c r="A48">
        <v>57</v>
      </c>
      <c r="B48">
        <v>99</v>
      </c>
      <c r="C48">
        <v>1</v>
      </c>
      <c r="D48">
        <v>13.451008</v>
      </c>
      <c r="E48">
        <v>30.621004800000001</v>
      </c>
      <c r="F48">
        <v>17.1699968</v>
      </c>
      <c r="G48">
        <v>3.8185291823093701</v>
      </c>
      <c r="H48">
        <v>2.79982419379574</v>
      </c>
      <c r="I48">
        <v>0.98555781157452804</v>
      </c>
      <c r="J48">
        <v>7.0289365039421903E-2</v>
      </c>
      <c r="K48">
        <v>5.4436150166366999E-2</v>
      </c>
      <c r="L48">
        <v>0.773778639739781</v>
      </c>
      <c r="M48">
        <v>54.783616358316301</v>
      </c>
      <c r="N48">
        <v>0.40165942554829498</v>
      </c>
      <c r="O48">
        <v>3.7105528332419403E-2</v>
      </c>
      <c r="P48">
        <v>0.122285843784214</v>
      </c>
      <c r="Q48">
        <v>2</v>
      </c>
      <c r="R48">
        <v>136.29100800000001</v>
      </c>
      <c r="S48">
        <v>207.9220096</v>
      </c>
      <c r="T48">
        <v>71.631001599999905</v>
      </c>
      <c r="U48">
        <v>1.17766824810483</v>
      </c>
      <c r="V48">
        <v>0.86703902269367294</v>
      </c>
      <c r="W48">
        <v>0.26194368714608002</v>
      </c>
      <c r="X48">
        <v>7.8015390637765497E-2</v>
      </c>
      <c r="Y48">
        <v>5.9560851403500599E-2</v>
      </c>
      <c r="Z48">
        <v>0.65960524741927995</v>
      </c>
      <c r="AA48">
        <v>25.474660841689499</v>
      </c>
      <c r="AB48">
        <v>0.187788994542368</v>
      </c>
      <c r="AC48">
        <v>2.2709781340462101E-2</v>
      </c>
      <c r="AD48">
        <v>3.2255040974559499</v>
      </c>
      <c r="AE48">
        <v>269.38369280000001</v>
      </c>
      <c r="AF48">
        <v>362.34268159999999</v>
      </c>
      <c r="AG48">
        <v>15.3036216121255</v>
      </c>
      <c r="AH48">
        <v>17.965284225226601</v>
      </c>
      <c r="AI48">
        <v>21.615651055885799</v>
      </c>
      <c r="AJ48">
        <v>2.9499109838256698E-3</v>
      </c>
      <c r="AK48">
        <v>3.1196502854058498E-3</v>
      </c>
      <c r="AL48">
        <v>4.2703290336888796E-3</v>
      </c>
      <c r="AM48">
        <v>408.615906916163</v>
      </c>
      <c r="AN48">
        <v>4.7529746429125996</v>
      </c>
      <c r="AO48">
        <v>1.73156082388003</v>
      </c>
      <c r="AP48">
        <v>576.50768640000001</v>
      </c>
      <c r="AQ48">
        <v>595.13968639999996</v>
      </c>
      <c r="AR48">
        <v>4.0458916845323998</v>
      </c>
      <c r="AS48">
        <v>4.6404798377548504</v>
      </c>
      <c r="AT48">
        <v>5.5705218093478397</v>
      </c>
      <c r="AU48">
        <v>3.3295396246084798E-3</v>
      </c>
      <c r="AV48">
        <v>3.48255306577493E-3</v>
      </c>
      <c r="AW48">
        <v>4.5642650392858503E-3</v>
      </c>
      <c r="AX48">
        <v>56.969015688891702</v>
      </c>
      <c r="AY48">
        <v>0.65368231577124802</v>
      </c>
      <c r="AZ48">
        <v>0.23531087130191899</v>
      </c>
      <c r="BA48">
        <v>621.27868160000003</v>
      </c>
      <c r="BB48">
        <v>639.91169279999997</v>
      </c>
      <c r="BC48">
        <v>4.0628275474375402</v>
      </c>
      <c r="BD48">
        <v>4.6612872754163899</v>
      </c>
      <c r="BE48">
        <v>5.59318421903507</v>
      </c>
      <c r="BF48">
        <v>3.8350146890440201E-3</v>
      </c>
      <c r="BG48">
        <v>4.0082520085146199E-3</v>
      </c>
      <c r="BH48">
        <v>5.41589945191597E-3</v>
      </c>
      <c r="BI48">
        <v>57.827733881249102</v>
      </c>
      <c r="BJ48">
        <v>0.66339916191846904</v>
      </c>
      <c r="BK48">
        <v>0.238814618053481</v>
      </c>
      <c r="BL48" s="1">
        <v>3.9057645643691499E-3</v>
      </c>
      <c r="BM48" s="42">
        <v>0.31462498114986898</v>
      </c>
      <c r="BN48" t="s">
        <v>1</v>
      </c>
      <c r="BO48" s="40">
        <f t="shared" si="8"/>
        <v>0.12636164056843732</v>
      </c>
      <c r="BP48" s="40">
        <f t="shared" si="9"/>
        <v>3.299335839648077</v>
      </c>
      <c r="BQ48" t="s">
        <v>1</v>
      </c>
      <c r="BR48">
        <v>-0.5</v>
      </c>
      <c r="BS48">
        <v>0.366289477686153</v>
      </c>
      <c r="BT48" s="1">
        <v>4.9333497332784102</v>
      </c>
      <c r="BU48">
        <v>0.36827331914511502</v>
      </c>
      <c r="BV48" s="31">
        <f t="shared" si="5"/>
        <v>6.4305497332784096</v>
      </c>
      <c r="BW48" s="41">
        <f t="shared" si="6"/>
        <v>4.4798808389861735</v>
      </c>
      <c r="BZ48" s="2">
        <v>-27.008940512731101</v>
      </c>
      <c r="CA48" s="42">
        <f t="shared" si="7"/>
        <v>-27.252230465891401</v>
      </c>
      <c r="CB48">
        <v>1.08154423839089</v>
      </c>
      <c r="CC48">
        <v>-40.195171694022598</v>
      </c>
      <c r="CD48">
        <v>1.0670432664356799</v>
      </c>
      <c r="CE48">
        <v>-40.4</v>
      </c>
      <c r="CF48">
        <v>1.06681798207179</v>
      </c>
      <c r="CG48" t="s">
        <v>1</v>
      </c>
      <c r="CH48" t="s">
        <v>114</v>
      </c>
      <c r="CI48">
        <v>99</v>
      </c>
      <c r="CK48" t="s">
        <v>54</v>
      </c>
      <c r="CL48" t="s">
        <v>59</v>
      </c>
      <c r="CM48">
        <v>21.48</v>
      </c>
    </row>
    <row r="49" spans="1:91">
      <c r="A49">
        <v>58</v>
      </c>
      <c r="B49">
        <v>101</v>
      </c>
      <c r="C49">
        <v>1</v>
      </c>
      <c r="D49">
        <v>13.715993599999999</v>
      </c>
      <c r="E49">
        <v>30.8829952</v>
      </c>
      <c r="F49">
        <v>17.167001599999999</v>
      </c>
      <c r="G49">
        <v>3.8175574428488299</v>
      </c>
      <c r="H49">
        <v>2.7984465015312501</v>
      </c>
      <c r="I49">
        <v>0.99067740678956695</v>
      </c>
      <c r="J49">
        <v>7.1361530711937002E-2</v>
      </c>
      <c r="K49">
        <v>5.5481346529009601E-2</v>
      </c>
      <c r="L49">
        <v>0.78401747445742898</v>
      </c>
      <c r="M49">
        <v>54.8006193822022</v>
      </c>
      <c r="N49">
        <v>0.401777731566134</v>
      </c>
      <c r="O49">
        <v>3.7238007900136198E-2</v>
      </c>
      <c r="P49">
        <v>0.58125757711104498</v>
      </c>
      <c r="Q49">
        <v>2</v>
      </c>
      <c r="R49">
        <v>135.7350016</v>
      </c>
      <c r="S49">
        <v>247.19699199999999</v>
      </c>
      <c r="T49">
        <v>111.461990399999</v>
      </c>
      <c r="U49">
        <v>3.6650853151166398</v>
      </c>
      <c r="V49">
        <v>2.7009052197428498</v>
      </c>
      <c r="W49">
        <v>0.82826873326726502</v>
      </c>
      <c r="X49">
        <v>7.4010933718320196E-2</v>
      </c>
      <c r="Y49">
        <v>5.6865995627127901E-2</v>
      </c>
      <c r="Z49">
        <v>0.66361851137535199</v>
      </c>
      <c r="AA49">
        <v>102.788114585809</v>
      </c>
      <c r="AB49">
        <v>0.75735783668526702</v>
      </c>
      <c r="AC49">
        <v>0.116933504240209</v>
      </c>
      <c r="AD49">
        <v>23.319473530719701</v>
      </c>
      <c r="AE49">
        <v>576.12293120000004</v>
      </c>
      <c r="AF49">
        <v>594.96593919999998</v>
      </c>
      <c r="AG49">
        <v>4.0903387795434796</v>
      </c>
      <c r="AH49">
        <v>4.6897187983087596</v>
      </c>
      <c r="AI49">
        <v>5.6275996886934196</v>
      </c>
      <c r="AJ49">
        <v>3.8480610810659802E-2</v>
      </c>
      <c r="AK49">
        <v>4.4318502138213103E-2</v>
      </c>
      <c r="AL49">
        <v>5.5053078319359398E-2</v>
      </c>
      <c r="AM49">
        <v>57.839947986495197</v>
      </c>
      <c r="AN49">
        <v>0.66321471154720402</v>
      </c>
      <c r="AO49">
        <v>0.238778564874811</v>
      </c>
      <c r="AP49">
        <v>620.77693439999996</v>
      </c>
      <c r="AQ49">
        <v>639.61294080000005</v>
      </c>
      <c r="AR49">
        <v>4.0957333000899299</v>
      </c>
      <c r="AS49">
        <v>4.6953138459781503</v>
      </c>
      <c r="AT49">
        <v>5.6361776961830596</v>
      </c>
      <c r="AU49">
        <v>3.3615982865555498E-2</v>
      </c>
      <c r="AV49">
        <v>3.86436129831772E-2</v>
      </c>
      <c r="AW49">
        <v>4.8089020381182401E-2</v>
      </c>
      <c r="AX49">
        <v>58.397772068988203</v>
      </c>
      <c r="AY49">
        <v>0.66955995674074797</v>
      </c>
      <c r="AZ49">
        <v>0.24106053561708099</v>
      </c>
      <c r="BL49" s="1">
        <v>1.69757051041666E-2</v>
      </c>
      <c r="BM49" s="42">
        <v>2.0799057934628902</v>
      </c>
      <c r="BN49" t="s">
        <v>1</v>
      </c>
      <c r="BO49" s="40">
        <f t="shared" si="8"/>
        <v>0.60063093783933175</v>
      </c>
      <c r="BP49" s="40">
        <f t="shared" si="9"/>
        <v>23.853255942942997</v>
      </c>
      <c r="BQ49" t="s">
        <v>1</v>
      </c>
      <c r="BR49">
        <v>-0.5</v>
      </c>
      <c r="BS49">
        <v>0.366289477686153</v>
      </c>
      <c r="BT49" s="1">
        <v>4.47845669221336</v>
      </c>
      <c r="BU49">
        <v>0.36810723022130099</v>
      </c>
      <c r="BV49" s="31">
        <f t="shared" si="5"/>
        <v>6.0019233588800267</v>
      </c>
      <c r="BW49" s="41">
        <f t="shared" si="6"/>
        <v>4.0390932947980653</v>
      </c>
      <c r="BZ49" s="2">
        <v>-40.324855794725103</v>
      </c>
      <c r="CA49" s="42">
        <f t="shared" si="7"/>
        <v>-41.12691408858781</v>
      </c>
      <c r="CB49">
        <v>1.0669006309948099</v>
      </c>
      <c r="CC49">
        <v>-40.4</v>
      </c>
      <c r="CD49">
        <v>1.06681798207179</v>
      </c>
      <c r="CG49" t="s">
        <v>1</v>
      </c>
      <c r="CH49" t="s">
        <v>115</v>
      </c>
      <c r="CI49">
        <v>101</v>
      </c>
      <c r="CK49" t="s">
        <v>54</v>
      </c>
      <c r="CL49" t="s">
        <v>59</v>
      </c>
      <c r="CM49">
        <v>19.640999999999998</v>
      </c>
    </row>
    <row r="50" spans="1:91">
      <c r="A50">
        <v>59</v>
      </c>
      <c r="B50">
        <v>103</v>
      </c>
      <c r="C50">
        <v>1</v>
      </c>
      <c r="D50">
        <v>13.5580032</v>
      </c>
      <c r="E50">
        <v>30.7210112</v>
      </c>
      <c r="F50">
        <v>17.163007999999898</v>
      </c>
      <c r="G50">
        <v>3.8301685526659002</v>
      </c>
      <c r="H50">
        <v>2.8085099645073202</v>
      </c>
      <c r="I50">
        <v>1.1170554750889701</v>
      </c>
      <c r="J50">
        <v>0.11035536108210101</v>
      </c>
      <c r="K50">
        <v>9.8173286556111697E-2</v>
      </c>
      <c r="L50">
        <v>0.94653219356343998</v>
      </c>
      <c r="M50">
        <v>54.993680999508598</v>
      </c>
      <c r="N50">
        <v>0.40326459188624397</v>
      </c>
      <c r="O50">
        <v>4.1939696979170299E-2</v>
      </c>
      <c r="P50">
        <v>0.11735303470405201</v>
      </c>
      <c r="Q50">
        <v>2</v>
      </c>
      <c r="R50">
        <v>137.98300159999999</v>
      </c>
      <c r="S50">
        <v>206.66501120000001</v>
      </c>
      <c r="T50">
        <v>68.682009600000001</v>
      </c>
      <c r="U50">
        <v>0.934446295155275</v>
      </c>
      <c r="V50">
        <v>0.68672815604135695</v>
      </c>
      <c r="W50">
        <v>0.240453099595</v>
      </c>
      <c r="X50">
        <v>0.110955001718913</v>
      </c>
      <c r="Y50">
        <v>9.6150894600279702E-2</v>
      </c>
      <c r="Z50">
        <v>0.81223794470510702</v>
      </c>
      <c r="AA50">
        <v>22.595239369607601</v>
      </c>
      <c r="AB50">
        <v>0.165720376965659</v>
      </c>
      <c r="AC50">
        <v>2.06312074429243E-2</v>
      </c>
      <c r="AD50">
        <v>4.96506081356336</v>
      </c>
      <c r="AE50">
        <v>272.25655039999998</v>
      </c>
      <c r="AF50">
        <v>376.44554240000002</v>
      </c>
      <c r="AG50">
        <v>18.909079644894401</v>
      </c>
      <c r="AH50">
        <v>22.185141785594102</v>
      </c>
      <c r="AI50">
        <v>26.621043114572501</v>
      </c>
      <c r="AJ50">
        <v>3.7139877806060997E-2</v>
      </c>
      <c r="AK50">
        <v>4.2870160405801598E-2</v>
      </c>
      <c r="AL50">
        <v>5.3067710098421497E-2</v>
      </c>
      <c r="AM50">
        <v>557.69459128950803</v>
      </c>
      <c r="AN50">
        <v>6.4793277503029598</v>
      </c>
      <c r="AO50">
        <v>2.3529986958902298</v>
      </c>
      <c r="AP50">
        <v>576.55255039999997</v>
      </c>
      <c r="AQ50">
        <v>595.08254720000002</v>
      </c>
      <c r="AR50">
        <v>4.0796403342922298</v>
      </c>
      <c r="AS50">
        <v>4.67833798985159</v>
      </c>
      <c r="AT50">
        <v>5.6144322395112702</v>
      </c>
      <c r="AU50">
        <v>5.13955181024758E-3</v>
      </c>
      <c r="AV50">
        <v>5.5558380164333603E-3</v>
      </c>
      <c r="AW50">
        <v>7.5663874932626902E-3</v>
      </c>
      <c r="AX50">
        <v>57.488788309047898</v>
      </c>
      <c r="AY50">
        <v>0.65944172718165905</v>
      </c>
      <c r="AZ50">
        <v>0.23735457320949499</v>
      </c>
      <c r="BA50">
        <v>621.26154240000005</v>
      </c>
      <c r="BB50">
        <v>639.89854720000005</v>
      </c>
      <c r="BC50">
        <v>4.0753631945597499</v>
      </c>
      <c r="BD50">
        <v>4.6725640180620802</v>
      </c>
      <c r="BE50">
        <v>5.6076680059886304</v>
      </c>
      <c r="BF50">
        <v>5.3230405051297898E-3</v>
      </c>
      <c r="BG50">
        <v>5.7664744963264103E-3</v>
      </c>
      <c r="BH50">
        <v>7.8419049069180201E-3</v>
      </c>
      <c r="BI50">
        <v>58.2256738468569</v>
      </c>
      <c r="BJ50">
        <v>0.66772903119090099</v>
      </c>
      <c r="BK50">
        <v>0.24033818512944899</v>
      </c>
      <c r="BL50" s="1">
        <v>3.2610146472451499E-3</v>
      </c>
      <c r="BM50" s="42">
        <v>0.421355556329298</v>
      </c>
      <c r="BN50" t="s">
        <v>1</v>
      </c>
      <c r="BO50" s="40">
        <f t="shared" si="8"/>
        <v>0.12126442057394621</v>
      </c>
      <c r="BP50" s="40">
        <f t="shared" si="9"/>
        <v>5.0787109838559301</v>
      </c>
      <c r="BQ50" t="s">
        <v>1</v>
      </c>
      <c r="BR50">
        <v>-0.5</v>
      </c>
      <c r="BS50">
        <v>0.366289477686153</v>
      </c>
      <c r="BT50" s="1">
        <v>-0.31203549739888797</v>
      </c>
      <c r="BU50">
        <v>0.36635810918595302</v>
      </c>
      <c r="BV50" s="31">
        <f t="shared" si="5"/>
        <v>1.2376978359344453</v>
      </c>
      <c r="BW50" s="41">
        <f t="shared" si="6"/>
        <v>-0.86030486091517466</v>
      </c>
      <c r="BZ50" s="2">
        <v>-27.739763754876101</v>
      </c>
      <c r="CA50" s="42">
        <f t="shared" si="7"/>
        <v>-28.013720836935327</v>
      </c>
      <c r="CB50">
        <v>1.0807406592684501</v>
      </c>
      <c r="CC50">
        <v>-40.154241449089703</v>
      </c>
      <c r="CD50">
        <v>1.0670882842322</v>
      </c>
      <c r="CE50">
        <v>-40.4</v>
      </c>
      <c r="CF50">
        <v>1.06681798207179</v>
      </c>
      <c r="CG50" t="s">
        <v>1</v>
      </c>
      <c r="CH50" t="s">
        <v>116</v>
      </c>
      <c r="CI50">
        <v>103</v>
      </c>
      <c r="CK50" t="s">
        <v>54</v>
      </c>
      <c r="CL50" t="s">
        <v>59</v>
      </c>
      <c r="CM50">
        <v>18.687999999999999</v>
      </c>
    </row>
    <row r="51" spans="1:91">
      <c r="A51">
        <v>61</v>
      </c>
      <c r="B51">
        <v>107</v>
      </c>
      <c r="C51">
        <v>1</v>
      </c>
      <c r="D51">
        <v>13.624000000000001</v>
      </c>
      <c r="E51">
        <v>30.7879936</v>
      </c>
      <c r="F51">
        <v>17.163993599999898</v>
      </c>
      <c r="G51">
        <v>3.8287952684870401</v>
      </c>
      <c r="H51">
        <v>2.8073154786339498</v>
      </c>
      <c r="I51">
        <v>1.0495882301447701</v>
      </c>
      <c r="J51">
        <v>7.3824258147844504E-2</v>
      </c>
      <c r="K51">
        <v>5.8080289526350699E-2</v>
      </c>
      <c r="L51">
        <v>0.84166355779320601</v>
      </c>
      <c r="M51">
        <v>54.9308064079353</v>
      </c>
      <c r="N51">
        <v>0.40276911203525601</v>
      </c>
      <c r="O51">
        <v>3.9404187636769297E-2</v>
      </c>
      <c r="P51">
        <v>0.10159310721816101</v>
      </c>
      <c r="Q51">
        <v>2</v>
      </c>
      <c r="R51">
        <v>139.0019968</v>
      </c>
      <c r="S51">
        <v>208.13500160000001</v>
      </c>
      <c r="T51">
        <v>69.133004799999995</v>
      </c>
      <c r="U51">
        <v>0.86535628617496696</v>
      </c>
      <c r="V51">
        <v>0.63680615390115702</v>
      </c>
      <c r="W51">
        <v>0.19922673962854501</v>
      </c>
      <c r="X51">
        <v>8.1124938449329095E-2</v>
      </c>
      <c r="Y51">
        <v>6.2741778561684003E-2</v>
      </c>
      <c r="Z51">
        <v>0.71452120644594597</v>
      </c>
      <c r="AA51">
        <v>19.003616349310999</v>
      </c>
      <c r="AB51">
        <v>0.13998803119786199</v>
      </c>
      <c r="AC51">
        <v>1.6182157696245598E-2</v>
      </c>
      <c r="AD51">
        <v>3.2469256652430798</v>
      </c>
      <c r="AE51">
        <v>272.68634880000002</v>
      </c>
      <c r="AF51">
        <v>366.48135680000001</v>
      </c>
      <c r="AG51">
        <v>13.508800306022099</v>
      </c>
      <c r="AH51">
        <v>15.851770314507499</v>
      </c>
      <c r="AI51">
        <v>19.052824597055999</v>
      </c>
      <c r="AJ51">
        <v>4.4195371081179099E-3</v>
      </c>
      <c r="AK51">
        <v>4.8407434443586903E-3</v>
      </c>
      <c r="AL51">
        <v>6.5203196088545103E-3</v>
      </c>
      <c r="AM51">
        <v>357.47728896147902</v>
      </c>
      <c r="AN51">
        <v>4.1596256517596597</v>
      </c>
      <c r="AO51">
        <v>1.51308980292488</v>
      </c>
      <c r="AP51">
        <v>576.59335680000004</v>
      </c>
      <c r="AQ51">
        <v>595.12235520000002</v>
      </c>
      <c r="AR51">
        <v>4.0726860362529997</v>
      </c>
      <c r="AS51">
        <v>4.6716693152237596</v>
      </c>
      <c r="AT51">
        <v>5.6039888252255396</v>
      </c>
      <c r="AU51">
        <v>3.9657105005207203E-3</v>
      </c>
      <c r="AV51">
        <v>4.2346612322412503E-3</v>
      </c>
      <c r="AW51">
        <v>5.6593967699905302E-3</v>
      </c>
      <c r="AX51">
        <v>57.254902605024697</v>
      </c>
      <c r="AY51">
        <v>0.65691444270487598</v>
      </c>
      <c r="AZ51">
        <v>0.236382565025956</v>
      </c>
      <c r="BA51">
        <v>621.29935360000002</v>
      </c>
      <c r="BB51">
        <v>639.93434879999995</v>
      </c>
      <c r="BC51">
        <v>4.0735811698768396</v>
      </c>
      <c r="BD51">
        <v>4.6725217313947498</v>
      </c>
      <c r="BE51">
        <v>5.6056490776726298</v>
      </c>
      <c r="BF51">
        <v>4.4540837085399899E-3</v>
      </c>
      <c r="BG51">
        <v>4.7762105003645904E-3</v>
      </c>
      <c r="BH51">
        <v>6.4404036084247098E-3</v>
      </c>
      <c r="BI51">
        <v>58.013725869022998</v>
      </c>
      <c r="BJ51">
        <v>0.66546751328597697</v>
      </c>
      <c r="BK51">
        <v>0.23947263990033299</v>
      </c>
      <c r="BL51" s="1">
        <v>2.8477000057330801E-3</v>
      </c>
      <c r="BM51" s="42">
        <v>0.27795088876298302</v>
      </c>
      <c r="BN51" t="s">
        <v>1</v>
      </c>
      <c r="BO51" s="40">
        <f t="shared" si="8"/>
        <v>0.10497921346631957</v>
      </c>
      <c r="BP51" s="40">
        <f t="shared" si="9"/>
        <v>3.3212477468123756</v>
      </c>
      <c r="BQ51" t="s">
        <v>1</v>
      </c>
      <c r="BR51">
        <v>-0.5</v>
      </c>
      <c r="BS51">
        <v>0.366289477686153</v>
      </c>
      <c r="BT51" s="1">
        <v>4.14693519699538</v>
      </c>
      <c r="BU51">
        <v>0.36798618592719901</v>
      </c>
      <c r="BV51" s="31">
        <f t="shared" si="5"/>
        <v>5.7492018636620461</v>
      </c>
      <c r="BW51" s="41">
        <f t="shared" si="6"/>
        <v>3.7792014778350147</v>
      </c>
      <c r="BZ51" s="2">
        <v>-26.507147905821</v>
      </c>
      <c r="CA51" s="42">
        <f t="shared" si="7"/>
        <v>-26.729381415139319</v>
      </c>
      <c r="CB51">
        <v>1.08209597855826</v>
      </c>
      <c r="CC51">
        <v>-40.169629840686198</v>
      </c>
      <c r="CD51">
        <v>1.0670713590638701</v>
      </c>
      <c r="CE51">
        <v>-40.4</v>
      </c>
      <c r="CF51">
        <v>1.06681798207179</v>
      </c>
      <c r="CG51" t="s">
        <v>1</v>
      </c>
      <c r="CH51" t="s">
        <v>118</v>
      </c>
      <c r="CI51">
        <v>107</v>
      </c>
      <c r="CK51" t="s">
        <v>54</v>
      </c>
      <c r="CL51" t="s">
        <v>59</v>
      </c>
      <c r="CM51">
        <v>18.850999999999999</v>
      </c>
    </row>
    <row r="52" spans="1:91">
      <c r="A52">
        <v>62</v>
      </c>
      <c r="B52">
        <v>109</v>
      </c>
      <c r="C52">
        <v>1</v>
      </c>
      <c r="D52">
        <v>13.709004800000001</v>
      </c>
      <c r="E52">
        <v>30.878003199999998</v>
      </c>
      <c r="F52">
        <v>17.1689984</v>
      </c>
      <c r="G52">
        <v>3.8275482327176999</v>
      </c>
      <c r="H52">
        <v>2.8072666103566299</v>
      </c>
      <c r="I52">
        <v>1.0350903562334299</v>
      </c>
      <c r="J52">
        <v>7.3097099679409597E-2</v>
      </c>
      <c r="K52">
        <v>5.7278250006625099E-2</v>
      </c>
      <c r="L52">
        <v>0.82104230501188002</v>
      </c>
      <c r="M52">
        <v>54.917311224026598</v>
      </c>
      <c r="N52">
        <v>0.40267469583371801</v>
      </c>
      <c r="O52">
        <v>3.8845386093840202E-2</v>
      </c>
      <c r="P52">
        <v>8.0938349253352193E-2</v>
      </c>
      <c r="Q52">
        <v>2</v>
      </c>
      <c r="R52">
        <v>138.57699840000001</v>
      </c>
      <c r="S52">
        <v>209.68600319999999</v>
      </c>
      <c r="T52">
        <v>71.109004799999894</v>
      </c>
      <c r="U52">
        <v>0.76143962552535704</v>
      </c>
      <c r="V52">
        <v>0.55953777106645497</v>
      </c>
      <c r="W52">
        <v>0.17381456932886299</v>
      </c>
      <c r="X52">
        <v>8.0144980494504303E-2</v>
      </c>
      <c r="Y52">
        <v>6.18543821633879E-2</v>
      </c>
      <c r="Z52">
        <v>0.69923863425797395</v>
      </c>
      <c r="AA52">
        <v>17.776747339170001</v>
      </c>
      <c r="AB52">
        <v>0.130847995344688</v>
      </c>
      <c r="AC52">
        <v>1.4568390814798901E-2</v>
      </c>
      <c r="AD52">
        <v>2.9956348302309501</v>
      </c>
      <c r="AE52">
        <v>273.03805440000002</v>
      </c>
      <c r="AF52">
        <v>373.309056</v>
      </c>
      <c r="AG52">
        <v>13.3471344734543</v>
      </c>
      <c r="AH52">
        <v>15.6526209391366</v>
      </c>
      <c r="AI52">
        <v>18.832216172154201</v>
      </c>
      <c r="AJ52">
        <v>4.0688759885792597E-3</v>
      </c>
      <c r="AK52">
        <v>4.4287152789819198E-3</v>
      </c>
      <c r="AL52">
        <v>5.8796790972524904E-3</v>
      </c>
      <c r="AM52">
        <v>375.51758356590898</v>
      </c>
      <c r="AN52">
        <v>4.3639850498339197</v>
      </c>
      <c r="AO52">
        <v>1.5899126408773501</v>
      </c>
      <c r="AP52">
        <v>576.749056</v>
      </c>
      <c r="AQ52">
        <v>595.38406399999997</v>
      </c>
      <c r="AR52">
        <v>4.0756978696534896</v>
      </c>
      <c r="AS52">
        <v>4.6759517310013896</v>
      </c>
      <c r="AT52">
        <v>5.6096886002215598</v>
      </c>
      <c r="AU52">
        <v>3.8497203881013601E-3</v>
      </c>
      <c r="AV52">
        <v>4.0488845525183002E-3</v>
      </c>
      <c r="AW52">
        <v>5.4481287076959097E-3</v>
      </c>
      <c r="AX52">
        <v>57.411051591951399</v>
      </c>
      <c r="AY52">
        <v>0.65876184327390697</v>
      </c>
      <c r="AZ52">
        <v>0.23703579764957899</v>
      </c>
      <c r="BA52">
        <v>621.44405759999995</v>
      </c>
      <c r="BB52">
        <v>640.0790528</v>
      </c>
      <c r="BC52">
        <v>4.0767137578437298</v>
      </c>
      <c r="BD52">
        <v>4.6756784443316102</v>
      </c>
      <c r="BE52">
        <v>5.6095343699613496</v>
      </c>
      <c r="BF52">
        <v>4.3218295123484797E-3</v>
      </c>
      <c r="BG52">
        <v>4.5987158933304198E-3</v>
      </c>
      <c r="BH52">
        <v>6.16214900025724E-3</v>
      </c>
      <c r="BI52">
        <v>58.0578414471576</v>
      </c>
      <c r="BJ52">
        <v>0.66600185634056197</v>
      </c>
      <c r="BK52">
        <v>0.23965444541692599</v>
      </c>
      <c r="BL52" s="1">
        <v>2.54554540049611E-3</v>
      </c>
      <c r="BM52" s="42">
        <v>0.28772732249101601</v>
      </c>
      <c r="BN52" t="s">
        <v>1</v>
      </c>
      <c r="BO52" s="40">
        <f t="shared" si="8"/>
        <v>8.3636030795209593E-2</v>
      </c>
      <c r="BP52" s="40">
        <f t="shared" si="9"/>
        <v>3.0642048682171987</v>
      </c>
      <c r="BQ52" t="s">
        <v>1</v>
      </c>
      <c r="BR52">
        <v>-0.5</v>
      </c>
      <c r="BS52">
        <v>0.366289477686153</v>
      </c>
      <c r="BT52" s="1">
        <v>3.3501006435787599</v>
      </c>
      <c r="BU52">
        <v>0.36769524649714203</v>
      </c>
      <c r="BV52" s="31">
        <f t="shared" si="5"/>
        <v>4.9786339769120929</v>
      </c>
      <c r="BW52" s="41">
        <f t="shared" si="6"/>
        <v>2.9867707112787745</v>
      </c>
      <c r="BZ52" s="2">
        <v>-27.888908152422601</v>
      </c>
      <c r="CA52" s="42">
        <f t="shared" si="7"/>
        <v>-28.169123697815159</v>
      </c>
      <c r="CB52">
        <v>1.0805766654468301</v>
      </c>
      <c r="CC52">
        <v>-40.1275280982249</v>
      </c>
      <c r="CD52">
        <v>1.0671176653241301</v>
      </c>
      <c r="CE52">
        <v>-40.4</v>
      </c>
      <c r="CF52">
        <v>1.06681798207179</v>
      </c>
      <c r="CG52" t="s">
        <v>1</v>
      </c>
      <c r="CH52" t="s">
        <v>119</v>
      </c>
      <c r="CI52">
        <v>109</v>
      </c>
      <c r="CK52" t="s">
        <v>54</v>
      </c>
      <c r="CL52" t="s">
        <v>59</v>
      </c>
      <c r="CM52">
        <v>21.151</v>
      </c>
    </row>
    <row r="53" spans="1:91">
      <c r="A53">
        <v>63</v>
      </c>
      <c r="B53">
        <v>111</v>
      </c>
      <c r="C53">
        <v>1</v>
      </c>
      <c r="D53">
        <v>13.789004800000001</v>
      </c>
      <c r="E53">
        <v>30.952000000000002</v>
      </c>
      <c r="F53">
        <v>17.162995200000001</v>
      </c>
      <c r="G53">
        <v>3.8250843104121999</v>
      </c>
      <c r="H53">
        <v>2.80412227358639</v>
      </c>
      <c r="I53">
        <v>1.02538576476968</v>
      </c>
      <c r="J53">
        <v>7.3170049195755302E-2</v>
      </c>
      <c r="K53">
        <v>5.7254330596798401E-2</v>
      </c>
      <c r="L53">
        <v>0.81333236405643305</v>
      </c>
      <c r="M53">
        <v>54.812163749279897</v>
      </c>
      <c r="N53">
        <v>0.40189883108074997</v>
      </c>
      <c r="O53">
        <v>3.8503735447950403E-2</v>
      </c>
      <c r="P53">
        <v>0.17531707504459701</v>
      </c>
      <c r="Q53">
        <v>2</v>
      </c>
      <c r="R53">
        <v>138.2450048</v>
      </c>
      <c r="S53">
        <v>215.70300159999999</v>
      </c>
      <c r="T53">
        <v>77.457996799999904</v>
      </c>
      <c r="U53">
        <v>1.2564076029339299</v>
      </c>
      <c r="V53">
        <v>0.92470082476200799</v>
      </c>
      <c r="W53">
        <v>0.30154721970517401</v>
      </c>
      <c r="X53">
        <v>7.9602423408165701E-2</v>
      </c>
      <c r="Y53">
        <v>6.13462684600918E-2</v>
      </c>
      <c r="Z53">
        <v>0.69073621331894097</v>
      </c>
      <c r="AA53">
        <v>30.832867330427501</v>
      </c>
      <c r="AB53">
        <v>0.22711209373152</v>
      </c>
      <c r="AC53">
        <v>2.92037344758737E-2</v>
      </c>
      <c r="AD53">
        <v>4.5448176724932496</v>
      </c>
      <c r="AE53">
        <v>272.204928</v>
      </c>
      <c r="AF53">
        <v>377.96492799999999</v>
      </c>
      <c r="AG53">
        <v>16.390625308029701</v>
      </c>
      <c r="AH53">
        <v>19.225248502570501</v>
      </c>
      <c r="AI53">
        <v>23.136662133006801</v>
      </c>
      <c r="AJ53">
        <v>3.8584529917235202E-3</v>
      </c>
      <c r="AK53">
        <v>4.1561214810321096E-3</v>
      </c>
      <c r="AL53">
        <v>5.7127902622843398E-3</v>
      </c>
      <c r="AM53">
        <v>488.44216290229002</v>
      </c>
      <c r="AN53">
        <v>5.6790499296469701</v>
      </c>
      <c r="AO53">
        <v>2.0671747798459399</v>
      </c>
      <c r="AP53">
        <v>576.87792639999998</v>
      </c>
      <c r="AQ53">
        <v>595.50992640000004</v>
      </c>
      <c r="AR53">
        <v>4.0721728146576197</v>
      </c>
      <c r="AS53">
        <v>4.6716413201431504</v>
      </c>
      <c r="AT53">
        <v>5.6036278584165897</v>
      </c>
      <c r="AU53">
        <v>4.23459347497427E-3</v>
      </c>
      <c r="AV53">
        <v>4.4662018890265099E-3</v>
      </c>
      <c r="AW53">
        <v>5.9737591280646799E-3</v>
      </c>
      <c r="AX53">
        <v>57.262560666747298</v>
      </c>
      <c r="AY53">
        <v>0.65705142157527296</v>
      </c>
      <c r="AZ53">
        <v>0.236415161366197</v>
      </c>
      <c r="BA53">
        <v>621.58192640000004</v>
      </c>
      <c r="BB53">
        <v>640.21592320000002</v>
      </c>
      <c r="BC53">
        <v>4.0859826636731196</v>
      </c>
      <c r="BD53">
        <v>4.68661609884761</v>
      </c>
      <c r="BE53">
        <v>5.6217522897568601</v>
      </c>
      <c r="BF53">
        <v>4.6235137389296502E-3</v>
      </c>
      <c r="BG53">
        <v>4.9853208904592902E-3</v>
      </c>
      <c r="BH53">
        <v>6.5944203316215299E-3</v>
      </c>
      <c r="BI53">
        <v>58.140143209583599</v>
      </c>
      <c r="BJ53">
        <v>0.66693969777902196</v>
      </c>
      <c r="BK53">
        <v>0.23998397495475601</v>
      </c>
      <c r="BL53" s="1">
        <v>4.7317345466581203E-3</v>
      </c>
      <c r="BM53" s="42">
        <v>0.37460912272388802</v>
      </c>
      <c r="BN53" t="s">
        <v>1</v>
      </c>
      <c r="BO53" s="40">
        <f t="shared" si="8"/>
        <v>0.18116040693464897</v>
      </c>
      <c r="BP53" s="40">
        <f t="shared" si="9"/>
        <v>4.6488484833579395</v>
      </c>
      <c r="BQ53" t="s">
        <v>1</v>
      </c>
      <c r="BR53">
        <v>-0.5</v>
      </c>
      <c r="BS53">
        <v>0.366289477686153</v>
      </c>
      <c r="BT53" s="1">
        <v>4.0823863267065397</v>
      </c>
      <c r="BU53">
        <v>0.3679626179719</v>
      </c>
      <c r="BV53" s="31">
        <f t="shared" si="5"/>
        <v>5.7371863267065395</v>
      </c>
      <c r="BW53" s="41">
        <f t="shared" si="6"/>
        <v>3.7668450309547845</v>
      </c>
      <c r="BZ53" s="2">
        <v>-27.362824154735701</v>
      </c>
      <c r="CA53" s="42">
        <f t="shared" si="7"/>
        <v>-27.620963930176863</v>
      </c>
      <c r="CB53">
        <v>1.0811551260876999</v>
      </c>
      <c r="CC53">
        <v>-40.1285171029661</v>
      </c>
      <c r="CD53">
        <v>1.0671165775522899</v>
      </c>
      <c r="CE53">
        <v>-40.4</v>
      </c>
      <c r="CF53">
        <v>1.06681798207179</v>
      </c>
      <c r="CG53" t="s">
        <v>1</v>
      </c>
      <c r="CH53" t="s">
        <v>120</v>
      </c>
      <c r="CI53">
        <v>111</v>
      </c>
      <c r="CK53" t="s">
        <v>54</v>
      </c>
      <c r="CL53" t="s">
        <v>59</v>
      </c>
      <c r="CM53">
        <v>18.151</v>
      </c>
    </row>
    <row r="54" spans="1:91">
      <c r="A54">
        <v>64</v>
      </c>
      <c r="B54">
        <v>113</v>
      </c>
      <c r="C54">
        <v>1</v>
      </c>
      <c r="D54">
        <v>13.6819968</v>
      </c>
      <c r="E54">
        <v>30.846988799999998</v>
      </c>
      <c r="F54">
        <v>17.164991999999899</v>
      </c>
      <c r="G54">
        <v>3.82753519937503</v>
      </c>
      <c r="H54">
        <v>2.8064325422263598</v>
      </c>
      <c r="I54">
        <v>1.02589277888321</v>
      </c>
      <c r="J54">
        <v>7.3311505320422798E-2</v>
      </c>
      <c r="K54">
        <v>5.7466573570436497E-2</v>
      </c>
      <c r="L54">
        <v>0.81090053105821203</v>
      </c>
      <c r="M54">
        <v>54.888610584066001</v>
      </c>
      <c r="N54">
        <v>0.40246399717738701</v>
      </c>
      <c r="O54">
        <v>3.8560989756377999E-2</v>
      </c>
      <c r="P54">
        <v>0.18333267463262801</v>
      </c>
      <c r="Q54">
        <v>2</v>
      </c>
      <c r="R54">
        <v>137.81498880000001</v>
      </c>
      <c r="S54">
        <v>218.50499840000001</v>
      </c>
      <c r="T54">
        <v>80.690009599999996</v>
      </c>
      <c r="U54">
        <v>1.3227263626683701</v>
      </c>
      <c r="V54">
        <v>0.973155608220309</v>
      </c>
      <c r="W54">
        <v>0.31587988305819298</v>
      </c>
      <c r="X54">
        <v>7.9503991548036598E-2</v>
      </c>
      <c r="Y54">
        <v>6.1441434602835299E-2</v>
      </c>
      <c r="Z54">
        <v>0.69132902839633104</v>
      </c>
      <c r="AA54">
        <v>32.583710492698899</v>
      </c>
      <c r="AB54">
        <v>0.239946749692726</v>
      </c>
      <c r="AC54">
        <v>3.1353616398679299E-2</v>
      </c>
      <c r="AD54">
        <v>4.3657681121248899</v>
      </c>
      <c r="AE54">
        <v>272.01230079999999</v>
      </c>
      <c r="AF54">
        <v>379.53630720000001</v>
      </c>
      <c r="AG54">
        <v>15.8228874555096</v>
      </c>
      <c r="AH54">
        <v>18.558833065227098</v>
      </c>
      <c r="AI54">
        <v>22.327700247837601</v>
      </c>
      <c r="AJ54">
        <v>4.03553108206088E-3</v>
      </c>
      <c r="AK54">
        <v>4.4098334926971497E-3</v>
      </c>
      <c r="AL54">
        <v>5.9070377254835599E-3</v>
      </c>
      <c r="AM54">
        <v>476.01598674481602</v>
      </c>
      <c r="AN54">
        <v>5.5349502316860404</v>
      </c>
      <c r="AO54">
        <v>2.0145210363177899</v>
      </c>
      <c r="AP54">
        <v>576.46630400000004</v>
      </c>
      <c r="AQ54">
        <v>595.10129919999997</v>
      </c>
      <c r="AR54">
        <v>4.0815800277256802</v>
      </c>
      <c r="AS54">
        <v>4.6824069152131704</v>
      </c>
      <c r="AT54">
        <v>5.6173147707274902</v>
      </c>
      <c r="AU54">
        <v>4.5731185393787302E-3</v>
      </c>
      <c r="AV54">
        <v>4.9014132711905599E-3</v>
      </c>
      <c r="AW54">
        <v>6.4976634843607502E-3</v>
      </c>
      <c r="AX54">
        <v>57.352803151049699</v>
      </c>
      <c r="AY54">
        <v>0.65809347262002005</v>
      </c>
      <c r="AZ54">
        <v>0.23679365610414699</v>
      </c>
      <c r="BA54">
        <v>621.24631039999997</v>
      </c>
      <c r="BB54">
        <v>639.98430719999999</v>
      </c>
      <c r="BC54">
        <v>4.0892334081153496</v>
      </c>
      <c r="BD54">
        <v>4.6904561873734396</v>
      </c>
      <c r="BE54">
        <v>5.6275421488598596</v>
      </c>
      <c r="BF54">
        <v>4.9417612810684197E-3</v>
      </c>
      <c r="BG54">
        <v>5.3161252523795501E-3</v>
      </c>
      <c r="BH54">
        <v>7.0874627651115202E-3</v>
      </c>
      <c r="BI54">
        <v>58.536727448257601</v>
      </c>
      <c r="BJ54">
        <v>0.67151224686932298</v>
      </c>
      <c r="BK54">
        <v>0.24163017889944699</v>
      </c>
      <c r="BL54" s="1">
        <v>5.03394313034463E-3</v>
      </c>
      <c r="BM54" s="42">
        <v>0.366095864674779</v>
      </c>
      <c r="BN54" t="s">
        <v>1</v>
      </c>
      <c r="BO54" s="40">
        <f t="shared" si="8"/>
        <v>0.18944316708692427</v>
      </c>
      <c r="BP54" s="40">
        <f t="shared" si="9"/>
        <v>4.4657004811394643</v>
      </c>
      <c r="BQ54" t="s">
        <v>1</v>
      </c>
      <c r="BR54">
        <v>-0.5</v>
      </c>
      <c r="BS54">
        <v>0.366289477686153</v>
      </c>
      <c r="BT54" s="1">
        <v>3.8118835224194498</v>
      </c>
      <c r="BU54">
        <v>0.367863852404061</v>
      </c>
      <c r="BV54" s="31">
        <f t="shared" si="5"/>
        <v>5.4929501890861161</v>
      </c>
      <c r="BW54" s="41">
        <f t="shared" si="6"/>
        <v>3.5156793217638818</v>
      </c>
      <c r="BZ54" s="2">
        <v>-27.3251937489859</v>
      </c>
      <c r="CA54" s="42">
        <f t="shared" si="7"/>
        <v>-27.581754460657468</v>
      </c>
      <c r="CB54">
        <v>1.08119650269737</v>
      </c>
      <c r="CC54">
        <v>-40.1533475264551</v>
      </c>
      <c r="CD54">
        <v>1.06708926742711</v>
      </c>
      <c r="CE54">
        <v>-40.4</v>
      </c>
      <c r="CF54">
        <v>1.06681798207179</v>
      </c>
      <c r="CG54" t="s">
        <v>1</v>
      </c>
      <c r="CH54" t="s">
        <v>121</v>
      </c>
      <c r="CI54">
        <v>113</v>
      </c>
      <c r="CK54" t="s">
        <v>54</v>
      </c>
      <c r="CL54" t="s">
        <v>59</v>
      </c>
      <c r="CM54">
        <v>18.466000000000001</v>
      </c>
    </row>
    <row r="55" spans="1:91">
      <c r="A55">
        <v>65</v>
      </c>
      <c r="B55">
        <v>115</v>
      </c>
      <c r="C55">
        <v>1</v>
      </c>
      <c r="D55">
        <v>13.803008</v>
      </c>
      <c r="E55">
        <v>30.864000000000001</v>
      </c>
      <c r="F55">
        <v>17.060991999999999</v>
      </c>
      <c r="G55">
        <v>3.8264822147000199</v>
      </c>
      <c r="H55">
        <v>2.8055299544584802</v>
      </c>
      <c r="I55">
        <v>1.0254765014622</v>
      </c>
      <c r="J55">
        <v>7.3880763346799799E-2</v>
      </c>
      <c r="K55">
        <v>5.8112646300651799E-2</v>
      </c>
      <c r="L55">
        <v>0.80924959181049005</v>
      </c>
      <c r="M55">
        <v>54.924315674775997</v>
      </c>
      <c r="N55">
        <v>0.40271809062497399</v>
      </c>
      <c r="O55">
        <v>3.85039170663245E-2</v>
      </c>
      <c r="P55">
        <v>3.1358133451509597E-2</v>
      </c>
      <c r="Q55">
        <v>2</v>
      </c>
      <c r="R55">
        <v>138.62300160000001</v>
      </c>
      <c r="S55">
        <v>190.6940032</v>
      </c>
      <c r="T55">
        <v>52.071001599999903</v>
      </c>
      <c r="U55">
        <v>0.36211819234230602</v>
      </c>
      <c r="V55">
        <v>0.26562756157755102</v>
      </c>
      <c r="W55">
        <v>7.0947348765017001E-2</v>
      </c>
      <c r="X55">
        <v>8.1716690553533602E-2</v>
      </c>
      <c r="Y55">
        <v>6.3204803662522194E-2</v>
      </c>
      <c r="Z55">
        <v>0.69275269878633405</v>
      </c>
      <c r="AA55">
        <v>7.1818377451033504</v>
      </c>
      <c r="AB55">
        <v>5.2598375665195797E-2</v>
      </c>
      <c r="AC55">
        <v>4.1693488861255599E-3</v>
      </c>
      <c r="AD55">
        <v>1.2895130375425501</v>
      </c>
      <c r="AE55">
        <v>274.31939840000001</v>
      </c>
      <c r="AF55">
        <v>358.04939519999999</v>
      </c>
      <c r="AG55">
        <v>5.5399986978005202</v>
      </c>
      <c r="AH55">
        <v>6.4696282817742299</v>
      </c>
      <c r="AI55">
        <v>7.8090643611518198</v>
      </c>
      <c r="AJ55">
        <v>4.65608341218456E-3</v>
      </c>
      <c r="AK55">
        <v>5.0868458903763998E-3</v>
      </c>
      <c r="AL55">
        <v>6.7588057590107602E-3</v>
      </c>
      <c r="AM55">
        <v>137.036450520709</v>
      </c>
      <c r="AN55">
        <v>1.5933137458508799</v>
      </c>
      <c r="AO55">
        <v>0.58059229814750002</v>
      </c>
      <c r="AP55">
        <v>576.48739839999996</v>
      </c>
      <c r="AQ55">
        <v>595.01739520000001</v>
      </c>
      <c r="AR55">
        <v>4.0700974602416098</v>
      </c>
      <c r="AS55">
        <v>4.66920273324763</v>
      </c>
      <c r="AT55">
        <v>5.6011169657472202</v>
      </c>
      <c r="AU55">
        <v>3.1701492464882301E-3</v>
      </c>
      <c r="AV55">
        <v>3.2484869263824001E-3</v>
      </c>
      <c r="AW55">
        <v>4.2976101267822699E-3</v>
      </c>
      <c r="AX55">
        <v>57.133245398157101</v>
      </c>
      <c r="AY55">
        <v>0.65571034266910799</v>
      </c>
      <c r="AZ55">
        <v>0.23592426079889001</v>
      </c>
      <c r="BA55">
        <v>621.16538879999996</v>
      </c>
      <c r="BB55">
        <v>639.80239359999996</v>
      </c>
      <c r="BC55">
        <v>4.0798817824083597</v>
      </c>
      <c r="BD55">
        <v>4.6813328779313901</v>
      </c>
      <c r="BE55">
        <v>5.6158577888978298</v>
      </c>
      <c r="BF55">
        <v>3.8396867771386201E-3</v>
      </c>
      <c r="BG55">
        <v>4.0285955815356003E-3</v>
      </c>
      <c r="BH55">
        <v>5.3739932785076697E-3</v>
      </c>
      <c r="BI55">
        <v>57.999415339731598</v>
      </c>
      <c r="BJ55">
        <v>0.66546470269339997</v>
      </c>
      <c r="BK55">
        <v>0.23944186827178801</v>
      </c>
      <c r="BL55" s="1">
        <v>8.7306069289432996E-4</v>
      </c>
      <c r="BM55" s="42">
        <v>0.10964420865743001</v>
      </c>
      <c r="BN55" t="s">
        <v>1</v>
      </c>
      <c r="BO55" s="40">
        <f t="shared" si="8"/>
        <v>3.2403302503999733E-2</v>
      </c>
      <c r="BP55" s="40">
        <f t="shared" si="9"/>
        <v>1.3190299723423893</v>
      </c>
      <c r="BQ55" t="s">
        <v>1</v>
      </c>
      <c r="BR55">
        <v>-0.5</v>
      </c>
      <c r="BS55">
        <v>0.366289477686153</v>
      </c>
      <c r="BT55" s="1">
        <v>-1.64945972687302</v>
      </c>
      <c r="BU55">
        <v>0.36586977327077802</v>
      </c>
      <c r="BV55" s="31">
        <f t="shared" si="5"/>
        <v>5.7873606460313143E-2</v>
      </c>
      <c r="BW55" s="41">
        <f t="shared" si="6"/>
        <v>-2.0736035652085616</v>
      </c>
      <c r="BZ55" s="2">
        <v>-27.608481287117002</v>
      </c>
      <c r="CA55" s="42">
        <f t="shared" si="7"/>
        <v>-27.876929436059758</v>
      </c>
      <c r="CB55">
        <v>1.0808850123037801</v>
      </c>
      <c r="CC55">
        <v>-40.120709665405997</v>
      </c>
      <c r="CD55">
        <v>1.0671251646800799</v>
      </c>
      <c r="CE55">
        <v>-40.4</v>
      </c>
      <c r="CF55">
        <v>1.06681798207179</v>
      </c>
      <c r="CG55" t="s">
        <v>1</v>
      </c>
      <c r="CH55" t="s">
        <v>122</v>
      </c>
      <c r="CI55">
        <v>115</v>
      </c>
      <c r="CK55" t="s">
        <v>54</v>
      </c>
      <c r="CL55" t="s">
        <v>59</v>
      </c>
      <c r="CM55">
        <v>18.724</v>
      </c>
    </row>
    <row r="56" spans="1:91">
      <c r="A56">
        <v>67</v>
      </c>
      <c r="B56">
        <v>117</v>
      </c>
      <c r="C56">
        <v>1</v>
      </c>
      <c r="D56">
        <v>13.416</v>
      </c>
      <c r="E56">
        <v>30.579993600000002</v>
      </c>
      <c r="F56">
        <v>17.163993600000001</v>
      </c>
      <c r="G56">
        <v>3.8321092476515202</v>
      </c>
      <c r="H56">
        <v>2.8099293469162001</v>
      </c>
      <c r="I56">
        <v>1.0184624613279101</v>
      </c>
      <c r="J56">
        <v>7.2753283126332099E-2</v>
      </c>
      <c r="K56">
        <v>5.6702332981317202E-2</v>
      </c>
      <c r="L56">
        <v>0.82279480394526505</v>
      </c>
      <c r="M56">
        <v>55.318457682181297</v>
      </c>
      <c r="N56">
        <v>0.40557514827275698</v>
      </c>
      <c r="O56">
        <v>3.8408370008295001E-2</v>
      </c>
      <c r="P56">
        <v>0.35030126059324701</v>
      </c>
      <c r="AD56">
        <v>20.818208041666399</v>
      </c>
      <c r="AE56">
        <v>575.93803519999994</v>
      </c>
      <c r="AF56">
        <v>594.77703680000002</v>
      </c>
      <c r="AG56">
        <v>4.1144237318464096</v>
      </c>
      <c r="AH56">
        <v>4.7177876877767098</v>
      </c>
      <c r="AI56">
        <v>5.6601209765257101</v>
      </c>
      <c r="AJ56">
        <v>4.01778113446144E-2</v>
      </c>
      <c r="AK56">
        <v>4.6204393949378302E-2</v>
      </c>
      <c r="AL56">
        <v>5.7381543499520599E-2</v>
      </c>
      <c r="AM56">
        <v>58.062728352414602</v>
      </c>
      <c r="AN56">
        <v>0.66583113336856903</v>
      </c>
      <c r="AO56">
        <v>0.23964814580295399</v>
      </c>
      <c r="AP56">
        <v>620.61404159999995</v>
      </c>
      <c r="AQ56">
        <v>639.45703679999997</v>
      </c>
      <c r="AR56">
        <v>4.1079286977210101</v>
      </c>
      <c r="AS56">
        <v>4.7098806839073797</v>
      </c>
      <c r="AT56">
        <v>5.6504905718338501</v>
      </c>
      <c r="AU56">
        <v>3.5194388708196502E-2</v>
      </c>
      <c r="AV56">
        <v>4.0408754196243603E-2</v>
      </c>
      <c r="AW56">
        <v>5.0374390470028799E-2</v>
      </c>
      <c r="AX56">
        <v>58.695711749327799</v>
      </c>
      <c r="AY56">
        <v>0.67302125665351997</v>
      </c>
      <c r="AZ56">
        <v>0.24222496777702501</v>
      </c>
      <c r="BL56" s="1">
        <v>9.6998188087339902E-3</v>
      </c>
      <c r="BM56" s="42">
        <v>1.76047958861742</v>
      </c>
      <c r="BN56" t="s">
        <v>1</v>
      </c>
      <c r="BO56" s="40">
        <f t="shared" si="8"/>
        <v>0.36197682914028778</v>
      </c>
      <c r="BP56" s="40">
        <f t="shared" si="9"/>
        <v>21.294736522980898</v>
      </c>
      <c r="BQ56" t="s">
        <v>1</v>
      </c>
      <c r="BR56">
        <v>-0.5</v>
      </c>
      <c r="BS56">
        <v>0.366289477686153</v>
      </c>
      <c r="BT56" s="1"/>
      <c r="BV56" s="31"/>
      <c r="BZ56">
        <v>-58.424984568587398</v>
      </c>
      <c r="CA56" s="42">
        <f t="shared" si="7"/>
        <v>-59.986568490789509</v>
      </c>
      <c r="CB56">
        <v>1.0469888363580699</v>
      </c>
      <c r="CC56" s="2">
        <v>-40.300576080396702</v>
      </c>
      <c r="CD56">
        <v>1.0669273355160001</v>
      </c>
      <c r="CE56">
        <v>-40.4</v>
      </c>
      <c r="CF56">
        <v>1.06681798207179</v>
      </c>
      <c r="CG56" t="s">
        <v>1</v>
      </c>
      <c r="CH56" t="s">
        <v>124</v>
      </c>
      <c r="CI56">
        <v>117</v>
      </c>
      <c r="CK56" t="s">
        <v>54</v>
      </c>
      <c r="CL56" t="s">
        <v>59</v>
      </c>
      <c r="CM56">
        <v>18.622</v>
      </c>
    </row>
    <row r="57" spans="1:91">
      <c r="A57">
        <v>68</v>
      </c>
      <c r="B57">
        <v>121</v>
      </c>
      <c r="C57">
        <v>1</v>
      </c>
      <c r="D57">
        <v>13.7669888</v>
      </c>
      <c r="E57">
        <v>30.826995199999999</v>
      </c>
      <c r="F57">
        <v>17.060006399999999</v>
      </c>
      <c r="G57">
        <v>3.8459218890704299</v>
      </c>
      <c r="H57">
        <v>2.8193953002507701</v>
      </c>
      <c r="I57">
        <v>1.1274684977624601</v>
      </c>
      <c r="J57">
        <v>0.114761282217761</v>
      </c>
      <c r="K57">
        <v>0.10284686170195501</v>
      </c>
      <c r="L57">
        <v>0.96281553408253095</v>
      </c>
      <c r="M57">
        <v>55.203180768950503</v>
      </c>
      <c r="N57">
        <v>0.40480424657934599</v>
      </c>
      <c r="O57">
        <v>4.2255617668358697E-2</v>
      </c>
      <c r="P57">
        <v>0.27073371180155797</v>
      </c>
      <c r="Q57">
        <v>2</v>
      </c>
      <c r="R57">
        <v>137.84</v>
      </c>
      <c r="S57">
        <v>243.64899840000001</v>
      </c>
      <c r="T57">
        <v>105.80899839999999</v>
      </c>
      <c r="U57">
        <v>1.53160118485194</v>
      </c>
      <c r="V57">
        <v>1.12379357594656</v>
      </c>
      <c r="W57">
        <v>0.41409470649075197</v>
      </c>
      <c r="X57">
        <v>0.113573162380069</v>
      </c>
      <c r="Y57">
        <v>9.9297218473679394E-2</v>
      </c>
      <c r="Z57">
        <v>0.82724133461460603</v>
      </c>
      <c r="AA57">
        <v>54.1482222905695</v>
      </c>
      <c r="AB57">
        <v>0.39714261375903898</v>
      </c>
      <c r="AC57">
        <v>6.1399526736899301E-2</v>
      </c>
      <c r="AD57">
        <v>8.2242838142232202</v>
      </c>
      <c r="AE57">
        <v>272.56252160000003</v>
      </c>
      <c r="AF57">
        <v>432.27051519999998</v>
      </c>
      <c r="AG57">
        <v>21.727573875057899</v>
      </c>
      <c r="AH57">
        <v>25.356099484113599</v>
      </c>
      <c r="AI57">
        <v>30.604048554172898</v>
      </c>
      <c r="AJ57">
        <v>4.3215969041766902E-2</v>
      </c>
      <c r="AK57">
        <v>4.9902065552265402E-2</v>
      </c>
      <c r="AL57">
        <v>6.1811233831649201E-2</v>
      </c>
      <c r="AM57">
        <v>1009.75666002389</v>
      </c>
      <c r="AN57">
        <v>11.7209028798933</v>
      </c>
      <c r="AO57">
        <v>4.2579241012947904</v>
      </c>
      <c r="AP57">
        <v>576.64152320000005</v>
      </c>
      <c r="AQ57">
        <v>595.27751679999994</v>
      </c>
      <c r="AR57">
        <v>4.1071829135205302</v>
      </c>
      <c r="AS57">
        <v>4.7092663634173304</v>
      </c>
      <c r="AT57">
        <v>5.6518227136553802</v>
      </c>
      <c r="AU57">
        <v>1.03696063144713E-2</v>
      </c>
      <c r="AV57">
        <v>1.16168557372961E-2</v>
      </c>
      <c r="AW57">
        <v>1.5231082596715099E-2</v>
      </c>
      <c r="AX57">
        <v>57.963640402658598</v>
      </c>
      <c r="AY57">
        <v>0.66474079321628898</v>
      </c>
      <c r="AZ57">
        <v>0.23923540076361299</v>
      </c>
      <c r="BA57">
        <v>621.32952320000004</v>
      </c>
      <c r="BB57">
        <v>640.16551679999998</v>
      </c>
      <c r="BC57">
        <v>4.1131962826492297</v>
      </c>
      <c r="BD57">
        <v>4.7163630352566601</v>
      </c>
      <c r="BE57">
        <v>5.6569988359698504</v>
      </c>
      <c r="BF57">
        <v>9.4785531411761392E-3</v>
      </c>
      <c r="BG57">
        <v>1.0600023956972999E-2</v>
      </c>
      <c r="BH57">
        <v>1.39637182567164E-2</v>
      </c>
      <c r="BI57">
        <v>59.1629392112361</v>
      </c>
      <c r="BJ57">
        <v>0.67838551346225795</v>
      </c>
      <c r="BK57">
        <v>0.24415134833424201</v>
      </c>
      <c r="BL57" s="1">
        <v>8.1407054814256197E-3</v>
      </c>
      <c r="BM57" s="42">
        <v>0.75523745961932798</v>
      </c>
      <c r="BN57" t="s">
        <v>1</v>
      </c>
      <c r="BO57" s="40">
        <f t="shared" si="8"/>
        <v>0.27975728769386515</v>
      </c>
      <c r="BP57" s="40">
        <f t="shared" si="9"/>
        <v>8.4125375519151167</v>
      </c>
      <c r="BQ57" t="s">
        <v>1</v>
      </c>
      <c r="BR57">
        <v>-0.5</v>
      </c>
      <c r="BS57">
        <v>0.366289477686153</v>
      </c>
      <c r="BT57" s="1">
        <v>-0.31280910123121503</v>
      </c>
      <c r="BU57">
        <v>0.36635782672009298</v>
      </c>
      <c r="BV57" s="31">
        <f>-$BQ$110*A57+BT57</f>
        <v>1.473324232102118</v>
      </c>
      <c r="BW57" s="41">
        <f>$BW$115*BV57+$BW$116</f>
        <v>-0.6179931724232528</v>
      </c>
      <c r="BZ57" s="2">
        <v>-28.5193294283225</v>
      </c>
      <c r="CA57" s="42">
        <f t="shared" si="7"/>
        <v>-28.825998990792986</v>
      </c>
      <c r="CB57">
        <v>1.07988347085252</v>
      </c>
      <c r="CC57">
        <v>-40.239647657033501</v>
      </c>
      <c r="CD57">
        <v>1.06699434877693</v>
      </c>
      <c r="CE57">
        <v>-40.4</v>
      </c>
      <c r="CF57">
        <v>1.06681798207179</v>
      </c>
      <c r="CG57" t="s">
        <v>1</v>
      </c>
      <c r="CH57" t="s">
        <v>125</v>
      </c>
      <c r="CI57">
        <v>121</v>
      </c>
      <c r="CK57" t="s">
        <v>54</v>
      </c>
      <c r="CL57" t="s">
        <v>59</v>
      </c>
      <c r="CM57">
        <v>20.222000000000001</v>
      </c>
    </row>
    <row r="58" spans="1:91">
      <c r="A58">
        <v>69</v>
      </c>
      <c r="B58">
        <v>123</v>
      </c>
      <c r="C58">
        <v>1</v>
      </c>
      <c r="D58">
        <v>13.524006399999999</v>
      </c>
      <c r="E58">
        <v>30.6920064</v>
      </c>
      <c r="F58">
        <v>17.167999999999999</v>
      </c>
      <c r="G58">
        <v>3.8383937721586299</v>
      </c>
      <c r="H58">
        <v>2.8147597703665101</v>
      </c>
      <c r="I58">
        <v>1.10720689123292</v>
      </c>
      <c r="J58">
        <v>8.1187171323029494E-2</v>
      </c>
      <c r="K58">
        <v>6.6201824739935702E-2</v>
      </c>
      <c r="L58">
        <v>0.90661013119814804</v>
      </c>
      <c r="M58">
        <v>55.087442436942297</v>
      </c>
      <c r="N58">
        <v>0.40392513657988199</v>
      </c>
      <c r="O58">
        <v>4.1603713615575702E-2</v>
      </c>
      <c r="P58">
        <v>0.19048306978413801</v>
      </c>
      <c r="Q58">
        <v>2</v>
      </c>
      <c r="R58">
        <v>137.55199999999999</v>
      </c>
      <c r="S58">
        <v>231.94900480000001</v>
      </c>
      <c r="T58">
        <v>94.397004800000005</v>
      </c>
      <c r="U58">
        <v>0.97277951457873901</v>
      </c>
      <c r="V58">
        <v>0.71616315848763701</v>
      </c>
      <c r="W58">
        <v>0.26742044625762201</v>
      </c>
      <c r="X58">
        <v>8.54062121277082E-2</v>
      </c>
      <c r="Y58">
        <v>6.8397797809885696E-2</v>
      </c>
      <c r="Z58">
        <v>0.77269000716797498</v>
      </c>
      <c r="AA58">
        <v>38.670082801491297</v>
      </c>
      <c r="AB58">
        <v>0.284699643703901</v>
      </c>
      <c r="AC58">
        <v>3.9626544648423398E-2</v>
      </c>
      <c r="AD58">
        <v>7.9653898261809104</v>
      </c>
      <c r="AE58">
        <v>269.42167039999998</v>
      </c>
      <c r="AF58">
        <v>416.78067199999998</v>
      </c>
      <c r="AG58">
        <v>21.251286151012302</v>
      </c>
      <c r="AH58">
        <v>24.8330060126384</v>
      </c>
      <c r="AI58">
        <v>29.917463338218301</v>
      </c>
      <c r="AJ58">
        <v>9.7976466302400408E-3</v>
      </c>
      <c r="AK58">
        <v>1.10880148416622E-2</v>
      </c>
      <c r="AL58">
        <v>1.43243889893401E-2</v>
      </c>
      <c r="AM58">
        <v>991.01192862158405</v>
      </c>
      <c r="AN58">
        <v>11.5055574557322</v>
      </c>
      <c r="AO58">
        <v>4.1790279351217396</v>
      </c>
      <c r="AP58">
        <v>576.49566719999996</v>
      </c>
      <c r="AQ58">
        <v>595.12766720000002</v>
      </c>
      <c r="AR58">
        <v>4.10791133409891</v>
      </c>
      <c r="AS58">
        <v>4.7098743102062901</v>
      </c>
      <c r="AT58">
        <v>5.6503627891711199</v>
      </c>
      <c r="AU58">
        <v>6.3228245513202502E-3</v>
      </c>
      <c r="AV58">
        <v>6.9574553509484799E-3</v>
      </c>
      <c r="AW58">
        <v>9.3576042941801805E-3</v>
      </c>
      <c r="AX58">
        <v>57.847894586581901</v>
      </c>
      <c r="AY58">
        <v>0.66345705062212701</v>
      </c>
      <c r="AZ58">
        <v>0.238769451964496</v>
      </c>
      <c r="BA58">
        <v>621.19166719999998</v>
      </c>
      <c r="BB58">
        <v>639.82666240000003</v>
      </c>
      <c r="BC58">
        <v>4.1097040705165497</v>
      </c>
      <c r="BD58">
        <v>4.7123501307857101</v>
      </c>
      <c r="BE58">
        <v>5.6548554636199801</v>
      </c>
      <c r="BF58">
        <v>6.2963181087852798E-3</v>
      </c>
      <c r="BG58">
        <v>6.8648748234799101E-3</v>
      </c>
      <c r="BH58">
        <v>9.3373751650125299E-3</v>
      </c>
      <c r="BI58">
        <v>58.607390135600198</v>
      </c>
      <c r="BJ58">
        <v>0.67204415262903505</v>
      </c>
      <c r="BK58">
        <v>0.24186087165609399</v>
      </c>
      <c r="BL58" s="1">
        <v>5.8196973724242897E-3</v>
      </c>
      <c r="BM58" s="42">
        <v>0.74321896560949896</v>
      </c>
      <c r="BN58" t="s">
        <v>1</v>
      </c>
      <c r="BO58" s="40">
        <f t="shared" si="8"/>
        <v>0.19683188547081035</v>
      </c>
      <c r="BP58" s="40">
        <f t="shared" si="9"/>
        <v>8.1477174842267424</v>
      </c>
      <c r="BQ58" t="s">
        <v>1</v>
      </c>
      <c r="BR58">
        <v>-0.5</v>
      </c>
      <c r="BS58">
        <v>0.366289477686153</v>
      </c>
      <c r="BT58" s="1">
        <v>3.5669473158908001</v>
      </c>
      <c r="BU58">
        <v>0.36777442150414402</v>
      </c>
      <c r="BV58" s="31">
        <f>-$BQ$110*A58+BT58</f>
        <v>5.3793473158907998</v>
      </c>
      <c r="BW58" s="41">
        <f>$BW$115*BV58+$BW$116</f>
        <v>3.3988532595348335</v>
      </c>
      <c r="BZ58" s="2">
        <v>-28.362479989254702</v>
      </c>
      <c r="CA58" s="42">
        <f t="shared" si="7"/>
        <v>-28.662567766023489</v>
      </c>
      <c r="CB58">
        <v>1.0800559392633999</v>
      </c>
      <c r="CC58">
        <v>-40.217485330118699</v>
      </c>
      <c r="CD58">
        <v>1.0670187244023399</v>
      </c>
      <c r="CE58">
        <v>-40.4</v>
      </c>
      <c r="CF58">
        <v>1.06681798207179</v>
      </c>
      <c r="CG58" t="s">
        <v>1</v>
      </c>
      <c r="CH58" t="s">
        <v>126</v>
      </c>
      <c r="CI58">
        <v>123</v>
      </c>
      <c r="CK58" t="s">
        <v>54</v>
      </c>
      <c r="CL58" t="s">
        <v>59</v>
      </c>
      <c r="CM58">
        <v>20.547000000000001</v>
      </c>
    </row>
    <row r="59" spans="1:91">
      <c r="A59">
        <v>70</v>
      </c>
      <c r="B59">
        <v>127</v>
      </c>
      <c r="C59">
        <v>1</v>
      </c>
      <c r="D59">
        <v>13.9190016</v>
      </c>
      <c r="E59">
        <v>31.0860032</v>
      </c>
      <c r="F59">
        <v>17.167001599999999</v>
      </c>
      <c r="G59">
        <v>3.8388646160614002</v>
      </c>
      <c r="H59">
        <v>2.81471653613188</v>
      </c>
      <c r="I59">
        <v>1.0968377815417401</v>
      </c>
      <c r="J59">
        <v>7.6184550687964994E-2</v>
      </c>
      <c r="K59">
        <v>6.0703546294711301E-2</v>
      </c>
      <c r="L59">
        <v>0.89123828263925398</v>
      </c>
      <c r="M59">
        <v>55.083907006480999</v>
      </c>
      <c r="N59">
        <v>0.40390819842829601</v>
      </c>
      <c r="O59">
        <v>4.1181415524864602E-2</v>
      </c>
      <c r="P59">
        <v>0.115526366538581</v>
      </c>
      <c r="Q59">
        <v>2</v>
      </c>
      <c r="R59">
        <v>139.00999680000001</v>
      </c>
      <c r="S59">
        <v>217.80700160000001</v>
      </c>
      <c r="T59">
        <v>78.797004799999996</v>
      </c>
      <c r="U59">
        <v>0.80414515315222501</v>
      </c>
      <c r="V59">
        <v>0.59191150702585504</v>
      </c>
      <c r="W59">
        <v>0.21108768741238701</v>
      </c>
      <c r="X59">
        <v>8.1507298024105002E-2</v>
      </c>
      <c r="Y59">
        <v>6.3788148102351006E-2</v>
      </c>
      <c r="Z59">
        <v>0.75376679321075901</v>
      </c>
      <c r="AA59">
        <v>25.013471066140202</v>
      </c>
      <c r="AB59">
        <v>0.184102592862665</v>
      </c>
      <c r="AC59">
        <v>2.2764469425861699E-2</v>
      </c>
      <c r="AD59">
        <v>5.3103343286902298</v>
      </c>
      <c r="AE59">
        <v>271.30324480000002</v>
      </c>
      <c r="AF59">
        <v>394.95824640000001</v>
      </c>
      <c r="AG59">
        <v>18.8994788366603</v>
      </c>
      <c r="AH59">
        <v>22.1148176053909</v>
      </c>
      <c r="AI59">
        <v>26.609866794126599</v>
      </c>
      <c r="AJ59">
        <v>5.2892081469793897E-3</v>
      </c>
      <c r="AK59">
        <v>5.7759242554346699E-3</v>
      </c>
      <c r="AL59">
        <v>7.9785336913701099E-3</v>
      </c>
      <c r="AM59">
        <v>671.83495936607301</v>
      </c>
      <c r="AN59">
        <v>7.8016322864473198</v>
      </c>
      <c r="AO59">
        <v>2.8358670977675802</v>
      </c>
      <c r="AP59">
        <v>576.81324800000004</v>
      </c>
      <c r="AQ59">
        <v>595.34224640000002</v>
      </c>
      <c r="AR59">
        <v>4.1028975533524497</v>
      </c>
      <c r="AS59">
        <v>4.7055969562104396</v>
      </c>
      <c r="AT59">
        <v>5.6457388279495202</v>
      </c>
      <c r="AU59">
        <v>5.1188053595745001E-3</v>
      </c>
      <c r="AV59">
        <v>5.5526844997498496E-3</v>
      </c>
      <c r="AW59">
        <v>7.5883177380281098E-3</v>
      </c>
      <c r="AX59">
        <v>57.748607341880899</v>
      </c>
      <c r="AY59">
        <v>0.66237579321374096</v>
      </c>
      <c r="AZ59">
        <v>0.23837738745620701</v>
      </c>
      <c r="BA59">
        <v>621.53624319999994</v>
      </c>
      <c r="BB59">
        <v>640.17224959999999</v>
      </c>
      <c r="BC59">
        <v>4.1052170080002996</v>
      </c>
      <c r="BD59">
        <v>4.7078521622381002</v>
      </c>
      <c r="BE59">
        <v>5.6484580275661598</v>
      </c>
      <c r="BF59">
        <v>5.3788747298719498E-3</v>
      </c>
      <c r="BG59">
        <v>5.8403068450912903E-3</v>
      </c>
      <c r="BH59">
        <v>7.9177404130911996E-3</v>
      </c>
      <c r="BI59">
        <v>58.527752401383701</v>
      </c>
      <c r="BJ59">
        <v>0.671169535738671</v>
      </c>
      <c r="BK59">
        <v>0.241543119122647</v>
      </c>
      <c r="BL59" s="1">
        <v>3.5984815384091898E-3</v>
      </c>
      <c r="BM59" s="42">
        <v>0.50515628081363995</v>
      </c>
      <c r="BN59" t="s">
        <v>1</v>
      </c>
      <c r="BO59" s="40">
        <f t="shared" si="8"/>
        <v>0.11937686941495552</v>
      </c>
      <c r="BP59" s="40">
        <f t="shared" si="9"/>
        <v>5.4318878047559114</v>
      </c>
      <c r="BQ59" t="s">
        <v>1</v>
      </c>
      <c r="BR59">
        <v>-0.5</v>
      </c>
      <c r="BS59">
        <v>0.366289477686153</v>
      </c>
      <c r="BT59" s="1">
        <v>3.2537909449728</v>
      </c>
      <c r="BU59">
        <v>0.36766008188183502</v>
      </c>
      <c r="BV59" s="31">
        <f>-$BQ$110*A59+BT59</f>
        <v>5.0924576116394666</v>
      </c>
      <c r="BW59" s="41">
        <f>$BW$115*BV59+$BW$116</f>
        <v>3.1038237985799579</v>
      </c>
      <c r="BZ59" s="2">
        <v>-28.231107569206699</v>
      </c>
      <c r="CA59" s="42">
        <f t="shared" si="7"/>
        <v>-28.525682638241193</v>
      </c>
      <c r="CB59">
        <v>1.0802003932063799</v>
      </c>
      <c r="CC59">
        <v>-40.1884370693937</v>
      </c>
      <c r="CD59">
        <v>1.06705067362508</v>
      </c>
      <c r="CE59">
        <v>-40.4</v>
      </c>
      <c r="CF59">
        <v>1.06681798207179</v>
      </c>
      <c r="CG59" t="s">
        <v>1</v>
      </c>
      <c r="CH59" t="s">
        <v>127</v>
      </c>
      <c r="CI59">
        <v>127</v>
      </c>
      <c r="CK59" t="s">
        <v>54</v>
      </c>
      <c r="CL59" t="s">
        <v>59</v>
      </c>
      <c r="CM59">
        <v>20.948</v>
      </c>
    </row>
    <row r="60" spans="1:91" s="31" customFormat="1">
      <c r="A60" s="31">
        <v>71</v>
      </c>
      <c r="B60" s="31">
        <v>129</v>
      </c>
      <c r="C60" s="31">
        <v>1</v>
      </c>
      <c r="D60" s="31">
        <v>13.651007999999999</v>
      </c>
      <c r="E60" s="31">
        <v>30.813004800000002</v>
      </c>
      <c r="F60" s="31">
        <v>17.161996800000001</v>
      </c>
      <c r="G60" s="31">
        <v>3.84177431854157</v>
      </c>
      <c r="H60" s="31">
        <v>2.81713497968643</v>
      </c>
      <c r="I60" s="31">
        <v>1.08319953390562</v>
      </c>
      <c r="J60" s="31">
        <v>7.4464153195667196E-2</v>
      </c>
      <c r="K60" s="31">
        <v>5.8878319185349103E-2</v>
      </c>
      <c r="L60" s="31">
        <v>0.86838676893429601</v>
      </c>
      <c r="M60" s="31">
        <v>55.135455057295502</v>
      </c>
      <c r="N60" s="31">
        <v>0.40430276925502101</v>
      </c>
      <c r="O60" s="31">
        <v>4.0688665054084097E-2</v>
      </c>
      <c r="P60" s="31">
        <v>0.31479787583504398</v>
      </c>
      <c r="AD60" s="31">
        <v>10.3422760879105</v>
      </c>
      <c r="AE60" s="31">
        <v>576.58074880000004</v>
      </c>
      <c r="AF60" s="31">
        <v>595.21274879999999</v>
      </c>
      <c r="AG60" s="31">
        <v>4.1145939064838997</v>
      </c>
      <c r="AH60" s="31">
        <v>4.71742175665588</v>
      </c>
      <c r="AI60" s="31">
        <v>5.6608322954160499</v>
      </c>
      <c r="AJ60" s="31">
        <v>7.4446712297956104E-3</v>
      </c>
      <c r="AK60" s="31">
        <v>8.2290338597577894E-3</v>
      </c>
      <c r="AL60" s="31">
        <v>1.0942683073875401E-2</v>
      </c>
      <c r="AM60" s="31">
        <v>58.048221458277801</v>
      </c>
      <c r="AN60" s="31">
        <v>0.66572025199706397</v>
      </c>
      <c r="AO60" s="31">
        <v>0.23958758018545301</v>
      </c>
      <c r="AP60" s="31">
        <v>621.59375360000001</v>
      </c>
      <c r="AQ60" s="31">
        <v>640.22775039999999</v>
      </c>
      <c r="AR60" s="31">
        <v>4.1294019678786498</v>
      </c>
      <c r="AS60" s="31">
        <v>4.7347849927083701</v>
      </c>
      <c r="AT60" s="31">
        <v>5.67922077736484</v>
      </c>
      <c r="AU60" s="31">
        <v>7.1167842915928004E-3</v>
      </c>
      <c r="AV60" s="31">
        <v>7.7951936123925097E-3</v>
      </c>
      <c r="AW60" s="31">
        <v>1.05318091742094E-2</v>
      </c>
      <c r="AX60" s="31">
        <v>58.764112864373303</v>
      </c>
      <c r="AY60" s="31">
        <v>0.67381586755331402</v>
      </c>
      <c r="AZ60" s="31">
        <v>0.242490368197396</v>
      </c>
      <c r="BL60" s="1">
        <v>8.8468608552033298E-3</v>
      </c>
      <c r="BM60" s="42">
        <v>0.88764489328061402</v>
      </c>
      <c r="BN60" s="31" t="s">
        <v>1</v>
      </c>
      <c r="BO60" s="40">
        <f t="shared" si="8"/>
        <v>0.3252901137777518</v>
      </c>
      <c r="BP60" s="40">
        <f t="shared" si="9"/>
        <v>10.57901063814867</v>
      </c>
      <c r="BQ60" s="31" t="s">
        <v>1</v>
      </c>
      <c r="BR60" s="31">
        <v>-0.5</v>
      </c>
      <c r="BS60" s="31">
        <v>0.366289477686153</v>
      </c>
      <c r="BZ60" s="31">
        <v>-29.237824746861602</v>
      </c>
      <c r="CA60" s="42">
        <f t="shared" si="7"/>
        <v>-29.57464412843505</v>
      </c>
      <c r="CB60" s="31">
        <v>1.07909342051952</v>
      </c>
      <c r="CC60" s="31">
        <v>-40.2330237105054</v>
      </c>
      <c r="CD60" s="31">
        <v>1.06700163424239</v>
      </c>
      <c r="CE60" s="31">
        <v>-40.4</v>
      </c>
      <c r="CF60" s="31">
        <v>1.06681798207179</v>
      </c>
      <c r="CG60" s="31" t="s">
        <v>1</v>
      </c>
      <c r="CH60" s="31" t="s">
        <v>128</v>
      </c>
      <c r="CI60" s="31">
        <v>129</v>
      </c>
      <c r="CK60" s="31" t="s">
        <v>54</v>
      </c>
      <c r="CL60" s="31" t="s">
        <v>59</v>
      </c>
      <c r="CM60" s="31">
        <v>18.899999999999999</v>
      </c>
    </row>
    <row r="61" spans="1:91" s="31" customFormat="1">
      <c r="A61" s="31">
        <v>73</v>
      </c>
      <c r="B61" s="31">
        <v>131</v>
      </c>
      <c r="C61" s="31">
        <v>1</v>
      </c>
      <c r="D61" s="31">
        <v>13.624000000000001</v>
      </c>
      <c r="E61" s="31">
        <v>30.785996799999999</v>
      </c>
      <c r="F61" s="31">
        <v>17.161996799999901</v>
      </c>
      <c r="G61" s="31">
        <v>3.8445391991637901</v>
      </c>
      <c r="H61" s="31">
        <v>2.8190364057782502</v>
      </c>
      <c r="I61" s="31">
        <v>1.07914369306392</v>
      </c>
      <c r="J61" s="31">
        <v>7.4829702727266106E-2</v>
      </c>
      <c r="K61" s="31">
        <v>5.8909781939063599E-2</v>
      </c>
      <c r="L61" s="31">
        <v>0.87863070549449496</v>
      </c>
      <c r="M61" s="31">
        <v>55.146362574561799</v>
      </c>
      <c r="N61" s="31">
        <v>0.404377087259984</v>
      </c>
      <c r="O61" s="31">
        <v>4.0454391002140398E-2</v>
      </c>
      <c r="P61" s="31">
        <v>0.37310097855420699</v>
      </c>
      <c r="AD61" s="31">
        <v>11.9641588111967</v>
      </c>
      <c r="AE61" s="31">
        <v>576.16719360000002</v>
      </c>
      <c r="AF61" s="31">
        <v>595.01118719999999</v>
      </c>
      <c r="AG61" s="31">
        <v>4.1276164096364196</v>
      </c>
      <c r="AH61" s="31">
        <v>4.73233968709921</v>
      </c>
      <c r="AI61" s="31">
        <v>5.67919911303321</v>
      </c>
      <c r="AJ61" s="31">
        <v>2.12636114771571E-2</v>
      </c>
      <c r="AK61" s="31">
        <v>2.4224434158341999E-2</v>
      </c>
      <c r="AL61" s="31">
        <v>3.0484828686458298E-2</v>
      </c>
      <c r="AM61" s="31">
        <v>58.249102979049297</v>
      </c>
      <c r="AN61" s="31">
        <v>0.667973967250584</v>
      </c>
      <c r="AO61" s="31">
        <v>0.24040189443666801</v>
      </c>
      <c r="AP61" s="31">
        <v>621.04919040000004</v>
      </c>
      <c r="AQ61" s="31">
        <v>639.79018240000005</v>
      </c>
      <c r="AR61" s="31">
        <v>4.1212515866944104</v>
      </c>
      <c r="AS61" s="31">
        <v>4.7246752925520799</v>
      </c>
      <c r="AT61" s="31">
        <v>5.6675199828021796</v>
      </c>
      <c r="AU61" s="31">
        <v>1.8234103723443199E-2</v>
      </c>
      <c r="AV61" s="31">
        <v>2.0685814531994199E-2</v>
      </c>
      <c r="AW61" s="31">
        <v>2.6330580396485299E-2</v>
      </c>
      <c r="AX61" s="31">
        <v>58.853738883894202</v>
      </c>
      <c r="AY61" s="31">
        <v>0.67481722504821995</v>
      </c>
      <c r="AZ61" s="31">
        <v>0.24285159263292599</v>
      </c>
      <c r="BL61" s="1">
        <v>1.0707283367439299E-2</v>
      </c>
      <c r="BM61" s="42">
        <v>1.04857815487072</v>
      </c>
      <c r="BN61" s="31" t="s">
        <v>1</v>
      </c>
      <c r="BO61" s="40">
        <f t="shared" si="8"/>
        <v>0.3855364634927983</v>
      </c>
      <c r="BP61" s="40">
        <f t="shared" si="9"/>
        <v>12.238018233539528</v>
      </c>
      <c r="BQ61" s="31" t="s">
        <v>1</v>
      </c>
      <c r="BR61" s="31">
        <v>-0.5</v>
      </c>
      <c r="BS61" s="31">
        <v>0.366289477686153</v>
      </c>
      <c r="BZ61" s="31">
        <v>-28.262123095067501</v>
      </c>
      <c r="CA61" s="42">
        <f t="shared" si="7"/>
        <v>-28.557999651348965</v>
      </c>
      <c r="CB61" s="31">
        <v>1.0801662893206201</v>
      </c>
      <c r="CC61" s="31">
        <v>-40.269034413899597</v>
      </c>
      <c r="CD61" s="31">
        <v>1.0669620272165401</v>
      </c>
      <c r="CE61" s="31">
        <v>-40.4</v>
      </c>
      <c r="CF61" s="31">
        <v>1.06681798207179</v>
      </c>
      <c r="CG61" s="31" t="s">
        <v>1</v>
      </c>
      <c r="CH61" s="31" t="s">
        <v>130</v>
      </c>
      <c r="CI61" s="31">
        <v>131</v>
      </c>
      <c r="CK61" s="31" t="s">
        <v>54</v>
      </c>
      <c r="CL61" s="31" t="s">
        <v>59</v>
      </c>
      <c r="CM61" s="31">
        <v>19.3</v>
      </c>
    </row>
    <row r="62" spans="1:91" s="31" customFormat="1">
      <c r="A62" s="31">
        <v>74</v>
      </c>
      <c r="B62" s="31">
        <v>133</v>
      </c>
      <c r="C62" s="31">
        <v>1</v>
      </c>
      <c r="D62" s="31">
        <v>13.7499904</v>
      </c>
      <c r="E62" s="31">
        <v>30.8089984</v>
      </c>
      <c r="F62" s="31">
        <v>17.059007999999999</v>
      </c>
      <c r="G62" s="31">
        <v>3.8477000357481401</v>
      </c>
      <c r="H62" s="31">
        <v>2.8219369039240698</v>
      </c>
      <c r="I62" s="31">
        <v>1.1289596800861901</v>
      </c>
      <c r="J62" s="31">
        <v>9.3094801914329298E-2</v>
      </c>
      <c r="K62" s="31">
        <v>7.9102501577741499E-2</v>
      </c>
      <c r="L62" s="31">
        <v>0.93546410247668599</v>
      </c>
      <c r="M62" s="31">
        <v>55.210802316728298</v>
      </c>
      <c r="N62" s="31">
        <v>0.40485742579432399</v>
      </c>
      <c r="O62" s="31">
        <v>4.2280421556142901E-2</v>
      </c>
      <c r="P62" s="31">
        <v>0.31971448572660399</v>
      </c>
      <c r="AD62" s="31">
        <v>15.0945391240679</v>
      </c>
      <c r="AE62" s="31">
        <v>575.90141440000002</v>
      </c>
      <c r="AF62" s="31">
        <v>594.84541439999998</v>
      </c>
      <c r="AG62" s="31">
        <v>4.13368954787187</v>
      </c>
      <c r="AH62" s="31">
        <v>4.7387019588099903</v>
      </c>
      <c r="AI62" s="31">
        <v>5.6847442022817498</v>
      </c>
      <c r="AJ62" s="31">
        <v>5.3476948160866497E-2</v>
      </c>
      <c r="AK62" s="31">
        <v>6.1605892534569301E-2</v>
      </c>
      <c r="AL62" s="31">
        <v>7.6339097903329198E-2</v>
      </c>
      <c r="AM62" s="31">
        <v>58.4505260577969</v>
      </c>
      <c r="AN62" s="31">
        <v>0.67013842196187801</v>
      </c>
      <c r="AO62" s="31">
        <v>0.24119392895930999</v>
      </c>
      <c r="AP62" s="31">
        <v>620.76241919999995</v>
      </c>
      <c r="AQ62" s="31">
        <v>639.60441600000001</v>
      </c>
      <c r="AR62" s="31">
        <v>4.1384755386079597</v>
      </c>
      <c r="AS62" s="31">
        <v>4.7441661539913103</v>
      </c>
      <c r="AT62" s="31">
        <v>5.6925335978699101</v>
      </c>
      <c r="AU62" s="31">
        <v>4.66407889961101E-2</v>
      </c>
      <c r="AV62" s="31">
        <v>5.3725454710367902E-2</v>
      </c>
      <c r="AW62" s="31">
        <v>6.6690258200012606E-2</v>
      </c>
      <c r="AX62" s="31">
        <v>59.050881322925903</v>
      </c>
      <c r="AY62" s="31">
        <v>0.676965683606363</v>
      </c>
      <c r="AZ62" s="31">
        <v>0.24364200547106299</v>
      </c>
      <c r="BL62" s="1">
        <v>9.8973237890327102E-3</v>
      </c>
      <c r="BM62" s="42">
        <v>1.4270561127341399</v>
      </c>
      <c r="BN62" s="31" t="s">
        <v>1</v>
      </c>
      <c r="BO62" s="40">
        <f t="shared" si="8"/>
        <v>0.33037059466341256</v>
      </c>
      <c r="BP62" s="40">
        <f t="shared" si="9"/>
        <v>15.440052906548049</v>
      </c>
      <c r="BQ62" s="31" t="s">
        <v>1</v>
      </c>
      <c r="BR62" s="31">
        <v>-0.5</v>
      </c>
      <c r="BS62" s="31">
        <v>0.366289477686153</v>
      </c>
      <c r="BZ62" s="31">
        <v>-27.973891075259399</v>
      </c>
      <c r="CA62" s="42">
        <f t="shared" si="7"/>
        <v>-28.257672711737396</v>
      </c>
      <c r="CB62" s="31">
        <v>1.08048322103465</v>
      </c>
      <c r="CC62" s="31">
        <v>-40.319533672213097</v>
      </c>
      <c r="CD62" s="31">
        <v>1.0669064846371299</v>
      </c>
      <c r="CE62" s="31">
        <v>-40.4</v>
      </c>
      <c r="CF62" s="31">
        <v>1.06681798207179</v>
      </c>
      <c r="CG62" s="31" t="s">
        <v>1</v>
      </c>
      <c r="CH62" s="31" t="s">
        <v>131</v>
      </c>
      <c r="CI62" s="31">
        <v>133</v>
      </c>
      <c r="CK62" s="31" t="s">
        <v>54</v>
      </c>
      <c r="CL62" s="31" t="s">
        <v>59</v>
      </c>
      <c r="CM62" s="31">
        <v>20.818999999999999</v>
      </c>
    </row>
    <row r="63" spans="1:91" s="31" customFormat="1">
      <c r="A63" s="31">
        <v>75</v>
      </c>
      <c r="B63" s="31">
        <v>135</v>
      </c>
      <c r="C63" s="31">
        <v>1</v>
      </c>
      <c r="D63" s="31">
        <v>13.416</v>
      </c>
      <c r="E63" s="31">
        <v>30.475993599999999</v>
      </c>
      <c r="F63" s="31">
        <v>17.059993599999999</v>
      </c>
      <c r="G63" s="31">
        <v>3.8515743325909599</v>
      </c>
      <c r="H63" s="31">
        <v>2.8243162747959998</v>
      </c>
      <c r="I63" s="31">
        <v>1.1951497899296499</v>
      </c>
      <c r="J63" s="31">
        <v>0.128110797776818</v>
      </c>
      <c r="K63" s="31">
        <v>0.117703000148578</v>
      </c>
      <c r="L63" s="31">
        <v>1.03220105334403</v>
      </c>
      <c r="M63" s="31">
        <v>55.300230818588098</v>
      </c>
      <c r="N63" s="31">
        <v>0.40554390228336201</v>
      </c>
      <c r="O63" s="31">
        <v>4.4650270946832098E-2</v>
      </c>
      <c r="P63" s="31">
        <v>0.248344511316553</v>
      </c>
      <c r="AD63" s="31">
        <v>9.3595256215079594</v>
      </c>
      <c r="AE63" s="31">
        <v>576.04404480000005</v>
      </c>
      <c r="AF63" s="31">
        <v>594.68003839999994</v>
      </c>
      <c r="AG63" s="31">
        <v>4.1316535283868498</v>
      </c>
      <c r="AH63" s="31">
        <v>4.7363415185243802</v>
      </c>
      <c r="AI63" s="31">
        <v>5.6826388460942496</v>
      </c>
      <c r="AJ63" s="31">
        <v>2.9196549805428702E-2</v>
      </c>
      <c r="AK63" s="31">
        <v>3.3492437528227101E-2</v>
      </c>
      <c r="AL63" s="31">
        <v>4.21603893194007E-2</v>
      </c>
      <c r="AM63" s="31">
        <v>58.298566849404502</v>
      </c>
      <c r="AN63" s="31">
        <v>0.66843777693273299</v>
      </c>
      <c r="AO63" s="31">
        <v>0.24055550327898501</v>
      </c>
      <c r="AP63" s="31">
        <v>620.7090432</v>
      </c>
      <c r="AQ63" s="31">
        <v>639.45103359999996</v>
      </c>
      <c r="AR63" s="31">
        <v>4.1328892663229198</v>
      </c>
      <c r="AS63" s="31">
        <v>4.7384974686112802</v>
      </c>
      <c r="AT63" s="31">
        <v>5.6845466981949402</v>
      </c>
      <c r="AU63" s="31">
        <v>2.6515748749457699E-2</v>
      </c>
      <c r="AV63" s="31">
        <v>3.0382914977444001E-2</v>
      </c>
      <c r="AW63" s="31">
        <v>3.8440298504518002E-2</v>
      </c>
      <c r="AX63" s="31">
        <v>59.014334387706398</v>
      </c>
      <c r="AY63" s="31">
        <v>0.67655280352818603</v>
      </c>
      <c r="AZ63" s="31">
        <v>0.24347249163287699</v>
      </c>
      <c r="BL63" s="1">
        <v>8.0738334064809399E-3</v>
      </c>
      <c r="BM63" s="42">
        <v>0.92927613438184498</v>
      </c>
      <c r="BN63" s="31" t="s">
        <v>1</v>
      </c>
      <c r="BO63" s="40">
        <f t="shared" si="8"/>
        <v>0.25662185339704491</v>
      </c>
      <c r="BP63" s="40">
        <f t="shared" si="9"/>
        <v>9.5737650277678412</v>
      </c>
      <c r="BQ63" s="31" t="s">
        <v>1</v>
      </c>
      <c r="BR63" s="31">
        <v>-0.5</v>
      </c>
      <c r="BS63" s="31">
        <v>0.366289477686153</v>
      </c>
      <c r="BZ63" s="31">
        <v>-27.900778794049501</v>
      </c>
      <c r="CA63" s="42">
        <f t="shared" si="7"/>
        <v>-28.181492460568883</v>
      </c>
      <c r="CB63" s="31">
        <v>1.0805636128923799</v>
      </c>
      <c r="CC63" s="31">
        <v>-40.265915741816798</v>
      </c>
      <c r="CD63" s="31">
        <v>1.0669654573459</v>
      </c>
      <c r="CE63" s="31">
        <v>-40.4</v>
      </c>
      <c r="CF63" s="31">
        <v>1.06681798207179</v>
      </c>
      <c r="CG63" s="31" t="s">
        <v>1</v>
      </c>
      <c r="CH63" s="31" t="s">
        <v>132</v>
      </c>
      <c r="CI63" s="31">
        <v>135</v>
      </c>
      <c r="CK63" s="31" t="s">
        <v>54</v>
      </c>
      <c r="CL63" s="31" t="s">
        <v>59</v>
      </c>
      <c r="CM63" s="31">
        <v>21.864000000000001</v>
      </c>
    </row>
    <row r="64" spans="1:91">
      <c r="A64">
        <v>76</v>
      </c>
      <c r="B64">
        <v>137</v>
      </c>
      <c r="C64">
        <v>1</v>
      </c>
      <c r="D64">
        <v>13.455001599999999</v>
      </c>
      <c r="E64">
        <v>30.513996800000001</v>
      </c>
      <c r="F64">
        <v>17.058995199999998</v>
      </c>
      <c r="G64">
        <v>3.8514262729586499</v>
      </c>
      <c r="H64">
        <v>2.82500399689118</v>
      </c>
      <c r="I64">
        <v>1.19906399138757</v>
      </c>
      <c r="J64">
        <v>0.106430352184834</v>
      </c>
      <c r="K64">
        <v>9.3737247802375204E-2</v>
      </c>
      <c r="L64">
        <v>1.00793210817961</v>
      </c>
      <c r="M64">
        <v>55.271726884590102</v>
      </c>
      <c r="N64">
        <v>0.405362762558579</v>
      </c>
      <c r="O64">
        <v>4.4834047427806702E-2</v>
      </c>
      <c r="P64">
        <v>9.3715536550306205E-2</v>
      </c>
      <c r="Q64">
        <v>2</v>
      </c>
      <c r="R64">
        <v>139.45099519999999</v>
      </c>
      <c r="S64">
        <v>245.70499839999999</v>
      </c>
      <c r="T64">
        <v>106.2540032</v>
      </c>
      <c r="U64">
        <v>0.44496989117448599</v>
      </c>
      <c r="V64">
        <v>0.32717127079080599</v>
      </c>
      <c r="W64">
        <v>0.12738660030066701</v>
      </c>
      <c r="X64">
        <v>0.11086668189719801</v>
      </c>
      <c r="Y64">
        <v>9.5611615770196903E-2</v>
      </c>
      <c r="Z64">
        <v>0.86922011361823603</v>
      </c>
      <c r="AA64">
        <v>22.1674225391763</v>
      </c>
      <c r="AB64">
        <v>0.162613530657505</v>
      </c>
      <c r="AC64">
        <v>1.8488408930580999E-2</v>
      </c>
      <c r="AD64">
        <v>4.9553159134665998</v>
      </c>
      <c r="AE64">
        <v>278.53282560000002</v>
      </c>
      <c r="AF64">
        <v>450.73982719999998</v>
      </c>
      <c r="AG64">
        <v>10.892325747123101</v>
      </c>
      <c r="AH64">
        <v>12.683388322291799</v>
      </c>
      <c r="AI64">
        <v>15.310186943256699</v>
      </c>
      <c r="AJ64">
        <v>3.8121860078823497E-2</v>
      </c>
      <c r="AK64">
        <v>4.4063236362578799E-2</v>
      </c>
      <c r="AL64">
        <v>5.4801077694428602E-2</v>
      </c>
      <c r="AM64">
        <v>532.647397914821</v>
      </c>
      <c r="AN64">
        <v>6.1823745865961302</v>
      </c>
      <c r="AO64">
        <v>2.24302258995648</v>
      </c>
      <c r="AP64">
        <v>576.28983040000003</v>
      </c>
      <c r="AQ64">
        <v>594.92081919999998</v>
      </c>
      <c r="AR64">
        <v>4.1170001988991602</v>
      </c>
      <c r="AS64">
        <v>4.7204271655300998</v>
      </c>
      <c r="AT64">
        <v>5.66451637978522</v>
      </c>
      <c r="AU64">
        <v>1.18191914549852E-2</v>
      </c>
      <c r="AV64">
        <v>1.3290783592461001E-2</v>
      </c>
      <c r="AW64">
        <v>1.74185945299863E-2</v>
      </c>
      <c r="AX64">
        <v>58.042412162415502</v>
      </c>
      <c r="AY64">
        <v>0.66565905414442805</v>
      </c>
      <c r="AZ64">
        <v>0.23951645791880999</v>
      </c>
      <c r="BA64">
        <v>621.09783040000002</v>
      </c>
      <c r="BB64">
        <v>639.72881919999998</v>
      </c>
      <c r="BC64">
        <v>4.1259953069951596</v>
      </c>
      <c r="BD64">
        <v>4.7313634716801403</v>
      </c>
      <c r="BE64">
        <v>5.6748771117262899</v>
      </c>
      <c r="BF64">
        <v>1.11587333964296E-2</v>
      </c>
      <c r="BG64">
        <v>1.25240621213929E-2</v>
      </c>
      <c r="BH64">
        <v>1.6499351726924998E-2</v>
      </c>
      <c r="BI64">
        <v>58.866892167855099</v>
      </c>
      <c r="BJ64">
        <v>0.67499319271872504</v>
      </c>
      <c r="BK64">
        <v>0.24287886962243399</v>
      </c>
      <c r="BL64" s="1">
        <v>2.5261380927220499E-3</v>
      </c>
      <c r="BM64" s="42">
        <v>0.40792710862703502</v>
      </c>
      <c r="BN64" t="s">
        <v>1</v>
      </c>
      <c r="BO64" s="40">
        <f t="shared" si="8"/>
        <v>9.6839082748977318E-2</v>
      </c>
      <c r="BP64" s="40">
        <f t="shared" si="9"/>
        <v>5.0687430231367339</v>
      </c>
      <c r="BQ64" t="s">
        <v>1</v>
      </c>
      <c r="BR64">
        <v>-0.5</v>
      </c>
      <c r="BS64">
        <v>0.366289477686153</v>
      </c>
      <c r="BT64" s="1">
        <v>-0.26830528038734802</v>
      </c>
      <c r="BU64">
        <v>0.36637407639141001</v>
      </c>
      <c r="BV64" s="31">
        <f>-$BQ$110*A64+BT64</f>
        <v>1.7279613862793184</v>
      </c>
      <c r="BW64" s="41">
        <f>$BW$115*BV64+$BW$116</f>
        <v>-0.35613134461025964</v>
      </c>
      <c r="BZ64" s="2">
        <v>-28.550088002369201</v>
      </c>
      <c r="CA64" s="42">
        <f t="shared" si="7"/>
        <v>-28.858048269760712</v>
      </c>
      <c r="CB64">
        <v>1.07984964928783</v>
      </c>
      <c r="CC64">
        <v>-40.221014804270403</v>
      </c>
      <c r="CD64">
        <v>1.0670148424488599</v>
      </c>
      <c r="CE64">
        <v>-40.4</v>
      </c>
      <c r="CF64">
        <v>1.06681798207179</v>
      </c>
      <c r="CG64" t="s">
        <v>1</v>
      </c>
      <c r="CH64" t="s">
        <v>133</v>
      </c>
      <c r="CI64">
        <v>137</v>
      </c>
      <c r="CK64" t="s">
        <v>54</v>
      </c>
      <c r="CL64" t="s">
        <v>59</v>
      </c>
      <c r="CM64">
        <v>18.128</v>
      </c>
    </row>
    <row r="65" spans="1:91">
      <c r="A65">
        <v>77</v>
      </c>
      <c r="B65">
        <v>139</v>
      </c>
      <c r="C65">
        <v>1</v>
      </c>
      <c r="D65">
        <v>13.6659968</v>
      </c>
      <c r="E65">
        <v>30.8299904</v>
      </c>
      <c r="F65">
        <v>17.163993599999898</v>
      </c>
      <c r="G65">
        <v>3.8491617599883101</v>
      </c>
      <c r="H65">
        <v>2.82258689655785</v>
      </c>
      <c r="I65">
        <v>1.1576492015209801</v>
      </c>
      <c r="J65">
        <v>8.4275222158833804E-2</v>
      </c>
      <c r="K65">
        <v>6.9430084089386002E-2</v>
      </c>
      <c r="L65">
        <v>0.93660685371021302</v>
      </c>
      <c r="M65">
        <v>55.2377545576716</v>
      </c>
      <c r="N65">
        <v>0.40510328441054599</v>
      </c>
      <c r="O65">
        <v>4.3438661335650101E-2</v>
      </c>
      <c r="P65">
        <v>7.6772325707322897E-2</v>
      </c>
      <c r="Q65">
        <v>2</v>
      </c>
      <c r="R65">
        <v>139.89999359999999</v>
      </c>
      <c r="S65">
        <v>220.04399359999999</v>
      </c>
      <c r="T65">
        <v>80.144000000000005</v>
      </c>
      <c r="U65">
        <v>0.60547256607252098</v>
      </c>
      <c r="V65">
        <v>0.44489032075495399</v>
      </c>
      <c r="W65">
        <v>0.15320262603370099</v>
      </c>
      <c r="X65">
        <v>9.0450651368650506E-2</v>
      </c>
      <c r="Y65">
        <v>7.3196256744284593E-2</v>
      </c>
      <c r="Z65">
        <v>0.802508165848969</v>
      </c>
      <c r="AA65">
        <v>19.037051108746901</v>
      </c>
      <c r="AB65">
        <v>0.139827004995906</v>
      </c>
      <c r="AC65">
        <v>1.64070947412563E-2</v>
      </c>
      <c r="AD65">
        <v>2.3569965004956601</v>
      </c>
      <c r="AE65">
        <v>276.02177280000001</v>
      </c>
      <c r="AF65">
        <v>405.6047744</v>
      </c>
      <c r="AG65">
        <v>7.9597028354530002</v>
      </c>
      <c r="AH65">
        <v>9.2866560264328992</v>
      </c>
      <c r="AI65">
        <v>11.213682224956299</v>
      </c>
      <c r="AJ65">
        <v>1.2996480140493901E-2</v>
      </c>
      <c r="AK65">
        <v>1.4778560239908801E-2</v>
      </c>
      <c r="AL65">
        <v>1.9156017638071E-2</v>
      </c>
      <c r="AM65">
        <v>291.15749120851302</v>
      </c>
      <c r="AN65">
        <v>3.38422554349015</v>
      </c>
      <c r="AO65">
        <v>1.2308359022451401</v>
      </c>
      <c r="AP65">
        <v>576.48677120000002</v>
      </c>
      <c r="AQ65">
        <v>595.11777280000001</v>
      </c>
      <c r="AR65">
        <v>4.1041180199817804</v>
      </c>
      <c r="AS65">
        <v>4.7069243500463704</v>
      </c>
      <c r="AT65">
        <v>5.6450626895390901</v>
      </c>
      <c r="AU65">
        <v>5.9462168906548197E-3</v>
      </c>
      <c r="AV65">
        <v>6.5295476978476704E-3</v>
      </c>
      <c r="AW65">
        <v>8.7808020787743905E-3</v>
      </c>
      <c r="AX65">
        <v>57.883981115936898</v>
      </c>
      <c r="AY65">
        <v>0.66398684852904699</v>
      </c>
      <c r="AZ65">
        <v>0.238886895953032</v>
      </c>
      <c r="BA65">
        <v>621.18277120000005</v>
      </c>
      <c r="BB65">
        <v>639.81877759999998</v>
      </c>
      <c r="BC65">
        <v>4.1138042417544298</v>
      </c>
      <c r="BD65">
        <v>4.7175355512762298</v>
      </c>
      <c r="BE65">
        <v>5.6574931877618804</v>
      </c>
      <c r="BF65">
        <v>6.2215141410455798E-3</v>
      </c>
      <c r="BG65">
        <v>6.8058347616597199E-3</v>
      </c>
      <c r="BH65">
        <v>9.2783562800219099E-3</v>
      </c>
      <c r="BI65">
        <v>58.663381487988602</v>
      </c>
      <c r="BJ65">
        <v>0.67278453221803003</v>
      </c>
      <c r="BK65">
        <v>0.24205091407593199</v>
      </c>
      <c r="BL65" s="1">
        <v>2.4019649887288101E-3</v>
      </c>
      <c r="BM65" s="42">
        <v>0.22520946643519099</v>
      </c>
      <c r="BN65" t="s">
        <v>1</v>
      </c>
      <c r="BO65" s="40">
        <f t="shared" si="8"/>
        <v>7.9331153356968123E-2</v>
      </c>
      <c r="BP65" s="40">
        <f t="shared" si="9"/>
        <v>2.4109481163406401</v>
      </c>
      <c r="BQ65" t="s">
        <v>1</v>
      </c>
      <c r="BR65">
        <v>-0.5</v>
      </c>
      <c r="BS65">
        <v>0.366289477686153</v>
      </c>
      <c r="BT65" s="1">
        <v>1.0238610869195399</v>
      </c>
      <c r="BU65">
        <v>0.36684588253080003</v>
      </c>
      <c r="BV65" s="31">
        <f>-$BQ$110*A65+BT65</f>
        <v>3.0463944202528728</v>
      </c>
      <c r="BW65" s="41">
        <f>$BW$115*BV65+$BW$116</f>
        <v>0.99970883213429262</v>
      </c>
      <c r="BZ65" s="2">
        <v>-27.406485100611601</v>
      </c>
      <c r="CA65" s="42">
        <f t="shared" si="7"/>
        <v>-27.666456996020781</v>
      </c>
      <c r="CB65">
        <v>1.0811071185387</v>
      </c>
      <c r="CC65">
        <v>-40.189609358866498</v>
      </c>
      <c r="CD65">
        <v>1.067049384263</v>
      </c>
      <c r="CE65">
        <v>-40.4</v>
      </c>
      <c r="CF65">
        <v>1.06681798207179</v>
      </c>
      <c r="CG65" t="s">
        <v>1</v>
      </c>
      <c r="CH65" t="s">
        <v>134</v>
      </c>
      <c r="CI65">
        <v>139</v>
      </c>
      <c r="CK65" t="s">
        <v>54</v>
      </c>
      <c r="CL65" t="s">
        <v>59</v>
      </c>
      <c r="CM65">
        <v>21.041</v>
      </c>
    </row>
    <row r="66" spans="1:91">
      <c r="A66">
        <v>79</v>
      </c>
      <c r="B66">
        <v>141</v>
      </c>
      <c r="C66">
        <v>1</v>
      </c>
      <c r="D66">
        <v>13.7500032</v>
      </c>
      <c r="E66">
        <v>30.811008000000001</v>
      </c>
      <c r="F66">
        <v>17.061004799999999</v>
      </c>
      <c r="G66">
        <v>3.8571780725822502</v>
      </c>
      <c r="H66">
        <v>2.8281503002677901</v>
      </c>
      <c r="I66">
        <v>1.10208967058673</v>
      </c>
      <c r="J66">
        <v>7.5372921466965795E-2</v>
      </c>
      <c r="K66">
        <v>5.9589945865602102E-2</v>
      </c>
      <c r="L66">
        <v>0.87683072503003101</v>
      </c>
      <c r="M66">
        <v>55.335605408416903</v>
      </c>
      <c r="N66">
        <v>0.40578869765840297</v>
      </c>
      <c r="O66">
        <v>4.1269887156643398E-2</v>
      </c>
      <c r="P66">
        <v>9.1407442281773693E-2</v>
      </c>
      <c r="Q66">
        <v>2</v>
      </c>
      <c r="R66">
        <v>139.9449984</v>
      </c>
      <c r="S66">
        <v>229.46900479999999</v>
      </c>
      <c r="T66">
        <v>89.524006399999905</v>
      </c>
      <c r="U66">
        <v>0.54161646590224699</v>
      </c>
      <c r="V66">
        <v>0.39893440624078702</v>
      </c>
      <c r="W66">
        <v>0.14634530278723001</v>
      </c>
      <c r="X66">
        <v>8.1955124709100297E-2</v>
      </c>
      <c r="Y66">
        <v>6.3774249194442204E-2</v>
      </c>
      <c r="Z66">
        <v>0.74290952340955296</v>
      </c>
      <c r="AA66">
        <v>22.0353653661804</v>
      </c>
      <c r="AB66">
        <v>0.16235095233960301</v>
      </c>
      <c r="AC66">
        <v>1.92185507184745E-2</v>
      </c>
      <c r="AD66">
        <v>3.59590234404692</v>
      </c>
      <c r="AE66">
        <v>275.7200512</v>
      </c>
      <c r="AF66">
        <v>414.56904960000003</v>
      </c>
      <c r="AG66">
        <v>11.2075191744121</v>
      </c>
      <c r="AH66">
        <v>13.0805819867275</v>
      </c>
      <c r="AI66">
        <v>15.8019477283905</v>
      </c>
      <c r="AJ66">
        <v>5.2052624395716703E-3</v>
      </c>
      <c r="AK66">
        <v>5.7510983769880099E-3</v>
      </c>
      <c r="AL66">
        <v>7.9050895511303294E-3</v>
      </c>
      <c r="AM66">
        <v>454.90228295174097</v>
      </c>
      <c r="AN66">
        <v>5.2901685956107798</v>
      </c>
      <c r="AO66">
        <v>1.9229196208566599</v>
      </c>
      <c r="AP66">
        <v>576.5230464</v>
      </c>
      <c r="AQ66">
        <v>595.15704319999998</v>
      </c>
      <c r="AR66">
        <v>4.1220203516816296</v>
      </c>
      <c r="AS66">
        <v>4.7274831813147902</v>
      </c>
      <c r="AT66">
        <v>5.6688848471119604</v>
      </c>
      <c r="AU66">
        <v>5.0683292763525596E-3</v>
      </c>
      <c r="AV66">
        <v>5.48072715472452E-3</v>
      </c>
      <c r="AW66">
        <v>7.4227853027728202E-3</v>
      </c>
      <c r="AX66">
        <v>57.924637229594303</v>
      </c>
      <c r="AY66">
        <v>0.66449243358362298</v>
      </c>
      <c r="AZ66">
        <v>0.23904548034075501</v>
      </c>
      <c r="BA66">
        <v>621.22504960000003</v>
      </c>
      <c r="BB66">
        <v>639.96604160000004</v>
      </c>
      <c r="BC66">
        <v>4.1169704560008098</v>
      </c>
      <c r="BD66">
        <v>4.7217972789651297</v>
      </c>
      <c r="BE66">
        <v>5.6624282912677497</v>
      </c>
      <c r="BF66">
        <v>5.3148896777579103E-3</v>
      </c>
      <c r="BG66">
        <v>5.7206742592442799E-3</v>
      </c>
      <c r="BH66">
        <v>7.7811592504006899E-3</v>
      </c>
      <c r="BI66">
        <v>58.681049809475397</v>
      </c>
      <c r="BJ66">
        <v>0.67303716133800395</v>
      </c>
      <c r="BK66">
        <v>0.24212141685703401</v>
      </c>
      <c r="BL66" s="1">
        <v>2.9211508722542098E-3</v>
      </c>
      <c r="BM66" s="42">
        <v>0.35095064774315299</v>
      </c>
      <c r="BN66" t="s">
        <v>1</v>
      </c>
      <c r="BO66" s="40">
        <f t="shared" si="8"/>
        <v>9.4454059517073169E-2</v>
      </c>
      <c r="BP66" s="40">
        <f t="shared" si="9"/>
        <v>3.6782124967523946</v>
      </c>
      <c r="BQ66" t="s">
        <v>1</v>
      </c>
      <c r="BR66">
        <v>-0.5</v>
      </c>
      <c r="BS66">
        <v>0.366289477686153</v>
      </c>
      <c r="BT66" s="1">
        <v>4.2043591875591204</v>
      </c>
      <c r="BU66">
        <v>0.36800715245119398</v>
      </c>
      <c r="BV66" s="31">
        <f>-$BQ$110*A66+BT66</f>
        <v>6.2794258542257868</v>
      </c>
      <c r="BW66" s="41">
        <f>$BW$115*BV66+$BW$116</f>
        <v>4.3244692089639081</v>
      </c>
      <c r="BZ66" s="2">
        <v>-26.953681254682198</v>
      </c>
      <c r="CA66" s="42">
        <f t="shared" si="7"/>
        <v>-27.19465239435694</v>
      </c>
      <c r="CB66">
        <v>1.08160499836063</v>
      </c>
      <c r="CC66">
        <v>-40.204276019515298</v>
      </c>
      <c r="CD66">
        <v>1.06703325288943</v>
      </c>
      <c r="CE66">
        <v>-40.4</v>
      </c>
      <c r="CF66">
        <v>1.06681798207179</v>
      </c>
      <c r="CG66" t="s">
        <v>1</v>
      </c>
      <c r="CH66" t="s">
        <v>136</v>
      </c>
      <c r="CI66">
        <v>141</v>
      </c>
      <c r="CK66" t="s">
        <v>54</v>
      </c>
      <c r="CL66" t="s">
        <v>59</v>
      </c>
      <c r="CM66">
        <v>21.492000000000001</v>
      </c>
    </row>
    <row r="67" spans="1:91">
      <c r="A67">
        <v>80</v>
      </c>
      <c r="B67">
        <v>142</v>
      </c>
      <c r="C67">
        <v>1</v>
      </c>
      <c r="D67">
        <v>13.736000000000001</v>
      </c>
      <c r="E67">
        <v>30.899993599999998</v>
      </c>
      <c r="F67">
        <v>17.163993599999898</v>
      </c>
      <c r="G67">
        <v>3.8569138443324702</v>
      </c>
      <c r="H67">
        <v>2.8280880739364598</v>
      </c>
      <c r="I67">
        <v>1.0912539988069601</v>
      </c>
      <c r="J67">
        <v>7.53667082378085E-2</v>
      </c>
      <c r="K67">
        <v>5.94455020219034E-2</v>
      </c>
      <c r="L67">
        <v>0.86581051714220303</v>
      </c>
      <c r="M67">
        <v>55.393047571890797</v>
      </c>
      <c r="N67">
        <v>0.406217420272389</v>
      </c>
      <c r="O67">
        <v>4.1021504994807098E-2</v>
      </c>
      <c r="P67">
        <v>0.106493563336253</v>
      </c>
      <c r="Q67">
        <v>2</v>
      </c>
      <c r="R67">
        <v>139.73599999999999</v>
      </c>
      <c r="S67">
        <v>226.964992</v>
      </c>
      <c r="T67">
        <v>87.228992000000005</v>
      </c>
      <c r="U67">
        <v>0.60312346478151202</v>
      </c>
      <c r="V67">
        <v>0.44386503645789799</v>
      </c>
      <c r="W67">
        <v>0.16035517427864701</v>
      </c>
      <c r="X67">
        <v>8.2193014684051602E-2</v>
      </c>
      <c r="Y67">
        <v>6.3793379416837298E-2</v>
      </c>
      <c r="Z67">
        <v>0.73222580235089996</v>
      </c>
      <c r="AA67">
        <v>24.0178762004386</v>
      </c>
      <c r="AB67">
        <v>0.176859868956011</v>
      </c>
      <c r="AC67">
        <v>2.1316573383751401E-2</v>
      </c>
      <c r="AD67">
        <v>3.7417427406675099</v>
      </c>
      <c r="AE67">
        <v>275.21751039999998</v>
      </c>
      <c r="AF67">
        <v>410.63251200000002</v>
      </c>
      <c r="AG67">
        <v>11.013306670685299</v>
      </c>
      <c r="AH67">
        <v>12.843511160181601</v>
      </c>
      <c r="AI67">
        <v>15.5310321546278</v>
      </c>
      <c r="AJ67">
        <v>4.9634925199372503E-3</v>
      </c>
      <c r="AK67">
        <v>5.4606653631428803E-3</v>
      </c>
      <c r="AL67">
        <v>7.5232676951318403E-3</v>
      </c>
      <c r="AM67">
        <v>442.31781246256497</v>
      </c>
      <c r="AN67">
        <v>5.1436303205462401</v>
      </c>
      <c r="AO67">
        <v>1.8699014155529801</v>
      </c>
      <c r="AP67">
        <v>576.84751359999996</v>
      </c>
      <c r="AQ67">
        <v>595.48250880000001</v>
      </c>
      <c r="AR67">
        <v>4.1070100203937301</v>
      </c>
      <c r="AS67">
        <v>4.7106972300695</v>
      </c>
      <c r="AT67">
        <v>5.6504874924319797</v>
      </c>
      <c r="AU67">
        <v>4.7152802992052496E-3</v>
      </c>
      <c r="AV67">
        <v>5.02176509798191E-3</v>
      </c>
      <c r="AW67">
        <v>6.8888678584510601E-3</v>
      </c>
      <c r="AX67">
        <v>57.855711134242902</v>
      </c>
      <c r="AY67">
        <v>0.663763117988871</v>
      </c>
      <c r="AZ67">
        <v>0.238772067441542</v>
      </c>
      <c r="BA67">
        <v>621.51450880000004</v>
      </c>
      <c r="BB67">
        <v>640.14650879999999</v>
      </c>
      <c r="BC67">
        <v>4.1174016686829598</v>
      </c>
      <c r="BD67">
        <v>4.7216073897108704</v>
      </c>
      <c r="BE67">
        <v>5.6629576808932196</v>
      </c>
      <c r="BF67">
        <v>5.0599559645067996E-3</v>
      </c>
      <c r="BG67">
        <v>5.4752652588416799E-3</v>
      </c>
      <c r="BH67">
        <v>7.4400283165630904E-3</v>
      </c>
      <c r="BI67">
        <v>58.788851299100898</v>
      </c>
      <c r="BJ67">
        <v>0.67428906655446896</v>
      </c>
      <c r="BK67">
        <v>0.242574922368749</v>
      </c>
      <c r="BL67" s="1">
        <v>3.1790411192923699E-3</v>
      </c>
      <c r="BM67" s="42">
        <v>0.34112412865858399</v>
      </c>
      <c r="BN67" t="s">
        <v>1</v>
      </c>
      <c r="BO67" s="40">
        <f t="shared" si="8"/>
        <v>0.11004300217197245</v>
      </c>
      <c r="BP67" s="40">
        <f t="shared" si="9"/>
        <v>3.8273911779446856</v>
      </c>
      <c r="BQ67" t="s">
        <v>1</v>
      </c>
      <c r="BR67">
        <v>-0.5</v>
      </c>
      <c r="BS67">
        <v>0.366289477686153</v>
      </c>
      <c r="BT67" s="1">
        <v>3.6313323615322299</v>
      </c>
      <c r="BU67">
        <v>0.36779792973293701</v>
      </c>
      <c r="BV67" s="31">
        <f>-$BQ$110*A67+BT67</f>
        <v>5.7326656948655632</v>
      </c>
      <c r="BW67" s="41">
        <f>$BW$115*BV67+$BW$116</f>
        <v>3.7621961378245858</v>
      </c>
      <c r="BZ67" s="2">
        <v>-27.018381981783701</v>
      </c>
      <c r="CA67" s="42">
        <f t="shared" si="7"/>
        <v>-27.262068122054281</v>
      </c>
      <c r="CB67">
        <v>1.08153385707548</v>
      </c>
      <c r="CC67">
        <v>-40.1331609564565</v>
      </c>
      <c r="CD67">
        <v>1.06711146993937</v>
      </c>
      <c r="CE67">
        <v>-40.4</v>
      </c>
      <c r="CF67">
        <v>1.06681798207179</v>
      </c>
      <c r="CG67" t="s">
        <v>1</v>
      </c>
      <c r="CH67" t="s">
        <v>137</v>
      </c>
      <c r="CI67">
        <v>142</v>
      </c>
      <c r="CK67" t="s">
        <v>54</v>
      </c>
      <c r="CL67" t="s">
        <v>59</v>
      </c>
      <c r="CM67">
        <v>20.076000000000001</v>
      </c>
    </row>
    <row r="68" spans="1:91" s="31" customFormat="1">
      <c r="A68" s="31">
        <v>81</v>
      </c>
      <c r="B68" s="31">
        <v>145</v>
      </c>
      <c r="C68" s="31">
        <v>1</v>
      </c>
      <c r="D68" s="31">
        <v>13.342003200000001</v>
      </c>
      <c r="E68" s="31">
        <v>30.406003200000001</v>
      </c>
      <c r="F68" s="31">
        <v>17.064</v>
      </c>
      <c r="G68" s="31">
        <v>3.8583757442967301</v>
      </c>
      <c r="H68" s="31">
        <v>2.8290434832409201</v>
      </c>
      <c r="I68" s="31">
        <v>1.08452532547645</v>
      </c>
      <c r="J68" s="31">
        <v>7.4689320656654901E-2</v>
      </c>
      <c r="K68" s="31">
        <v>5.8774270712227898E-2</v>
      </c>
      <c r="L68" s="31">
        <v>0.85060769302820405</v>
      </c>
      <c r="M68" s="31">
        <v>55.393782745821902</v>
      </c>
      <c r="N68" s="31">
        <v>0.40620435690409201</v>
      </c>
      <c r="O68" s="31">
        <v>4.0679957768741302E-2</v>
      </c>
      <c r="P68" s="31">
        <v>0.20664080098537899</v>
      </c>
      <c r="AD68" s="31">
        <v>6.2169015620640202</v>
      </c>
      <c r="AE68" s="31">
        <v>576.00271359999999</v>
      </c>
      <c r="AF68" s="31">
        <v>594.74172160000001</v>
      </c>
      <c r="AG68" s="31">
        <v>4.1251818145422403</v>
      </c>
      <c r="AH68" s="31">
        <v>4.7307192989959699</v>
      </c>
      <c r="AI68" s="31">
        <v>5.6741124110309702</v>
      </c>
      <c r="AJ68" s="31">
        <v>9.6418464296355796E-3</v>
      </c>
      <c r="AK68" s="31">
        <v>1.0787308015528199E-2</v>
      </c>
      <c r="AL68" s="31">
        <v>1.39689445921136E-2</v>
      </c>
      <c r="AM68" s="31">
        <v>58.162524275688497</v>
      </c>
      <c r="AN68" s="31">
        <v>0.66715789522970903</v>
      </c>
      <c r="AO68" s="31">
        <v>0.24000497329897499</v>
      </c>
      <c r="AP68" s="31">
        <v>620.68071680000003</v>
      </c>
      <c r="AQ68" s="31">
        <v>639.41771519999998</v>
      </c>
      <c r="AR68" s="31">
        <v>4.1294236707658998</v>
      </c>
      <c r="AS68" s="31">
        <v>4.7344078309943596</v>
      </c>
      <c r="AT68" s="31">
        <v>5.6797043460114898</v>
      </c>
      <c r="AU68" s="31">
        <v>8.6485265286505696E-3</v>
      </c>
      <c r="AV68" s="31">
        <v>9.5996804124639998E-3</v>
      </c>
      <c r="AW68" s="31">
        <v>1.25784641174886E-2</v>
      </c>
      <c r="AX68" s="31">
        <v>58.855616778125302</v>
      </c>
      <c r="AY68" s="31">
        <v>0.67499932259284601</v>
      </c>
      <c r="AZ68" s="31">
        <v>0.24283248198948101</v>
      </c>
      <c r="BL68" s="1">
        <v>5.6828476268013803E-3</v>
      </c>
      <c r="BM68" s="42">
        <v>0.52214323320415801</v>
      </c>
      <c r="BN68" s="31" t="s">
        <v>1</v>
      </c>
      <c r="BO68" s="40">
        <f t="shared" si="8"/>
        <v>0.21352815512288417</v>
      </c>
      <c r="BP68" s="40">
        <f t="shared" si="9"/>
        <v>6.3592063490045181</v>
      </c>
      <c r="BQ68" s="31" t="s">
        <v>1</v>
      </c>
      <c r="BR68" s="31">
        <v>-0.5</v>
      </c>
      <c r="BS68" s="31">
        <v>0.366289477686153</v>
      </c>
      <c r="BW68" s="41"/>
      <c r="BZ68" s="31">
        <v>-27.0309396675184</v>
      </c>
      <c r="CA68" s="42">
        <f t="shared" si="7"/>
        <v>-27.275152758965255</v>
      </c>
      <c r="CB68" s="31">
        <v>1.0815200493377799</v>
      </c>
      <c r="CC68" s="31">
        <v>-40.239203493566997</v>
      </c>
      <c r="CD68" s="31">
        <v>1.06699483729806</v>
      </c>
      <c r="CE68" s="31">
        <v>-40.4</v>
      </c>
      <c r="CF68" s="31">
        <v>1.06681798207179</v>
      </c>
      <c r="CG68" s="31" t="s">
        <v>1</v>
      </c>
      <c r="CH68" s="31" t="s">
        <v>138</v>
      </c>
      <c r="CI68" s="31">
        <v>145</v>
      </c>
      <c r="CK68" s="31" t="s">
        <v>54</v>
      </c>
      <c r="CL68" s="31" t="s">
        <v>59</v>
      </c>
      <c r="CM68" s="31">
        <v>18.495000000000001</v>
      </c>
    </row>
    <row r="69" spans="1:91" s="31" customFormat="1">
      <c r="A69" s="31">
        <v>82</v>
      </c>
      <c r="B69" s="31">
        <v>147</v>
      </c>
      <c r="C69" s="31">
        <v>1</v>
      </c>
      <c r="D69" s="31">
        <v>13.7779968</v>
      </c>
      <c r="E69" s="31">
        <v>30.944998399999999</v>
      </c>
      <c r="F69" s="31">
        <v>17.167001599999999</v>
      </c>
      <c r="G69" s="31">
        <v>3.8654014124846801</v>
      </c>
      <c r="H69" s="31">
        <v>2.83472278182116</v>
      </c>
      <c r="I69" s="31">
        <v>1.1012054655055901</v>
      </c>
      <c r="J69" s="31">
        <v>8.1114685380704807E-2</v>
      </c>
      <c r="K69" s="31">
        <v>6.5466712739121802E-2</v>
      </c>
      <c r="L69" s="31">
        <v>0.87973547433765298</v>
      </c>
      <c r="M69" s="31">
        <v>55.452956661284901</v>
      </c>
      <c r="N69" s="31">
        <v>0.40664986323386998</v>
      </c>
      <c r="O69" s="31">
        <v>4.1365608300499103E-2</v>
      </c>
      <c r="P69" s="31">
        <v>0.34696898888222899</v>
      </c>
      <c r="AD69" s="31">
        <v>8.5663243539706801</v>
      </c>
      <c r="AE69" s="31">
        <v>576.28791039999999</v>
      </c>
      <c r="AF69" s="31">
        <v>595.12591359999999</v>
      </c>
      <c r="AG69" s="31">
        <v>4.1435449167813596</v>
      </c>
      <c r="AH69" s="31">
        <v>4.7518941683710301</v>
      </c>
      <c r="AI69" s="31">
        <v>5.6995451199493399</v>
      </c>
      <c r="AJ69" s="31">
        <v>4.1046571290924198E-2</v>
      </c>
      <c r="AK69" s="31">
        <v>4.7258045644088698E-2</v>
      </c>
      <c r="AL69" s="31">
        <v>5.8486455915305699E-2</v>
      </c>
      <c r="AM69" s="31">
        <v>58.426070261770398</v>
      </c>
      <c r="AN69" s="31">
        <v>0.67004163258024196</v>
      </c>
      <c r="AO69" s="31">
        <v>0.24106796450371701</v>
      </c>
      <c r="AP69" s="31">
        <v>620.94391040000005</v>
      </c>
      <c r="AQ69" s="31">
        <v>639.67591679999998</v>
      </c>
      <c r="AR69" s="31">
        <v>4.1362194398796097</v>
      </c>
      <c r="AS69" s="31">
        <v>4.7424845492541099</v>
      </c>
      <c r="AT69" s="31">
        <v>5.6875771579720604</v>
      </c>
      <c r="AU69" s="31">
        <v>3.3390192864771101E-2</v>
      </c>
      <c r="AV69" s="31">
        <v>3.8362280099765597E-2</v>
      </c>
      <c r="AW69" s="31">
        <v>4.7616413031456098E-2</v>
      </c>
      <c r="AX69" s="31">
        <v>59.033774536767197</v>
      </c>
      <c r="AY69" s="31">
        <v>0.67694306962668005</v>
      </c>
      <c r="AZ69" s="31">
        <v>0.24353747684089999</v>
      </c>
      <c r="BL69" s="1">
        <v>1.0682219425133799E-2</v>
      </c>
      <c r="BM69" s="42">
        <v>0.80543607379985305</v>
      </c>
      <c r="BN69" s="31" t="s">
        <v>1</v>
      </c>
      <c r="BO69" s="40">
        <f t="shared" si="8"/>
        <v>0.35853349255124356</v>
      </c>
      <c r="BP69" s="40">
        <f t="shared" si="9"/>
        <v>8.762407394675968</v>
      </c>
      <c r="BQ69" s="31" t="s">
        <v>1</v>
      </c>
      <c r="BR69" s="31">
        <v>-0.5</v>
      </c>
      <c r="BS69" s="31">
        <v>0.366289477686153</v>
      </c>
      <c r="BW69" s="41"/>
      <c r="BZ69" s="31">
        <v>-26.185682933617699</v>
      </c>
      <c r="CA69" s="42">
        <f t="shared" ref="CA69:CA100" si="10">BZ69*$BZ$115+$BZ$116</f>
        <v>-26.394426987250242</v>
      </c>
      <c r="CB69" s="31">
        <v>1.0824494383583101</v>
      </c>
      <c r="CC69" s="31">
        <v>-40.302602780764097</v>
      </c>
      <c r="CD69" s="31">
        <v>1.0669251064103</v>
      </c>
      <c r="CE69" s="31">
        <v>-40.4</v>
      </c>
      <c r="CF69" s="31">
        <v>1.06681798207179</v>
      </c>
      <c r="CG69" s="31" t="s">
        <v>1</v>
      </c>
      <c r="CH69" s="31" t="s">
        <v>139</v>
      </c>
      <c r="CI69" s="31">
        <v>147</v>
      </c>
      <c r="CK69" s="31" t="s">
        <v>54</v>
      </c>
      <c r="CL69" s="31" t="s">
        <v>59</v>
      </c>
      <c r="CM69" s="31">
        <v>20.704999999999998</v>
      </c>
    </row>
    <row r="70" spans="1:91">
      <c r="BT70" s="1"/>
      <c r="BV70" s="31"/>
      <c r="BZ70" s="2"/>
      <c r="CA70" s="42"/>
    </row>
    <row r="71" spans="1:91">
      <c r="BT71" s="1"/>
      <c r="BV71" s="31"/>
      <c r="BZ71" s="2"/>
      <c r="CA71" s="42"/>
    </row>
    <row r="72" spans="1:91">
      <c r="BT72" s="1"/>
      <c r="BV72" s="31"/>
      <c r="BZ72" s="2"/>
      <c r="CA72" s="42"/>
    </row>
    <row r="73" spans="1:91">
      <c r="A73">
        <v>2</v>
      </c>
      <c r="B73" t="s">
        <v>56</v>
      </c>
      <c r="C73">
        <v>1</v>
      </c>
      <c r="D73">
        <v>14.52</v>
      </c>
      <c r="E73">
        <v>31.583001599999999</v>
      </c>
      <c r="F73">
        <v>17.0630016</v>
      </c>
      <c r="G73">
        <v>3.7424766134750498</v>
      </c>
      <c r="H73">
        <v>2.7430868987840298</v>
      </c>
      <c r="I73">
        <v>0.78906305242891905</v>
      </c>
      <c r="J73">
        <v>7.0181891198794005E-2</v>
      </c>
      <c r="K73">
        <v>5.26258749903354E-2</v>
      </c>
      <c r="L73">
        <v>0.45669804657684998</v>
      </c>
      <c r="M73">
        <v>53.666629635118703</v>
      </c>
      <c r="N73">
        <v>0.39336128964593298</v>
      </c>
      <c r="O73">
        <v>2.9710347008264599E-2</v>
      </c>
      <c r="P73">
        <v>9.8482427033110493</v>
      </c>
      <c r="Q73">
        <v>2</v>
      </c>
      <c r="R73">
        <v>134.21600000000001</v>
      </c>
      <c r="S73">
        <v>202.93099520000001</v>
      </c>
      <c r="T73">
        <v>68.714995200000004</v>
      </c>
      <c r="U73">
        <v>6.6960646755253599</v>
      </c>
      <c r="V73">
        <v>4.8944040926515999</v>
      </c>
      <c r="W73">
        <v>1.2284445622959801</v>
      </c>
      <c r="X73">
        <v>7.6743428519944507E-2</v>
      </c>
      <c r="Y73">
        <v>5.6982816175076001E-2</v>
      </c>
      <c r="Z73">
        <v>0.38379482896176798</v>
      </c>
      <c r="AA73">
        <v>102.864001458085</v>
      </c>
      <c r="AB73">
        <v>0.75180312552102602</v>
      </c>
      <c r="AC73">
        <v>8.88355432050046E-2</v>
      </c>
      <c r="AD73">
        <v>41.1515128810289</v>
      </c>
      <c r="AE73">
        <v>272.82488319999999</v>
      </c>
      <c r="AF73">
        <v>354.86388479999999</v>
      </c>
      <c r="AG73">
        <v>11.309290029907199</v>
      </c>
      <c r="AH73">
        <v>13.272349316264</v>
      </c>
      <c r="AI73">
        <v>15.874311918274101</v>
      </c>
      <c r="AJ73">
        <v>1.83931447854268E-3</v>
      </c>
      <c r="AK73">
        <v>1.8561758197668599E-3</v>
      </c>
      <c r="AL73">
        <v>2.42048949345259E-3</v>
      </c>
      <c r="AM73">
        <v>282.56952434128101</v>
      </c>
      <c r="AN73">
        <v>3.2852731008974199</v>
      </c>
      <c r="AO73">
        <v>1.19054565827085</v>
      </c>
      <c r="AP73">
        <v>577.24788479999995</v>
      </c>
      <c r="AQ73">
        <v>595.88588800000002</v>
      </c>
      <c r="AR73">
        <v>3.9732081917114899</v>
      </c>
      <c r="AS73">
        <v>4.5604498425575297</v>
      </c>
      <c r="AT73">
        <v>5.4757164090533799</v>
      </c>
      <c r="AU73">
        <v>1.8459493727454299E-3</v>
      </c>
      <c r="AV73">
        <v>1.77556761847438E-3</v>
      </c>
      <c r="AW73">
        <v>2.14938771782483E-3</v>
      </c>
      <c r="AX73">
        <v>55.871882579788597</v>
      </c>
      <c r="AY73">
        <v>0.64144492377717299</v>
      </c>
      <c r="AZ73">
        <v>0.23099606632424899</v>
      </c>
      <c r="BA73">
        <v>621.92888319999997</v>
      </c>
      <c r="BB73">
        <v>640.56088320000003</v>
      </c>
      <c r="BC73">
        <v>3.98483122993773</v>
      </c>
      <c r="BD73">
        <v>4.5737379160777101</v>
      </c>
      <c r="BE73">
        <v>5.4919506917575198</v>
      </c>
      <c r="BF73">
        <v>2.4134575825591198E-3</v>
      </c>
      <c r="BG73">
        <v>2.4434022374568601E-3</v>
      </c>
      <c r="BH73">
        <v>3.1255315329242E-3</v>
      </c>
      <c r="BI73">
        <v>56.7042990903198</v>
      </c>
      <c r="BJ73">
        <v>0.65086535149080305</v>
      </c>
      <c r="BK73">
        <v>0.234399313336252</v>
      </c>
      <c r="BL73" s="1">
        <v>1.75432947562792E-2</v>
      </c>
      <c r="BM73" s="42">
        <v>0.223874150926825</v>
      </c>
      <c r="BN73" t="s">
        <v>1</v>
      </c>
      <c r="BO73" s="40">
        <f t="shared" ref="BO73:BO77" si="11">BL73/CM73*$BO$80</f>
        <v>10.17648540662208</v>
      </c>
      <c r="BP73" s="40">
        <f t="shared" ref="BP73:BP77" si="12">BM73/CM73*$BP$80</f>
        <v>42.093470416362393</v>
      </c>
      <c r="BQ73" t="s">
        <v>1</v>
      </c>
      <c r="BR73">
        <v>-0.5</v>
      </c>
      <c r="BS73">
        <v>0.366289477686153</v>
      </c>
      <c r="BT73" s="1">
        <v>-3.3648197235645001</v>
      </c>
      <c r="BU73">
        <v>0.36524343403822102</v>
      </c>
      <c r="BV73" s="31">
        <f>-$BQ$110*A73+BT73</f>
        <v>-3.3122863902311668</v>
      </c>
      <c r="BW73" s="41">
        <f t="shared" ref="BW73:BW77" si="13">$BW$115*BV73+$BW$116</f>
        <v>-5.5393831746591315</v>
      </c>
      <c r="BZ73" s="2">
        <v>-27.819739756471002</v>
      </c>
      <c r="CA73" s="42">
        <f t="shared" ref="CA73:CA77" si="14">BZ73*$BZ$115+$BZ$116</f>
        <v>-28.097052826966685</v>
      </c>
      <c r="CB73">
        <v>1.0806527205978</v>
      </c>
      <c r="CC73">
        <v>-40.190686974412699</v>
      </c>
      <c r="CD73">
        <v>1.0670481990295799</v>
      </c>
      <c r="CE73">
        <v>-40.4</v>
      </c>
      <c r="CF73">
        <v>1.06681798207179</v>
      </c>
      <c r="CG73" t="s">
        <v>1</v>
      </c>
      <c r="CH73" t="s">
        <v>57</v>
      </c>
      <c r="CI73" t="s">
        <v>56</v>
      </c>
      <c r="CK73" t="s">
        <v>54</v>
      </c>
      <c r="CL73" t="s">
        <v>55</v>
      </c>
      <c r="CM73">
        <v>1.198</v>
      </c>
    </row>
    <row r="74" spans="1:91">
      <c r="A74">
        <v>18</v>
      </c>
      <c r="B74" t="s">
        <v>56</v>
      </c>
      <c r="C74">
        <v>1</v>
      </c>
      <c r="D74">
        <v>14.0649984</v>
      </c>
      <c r="E74">
        <v>31.2329984</v>
      </c>
      <c r="F74">
        <v>17.167999999999999</v>
      </c>
      <c r="G74">
        <v>3.76307000182624</v>
      </c>
      <c r="H74">
        <v>2.7587878940785102</v>
      </c>
      <c r="I74">
        <v>0.94669798162770402</v>
      </c>
      <c r="J74">
        <v>6.9743128509424504E-2</v>
      </c>
      <c r="K74">
        <v>5.4618561892886601E-2</v>
      </c>
      <c r="L74">
        <v>0.67623782293189905</v>
      </c>
      <c r="M74">
        <v>53.971415505540598</v>
      </c>
      <c r="N74">
        <v>0.39565413099566699</v>
      </c>
      <c r="O74">
        <v>3.5623110074161697E-2</v>
      </c>
      <c r="P74">
        <v>9.9425452417960702</v>
      </c>
      <c r="Q74">
        <v>2</v>
      </c>
      <c r="R74">
        <v>132.88700159999999</v>
      </c>
      <c r="S74">
        <v>201.49500159999999</v>
      </c>
      <c r="T74">
        <v>68.608000000000004</v>
      </c>
      <c r="U74">
        <v>7.0653881700122598</v>
      </c>
      <c r="V74">
        <v>5.1632254677661198</v>
      </c>
      <c r="W74">
        <v>1.5377275554249901</v>
      </c>
      <c r="X74">
        <v>7.9953823770511301E-2</v>
      </c>
      <c r="Y74">
        <v>6.1418892919572698E-2</v>
      </c>
      <c r="Z74">
        <v>0.57724625564073195</v>
      </c>
      <c r="AA74">
        <v>107.304737117729</v>
      </c>
      <c r="AB74">
        <v>0.78432382017343205</v>
      </c>
      <c r="AC74">
        <v>0.109180608411783</v>
      </c>
      <c r="AD74">
        <v>40.848987590326402</v>
      </c>
      <c r="AE74">
        <v>265.77556479999998</v>
      </c>
      <c r="AF74">
        <v>347.39256319999998</v>
      </c>
      <c r="AG74">
        <v>12.1456168145082</v>
      </c>
      <c r="AH74">
        <v>14.242548957227401</v>
      </c>
      <c r="AI74">
        <v>17.0562000530464</v>
      </c>
      <c r="AJ74">
        <v>3.6765718652396499E-3</v>
      </c>
      <c r="AK74">
        <v>3.9469333428108098E-3</v>
      </c>
      <c r="AL74">
        <v>5.3616329616633599E-3</v>
      </c>
      <c r="AM74">
        <v>294.92317607179302</v>
      </c>
      <c r="AN74">
        <v>3.4265863630634898</v>
      </c>
      <c r="AO74">
        <v>1.2438299718690899</v>
      </c>
      <c r="AP74">
        <v>577.14456319999999</v>
      </c>
      <c r="AQ74">
        <v>595.77957119999996</v>
      </c>
      <c r="AR74">
        <v>4.0006078662602196</v>
      </c>
      <c r="AS74">
        <v>4.5891426566825997</v>
      </c>
      <c r="AT74">
        <v>5.5083926631893299</v>
      </c>
      <c r="AU74">
        <v>2.8804130109709399E-3</v>
      </c>
      <c r="AV74">
        <v>2.9773027205016399E-3</v>
      </c>
      <c r="AW74">
        <v>3.89424921259038E-3</v>
      </c>
      <c r="AX74">
        <v>56.314839792647199</v>
      </c>
      <c r="AY74">
        <v>0.64621064381353699</v>
      </c>
      <c r="AZ74">
        <v>0.23264217120407499</v>
      </c>
      <c r="BA74">
        <v>621.80456960000004</v>
      </c>
      <c r="BB74">
        <v>640.43656959999998</v>
      </c>
      <c r="BC74">
        <v>4.0144909944938902</v>
      </c>
      <c r="BD74">
        <v>4.6048687512406703</v>
      </c>
      <c r="BE74">
        <v>5.5265658749708697</v>
      </c>
      <c r="BF74">
        <v>3.4719434658160801E-3</v>
      </c>
      <c r="BG74">
        <v>3.6556163501807698E-3</v>
      </c>
      <c r="BH74">
        <v>4.8852292559843496E-3</v>
      </c>
      <c r="BI74">
        <v>57.1838398005927</v>
      </c>
      <c r="BJ74">
        <v>0.65602680372390199</v>
      </c>
      <c r="BK74">
        <v>0.236175884714662</v>
      </c>
      <c r="BL74" s="1">
        <v>1.8435699842320501E-2</v>
      </c>
      <c r="BM74" s="42">
        <v>0.23131781343412999</v>
      </c>
      <c r="BN74" t="s">
        <v>1</v>
      </c>
      <c r="BO74" s="40">
        <f t="shared" si="11"/>
        <v>10.273931056126377</v>
      </c>
      <c r="BP74" s="40">
        <f t="shared" si="12"/>
        <v>41.784020326126466</v>
      </c>
      <c r="BQ74" t="s">
        <v>1</v>
      </c>
      <c r="BR74">
        <v>-0.5</v>
      </c>
      <c r="BS74">
        <v>0.366289477686153</v>
      </c>
      <c r="BT74" s="1">
        <v>-3.4309110826258302</v>
      </c>
      <c r="BU74">
        <v>0.36521930156372701</v>
      </c>
      <c r="BV74" s="31">
        <f>-$BQ$110*A74+BT74</f>
        <v>-2.9581110826258303</v>
      </c>
      <c r="BW74" s="41">
        <f t="shared" si="13"/>
        <v>-5.1751590545952464</v>
      </c>
      <c r="BZ74" s="2">
        <v>-28.047327778880501</v>
      </c>
      <c r="CA74" s="42">
        <f t="shared" si="14"/>
        <v>-28.334190998874163</v>
      </c>
      <c r="CB74">
        <v>1.08040247232118</v>
      </c>
      <c r="CC74">
        <v>-40.164777949317603</v>
      </c>
      <c r="CD74">
        <v>1.0670766954947299</v>
      </c>
      <c r="CE74">
        <v>-40.4</v>
      </c>
      <c r="CF74">
        <v>1.06681798207179</v>
      </c>
      <c r="CG74" t="s">
        <v>1</v>
      </c>
      <c r="CH74" t="s">
        <v>75</v>
      </c>
      <c r="CI74" t="s">
        <v>56</v>
      </c>
      <c r="CK74" t="s">
        <v>54</v>
      </c>
      <c r="CL74" t="s">
        <v>59</v>
      </c>
      <c r="CM74">
        <v>1.2470000000000001</v>
      </c>
    </row>
    <row r="75" spans="1:91">
      <c r="A75">
        <v>36</v>
      </c>
      <c r="B75" t="s">
        <v>56</v>
      </c>
      <c r="C75">
        <v>1</v>
      </c>
      <c r="D75">
        <v>13.2519936</v>
      </c>
      <c r="E75">
        <v>30.4150016</v>
      </c>
      <c r="F75">
        <v>17.163007999999898</v>
      </c>
      <c r="G75">
        <v>3.7776327579646498</v>
      </c>
      <c r="H75">
        <v>2.76959887324462</v>
      </c>
      <c r="I75">
        <v>1.0507413302708</v>
      </c>
      <c r="J75">
        <v>7.2276891547970998E-2</v>
      </c>
      <c r="K75">
        <v>5.7209561186900203E-2</v>
      </c>
      <c r="L75">
        <v>0.81632908489065903</v>
      </c>
      <c r="M75">
        <v>54.246728583434198</v>
      </c>
      <c r="N75">
        <v>0.397735458924319</v>
      </c>
      <c r="O75">
        <v>3.9461278179131601E-2</v>
      </c>
      <c r="P75">
        <v>9.6396848432738906</v>
      </c>
      <c r="Q75">
        <v>2</v>
      </c>
      <c r="R75">
        <v>133.4179968</v>
      </c>
      <c r="S75">
        <v>206.81899519999999</v>
      </c>
      <c r="T75">
        <v>73.400998399999906</v>
      </c>
      <c r="U75">
        <v>5.0912399566395896</v>
      </c>
      <c r="V75">
        <v>3.7253134653966602</v>
      </c>
      <c r="W75">
        <v>1.20453294326315</v>
      </c>
      <c r="X75">
        <v>8.2702826932693402E-2</v>
      </c>
      <c r="Y75">
        <v>6.4182572801330398E-2</v>
      </c>
      <c r="Z75">
        <v>0.69971999039422905</v>
      </c>
      <c r="AA75">
        <v>79.513224396775101</v>
      </c>
      <c r="AB75">
        <v>0.58196833504065504</v>
      </c>
      <c r="AC75">
        <v>8.8618955924786094E-2</v>
      </c>
      <c r="AD75">
        <v>40.3383794923407</v>
      </c>
      <c r="AE75">
        <v>269.31289600000002</v>
      </c>
      <c r="AF75">
        <v>346.77889279999999</v>
      </c>
      <c r="AG75">
        <v>9.6201846513790397</v>
      </c>
      <c r="AH75">
        <v>11.2647911233241</v>
      </c>
      <c r="AI75">
        <v>13.4888829150691</v>
      </c>
      <c r="AJ75">
        <v>4.7326186928328901E-3</v>
      </c>
      <c r="AK75">
        <v>5.2211939841658398E-3</v>
      </c>
      <c r="AL75">
        <v>7.1239511786348898E-3</v>
      </c>
      <c r="AM75">
        <v>222.56245008422599</v>
      </c>
      <c r="AN75">
        <v>2.58523270005796</v>
      </c>
      <c r="AO75">
        <v>0.93782624888138499</v>
      </c>
      <c r="AP75">
        <v>576.39289599999995</v>
      </c>
      <c r="AQ75">
        <v>595.02689280000004</v>
      </c>
      <c r="AR75">
        <v>4.0117765352449002</v>
      </c>
      <c r="AS75">
        <v>4.6011210731980796</v>
      </c>
      <c r="AT75">
        <v>5.52097882557955</v>
      </c>
      <c r="AU75">
        <v>3.3602503932702401E-3</v>
      </c>
      <c r="AV75">
        <v>3.5112616482192902E-3</v>
      </c>
      <c r="AW75">
        <v>4.8424689064977501E-3</v>
      </c>
      <c r="AX75">
        <v>56.419664720858897</v>
      </c>
      <c r="AY75">
        <v>0.64729563549941105</v>
      </c>
      <c r="AZ75">
        <v>0.23299743613798601</v>
      </c>
      <c r="BA75">
        <v>621.05989120000004</v>
      </c>
      <c r="BB75">
        <v>639.69089280000003</v>
      </c>
      <c r="BC75">
        <v>4.0226435089214299</v>
      </c>
      <c r="BD75">
        <v>4.6130110304703003</v>
      </c>
      <c r="BE75">
        <v>5.5369467107089498</v>
      </c>
      <c r="BF75">
        <v>3.9702317847568197E-3</v>
      </c>
      <c r="BG75">
        <v>4.1732782024835801E-3</v>
      </c>
      <c r="BH75">
        <v>5.7634976182983702E-3</v>
      </c>
      <c r="BI75">
        <v>57.309896181082799</v>
      </c>
      <c r="BJ75">
        <v>0.65732685002263802</v>
      </c>
      <c r="BK75">
        <v>0.23663080708311801</v>
      </c>
      <c r="BL75" s="1">
        <v>1.3674353709760599E-2</v>
      </c>
      <c r="BM75" s="42">
        <v>0.174754412216371</v>
      </c>
      <c r="BN75" t="s">
        <v>1</v>
      </c>
      <c r="BO75" s="40">
        <f t="shared" si="11"/>
        <v>9.9609762967185276</v>
      </c>
      <c r="BP75" s="40">
        <f t="shared" si="12"/>
        <v>41.261724416154372</v>
      </c>
      <c r="BQ75" t="s">
        <v>1</v>
      </c>
      <c r="BR75">
        <v>-0.5</v>
      </c>
      <c r="BS75">
        <v>0.366289477686153</v>
      </c>
      <c r="BT75" s="1">
        <v>-2.2493250726061098</v>
      </c>
      <c r="BU75">
        <v>0.36565074189248697</v>
      </c>
      <c r="BV75" s="31">
        <f>-$BQ$110*A75+BT75</f>
        <v>-1.30372507260611</v>
      </c>
      <c r="BW75" s="41">
        <f t="shared" si="13"/>
        <v>-3.4738341010869562</v>
      </c>
      <c r="BZ75" s="2">
        <v>-28.045745988536002</v>
      </c>
      <c r="CA75" s="42">
        <f t="shared" si="14"/>
        <v>-28.33254283274194</v>
      </c>
      <c r="CB75">
        <v>1.0804042116100001</v>
      </c>
      <c r="CC75">
        <v>-40.121441277840397</v>
      </c>
      <c r="CD75">
        <v>1.0671243600051901</v>
      </c>
      <c r="CE75">
        <v>-40.4</v>
      </c>
      <c r="CF75">
        <v>1.06681798207179</v>
      </c>
      <c r="CG75" t="s">
        <v>1</v>
      </c>
      <c r="CH75" t="s">
        <v>93</v>
      </c>
      <c r="CI75" t="s">
        <v>56</v>
      </c>
      <c r="CK75" t="s">
        <v>54</v>
      </c>
      <c r="CL75" t="s">
        <v>59</v>
      </c>
      <c r="CM75">
        <v>0.95399999999999996</v>
      </c>
    </row>
    <row r="76" spans="1:91">
      <c r="A76">
        <v>50</v>
      </c>
      <c r="B76" t="s">
        <v>56</v>
      </c>
      <c r="C76">
        <v>1</v>
      </c>
      <c r="D76">
        <v>13.8120064</v>
      </c>
      <c r="E76">
        <v>30.980006400000001</v>
      </c>
      <c r="F76">
        <v>17.167999999999999</v>
      </c>
      <c r="G76">
        <v>3.7942390744038201</v>
      </c>
      <c r="H76">
        <v>2.7823083269286002</v>
      </c>
      <c r="I76">
        <v>1.01826055691954</v>
      </c>
      <c r="J76">
        <v>7.3299467645782601E-2</v>
      </c>
      <c r="K76">
        <v>5.7494962233562201E-2</v>
      </c>
      <c r="L76">
        <v>0.80885586463423798</v>
      </c>
      <c r="M76">
        <v>54.459960510440801</v>
      </c>
      <c r="N76">
        <v>0.399292638560027</v>
      </c>
      <c r="O76">
        <v>3.8251282194262902E-2</v>
      </c>
      <c r="P76">
        <v>9.5867172282978093</v>
      </c>
      <c r="Q76">
        <v>2</v>
      </c>
      <c r="R76">
        <v>134.43700480000001</v>
      </c>
      <c r="S76">
        <v>210.7459968</v>
      </c>
      <c r="T76">
        <v>76.308991999999904</v>
      </c>
      <c r="U76">
        <v>4.7332067657729899</v>
      </c>
      <c r="V76">
        <v>3.4595587605081799</v>
      </c>
      <c r="W76">
        <v>1.10622128882977</v>
      </c>
      <c r="X76">
        <v>8.1987339568182105E-2</v>
      </c>
      <c r="Y76">
        <v>6.3278517185642702E-2</v>
      </c>
      <c r="Z76">
        <v>0.69089318735614402</v>
      </c>
      <c r="AA76">
        <v>81.1201389251965</v>
      </c>
      <c r="AB76">
        <v>0.59327390196999297</v>
      </c>
      <c r="AC76">
        <v>8.8086575042989307E-2</v>
      </c>
      <c r="AD76">
        <v>41.129888392117401</v>
      </c>
      <c r="AE76">
        <v>270.159424</v>
      </c>
      <c r="AF76">
        <v>355.65341439999997</v>
      </c>
      <c r="AG76">
        <v>9.5019565120798308</v>
      </c>
      <c r="AH76">
        <v>11.1220846807598</v>
      </c>
      <c r="AI76">
        <v>13.3812004670609</v>
      </c>
      <c r="AJ76">
        <v>4.5569889619255398E-3</v>
      </c>
      <c r="AK76">
        <v>4.97282083739583E-3</v>
      </c>
      <c r="AL76">
        <v>6.6238804022904704E-3</v>
      </c>
      <c r="AM76">
        <v>230.04132484692701</v>
      </c>
      <c r="AN76">
        <v>2.6730371862384898</v>
      </c>
      <c r="AO76">
        <v>0.97337041563617299</v>
      </c>
      <c r="AP76">
        <v>576.84742400000005</v>
      </c>
      <c r="AQ76">
        <v>595.3734144</v>
      </c>
      <c r="AR76">
        <v>4.0323441449242603</v>
      </c>
      <c r="AS76">
        <v>4.6262078005101204</v>
      </c>
      <c r="AT76">
        <v>5.5511716874830901</v>
      </c>
      <c r="AU76">
        <v>3.3703606288209001E-3</v>
      </c>
      <c r="AV76">
        <v>3.5292480307053901E-3</v>
      </c>
      <c r="AW76">
        <v>4.70406820106782E-3</v>
      </c>
      <c r="AX76">
        <v>56.593562760795599</v>
      </c>
      <c r="AY76">
        <v>0.64936766433366699</v>
      </c>
      <c r="AZ76">
        <v>0.23373492709791299</v>
      </c>
      <c r="BA76">
        <v>621.50941439999997</v>
      </c>
      <c r="BB76">
        <v>640.1394176</v>
      </c>
      <c r="BC76">
        <v>4.0295450708385996</v>
      </c>
      <c r="BD76">
        <v>4.6219005114184704</v>
      </c>
      <c r="BE76">
        <v>5.5460891881601997</v>
      </c>
      <c r="BF76">
        <v>3.9509217131454503E-3</v>
      </c>
      <c r="BG76">
        <v>4.1785691930139902E-3</v>
      </c>
      <c r="BH76">
        <v>5.6188211089197599E-3</v>
      </c>
      <c r="BI76">
        <v>57.431106880567398</v>
      </c>
      <c r="BJ76">
        <v>0.65878607082166396</v>
      </c>
      <c r="BK76">
        <v>0.23713468602988</v>
      </c>
      <c r="BL76" s="1">
        <v>1.39270803291287E-2</v>
      </c>
      <c r="BM76" s="42">
        <v>0.18247922270328101</v>
      </c>
      <c r="BN76" t="s">
        <v>1</v>
      </c>
      <c r="BO76" s="40">
        <f t="shared" si="11"/>
        <v>9.9062432669724121</v>
      </c>
      <c r="BP76" s="40">
        <f t="shared" si="12"/>
        <v>42.071350943212181</v>
      </c>
      <c r="BQ76" t="s">
        <v>1</v>
      </c>
      <c r="BR76">
        <v>-0.5</v>
      </c>
      <c r="BS76">
        <v>0.366289477686153</v>
      </c>
      <c r="BT76" s="1">
        <v>-2.99950147187633</v>
      </c>
      <c r="BU76">
        <v>0.365376825446389</v>
      </c>
      <c r="BV76" s="31">
        <f>-$BQ$110*A76+BT76</f>
        <v>-1.6861681385429967</v>
      </c>
      <c r="BW76" s="41">
        <f t="shared" si="13"/>
        <v>-3.8671280043440843</v>
      </c>
      <c r="BZ76" s="2">
        <v>-27.943180645780799</v>
      </c>
      <c r="CA76" s="42">
        <f t="shared" si="14"/>
        <v>-28.225673597601482</v>
      </c>
      <c r="CB76">
        <v>1.0805169892279101</v>
      </c>
      <c r="CC76">
        <v>-40.109767106576797</v>
      </c>
      <c r="CD76">
        <v>1.06713720001572</v>
      </c>
      <c r="CE76">
        <v>-40.4</v>
      </c>
      <c r="CF76">
        <v>1.06681798207179</v>
      </c>
      <c r="CG76" t="s">
        <v>1</v>
      </c>
      <c r="CH76" t="s">
        <v>107</v>
      </c>
      <c r="CI76" t="s">
        <v>56</v>
      </c>
      <c r="CK76" t="s">
        <v>54</v>
      </c>
      <c r="CL76" t="s">
        <v>59</v>
      </c>
      <c r="CM76">
        <v>0.97699999999999998</v>
      </c>
    </row>
    <row r="77" spans="1:91">
      <c r="A77">
        <v>66</v>
      </c>
      <c r="B77" t="s">
        <v>56</v>
      </c>
      <c r="C77">
        <v>1</v>
      </c>
      <c r="D77">
        <v>13.728</v>
      </c>
      <c r="E77">
        <v>30.8940032</v>
      </c>
      <c r="F77">
        <v>17.166003199999999</v>
      </c>
      <c r="G77">
        <v>3.8323253943529498</v>
      </c>
      <c r="H77">
        <v>2.8100351248392301</v>
      </c>
      <c r="I77">
        <v>1.0096518501043099</v>
      </c>
      <c r="J77">
        <v>7.1717885621504399E-2</v>
      </c>
      <c r="K77">
        <v>5.58482871823274E-2</v>
      </c>
      <c r="L77">
        <v>0.79111928093100903</v>
      </c>
      <c r="M77">
        <v>55.088285272702201</v>
      </c>
      <c r="N77">
        <v>0.40391622440735098</v>
      </c>
      <c r="O77">
        <v>3.8038749320944899E-2</v>
      </c>
      <c r="P77">
        <v>9.5910477527917202</v>
      </c>
      <c r="Q77">
        <v>2</v>
      </c>
      <c r="R77">
        <v>134.30800640000001</v>
      </c>
      <c r="S77">
        <v>222.55100160000001</v>
      </c>
      <c r="T77">
        <v>88.242995199999996</v>
      </c>
      <c r="U77">
        <v>6.4179658979935299</v>
      </c>
      <c r="V77">
        <v>4.6884489399841804</v>
      </c>
      <c r="W77">
        <v>1.5512698938854199</v>
      </c>
      <c r="X77">
        <v>8.0132715907395305E-2</v>
      </c>
      <c r="Y77">
        <v>6.1400032949558599E-2</v>
      </c>
      <c r="Z77">
        <v>0.67749205073543095</v>
      </c>
      <c r="AA77">
        <v>138.68969032445</v>
      </c>
      <c r="AB77">
        <v>1.01335365716933</v>
      </c>
      <c r="AC77">
        <v>0.15729290784574201</v>
      </c>
      <c r="AD77">
        <v>40.269045632787702</v>
      </c>
      <c r="AE77">
        <v>270.3401728</v>
      </c>
      <c r="AF77">
        <v>369.33017599999999</v>
      </c>
      <c r="AG77">
        <v>13.169972311067101</v>
      </c>
      <c r="AH77">
        <v>15.4176895983025</v>
      </c>
      <c r="AI77">
        <v>18.5884723886135</v>
      </c>
      <c r="AJ77">
        <v>3.6403444000817102E-3</v>
      </c>
      <c r="AK77">
        <v>3.9311467371998801E-3</v>
      </c>
      <c r="AL77">
        <v>5.3408964808576102E-3</v>
      </c>
      <c r="AM77">
        <v>390.83115972394501</v>
      </c>
      <c r="AN77">
        <v>4.5413249610020996</v>
      </c>
      <c r="AO77">
        <v>1.6556362358896399</v>
      </c>
      <c r="AP77">
        <v>576.50416640000003</v>
      </c>
      <c r="AQ77">
        <v>595.13616639999998</v>
      </c>
      <c r="AR77">
        <v>4.0716603991765803</v>
      </c>
      <c r="AS77">
        <v>4.6708520422387698</v>
      </c>
      <c r="AT77">
        <v>5.6038982795638299</v>
      </c>
      <c r="AU77">
        <v>3.4793760969584501E-3</v>
      </c>
      <c r="AV77">
        <v>3.6246674259714801E-3</v>
      </c>
      <c r="AW77">
        <v>4.8429169309973999E-3</v>
      </c>
      <c r="AX77">
        <v>57.514694042363097</v>
      </c>
      <c r="AY77">
        <v>0.66001200372108604</v>
      </c>
      <c r="AZ77">
        <v>0.23748097413517399</v>
      </c>
      <c r="BA77">
        <v>621.16217600000004</v>
      </c>
      <c r="BB77">
        <v>639.89917439999999</v>
      </c>
      <c r="BC77">
        <v>4.0846832158763204</v>
      </c>
      <c r="BD77">
        <v>4.6860313542620302</v>
      </c>
      <c r="BE77">
        <v>5.6211806438463103</v>
      </c>
      <c r="BF77">
        <v>4.0158311566700303E-3</v>
      </c>
      <c r="BG77">
        <v>4.2171062439534503E-3</v>
      </c>
      <c r="BH77">
        <v>5.6795352390392496E-3</v>
      </c>
      <c r="BI77">
        <v>58.453092384698401</v>
      </c>
      <c r="BJ77">
        <v>0.67061010896971296</v>
      </c>
      <c r="BK77">
        <v>0.24131911837164099</v>
      </c>
      <c r="BL77" s="1">
        <v>2.3246054785742699E-2</v>
      </c>
      <c r="BM77" s="42">
        <v>0.29807137366509601</v>
      </c>
      <c r="BN77" t="s">
        <v>1</v>
      </c>
      <c r="BO77" s="40">
        <f t="shared" si="11"/>
        <v>9.9107181281880479</v>
      </c>
      <c r="BP77" s="40">
        <f t="shared" si="12"/>
        <v>41.190803505558009</v>
      </c>
      <c r="BQ77" t="s">
        <v>1</v>
      </c>
      <c r="BR77">
        <v>-0.5</v>
      </c>
      <c r="BS77">
        <v>0.366289477686153</v>
      </c>
      <c r="BT77" s="1">
        <v>-3.9810176092991401</v>
      </c>
      <c r="BU77">
        <v>0.36501843624802499</v>
      </c>
      <c r="BV77" s="31">
        <f>-$BQ$110*A77+BT77</f>
        <v>-2.2474176092991405</v>
      </c>
      <c r="BW77" s="41">
        <f t="shared" si="13"/>
        <v>-4.4443014837845727</v>
      </c>
      <c r="BZ77" s="2">
        <v>-28.161629841848001</v>
      </c>
      <c r="CA77" s="42">
        <f t="shared" si="14"/>
        <v>-28.453289455683969</v>
      </c>
      <c r="CB77">
        <v>1.0802767890682801</v>
      </c>
      <c r="CC77">
        <v>-40.144046124161498</v>
      </c>
      <c r="CD77">
        <v>1.0670994977199999</v>
      </c>
      <c r="CE77">
        <v>-40.4</v>
      </c>
      <c r="CF77">
        <v>1.06681798207179</v>
      </c>
      <c r="CG77" t="s">
        <v>1</v>
      </c>
      <c r="CH77" t="s">
        <v>123</v>
      </c>
      <c r="CI77" t="s">
        <v>56</v>
      </c>
      <c r="CK77" t="s">
        <v>54</v>
      </c>
      <c r="CL77" t="s">
        <v>59</v>
      </c>
      <c r="CM77">
        <v>1.63</v>
      </c>
    </row>
    <row r="78" spans="1:91">
      <c r="BO78" s="14">
        <f t="shared" ref="BO78:BP78" si="15">AVERAGE(BO73:BO77)</f>
        <v>10.045670830925488</v>
      </c>
      <c r="BP78" s="14">
        <f t="shared" si="15"/>
        <v>41.68027392148268</v>
      </c>
      <c r="BS78" t="s">
        <v>154</v>
      </c>
      <c r="BT78" s="14">
        <f>AVERAGE(BT73:BT77)</f>
        <v>-3.2051149919943818</v>
      </c>
      <c r="BV78" s="31"/>
      <c r="BW78" s="14">
        <f>AVERAGE(BW73:BW77)</f>
        <v>-4.4999611636939978</v>
      </c>
      <c r="BY78" s="2" t="s">
        <v>154</v>
      </c>
      <c r="BZ78" s="26">
        <f>AVERAGE(BZ73:BZ77)</f>
        <v>-28.003524802303264</v>
      </c>
      <c r="CA78" s="43">
        <f>AVERAGE(CA73:CA77)</f>
        <v>-28.288549942373646</v>
      </c>
    </row>
    <row r="79" spans="1:91">
      <c r="BO79" s="14">
        <f t="shared" ref="BO79:BP79" si="16">STDEV(BO73:BO77)</f>
        <v>0.16884950793088133</v>
      </c>
      <c r="BP79" s="14">
        <f t="shared" si="16"/>
        <v>0.43278195239007244</v>
      </c>
      <c r="BS79" t="s">
        <v>155</v>
      </c>
      <c r="BT79" s="14">
        <f>STDEV(BT73:BT77)</f>
        <v>0.63920373063489699</v>
      </c>
      <c r="BV79" s="31"/>
      <c r="BW79" s="14">
        <f>STDEV(BW73:BW77)</f>
        <v>0.86498596302357666</v>
      </c>
      <c r="BY79" s="2" t="s">
        <v>155</v>
      </c>
      <c r="BZ79" s="26">
        <f>STDEV(BZ73:BZ77)</f>
        <v>0.12856602695827415</v>
      </c>
      <c r="CA79" s="43">
        <f>STDEV(CA73:CA77)</f>
        <v>0.13396097158151798</v>
      </c>
    </row>
    <row r="80" spans="1:91">
      <c r="BN80" t="s">
        <v>165</v>
      </c>
      <c r="BO80">
        <f>0.27*CM81/BL81</f>
        <v>694.93385857691419</v>
      </c>
      <c r="BP80">
        <f>3.19*CM83/BM83</f>
        <v>225.25145198779524</v>
      </c>
      <c r="BT80" s="1"/>
      <c r="BV80" s="31"/>
      <c r="BZ80" s="2"/>
      <c r="CA80" s="42"/>
    </row>
    <row r="81" spans="1:91">
      <c r="A81">
        <v>1</v>
      </c>
      <c r="B81" t="s">
        <v>52</v>
      </c>
      <c r="C81">
        <v>1</v>
      </c>
      <c r="D81">
        <v>14.4</v>
      </c>
      <c r="E81">
        <v>31.566003200000001</v>
      </c>
      <c r="F81">
        <v>17.166003199999999</v>
      </c>
      <c r="G81">
        <v>3.7258663140759101</v>
      </c>
      <c r="H81">
        <v>2.73129638159556</v>
      </c>
      <c r="I81">
        <v>0.74475314207114796</v>
      </c>
      <c r="J81">
        <v>6.8672378586214694E-2</v>
      </c>
      <c r="K81">
        <v>4.9963670993725597E-2</v>
      </c>
      <c r="L81">
        <v>0.38482211136194999</v>
      </c>
      <c r="M81">
        <v>53.412602884803498</v>
      </c>
      <c r="N81">
        <v>0.39155845755144802</v>
      </c>
      <c r="O81">
        <v>2.8060915793769299E-2</v>
      </c>
      <c r="P81">
        <v>0.26129114558192001</v>
      </c>
      <c r="Q81">
        <v>2</v>
      </c>
      <c r="R81">
        <v>136.74499839999999</v>
      </c>
      <c r="S81">
        <v>198.4790016</v>
      </c>
      <c r="T81">
        <v>61.734003199999997</v>
      </c>
      <c r="U81">
        <v>2.6946481054002098</v>
      </c>
      <c r="V81">
        <v>1.99643376840723</v>
      </c>
      <c r="W81">
        <v>0.461932087894251</v>
      </c>
      <c r="X81">
        <v>7.6853086349414207E-2</v>
      </c>
      <c r="Y81">
        <v>5.5854886071825802E-2</v>
      </c>
      <c r="Z81">
        <v>0.33067858924379401</v>
      </c>
      <c r="AA81">
        <v>43.434923361852597</v>
      </c>
      <c r="AB81">
        <v>0.32205454018841401</v>
      </c>
      <c r="AC81">
        <v>3.3437503205663098E-2</v>
      </c>
      <c r="AD81">
        <v>3.1629820640810302</v>
      </c>
      <c r="AE81">
        <v>274.65597439999999</v>
      </c>
      <c r="AF81">
        <v>361.06696959999999</v>
      </c>
      <c r="AG81">
        <v>13.166878572366899</v>
      </c>
      <c r="AH81">
        <v>15.4904465584024</v>
      </c>
      <c r="AI81">
        <v>18.524263881626101</v>
      </c>
      <c r="AJ81">
        <v>6.9937439859572305E-4</v>
      </c>
      <c r="AK81">
        <v>5.4684126545720304E-4</v>
      </c>
      <c r="AL81">
        <v>7.41283930817058E-4</v>
      </c>
      <c r="AM81">
        <v>335.49194984188802</v>
      </c>
      <c r="AN81">
        <v>3.9052081347955201</v>
      </c>
      <c r="AO81">
        <v>1.41575567879099</v>
      </c>
      <c r="AP81">
        <v>578.10096639999995</v>
      </c>
      <c r="AQ81">
        <v>596.21896960000004</v>
      </c>
      <c r="AR81">
        <v>3.9761766172495299</v>
      </c>
      <c r="AS81">
        <v>4.565055569409</v>
      </c>
      <c r="AT81">
        <v>5.4810083719494997</v>
      </c>
      <c r="AU81">
        <v>1.97717444725548E-3</v>
      </c>
      <c r="AV81">
        <v>1.9379577041117599E-3</v>
      </c>
      <c r="AW81">
        <v>2.3507907669285399E-3</v>
      </c>
      <c r="AX81">
        <v>54.169052850141298</v>
      </c>
      <c r="AY81">
        <v>0.622031628461856</v>
      </c>
      <c r="AZ81">
        <v>0.224019461647501</v>
      </c>
      <c r="BA81">
        <v>622.26597119999997</v>
      </c>
      <c r="BB81">
        <v>641.00396799999999</v>
      </c>
      <c r="BC81">
        <v>3.9869722428991299</v>
      </c>
      <c r="BD81">
        <v>4.5779611884954896</v>
      </c>
      <c r="BE81">
        <v>5.4943259805463098</v>
      </c>
      <c r="BF81">
        <v>2.4875452772468699E-3</v>
      </c>
      <c r="BG81">
        <v>2.5380612171710601E-3</v>
      </c>
      <c r="BH81">
        <v>3.1149231809297702E-3</v>
      </c>
      <c r="BI81">
        <v>56.747074085835798</v>
      </c>
      <c r="BJ81">
        <v>0.65149618577512503</v>
      </c>
      <c r="BK81">
        <v>0.234634646118691</v>
      </c>
      <c r="BL81" s="1">
        <v>7.18151797959581E-3</v>
      </c>
      <c r="BM81" s="42">
        <v>0.26549357568756299</v>
      </c>
      <c r="BN81" t="s">
        <v>1</v>
      </c>
      <c r="BO81" s="40">
        <f>BL81/CM81*$BO$80</f>
        <v>0.27000000000000007</v>
      </c>
      <c r="BP81" s="40">
        <f>BM81/CM81*$BP$80</f>
        <v>3.235382677832459</v>
      </c>
      <c r="BQ81" t="s">
        <v>1</v>
      </c>
      <c r="BR81">
        <v>-0.5</v>
      </c>
      <c r="BS81">
        <v>0.366289477686153</v>
      </c>
      <c r="BT81" s="1">
        <v>10.9281693479494</v>
      </c>
      <c r="BU81">
        <v>0.37046207455616098</v>
      </c>
      <c r="BV81" s="31">
        <f t="shared" ref="BV81:BV87" si="17">-$BQ$110*A81+BT81</f>
        <v>10.954436014616066</v>
      </c>
      <c r="BW81" s="41"/>
      <c r="BZ81" s="2">
        <v>-26.8542532485979</v>
      </c>
      <c r="CA81" s="42"/>
      <c r="CB81">
        <v>1.0817143236116</v>
      </c>
      <c r="CC81">
        <v>-40.187381297356303</v>
      </c>
      <c r="CD81">
        <v>1.0670518348334901</v>
      </c>
      <c r="CE81">
        <v>-40.4</v>
      </c>
      <c r="CF81">
        <v>1.06681798207179</v>
      </c>
      <c r="CG81" t="s">
        <v>1</v>
      </c>
      <c r="CH81" t="s">
        <v>53</v>
      </c>
      <c r="CI81" t="s">
        <v>52</v>
      </c>
      <c r="CK81" t="s">
        <v>54</v>
      </c>
      <c r="CL81" t="s">
        <v>55</v>
      </c>
      <c r="CM81">
        <v>18.484000000000002</v>
      </c>
    </row>
    <row r="82" spans="1:91">
      <c r="A82">
        <v>12</v>
      </c>
      <c r="B82" t="s">
        <v>52</v>
      </c>
      <c r="C82">
        <v>1</v>
      </c>
      <c r="D82">
        <v>13.985011200000001</v>
      </c>
      <c r="E82">
        <v>31.047999999999998</v>
      </c>
      <c r="F82">
        <v>17.062988799999999</v>
      </c>
      <c r="G82">
        <v>3.7654424696030602</v>
      </c>
      <c r="H82">
        <v>2.7600607842510998</v>
      </c>
      <c r="I82">
        <v>0.88575174922344702</v>
      </c>
      <c r="J82">
        <v>6.7111010151368E-2</v>
      </c>
      <c r="K82">
        <v>5.1634344751736498E-2</v>
      </c>
      <c r="L82">
        <v>0.60165416004601802</v>
      </c>
      <c r="M82">
        <v>53.949475031150897</v>
      </c>
      <c r="N82">
        <v>0.39548025152489402</v>
      </c>
      <c r="O82">
        <v>3.3263580750505499E-2</v>
      </c>
      <c r="P82">
        <v>0.26853575143421299</v>
      </c>
      <c r="Q82">
        <v>2</v>
      </c>
      <c r="R82">
        <v>136.0970112</v>
      </c>
      <c r="S82">
        <v>199.62300160000001</v>
      </c>
      <c r="T82">
        <v>63.525990399999998</v>
      </c>
      <c r="U82">
        <v>2.8209710091171898</v>
      </c>
      <c r="V82">
        <v>2.0867102327879601</v>
      </c>
      <c r="W82">
        <v>0.55514473921924701</v>
      </c>
      <c r="X82">
        <v>7.3760866954350399E-2</v>
      </c>
      <c r="Y82">
        <v>5.5971136368803999E-2</v>
      </c>
      <c r="Z82">
        <v>0.50771059321892997</v>
      </c>
      <c r="AA82">
        <v>43.891289373388602</v>
      </c>
      <c r="AB82">
        <v>0.32482059372067701</v>
      </c>
      <c r="AC82">
        <v>3.85815028583327E-2</v>
      </c>
      <c r="AD82">
        <v>3.2170646367204299</v>
      </c>
      <c r="AE82">
        <v>270.38210559999999</v>
      </c>
      <c r="AF82">
        <v>355.73809920000002</v>
      </c>
      <c r="AG82">
        <v>13.5093188051263</v>
      </c>
      <c r="AH82">
        <v>15.880219726600201</v>
      </c>
      <c r="AI82">
        <v>19.0055840737779</v>
      </c>
      <c r="AJ82">
        <v>2.4129230913930801E-3</v>
      </c>
      <c r="AK82">
        <v>2.4689156724622399E-3</v>
      </c>
      <c r="AL82">
        <v>3.3657089396168698E-3</v>
      </c>
      <c r="AM82">
        <v>343.62147321625002</v>
      </c>
      <c r="AN82">
        <v>3.9960621671338599</v>
      </c>
      <c r="AO82">
        <v>1.4511636675425299</v>
      </c>
      <c r="AP82">
        <v>576.94009600000004</v>
      </c>
      <c r="AQ82">
        <v>595.47509760000003</v>
      </c>
      <c r="AR82">
        <v>3.9962968950558899</v>
      </c>
      <c r="AS82">
        <v>4.5855615863295798</v>
      </c>
      <c r="AT82">
        <v>5.5012184658415801</v>
      </c>
      <c r="AU82">
        <v>2.5954665147142398E-3</v>
      </c>
      <c r="AV82">
        <v>2.6056917728172401E-3</v>
      </c>
      <c r="AW82">
        <v>3.3937730726723301E-3</v>
      </c>
      <c r="AX82">
        <v>56.222908545333702</v>
      </c>
      <c r="AY82">
        <v>0.64520434152514206</v>
      </c>
      <c r="AZ82">
        <v>0.232199469579074</v>
      </c>
      <c r="BA82">
        <v>621.60810240000001</v>
      </c>
      <c r="BB82">
        <v>640.24110080000003</v>
      </c>
      <c r="BC82">
        <v>3.9898506053100502</v>
      </c>
      <c r="BD82">
        <v>4.5767991529496701</v>
      </c>
      <c r="BE82">
        <v>5.4912038044085998</v>
      </c>
      <c r="BF82">
        <v>3.1492569874499699E-3</v>
      </c>
      <c r="BG82">
        <v>3.27388279108352E-3</v>
      </c>
      <c r="BH82">
        <v>4.1925438175488099E-3</v>
      </c>
      <c r="BI82">
        <v>56.970037614823397</v>
      </c>
      <c r="BJ82">
        <v>0.65363098746255299</v>
      </c>
      <c r="BK82">
        <v>0.23525940648423699</v>
      </c>
      <c r="BL82" s="1">
        <v>7.3099582139402501E-3</v>
      </c>
      <c r="BM82" s="42">
        <v>0.26744734804907899</v>
      </c>
      <c r="BN82" t="s">
        <v>1</v>
      </c>
      <c r="BO82" s="40">
        <f t="shared" ref="BO82:BO87" si="18">BL82/CM82*$BO$80</f>
        <v>0.27748606913473023</v>
      </c>
      <c r="BP82" s="40">
        <f t="shared" ref="BP82:BP87" si="19">BM82/CM82*$BP$80</f>
        <v>3.2907031997782425</v>
      </c>
      <c r="BQ82" t="s">
        <v>1</v>
      </c>
      <c r="BR82">
        <v>-0.5</v>
      </c>
      <c r="BS82">
        <v>0.366289477686153</v>
      </c>
      <c r="BT82" s="1">
        <v>9.0447718346804393</v>
      </c>
      <c r="BU82">
        <v>0.36977444179090302</v>
      </c>
      <c r="BV82" s="31">
        <f t="shared" si="17"/>
        <v>9.3599718346804401</v>
      </c>
      <c r="BW82" s="41">
        <f t="shared" ref="BW82:BW87" si="20">$BW$115*BV82+$BW$116</f>
        <v>7.4924177501358038</v>
      </c>
      <c r="BZ82" s="2">
        <v>-27.235134421160701</v>
      </c>
      <c r="CA82" s="42"/>
      <c r="CB82">
        <v>1.0812955275229501</v>
      </c>
      <c r="CC82">
        <v>-40.172285543212801</v>
      </c>
      <c r="CD82">
        <v>1.0670684381464399</v>
      </c>
      <c r="CE82">
        <v>-40.4</v>
      </c>
      <c r="CF82">
        <v>1.06681798207179</v>
      </c>
      <c r="CG82" t="s">
        <v>1</v>
      </c>
      <c r="CH82" t="s">
        <v>69</v>
      </c>
      <c r="CI82" t="s">
        <v>52</v>
      </c>
      <c r="CK82" t="s">
        <v>54</v>
      </c>
      <c r="CL82" t="s">
        <v>59</v>
      </c>
      <c r="CM82">
        <v>18.306999999999999</v>
      </c>
    </row>
    <row r="83" spans="1:91">
      <c r="A83">
        <v>30</v>
      </c>
      <c r="B83" t="s">
        <v>52</v>
      </c>
      <c r="C83">
        <v>1</v>
      </c>
      <c r="D83">
        <v>13.728</v>
      </c>
      <c r="E83">
        <v>30.8940032</v>
      </c>
      <c r="F83">
        <v>17.166003199999999</v>
      </c>
      <c r="G83">
        <v>3.7736071951449701</v>
      </c>
      <c r="H83">
        <v>2.7669901948390598</v>
      </c>
      <c r="I83">
        <v>0.99407689265027299</v>
      </c>
      <c r="J83">
        <v>7.0257500460546796E-2</v>
      </c>
      <c r="K83">
        <v>5.4948531565324803E-2</v>
      </c>
      <c r="L83">
        <v>0.747315897310044</v>
      </c>
      <c r="M83">
        <v>54.089165911485701</v>
      </c>
      <c r="N83">
        <v>0.396551967570349</v>
      </c>
      <c r="O83">
        <v>3.7271946297152803E-2</v>
      </c>
      <c r="P83">
        <v>0.25809737094113799</v>
      </c>
      <c r="Q83">
        <v>2</v>
      </c>
      <c r="R83">
        <v>135.9720064</v>
      </c>
      <c r="S83">
        <v>213.0259968</v>
      </c>
      <c r="T83">
        <v>77.053990400000004</v>
      </c>
      <c r="U83">
        <v>2.6087387527482502</v>
      </c>
      <c r="V83">
        <v>1.9311781988652501</v>
      </c>
      <c r="W83">
        <v>0.57872091657205604</v>
      </c>
      <c r="X83">
        <v>7.8857023288176703E-2</v>
      </c>
      <c r="Y83">
        <v>6.0614191387371501E-2</v>
      </c>
      <c r="Z83">
        <v>0.63635608391457499</v>
      </c>
      <c r="AA83">
        <v>43.791455565488597</v>
      </c>
      <c r="AB83">
        <v>0.324410644081155</v>
      </c>
      <c r="AC83">
        <v>4.4519327606209899E-2</v>
      </c>
      <c r="AD83">
        <v>3.1186149488746802</v>
      </c>
      <c r="AE83">
        <v>269.31546880000002</v>
      </c>
      <c r="AF83">
        <v>359.8924672</v>
      </c>
      <c r="AG83">
        <v>14.0081038831317</v>
      </c>
      <c r="AH83">
        <v>16.445036897048599</v>
      </c>
      <c r="AI83">
        <v>19.705903309570999</v>
      </c>
      <c r="AJ83">
        <v>3.76931019547242E-3</v>
      </c>
      <c r="AK83">
        <v>4.0554729297363201E-3</v>
      </c>
      <c r="AL83">
        <v>5.4365015350883797E-3</v>
      </c>
      <c r="AM83">
        <v>356.36845058276998</v>
      </c>
      <c r="AN83">
        <v>4.1430610117085802</v>
      </c>
      <c r="AO83">
        <v>1.5057171814410599</v>
      </c>
      <c r="AP83">
        <v>576.88947199999996</v>
      </c>
      <c r="AQ83">
        <v>595.52346880000005</v>
      </c>
      <c r="AR83">
        <v>3.9997462445552401</v>
      </c>
      <c r="AS83">
        <v>4.5879446896056502</v>
      </c>
      <c r="AT83">
        <v>5.5067965216708998</v>
      </c>
      <c r="AU83">
        <v>3.9137611126469699E-3</v>
      </c>
      <c r="AV83">
        <v>4.1752697974485001E-3</v>
      </c>
      <c r="AW83">
        <v>5.5362524193807898E-3</v>
      </c>
      <c r="AX83">
        <v>56.316630262184603</v>
      </c>
      <c r="AY83">
        <v>0.64614493356928004</v>
      </c>
      <c r="AZ83">
        <v>0.23260830494467599</v>
      </c>
      <c r="BA83">
        <v>621.58846719999997</v>
      </c>
      <c r="BB83">
        <v>640.21946879999996</v>
      </c>
      <c r="BC83">
        <v>4.0109573586098897</v>
      </c>
      <c r="BD83">
        <v>4.6005349427682596</v>
      </c>
      <c r="BE83">
        <v>5.5202796082217302</v>
      </c>
      <c r="BF83">
        <v>4.3516055929466698E-3</v>
      </c>
      <c r="BG83">
        <v>4.64245690496283E-3</v>
      </c>
      <c r="BH83">
        <v>6.2654666272862498E-3</v>
      </c>
      <c r="BI83">
        <v>57.126622696722499</v>
      </c>
      <c r="BJ83">
        <v>0.65528345297018498</v>
      </c>
      <c r="BK83">
        <v>0.23589682330508799</v>
      </c>
      <c r="BL83" s="1">
        <v>7.5143577498301998E-3</v>
      </c>
      <c r="BM83" s="42">
        <v>0.27729099834341697</v>
      </c>
      <c r="BN83" t="s">
        <v>1</v>
      </c>
      <c r="BO83" s="40">
        <f t="shared" si="18"/>
        <v>0.26669977659943001</v>
      </c>
      <c r="BP83" s="40">
        <f t="shared" si="19"/>
        <v>3.19</v>
      </c>
      <c r="BQ83" t="s">
        <v>1</v>
      </c>
      <c r="BR83">
        <v>-0.5</v>
      </c>
      <c r="BS83">
        <v>0.366289477686153</v>
      </c>
      <c r="BT83" s="1">
        <v>9.9472436313843193</v>
      </c>
      <c r="BU83">
        <v>0.37010393750464099</v>
      </c>
      <c r="BV83" s="31">
        <f t="shared" si="17"/>
        <v>10.73524363138432</v>
      </c>
      <c r="BW83" s="41">
        <f t="shared" si="20"/>
        <v>8.9067093431604576</v>
      </c>
      <c r="BZ83" s="2">
        <v>-27.336620813180801</v>
      </c>
      <c r="CA83" s="42">
        <f t="shared" ref="CA83:CA87" si="21">BZ83*$BZ$115+$BZ$116</f>
        <v>-27.593661032386329</v>
      </c>
      <c r="CB83">
        <v>1.0811839380431301</v>
      </c>
      <c r="CC83">
        <v>-40.165753341119697</v>
      </c>
      <c r="CD83">
        <v>1.06707562269439</v>
      </c>
      <c r="CE83">
        <v>-40.4</v>
      </c>
      <c r="CF83">
        <v>1.06681798207179</v>
      </c>
      <c r="CG83" t="s">
        <v>1</v>
      </c>
      <c r="CH83" t="s">
        <v>87</v>
      </c>
      <c r="CI83" t="s">
        <v>52</v>
      </c>
      <c r="CK83" t="s">
        <v>54</v>
      </c>
      <c r="CL83" t="s">
        <v>59</v>
      </c>
      <c r="CM83">
        <v>19.579999999999998</v>
      </c>
    </row>
    <row r="84" spans="1:91">
      <c r="A84">
        <v>48</v>
      </c>
      <c r="B84" t="s">
        <v>52</v>
      </c>
      <c r="C84">
        <v>1</v>
      </c>
      <c r="D84">
        <v>13.7829888</v>
      </c>
      <c r="E84">
        <v>30.944998399999999</v>
      </c>
      <c r="F84">
        <v>17.162009599999902</v>
      </c>
      <c r="G84">
        <v>3.7972505200976201</v>
      </c>
      <c r="H84">
        <v>2.7840336928665601</v>
      </c>
      <c r="I84">
        <v>1.0223309376285901</v>
      </c>
      <c r="J84">
        <v>7.2528452363722698E-2</v>
      </c>
      <c r="K84">
        <v>5.6774119459321197E-2</v>
      </c>
      <c r="L84">
        <v>0.80337515739454401</v>
      </c>
      <c r="M84">
        <v>54.3849079174108</v>
      </c>
      <c r="N84">
        <v>0.39875059029536802</v>
      </c>
      <c r="O84">
        <v>3.8362806398391402E-2</v>
      </c>
      <c r="P84">
        <v>0.24478781299393701</v>
      </c>
      <c r="Q84">
        <v>2</v>
      </c>
      <c r="R84">
        <v>135.81399039999999</v>
      </c>
      <c r="S84">
        <v>209.41399039999999</v>
      </c>
      <c r="T84">
        <v>73.599999999999994</v>
      </c>
      <c r="U84">
        <v>2.3448328973838701</v>
      </c>
      <c r="V84">
        <v>1.7342383899937599</v>
      </c>
      <c r="W84">
        <v>0.54119046836244</v>
      </c>
      <c r="X84">
        <v>8.0692295659700805E-2</v>
      </c>
      <c r="Y84">
        <v>6.2164035463242201E-2</v>
      </c>
      <c r="Z84">
        <v>0.68454576166318604</v>
      </c>
      <c r="AA84">
        <v>43.191605590400002</v>
      </c>
      <c r="AB84">
        <v>0.31962197128521702</v>
      </c>
      <c r="AC84">
        <v>4.3972622879311599E-2</v>
      </c>
      <c r="AD84">
        <v>3.1319820137520198</v>
      </c>
      <c r="AE84">
        <v>269.49154559999999</v>
      </c>
      <c r="AF84">
        <v>364.73753599999998</v>
      </c>
      <c r="AG84">
        <v>13.780328757189199</v>
      </c>
      <c r="AH84">
        <v>16.185164449755099</v>
      </c>
      <c r="AI84">
        <v>19.424334603709699</v>
      </c>
      <c r="AJ84">
        <v>4.1392598314018902E-3</v>
      </c>
      <c r="AK84">
        <v>4.5285061607091897E-3</v>
      </c>
      <c r="AL84">
        <v>5.98396142859744E-3</v>
      </c>
      <c r="AM84">
        <v>356.80551229583699</v>
      </c>
      <c r="AN84">
        <v>4.14832014984131</v>
      </c>
      <c r="AO84">
        <v>1.5097657672648399</v>
      </c>
      <c r="AP84">
        <v>576.57954559999996</v>
      </c>
      <c r="AQ84">
        <v>595.11153920000004</v>
      </c>
      <c r="AR84">
        <v>4.0300108196200499</v>
      </c>
      <c r="AS84">
        <v>4.6225547086993499</v>
      </c>
      <c r="AT84">
        <v>5.54687792058541</v>
      </c>
      <c r="AU84">
        <v>4.0583725976112203E-3</v>
      </c>
      <c r="AV84">
        <v>4.3606802132653902E-3</v>
      </c>
      <c r="AW84">
        <v>5.7375769827199804E-3</v>
      </c>
      <c r="AX84">
        <v>56.737359784783997</v>
      </c>
      <c r="AY84">
        <v>0.65094005598879001</v>
      </c>
      <c r="AZ84">
        <v>0.23430803736768399</v>
      </c>
      <c r="BA84">
        <v>621.28654080000001</v>
      </c>
      <c r="BB84">
        <v>639.92554240000004</v>
      </c>
      <c r="BC84">
        <v>4.0346912488689703</v>
      </c>
      <c r="BD84">
        <v>4.6270027983209001</v>
      </c>
      <c r="BE84">
        <v>5.5542820092004499</v>
      </c>
      <c r="BF84">
        <v>4.5262657602190602E-3</v>
      </c>
      <c r="BG84">
        <v>4.8371191369698703E-3</v>
      </c>
      <c r="BH84">
        <v>6.5002599930663301E-3</v>
      </c>
      <c r="BI84">
        <v>57.516958102555201</v>
      </c>
      <c r="BJ84">
        <v>0.65973627815861502</v>
      </c>
      <c r="BK84">
        <v>0.23748045448489699</v>
      </c>
      <c r="BL84" s="1">
        <v>7.1181218829487799E-3</v>
      </c>
      <c r="BM84" s="42">
        <v>0.27813818448123101</v>
      </c>
      <c r="BN84" t="s">
        <v>1</v>
      </c>
      <c r="BO84" s="40">
        <f t="shared" si="18"/>
        <v>0.2529466100398019</v>
      </c>
      <c r="BP84" s="40">
        <f t="shared" si="19"/>
        <v>3.203673036799271</v>
      </c>
      <c r="BQ84" t="s">
        <v>1</v>
      </c>
      <c r="BR84">
        <v>-0.5</v>
      </c>
      <c r="BS84">
        <v>0.366289477686153</v>
      </c>
      <c r="BT84" s="1">
        <v>8.7815578992449499</v>
      </c>
      <c r="BU84">
        <v>0.36967834102152602</v>
      </c>
      <c r="BV84" s="31">
        <f t="shared" si="17"/>
        <v>10.04235789924495</v>
      </c>
      <c r="BW84" s="41">
        <f t="shared" si="20"/>
        <v>8.194164762343723</v>
      </c>
      <c r="BZ84" s="2">
        <v>-27.310900185494202</v>
      </c>
      <c r="CA84" s="42">
        <f t="shared" si="21"/>
        <v>-27.56686110431745</v>
      </c>
      <c r="CB84">
        <v>1.0812122192128899</v>
      </c>
      <c r="CC84">
        <v>-40.176521270577503</v>
      </c>
      <c r="CD84">
        <v>1.06706377941274</v>
      </c>
      <c r="CE84">
        <v>-40.4</v>
      </c>
      <c r="CF84">
        <v>1.06681798207179</v>
      </c>
      <c r="CG84" t="s">
        <v>1</v>
      </c>
      <c r="CH84" t="s">
        <v>105</v>
      </c>
      <c r="CI84" t="s">
        <v>52</v>
      </c>
      <c r="CK84" t="s">
        <v>54</v>
      </c>
      <c r="CL84" t="s">
        <v>59</v>
      </c>
      <c r="CM84">
        <v>19.556000000000001</v>
      </c>
    </row>
    <row r="85" spans="1:91">
      <c r="A85">
        <v>49</v>
      </c>
      <c r="B85" t="s">
        <v>52</v>
      </c>
      <c r="C85">
        <v>1</v>
      </c>
      <c r="D85">
        <v>13.76</v>
      </c>
      <c r="E85">
        <v>30.921996799999999</v>
      </c>
      <c r="F85">
        <v>17.161996799999901</v>
      </c>
      <c r="G85">
        <v>3.7915867940846302</v>
      </c>
      <c r="H85">
        <v>2.7801643105779199</v>
      </c>
      <c r="I85">
        <v>1.0187161321250799</v>
      </c>
      <c r="J85">
        <v>7.2503549678822193E-2</v>
      </c>
      <c r="K85">
        <v>5.68291536963254E-2</v>
      </c>
      <c r="L85">
        <v>0.80674166537877601</v>
      </c>
      <c r="M85">
        <v>54.5063574600252</v>
      </c>
      <c r="N85">
        <v>0.399639206868662</v>
      </c>
      <c r="O85">
        <v>3.8277980347921202E-2</v>
      </c>
      <c r="P85">
        <v>0.24401599027451801</v>
      </c>
      <c r="Q85">
        <v>2</v>
      </c>
      <c r="R85">
        <v>136.33099519999999</v>
      </c>
      <c r="S85">
        <v>211.1769984</v>
      </c>
      <c r="T85">
        <v>74.846003199999998</v>
      </c>
      <c r="U85">
        <v>2.5669237692929099</v>
      </c>
      <c r="V85">
        <v>1.8977768497287599</v>
      </c>
      <c r="W85">
        <v>0.59600907641419698</v>
      </c>
      <c r="X85">
        <v>7.9744750563490605E-2</v>
      </c>
      <c r="Y85">
        <v>6.1560288602897299E-2</v>
      </c>
      <c r="Z85">
        <v>0.68606903379671402</v>
      </c>
      <c r="AA85">
        <v>47.943688112242199</v>
      </c>
      <c r="AB85">
        <v>0.35460366655874498</v>
      </c>
      <c r="AC85">
        <v>4.91606328858002E-2</v>
      </c>
      <c r="AD85">
        <v>3.1348299331098501</v>
      </c>
      <c r="AE85">
        <v>269.67514879999999</v>
      </c>
      <c r="AF85">
        <v>366.79614720000001</v>
      </c>
      <c r="AG85">
        <v>14.9424033096087</v>
      </c>
      <c r="AH85">
        <v>17.551775848732401</v>
      </c>
      <c r="AI85">
        <v>21.0701907277328</v>
      </c>
      <c r="AJ85">
        <v>4.2849985975586804E-3</v>
      </c>
      <c r="AK85">
        <v>4.6595805109200597E-3</v>
      </c>
      <c r="AL85">
        <v>6.3091987977345401E-3</v>
      </c>
      <c r="AM85">
        <v>392.48169662621802</v>
      </c>
      <c r="AN85">
        <v>4.5631399022197803</v>
      </c>
      <c r="AO85">
        <v>1.6608101891451801</v>
      </c>
      <c r="AP85">
        <v>576.78613759999996</v>
      </c>
      <c r="AQ85">
        <v>595.31214079999995</v>
      </c>
      <c r="AR85">
        <v>4.0332084272773097</v>
      </c>
      <c r="AS85">
        <v>4.6261154917781102</v>
      </c>
      <c r="AT85">
        <v>5.5509531577943498</v>
      </c>
      <c r="AU85">
        <v>4.2749468943818801E-3</v>
      </c>
      <c r="AV85">
        <v>4.5360138634120504E-3</v>
      </c>
      <c r="AW85">
        <v>5.9685625532420097E-3</v>
      </c>
      <c r="AX85">
        <v>56.731383453458903</v>
      </c>
      <c r="AY85">
        <v>0.65087527962068303</v>
      </c>
      <c r="AZ85">
        <v>0.23428644507655</v>
      </c>
      <c r="BA85">
        <v>621.47714559999997</v>
      </c>
      <c r="BB85">
        <v>640.11114239999995</v>
      </c>
      <c r="BC85">
        <v>4.0447739121511797</v>
      </c>
      <c r="BD85">
        <v>4.6386103887098802</v>
      </c>
      <c r="BE85">
        <v>5.5685610858440597</v>
      </c>
      <c r="BF85">
        <v>4.7248693666616303E-3</v>
      </c>
      <c r="BG85">
        <v>5.0774007660163104E-3</v>
      </c>
      <c r="BH85">
        <v>6.75669420423899E-3</v>
      </c>
      <c r="BI85">
        <v>57.548008261375301</v>
      </c>
      <c r="BJ85">
        <v>0.66007620818190804</v>
      </c>
      <c r="BK85">
        <v>0.23761385953793701</v>
      </c>
      <c r="BL85" s="1">
        <v>7.7955945576462203E-3</v>
      </c>
      <c r="BM85" s="42">
        <v>0.30585153932257197</v>
      </c>
      <c r="BN85" t="s">
        <v>1</v>
      </c>
      <c r="BO85" s="40">
        <f t="shared" si="18"/>
        <v>0.25214906240848406</v>
      </c>
      <c r="BP85" s="40">
        <f t="shared" si="19"/>
        <v>3.2065861449900668</v>
      </c>
      <c r="BQ85" t="s">
        <v>1</v>
      </c>
      <c r="BR85">
        <v>-0.5</v>
      </c>
      <c r="BS85">
        <v>0.366289477686153</v>
      </c>
      <c r="BT85" s="1">
        <v>8.2625872082093803</v>
      </c>
      <c r="BU85">
        <v>0.369488861594583</v>
      </c>
      <c r="BV85" s="31">
        <f t="shared" si="17"/>
        <v>9.5496538748760464</v>
      </c>
      <c r="BW85" s="41">
        <f t="shared" si="20"/>
        <v>7.6874815298478314</v>
      </c>
      <c r="BZ85" s="2">
        <v>-27.277592991737599</v>
      </c>
      <c r="CA85" s="42">
        <f t="shared" si="21"/>
        <v>-27.532156259329618</v>
      </c>
      <c r="CB85">
        <v>1.0812488421831501</v>
      </c>
      <c r="CC85">
        <v>-40.144941247548701</v>
      </c>
      <c r="CD85">
        <v>1.06709851320462</v>
      </c>
      <c r="CE85">
        <v>-40.4</v>
      </c>
      <c r="CF85">
        <v>1.06681798207179</v>
      </c>
      <c r="CG85" t="s">
        <v>1</v>
      </c>
      <c r="CH85" t="s">
        <v>106</v>
      </c>
      <c r="CI85" t="s">
        <v>52</v>
      </c>
      <c r="CK85" t="s">
        <v>54</v>
      </c>
      <c r="CL85" t="s">
        <v>59</v>
      </c>
      <c r="CM85">
        <v>21.484999999999999</v>
      </c>
    </row>
    <row r="86" spans="1:91">
      <c r="A86">
        <v>60</v>
      </c>
      <c r="B86" t="s">
        <v>52</v>
      </c>
      <c r="C86">
        <v>1</v>
      </c>
      <c r="D86">
        <v>13.6440064</v>
      </c>
      <c r="E86">
        <v>30.708006399999999</v>
      </c>
      <c r="F86">
        <v>17.064</v>
      </c>
      <c r="G86">
        <v>3.8317089479099198</v>
      </c>
      <c r="H86">
        <v>2.80924221856547</v>
      </c>
      <c r="I86">
        <v>1.07100343639125</v>
      </c>
      <c r="J86">
        <v>7.3804785167917802E-2</v>
      </c>
      <c r="K86">
        <v>5.8420113743282397E-2</v>
      </c>
      <c r="L86">
        <v>0.85323388441404202</v>
      </c>
      <c r="M86">
        <v>54.853397504527003</v>
      </c>
      <c r="N86">
        <v>0.40219758535499001</v>
      </c>
      <c r="O86">
        <v>4.00957932473281E-2</v>
      </c>
      <c r="P86">
        <v>0.23768166983252401</v>
      </c>
      <c r="Q86">
        <v>2</v>
      </c>
      <c r="R86">
        <v>136.6130048</v>
      </c>
      <c r="S86">
        <v>218.87000320000001</v>
      </c>
      <c r="T86">
        <v>82.256998400000001</v>
      </c>
      <c r="U86">
        <v>2.2923417460914002</v>
      </c>
      <c r="V86">
        <v>1.69332379671877</v>
      </c>
      <c r="W86">
        <v>0.56347047851665699</v>
      </c>
      <c r="X86">
        <v>8.0345875189776803E-2</v>
      </c>
      <c r="Y86">
        <v>6.2516031485412099E-2</v>
      </c>
      <c r="Z86">
        <v>0.72751547142085404</v>
      </c>
      <c r="AA86">
        <v>48.205322410472697</v>
      </c>
      <c r="AB86">
        <v>0.35620427850882003</v>
      </c>
      <c r="AC86">
        <v>5.1429200510386901E-2</v>
      </c>
      <c r="AD86">
        <v>3.09006996585746</v>
      </c>
      <c r="AE86">
        <v>273.20514559999998</v>
      </c>
      <c r="AF86">
        <v>376.36714239999998</v>
      </c>
      <c r="AG86">
        <v>14.2241166084059</v>
      </c>
      <c r="AH86">
        <v>16.686830526413999</v>
      </c>
      <c r="AI86">
        <v>20.054853457978101</v>
      </c>
      <c r="AJ86">
        <v>4.7399071537391297E-3</v>
      </c>
      <c r="AK86">
        <v>5.1864854265471503E-3</v>
      </c>
      <c r="AL86">
        <v>7.1016059053202896E-3</v>
      </c>
      <c r="AM86">
        <v>394.70205445303901</v>
      </c>
      <c r="AN86">
        <v>4.5880523167052898</v>
      </c>
      <c r="AO86">
        <v>1.6696428640957399</v>
      </c>
      <c r="AP86">
        <v>576.63614719999998</v>
      </c>
      <c r="AQ86">
        <v>595.16314880000004</v>
      </c>
      <c r="AR86">
        <v>4.07541384763271</v>
      </c>
      <c r="AS86">
        <v>4.6747775442662096</v>
      </c>
      <c r="AT86">
        <v>5.60836618091985</v>
      </c>
      <c r="AU86">
        <v>4.3887539012383301E-3</v>
      </c>
      <c r="AV86">
        <v>4.7040386339483502E-3</v>
      </c>
      <c r="AW86">
        <v>6.3300179169686202E-3</v>
      </c>
      <c r="AX86">
        <v>57.262466619782302</v>
      </c>
      <c r="AY86">
        <v>0.65694715937907999</v>
      </c>
      <c r="AZ86">
        <v>0.23641765605610801</v>
      </c>
      <c r="BA86">
        <v>621.31313920000002</v>
      </c>
      <c r="BB86">
        <v>639.83914240000001</v>
      </c>
      <c r="BC86">
        <v>4.07915829219783</v>
      </c>
      <c r="BD86">
        <v>4.6787533304202302</v>
      </c>
      <c r="BE86">
        <v>5.6130712353628196</v>
      </c>
      <c r="BF86">
        <v>4.8078894042680202E-3</v>
      </c>
      <c r="BG86">
        <v>5.1800323231035996E-3</v>
      </c>
      <c r="BH86">
        <v>7.0201594171116601E-3</v>
      </c>
      <c r="BI86">
        <v>58.068347784072003</v>
      </c>
      <c r="BJ86">
        <v>0.66603910310778003</v>
      </c>
      <c r="BK86">
        <v>0.239700639683638</v>
      </c>
      <c r="BL86" s="1">
        <v>7.6847674296452503E-3</v>
      </c>
      <c r="BM86" s="42">
        <v>0.30511887882724897</v>
      </c>
      <c r="BN86" t="s">
        <v>1</v>
      </c>
      <c r="BO86" s="40">
        <f t="shared" si="18"/>
        <v>0.24560361856832089</v>
      </c>
      <c r="BP86" s="40">
        <f t="shared" si="19"/>
        <v>3.1608016227339029</v>
      </c>
      <c r="BQ86" t="s">
        <v>1</v>
      </c>
      <c r="BR86">
        <v>-0.5</v>
      </c>
      <c r="BS86">
        <v>0.366289477686153</v>
      </c>
      <c r="BT86" s="1">
        <v>7.2818563867438302</v>
      </c>
      <c r="BU86">
        <v>0.36913078870428301</v>
      </c>
      <c r="BV86" s="31">
        <f t="shared" si="17"/>
        <v>8.8578563867438298</v>
      </c>
      <c r="BW86" s="41">
        <f t="shared" si="20"/>
        <v>6.9760560691600517</v>
      </c>
      <c r="BZ86" s="2">
        <v>-27.471130295163402</v>
      </c>
      <c r="CA86" s="42">
        <f t="shared" si="21"/>
        <v>-27.733814860886948</v>
      </c>
      <c r="CB86">
        <v>1.08103603759853</v>
      </c>
      <c r="CC86">
        <v>-40.169602732134898</v>
      </c>
      <c r="CD86">
        <v>1.0670713888796499</v>
      </c>
      <c r="CE86">
        <v>-40.4</v>
      </c>
      <c r="CF86">
        <v>1.06681798207179</v>
      </c>
      <c r="CG86" t="s">
        <v>1</v>
      </c>
      <c r="CH86" t="s">
        <v>117</v>
      </c>
      <c r="CI86" t="s">
        <v>52</v>
      </c>
      <c r="CK86" t="s">
        <v>54</v>
      </c>
      <c r="CL86" t="s">
        <v>59</v>
      </c>
      <c r="CM86">
        <v>21.744</v>
      </c>
    </row>
    <row r="87" spans="1:91">
      <c r="A87">
        <v>78</v>
      </c>
      <c r="B87" t="s">
        <v>52</v>
      </c>
      <c r="C87">
        <v>1</v>
      </c>
      <c r="D87">
        <v>13.354009599999999</v>
      </c>
      <c r="E87">
        <v>30.52</v>
      </c>
      <c r="F87">
        <v>17.165990399999998</v>
      </c>
      <c r="G87">
        <v>3.8514226813208601</v>
      </c>
      <c r="H87">
        <v>2.82440225453312</v>
      </c>
      <c r="I87">
        <v>1.1187254658480901</v>
      </c>
      <c r="J87">
        <v>7.6191384244027299E-2</v>
      </c>
      <c r="K87">
        <v>6.0604637320623503E-2</v>
      </c>
      <c r="L87">
        <v>0.88935222027348104</v>
      </c>
      <c r="M87">
        <v>55.260522742485499</v>
      </c>
      <c r="N87">
        <v>0.405243335333068</v>
      </c>
      <c r="O87">
        <v>4.1995151979078202E-2</v>
      </c>
      <c r="P87">
        <v>0.226626390203615</v>
      </c>
      <c r="Q87">
        <v>2</v>
      </c>
      <c r="R87">
        <v>137.15400959999999</v>
      </c>
      <c r="S87">
        <v>234.05701120000001</v>
      </c>
      <c r="T87">
        <v>96.903001599999996</v>
      </c>
      <c r="U87">
        <v>1.4941264050282199</v>
      </c>
      <c r="V87">
        <v>1.1020043325887801</v>
      </c>
      <c r="W87">
        <v>0.40651653825530198</v>
      </c>
      <c r="X87">
        <v>8.3502839668807505E-2</v>
      </c>
      <c r="Y87">
        <v>6.5220146644129201E-2</v>
      </c>
      <c r="Z87">
        <v>0.75735213958651604</v>
      </c>
      <c r="AA87">
        <v>47.294859882610197</v>
      </c>
      <c r="AB87">
        <v>0.34918215568762401</v>
      </c>
      <c r="AC87">
        <v>5.2224760887822901E-2</v>
      </c>
      <c r="AD87">
        <v>3.0329100177445301</v>
      </c>
      <c r="AE87">
        <v>275.26566400000002</v>
      </c>
      <c r="AF87">
        <v>408.88966399999998</v>
      </c>
      <c r="AG87">
        <v>10.376899235239399</v>
      </c>
      <c r="AH87">
        <v>12.1094901578278</v>
      </c>
      <c r="AI87">
        <v>14.629338265406099</v>
      </c>
      <c r="AJ87">
        <v>5.9941588439340002E-3</v>
      </c>
      <c r="AK87">
        <v>6.6748189961548599E-3</v>
      </c>
      <c r="AL87">
        <v>9.0709610750473596E-3</v>
      </c>
      <c r="AM87">
        <v>373.01427208325703</v>
      </c>
      <c r="AN87">
        <v>4.3351566943036897</v>
      </c>
      <c r="AO87">
        <v>1.5774298523435999</v>
      </c>
      <c r="AP87">
        <v>576.33066240000005</v>
      </c>
      <c r="AQ87">
        <v>594.97066240000004</v>
      </c>
      <c r="AR87">
        <v>4.1092004422291497</v>
      </c>
      <c r="AS87">
        <v>4.7131591899004297</v>
      </c>
      <c r="AT87">
        <v>5.6517608111675299</v>
      </c>
      <c r="AU87">
        <v>5.2800582170643203E-3</v>
      </c>
      <c r="AV87">
        <v>5.6992818206805804E-3</v>
      </c>
      <c r="AW87">
        <v>7.8047263487705798E-3</v>
      </c>
      <c r="AX87">
        <v>57.839054460959296</v>
      </c>
      <c r="AY87">
        <v>0.66353833482277202</v>
      </c>
      <c r="AZ87">
        <v>0.23870318099351401</v>
      </c>
      <c r="BA87">
        <v>621.04567039999995</v>
      </c>
      <c r="BB87">
        <v>639.68166399999996</v>
      </c>
      <c r="BC87">
        <v>4.1209869039309703</v>
      </c>
      <c r="BD87">
        <v>4.7262989862290699</v>
      </c>
      <c r="BE87">
        <v>5.6680111759096103</v>
      </c>
      <c r="BF87">
        <v>5.5724671646090298E-3</v>
      </c>
      <c r="BG87">
        <v>5.9865019890151501E-3</v>
      </c>
      <c r="BH87">
        <v>8.2964565051213603E-3</v>
      </c>
      <c r="BI87">
        <v>58.681410480203503</v>
      </c>
      <c r="BJ87">
        <v>0.67304792192211504</v>
      </c>
      <c r="BK87">
        <v>0.24213511110429101</v>
      </c>
      <c r="BL87" s="1">
        <v>6.96877776330488E-3</v>
      </c>
      <c r="BM87" s="42">
        <v>0.28482059383770297</v>
      </c>
      <c r="BN87" t="s">
        <v>1</v>
      </c>
      <c r="BO87" s="40">
        <f t="shared" si="18"/>
        <v>0.23417986560050569</v>
      </c>
      <c r="BP87" s="40">
        <f t="shared" si="19"/>
        <v>3.1023332842344624</v>
      </c>
      <c r="BQ87" t="s">
        <v>1</v>
      </c>
      <c r="BR87">
        <v>-0.5</v>
      </c>
      <c r="BS87">
        <v>0.366289477686153</v>
      </c>
      <c r="BT87" s="1">
        <v>6.2826963688502602</v>
      </c>
      <c r="BU87">
        <v>0.36876598451592402</v>
      </c>
      <c r="BV87" s="31">
        <f t="shared" si="17"/>
        <v>8.3314963688502601</v>
      </c>
      <c r="BW87" s="41">
        <f t="shared" si="20"/>
        <v>6.43476194097728</v>
      </c>
      <c r="BZ87" s="2">
        <v>-27.630234198209799</v>
      </c>
      <c r="CA87" s="42">
        <f t="shared" si="21"/>
        <v>-27.899595152452033</v>
      </c>
      <c r="CB87">
        <v>1.08086109368788</v>
      </c>
      <c r="CC87">
        <v>-40.171324776946001</v>
      </c>
      <c r="CD87">
        <v>1.0670694948607999</v>
      </c>
      <c r="CE87">
        <v>-40.4</v>
      </c>
      <c r="CF87">
        <v>1.06681798207179</v>
      </c>
      <c r="CG87" t="s">
        <v>1</v>
      </c>
      <c r="CH87" t="s">
        <v>135</v>
      </c>
      <c r="CI87" t="s">
        <v>52</v>
      </c>
      <c r="CK87" t="s">
        <v>54</v>
      </c>
      <c r="CL87" t="s">
        <v>59</v>
      </c>
      <c r="CM87">
        <v>20.68</v>
      </c>
    </row>
    <row r="88" spans="1:91">
      <c r="BO88" s="14">
        <f t="shared" ref="BO88:BP88" si="22">AVERAGE(BO81:BO87)</f>
        <v>0.25700928605018181</v>
      </c>
      <c r="BP88" s="14">
        <f t="shared" si="22"/>
        <v>3.1984971380526295</v>
      </c>
      <c r="BS88" t="s">
        <v>154</v>
      </c>
      <c r="BT88" s="14">
        <f>AVERAGE(BT81:BT87)</f>
        <v>8.6469832395803685</v>
      </c>
      <c r="BV88" s="31"/>
      <c r="BW88" s="14">
        <f>AVERAGE(BW81:BW87)</f>
        <v>7.615265232604191</v>
      </c>
      <c r="BY88" s="2" t="s">
        <v>154</v>
      </c>
      <c r="BZ88" s="26">
        <f>AVERAGE(BZ81:BZ87)</f>
        <v>-27.302266593363488</v>
      </c>
      <c r="CA88" s="43">
        <f>AVERAGE(CA83:CA87)</f>
        <v>-27.665217681874473</v>
      </c>
    </row>
    <row r="89" spans="1:91">
      <c r="BO89" s="14">
        <f t="shared" ref="BO89:BP89" si="23">STDEV(BO81:BO87)</f>
        <v>1.5129230540525538E-2</v>
      </c>
      <c r="BP89" s="14">
        <f t="shared" si="23"/>
        <v>5.8730121227325301E-2</v>
      </c>
      <c r="BS89" t="s">
        <v>155</v>
      </c>
      <c r="BT89" s="14">
        <f>STDEV(BT81:BT87)</f>
        <v>1.5637570832933811</v>
      </c>
      <c r="BV89" s="31"/>
      <c r="BW89" s="14">
        <f>STDEV(BW81:BW87)</f>
        <v>0.87469258942013284</v>
      </c>
      <c r="BY89" s="2" t="s">
        <v>155</v>
      </c>
      <c r="BZ89" s="26">
        <f>STDEV(BZ81:BZ87)</f>
        <v>0.23915264414052914</v>
      </c>
      <c r="CA89" s="43">
        <f>STDEV(CA83:CA87)</f>
        <v>0.15177127881055491</v>
      </c>
    </row>
    <row r="90" spans="1:91">
      <c r="BT90" s="14"/>
      <c r="BV90" s="31"/>
      <c r="BY90" s="2"/>
      <c r="BZ90" s="2"/>
      <c r="CA90" s="42"/>
    </row>
    <row r="91" spans="1:91">
      <c r="A91">
        <v>6</v>
      </c>
      <c r="B91" t="s">
        <v>62</v>
      </c>
      <c r="C91">
        <v>1</v>
      </c>
      <c r="D91">
        <v>13.624000000000001</v>
      </c>
      <c r="E91">
        <v>30.791001600000001</v>
      </c>
      <c r="F91">
        <v>17.167001599999999</v>
      </c>
      <c r="G91">
        <v>3.74854839879298</v>
      </c>
      <c r="H91">
        <v>2.7477538839011002</v>
      </c>
      <c r="I91">
        <v>0.84951552567805699</v>
      </c>
      <c r="J91">
        <v>6.7398088111487994E-2</v>
      </c>
      <c r="K91">
        <v>5.1898716201762701E-2</v>
      </c>
      <c r="L91">
        <v>0.53975849430242495</v>
      </c>
      <c r="M91">
        <v>53.856499597371403</v>
      </c>
      <c r="N91">
        <v>0.39477894352798398</v>
      </c>
      <c r="O91">
        <v>3.2045187225737501E-2</v>
      </c>
      <c r="P91">
        <v>10.9596010940411</v>
      </c>
      <c r="Q91">
        <v>2</v>
      </c>
      <c r="R91">
        <v>133.2819968</v>
      </c>
      <c r="S91">
        <v>202.52799999999999</v>
      </c>
      <c r="T91">
        <v>69.246003199999905</v>
      </c>
      <c r="U91">
        <v>6.6636463304082403</v>
      </c>
      <c r="V91">
        <v>5.0453711756604802</v>
      </c>
      <c r="W91">
        <v>1.31061603101629</v>
      </c>
      <c r="X91">
        <v>7.4056813140801397E-2</v>
      </c>
      <c r="Y91">
        <v>5.6220553981424899E-2</v>
      </c>
      <c r="Z91">
        <v>0.45450989140228298</v>
      </c>
      <c r="AA91">
        <v>102.529145245623</v>
      </c>
      <c r="AB91">
        <v>0.77618076495161903</v>
      </c>
      <c r="AC91">
        <v>9.4385368082618701E-2</v>
      </c>
      <c r="AD91">
        <v>45.220504714037403</v>
      </c>
      <c r="AE91">
        <v>269.35424</v>
      </c>
      <c r="AF91">
        <v>350.14723839999999</v>
      </c>
      <c r="AG91">
        <v>11.4832997334412</v>
      </c>
      <c r="AH91">
        <v>14.2458944429795</v>
      </c>
      <c r="AI91">
        <v>16.1045265539741</v>
      </c>
      <c r="AJ91">
        <v>2.6223210372899402E-3</v>
      </c>
      <c r="AK91">
        <v>2.7337405496694598E-3</v>
      </c>
      <c r="AL91">
        <v>3.5615401595521599E-3</v>
      </c>
      <c r="AM91">
        <v>278.76270622695699</v>
      </c>
      <c r="AN91">
        <v>3.4188386246284299</v>
      </c>
      <c r="AO91">
        <v>1.17409711590718</v>
      </c>
      <c r="AP91">
        <v>576.75324160000002</v>
      </c>
      <c r="AQ91">
        <v>595.38524159999997</v>
      </c>
      <c r="AR91">
        <v>3.9834770961593802</v>
      </c>
      <c r="AS91">
        <v>4.5707594374160498</v>
      </c>
      <c r="AT91">
        <v>5.48563663617686</v>
      </c>
      <c r="AU91">
        <v>2.1684894523300502E-3</v>
      </c>
      <c r="AV91">
        <v>2.1492844509461602E-3</v>
      </c>
      <c r="AW91">
        <v>2.6730200356615999E-3</v>
      </c>
      <c r="AX91">
        <v>56.034848952796999</v>
      </c>
      <c r="AY91">
        <v>0.64317940082112202</v>
      </c>
      <c r="AZ91">
        <v>0.23152297346006501</v>
      </c>
      <c r="BA91">
        <v>621.44824319999998</v>
      </c>
      <c r="BB91">
        <v>640.0812416</v>
      </c>
      <c r="BC91">
        <v>4.0073611063868002</v>
      </c>
      <c r="BD91">
        <v>4.5983186489489096</v>
      </c>
      <c r="BE91">
        <v>5.51898269315903</v>
      </c>
      <c r="BF91">
        <v>2.76722543012713E-3</v>
      </c>
      <c r="BG91">
        <v>2.8496941988038699E-3</v>
      </c>
      <c r="BH91">
        <v>3.6101566084081101E-3</v>
      </c>
      <c r="BI91">
        <v>56.9522589073419</v>
      </c>
      <c r="BJ91">
        <v>0.65356453226009903</v>
      </c>
      <c r="BK91">
        <v>0.23527045233616001</v>
      </c>
      <c r="BL91" s="1">
        <v>1.7485983663704199E-2</v>
      </c>
      <c r="BM91" s="42">
        <v>0.22034157772945001</v>
      </c>
      <c r="BN91" t="s">
        <v>1</v>
      </c>
      <c r="BO91" s="40">
        <f t="shared" ref="BO91:BO95" si="24">BL91/CM91*$BO$80</f>
        <v>11.324885459860994</v>
      </c>
      <c r="BP91" s="40">
        <f t="shared" ref="BP91:BP95" si="25">BM91/CM91*$BP$80</f>
        <v>46.255601413644229</v>
      </c>
      <c r="BQ91" t="s">
        <v>1</v>
      </c>
      <c r="BR91">
        <v>-0.5</v>
      </c>
      <c r="BS91">
        <v>0.366289477686153</v>
      </c>
      <c r="BT91" s="1">
        <v>32.244268585232803</v>
      </c>
      <c r="BU91">
        <v>0.37824396983775599</v>
      </c>
      <c r="BV91" s="31">
        <f>-$BQ$110*A91+BT91</f>
        <v>32.401868585232805</v>
      </c>
      <c r="BW91" s="41">
        <f t="shared" ref="BW91:BW95" si="26">$BW$115*BV91+$BW$116</f>
        <v>31.188068995040279</v>
      </c>
      <c r="BZ91" s="2">
        <v>29.556540761427101</v>
      </c>
      <c r="CA91" s="42">
        <f t="shared" ref="CA91:CA95" si="27">BZ91*$BZ$115+$BZ$116</f>
        <v>31.686876611919494</v>
      </c>
      <c r="CB91">
        <v>1.1437014137508399</v>
      </c>
      <c r="CC91">
        <v>-40.178378098121897</v>
      </c>
      <c r="CD91">
        <v>1.0670617371505999</v>
      </c>
      <c r="CE91">
        <v>-40.4</v>
      </c>
      <c r="CF91">
        <v>1.06681798207179</v>
      </c>
      <c r="CG91" t="s">
        <v>1</v>
      </c>
      <c r="CH91" t="s">
        <v>63</v>
      </c>
      <c r="CI91" t="s">
        <v>62</v>
      </c>
      <c r="CK91" t="s">
        <v>54</v>
      </c>
      <c r="CL91" t="s">
        <v>59</v>
      </c>
      <c r="CM91">
        <v>1.073</v>
      </c>
    </row>
    <row r="92" spans="1:91">
      <c r="A92">
        <v>24</v>
      </c>
      <c r="B92" t="s">
        <v>62</v>
      </c>
      <c r="C92">
        <v>1</v>
      </c>
      <c r="D92">
        <v>13.864000000000001</v>
      </c>
      <c r="E92">
        <v>31.025996800000001</v>
      </c>
      <c r="F92">
        <v>17.161996800000001</v>
      </c>
      <c r="G92">
        <v>3.7748550212587402</v>
      </c>
      <c r="H92">
        <v>2.7673132283917501</v>
      </c>
      <c r="I92">
        <v>1.0319488800502199</v>
      </c>
      <c r="J92">
        <v>7.1182084489320493E-2</v>
      </c>
      <c r="K92">
        <v>5.6253985055839201E-2</v>
      </c>
      <c r="L92">
        <v>0.77048358722256105</v>
      </c>
      <c r="M92">
        <v>54.110252098601798</v>
      </c>
      <c r="N92">
        <v>0.39670587399380203</v>
      </c>
      <c r="O92">
        <v>3.8760951592213599E-2</v>
      </c>
      <c r="P92">
        <v>11.0068578024971</v>
      </c>
      <c r="Q92">
        <v>2</v>
      </c>
      <c r="R92">
        <v>132.988992</v>
      </c>
      <c r="S92">
        <v>207.52899840000001</v>
      </c>
      <c r="T92">
        <v>74.540006399999996</v>
      </c>
      <c r="U92">
        <v>8.0620637870602305</v>
      </c>
      <c r="V92">
        <v>6.1068062145894801</v>
      </c>
      <c r="W92">
        <v>1.9292047780357999</v>
      </c>
      <c r="X92">
        <v>8.0966057551228696E-2</v>
      </c>
      <c r="Y92">
        <v>6.2770380181198196E-2</v>
      </c>
      <c r="Z92">
        <v>0.65750439151604301</v>
      </c>
      <c r="AA92">
        <v>126.29934417997499</v>
      </c>
      <c r="AB92">
        <v>0.95662718784142198</v>
      </c>
      <c r="AC92">
        <v>0.143477132146173</v>
      </c>
      <c r="AD92">
        <v>45.173045591366403</v>
      </c>
      <c r="AE92">
        <v>264.38686719999998</v>
      </c>
      <c r="AF92">
        <v>348.72186879999998</v>
      </c>
      <c r="AG92">
        <v>13.994559078219099</v>
      </c>
      <c r="AH92">
        <v>17.376985174267201</v>
      </c>
      <c r="AI92">
        <v>19.637346695725199</v>
      </c>
      <c r="AJ92">
        <v>4.4742009716793102E-3</v>
      </c>
      <c r="AK92">
        <v>4.9358437095417297E-3</v>
      </c>
      <c r="AL92">
        <v>6.7453359680415903E-3</v>
      </c>
      <c r="AM92">
        <v>347.81942978926998</v>
      </c>
      <c r="AN92">
        <v>4.2640119258941303</v>
      </c>
      <c r="AO92">
        <v>1.4658297230213699</v>
      </c>
      <c r="AP92">
        <v>576.7228672</v>
      </c>
      <c r="AQ92">
        <v>595.35187199999996</v>
      </c>
      <c r="AR92">
        <v>4.0034451689302797</v>
      </c>
      <c r="AS92">
        <v>4.5919243405365497</v>
      </c>
      <c r="AT92">
        <v>5.5104674846880997</v>
      </c>
      <c r="AU92">
        <v>3.4878818781713802E-3</v>
      </c>
      <c r="AV92">
        <v>3.7167525100835902E-3</v>
      </c>
      <c r="AW92">
        <v>5.0014535219233998E-3</v>
      </c>
      <c r="AX92">
        <v>56.407613209026103</v>
      </c>
      <c r="AY92">
        <v>0.64714239648499305</v>
      </c>
      <c r="AZ92">
        <v>0.23297156345394601</v>
      </c>
      <c r="BA92">
        <v>621.39787520000004</v>
      </c>
      <c r="BB92">
        <v>640.13687040000002</v>
      </c>
      <c r="BC92">
        <v>4.0224436780534196</v>
      </c>
      <c r="BD92">
        <v>4.61317918572521</v>
      </c>
      <c r="BE92">
        <v>5.5363448932447001</v>
      </c>
      <c r="BF92">
        <v>4.0664983857003796E-3</v>
      </c>
      <c r="BG92">
        <v>4.3954125625784001E-3</v>
      </c>
      <c r="BH92">
        <v>5.9965957406421296E-3</v>
      </c>
      <c r="BI92">
        <v>57.2080471303899</v>
      </c>
      <c r="BJ92">
        <v>0.65613958762737701</v>
      </c>
      <c r="BK92">
        <v>0.236214019153555</v>
      </c>
      <c r="BL92" s="1">
        <v>2.1603936214977099E-2</v>
      </c>
      <c r="BM92" s="42">
        <v>0.27077878219579599</v>
      </c>
      <c r="BN92" t="s">
        <v>1</v>
      </c>
      <c r="BO92" s="40">
        <f t="shared" si="24"/>
        <v>11.373717238123918</v>
      </c>
      <c r="BP92" s="40">
        <f t="shared" si="25"/>
        <v>46.207055952340909</v>
      </c>
      <c r="BQ92" t="s">
        <v>1</v>
      </c>
      <c r="BR92">
        <v>-0.5</v>
      </c>
      <c r="BS92">
        <v>0.366289477686153</v>
      </c>
      <c r="BT92" s="1">
        <v>32.6076753140009</v>
      </c>
      <c r="BU92">
        <v>0.37837662865216198</v>
      </c>
      <c r="BV92" s="31">
        <f>-$BQ$110*A92+BT92</f>
        <v>33.238075314000902</v>
      </c>
      <c r="BW92" s="41">
        <f t="shared" si="26"/>
        <v>32.048000936756679</v>
      </c>
      <c r="BZ92" s="2">
        <v>29.666508457947899</v>
      </c>
      <c r="CA92" s="42">
        <f t="shared" si="27"/>
        <v>31.80145882167611</v>
      </c>
      <c r="CB92">
        <v>1.14382217605723</v>
      </c>
      <c r="CC92">
        <v>-40.118462616897197</v>
      </c>
      <c r="CD92">
        <v>1.06712763612995</v>
      </c>
      <c r="CE92">
        <v>-40.4</v>
      </c>
      <c r="CF92">
        <v>1.06681798207179</v>
      </c>
      <c r="CG92" t="s">
        <v>1</v>
      </c>
      <c r="CH92" t="s">
        <v>81</v>
      </c>
      <c r="CI92" t="s">
        <v>62</v>
      </c>
      <c r="CK92" t="s">
        <v>54</v>
      </c>
      <c r="CL92" t="s">
        <v>59</v>
      </c>
      <c r="CM92">
        <v>1.32</v>
      </c>
    </row>
    <row r="93" spans="1:91">
      <c r="A93">
        <v>42</v>
      </c>
      <c r="B93" t="s">
        <v>62</v>
      </c>
      <c r="C93">
        <v>1</v>
      </c>
      <c r="D93">
        <v>13.9619968</v>
      </c>
      <c r="E93">
        <v>31.1289984</v>
      </c>
      <c r="F93">
        <v>17.167001599999999</v>
      </c>
      <c r="G93">
        <v>3.7869846381766599</v>
      </c>
      <c r="H93">
        <v>2.7763643584682902</v>
      </c>
      <c r="I93">
        <v>1.06669509568258</v>
      </c>
      <c r="J93">
        <v>7.4366746208085199E-2</v>
      </c>
      <c r="K93">
        <v>5.9217673084258397E-2</v>
      </c>
      <c r="L93">
        <v>0.83656779105107404</v>
      </c>
      <c r="M93">
        <v>54.354789104923398</v>
      </c>
      <c r="N93">
        <v>0.39854334622707499</v>
      </c>
      <c r="O93">
        <v>4.0038164735834499E-2</v>
      </c>
      <c r="P93">
        <v>10.871478845580199</v>
      </c>
      <c r="Q93">
        <v>2</v>
      </c>
      <c r="R93">
        <v>133.27900159999999</v>
      </c>
      <c r="S93">
        <v>221.65699839999999</v>
      </c>
      <c r="T93">
        <v>88.377996800000005</v>
      </c>
      <c r="U93">
        <v>8.1215187466681105</v>
      </c>
      <c r="V93">
        <v>6.1496115912937004</v>
      </c>
      <c r="W93">
        <v>2.05131039649847</v>
      </c>
      <c r="X93">
        <v>8.2677186304489697E-2</v>
      </c>
      <c r="Y93">
        <v>6.4545585644470799E-2</v>
      </c>
      <c r="Z93">
        <v>0.71721952489732799</v>
      </c>
      <c r="AA93">
        <v>140.66401757774199</v>
      </c>
      <c r="AB93">
        <v>1.0650427491188399</v>
      </c>
      <c r="AC93">
        <v>0.17142764002236799</v>
      </c>
      <c r="AD93">
        <v>45.175550224648802</v>
      </c>
      <c r="AE93">
        <v>266.96858880000002</v>
      </c>
      <c r="AF93">
        <v>356.91358719999999</v>
      </c>
      <c r="AG93">
        <v>15.1819462004963</v>
      </c>
      <c r="AH93">
        <v>18.900421487809499</v>
      </c>
      <c r="AI93">
        <v>21.324939731153201</v>
      </c>
      <c r="AJ93">
        <v>5.4214897806972601E-3</v>
      </c>
      <c r="AK93">
        <v>5.9934976947631198E-3</v>
      </c>
      <c r="AL93">
        <v>8.0966292729513605E-3</v>
      </c>
      <c r="AM93">
        <v>392.61837714663102</v>
      </c>
      <c r="AN93">
        <v>4.8118222951904599</v>
      </c>
      <c r="AO93">
        <v>1.65622163249707</v>
      </c>
      <c r="AP93">
        <v>576.93559040000002</v>
      </c>
      <c r="AQ93">
        <v>595.57359359999998</v>
      </c>
      <c r="AR93">
        <v>4.0311459504189902</v>
      </c>
      <c r="AS93">
        <v>4.6220168756096198</v>
      </c>
      <c r="AT93">
        <v>5.5483848640943298</v>
      </c>
      <c r="AU93">
        <v>4.15344600027788E-3</v>
      </c>
      <c r="AV93">
        <v>4.4684305970439497E-3</v>
      </c>
      <c r="AW93">
        <v>6.0917531395323398E-3</v>
      </c>
      <c r="AX93">
        <v>56.726279051985003</v>
      </c>
      <c r="AY93">
        <v>0.65072484754594795</v>
      </c>
      <c r="AZ93">
        <v>0.234232538358536</v>
      </c>
      <c r="BA93">
        <v>621.6415872</v>
      </c>
      <c r="BB93">
        <v>640.27258879999999</v>
      </c>
      <c r="BC93">
        <v>4.0332937758203604</v>
      </c>
      <c r="BD93">
        <v>4.6251045465090002</v>
      </c>
      <c r="BE93">
        <v>5.5499041693304596</v>
      </c>
      <c r="BF93">
        <v>4.6240515161682797E-3</v>
      </c>
      <c r="BG93">
        <v>4.9846326333763203E-3</v>
      </c>
      <c r="BH93">
        <v>6.8327548887572196E-3</v>
      </c>
      <c r="BI93">
        <v>57.459563309110301</v>
      </c>
      <c r="BJ93">
        <v>0.65895280159830705</v>
      </c>
      <c r="BK93">
        <v>0.237194570436703</v>
      </c>
      <c r="BL93" s="1">
        <v>2.3843842515578501E-2</v>
      </c>
      <c r="BM93" s="42">
        <v>0.30259155191035703</v>
      </c>
      <c r="BN93" t="s">
        <v>1</v>
      </c>
      <c r="BO93" s="40">
        <f t="shared" si="24"/>
        <v>11.233826089933046</v>
      </c>
      <c r="BP93" s="40">
        <f t="shared" si="25"/>
        <v>46.20961791664287</v>
      </c>
      <c r="BQ93" t="s">
        <v>1</v>
      </c>
      <c r="BR93">
        <v>-0.5</v>
      </c>
      <c r="BS93">
        <v>0.366289477686153</v>
      </c>
      <c r="BT93" s="1">
        <v>32.117337183344702</v>
      </c>
      <c r="BU93">
        <v>0.37819763442839999</v>
      </c>
      <c r="BV93" s="31">
        <f>-$BQ$110*A93+BT93</f>
        <v>33.220537183344703</v>
      </c>
      <c r="BW93" s="41">
        <f t="shared" si="26"/>
        <v>32.029965206798508</v>
      </c>
      <c r="BZ93" s="2">
        <v>29.423742556238199</v>
      </c>
      <c r="CA93" s="42">
        <f t="shared" si="27"/>
        <v>31.548505869568089</v>
      </c>
      <c r="CB93">
        <v>1.1435555794622301</v>
      </c>
      <c r="CC93">
        <v>-40.123295866034802</v>
      </c>
      <c r="CD93">
        <v>1.06712232020853</v>
      </c>
      <c r="CE93">
        <v>-40.4</v>
      </c>
      <c r="CF93">
        <v>1.06681798207179</v>
      </c>
      <c r="CG93" t="s">
        <v>1</v>
      </c>
      <c r="CH93" t="s">
        <v>99</v>
      </c>
      <c r="CI93" t="s">
        <v>62</v>
      </c>
      <c r="CK93" t="s">
        <v>54</v>
      </c>
      <c r="CL93" t="s">
        <v>59</v>
      </c>
      <c r="CM93">
        <v>1.4750000000000001</v>
      </c>
    </row>
    <row r="94" spans="1:91">
      <c r="A94">
        <v>54</v>
      </c>
      <c r="B94" t="s">
        <v>62</v>
      </c>
      <c r="C94">
        <v>1</v>
      </c>
      <c r="D94">
        <v>13.924992</v>
      </c>
      <c r="E94">
        <v>31.091993599999999</v>
      </c>
      <c r="F94">
        <v>17.167001599999999</v>
      </c>
      <c r="G94">
        <v>3.8028295268526402</v>
      </c>
      <c r="H94">
        <v>2.7878590739240501</v>
      </c>
      <c r="I94">
        <v>0.993195969119823</v>
      </c>
      <c r="J94">
        <v>7.0363787346422194E-2</v>
      </c>
      <c r="K94">
        <v>5.4601028993371999E-2</v>
      </c>
      <c r="L94">
        <v>0.77628010445441598</v>
      </c>
      <c r="M94">
        <v>54.493103596178003</v>
      </c>
      <c r="N94">
        <v>0.399522966238465</v>
      </c>
      <c r="O94">
        <v>3.7341747452584603E-2</v>
      </c>
      <c r="P94">
        <v>10.769520952189801</v>
      </c>
      <c r="Q94">
        <v>2</v>
      </c>
      <c r="R94">
        <v>133.04899839999999</v>
      </c>
      <c r="S94">
        <v>208.1049984</v>
      </c>
      <c r="T94">
        <v>75.055999999999997</v>
      </c>
      <c r="U94">
        <v>4.8311587358088701</v>
      </c>
      <c r="V94">
        <v>3.6551520810432199</v>
      </c>
      <c r="W94">
        <v>1.11170271515536</v>
      </c>
      <c r="X94">
        <v>7.9802389457927198E-2</v>
      </c>
      <c r="Y94">
        <v>6.1016455532427002E-2</v>
      </c>
      <c r="Z94">
        <v>0.66569620289414999</v>
      </c>
      <c r="AA94">
        <v>84.989678059485598</v>
      </c>
      <c r="AB94">
        <v>0.64328982128467305</v>
      </c>
      <c r="AC94">
        <v>9.0523290111668195E-2</v>
      </c>
      <c r="AD94">
        <v>44.340706471178898</v>
      </c>
      <c r="AE94">
        <v>267.89556479999999</v>
      </c>
      <c r="AF94">
        <v>349.52355840000001</v>
      </c>
      <c r="AG94">
        <v>9.8829063616690593</v>
      </c>
      <c r="AH94">
        <v>12.2481309705027</v>
      </c>
      <c r="AI94">
        <v>13.9310186274549</v>
      </c>
      <c r="AJ94">
        <v>3.2284748872792898E-3</v>
      </c>
      <c r="AK94">
        <v>3.45162663310928E-3</v>
      </c>
      <c r="AL94">
        <v>4.7153901295282699E-3</v>
      </c>
      <c r="AM94">
        <v>237.03876148054599</v>
      </c>
      <c r="AN94">
        <v>2.9065981468372799</v>
      </c>
      <c r="AO94">
        <v>1.0039837463213299</v>
      </c>
      <c r="AP94">
        <v>577.22456320000003</v>
      </c>
      <c r="AQ94">
        <v>595.86056959999996</v>
      </c>
      <c r="AR94">
        <v>4.0344586098657</v>
      </c>
      <c r="AS94">
        <v>4.6288158057277</v>
      </c>
      <c r="AT94">
        <v>5.5542795559482796</v>
      </c>
      <c r="AU94">
        <v>2.81712560802599E-3</v>
      </c>
      <c r="AV94">
        <v>2.9066930039335901E-3</v>
      </c>
      <c r="AW94">
        <v>3.8730031264179901E-3</v>
      </c>
      <c r="AX94">
        <v>56.729006676246001</v>
      </c>
      <c r="AY94">
        <v>0.65097692580389099</v>
      </c>
      <c r="AZ94">
        <v>0.23431623271487001</v>
      </c>
      <c r="BA94">
        <v>621.89456640000003</v>
      </c>
      <c r="BB94">
        <v>640.52656639999998</v>
      </c>
      <c r="BC94">
        <v>4.0464260810554702</v>
      </c>
      <c r="BD94">
        <v>4.6411362513721599</v>
      </c>
      <c r="BE94">
        <v>5.5708827026369896</v>
      </c>
      <c r="BF94">
        <v>3.4543971527235501E-3</v>
      </c>
      <c r="BG94">
        <v>3.62276417047744E-3</v>
      </c>
      <c r="BH94">
        <v>4.8325496120369196E-3</v>
      </c>
      <c r="BI94">
        <v>57.5823091826732</v>
      </c>
      <c r="BJ94">
        <v>0.66057571459403897</v>
      </c>
      <c r="BK94">
        <v>0.23779082495207299</v>
      </c>
      <c r="BL94" s="1">
        <v>1.4764641484388901E-2</v>
      </c>
      <c r="BM94" s="42">
        <v>0.18564995871835199</v>
      </c>
      <c r="BN94" t="s">
        <v>1</v>
      </c>
      <c r="BO94" s="40">
        <f t="shared" si="24"/>
        <v>11.128469931942686</v>
      </c>
      <c r="BP94" s="40">
        <f t="shared" si="25"/>
        <v>45.355664601716953</v>
      </c>
      <c r="BQ94" t="s">
        <v>1</v>
      </c>
      <c r="BR94">
        <v>-0.5</v>
      </c>
      <c r="BS94">
        <v>0.366289477686153</v>
      </c>
      <c r="BT94" s="1">
        <v>31.865489779981701</v>
      </c>
      <c r="BU94">
        <v>0.37810569918973502</v>
      </c>
      <c r="BV94" s="31">
        <f>-$BQ$110*A94+BT94</f>
        <v>33.283889779981699</v>
      </c>
      <c r="BW94" s="41">
        <f t="shared" si="26"/>
        <v>32.095115270251227</v>
      </c>
      <c r="BZ94" s="2">
        <v>29.504477171588199</v>
      </c>
      <c r="CA94" s="42">
        <f t="shared" si="27"/>
        <v>31.632628306641269</v>
      </c>
      <c r="CB94">
        <v>1.14364423941052</v>
      </c>
      <c r="CC94">
        <v>-40.107154046931299</v>
      </c>
      <c r="CD94">
        <v>1.0671400740276999</v>
      </c>
      <c r="CE94">
        <v>-40.4</v>
      </c>
      <c r="CF94">
        <v>1.06681798207179</v>
      </c>
      <c r="CG94" t="s">
        <v>1</v>
      </c>
      <c r="CH94" t="s">
        <v>111</v>
      </c>
      <c r="CI94" t="s">
        <v>62</v>
      </c>
      <c r="CK94" t="s">
        <v>54</v>
      </c>
      <c r="CL94" t="s">
        <v>59</v>
      </c>
      <c r="CM94">
        <v>0.92200000000000004</v>
      </c>
    </row>
    <row r="95" spans="1:91">
      <c r="A95">
        <v>72</v>
      </c>
      <c r="B95" t="s">
        <v>62</v>
      </c>
      <c r="C95">
        <v>1</v>
      </c>
      <c r="D95">
        <v>13.3949952</v>
      </c>
      <c r="E95">
        <v>30.56</v>
      </c>
      <c r="F95">
        <v>17.165004799999998</v>
      </c>
      <c r="G95">
        <v>3.8513460978340501</v>
      </c>
      <c r="H95">
        <v>2.82387232360542</v>
      </c>
      <c r="I95">
        <v>1.1025477253538301</v>
      </c>
      <c r="J95">
        <v>7.8208910310747407E-2</v>
      </c>
      <c r="K95">
        <v>6.2552722908302702E-2</v>
      </c>
      <c r="L95">
        <v>0.88624943873833695</v>
      </c>
      <c r="M95">
        <v>55.1085902977972</v>
      </c>
      <c r="N95">
        <v>0.40411753296980202</v>
      </c>
      <c r="O95">
        <v>4.1298080007524697E-2</v>
      </c>
      <c r="P95">
        <v>10.7186650636619</v>
      </c>
      <c r="Q95">
        <v>2</v>
      </c>
      <c r="R95">
        <v>134.49500159999999</v>
      </c>
      <c r="S95">
        <v>223.89599999999999</v>
      </c>
      <c r="T95">
        <v>89.400998399999906</v>
      </c>
      <c r="U95">
        <v>5.5421909907476898</v>
      </c>
      <c r="V95">
        <v>4.1910196623936402</v>
      </c>
      <c r="W95">
        <v>1.46960820250955</v>
      </c>
      <c r="X95">
        <v>8.5655748273344504E-2</v>
      </c>
      <c r="Y95">
        <v>6.7145046025866101E-2</v>
      </c>
      <c r="Z95">
        <v>0.75807541084367802</v>
      </c>
      <c r="AA95">
        <v>126.83634696655101</v>
      </c>
      <c r="AB95">
        <v>0.95928015510312703</v>
      </c>
      <c r="AC95">
        <v>0.15313669248239001</v>
      </c>
      <c r="AD95">
        <v>46.814372195677201</v>
      </c>
      <c r="AE95">
        <v>271.11909120000001</v>
      </c>
      <c r="AF95">
        <v>375.52108800000002</v>
      </c>
      <c r="AG95">
        <v>12.0557093260587</v>
      </c>
      <c r="AH95">
        <v>14.968582918454899</v>
      </c>
      <c r="AI95">
        <v>16.967001492005501</v>
      </c>
      <c r="AJ95">
        <v>6.1361846225440999E-3</v>
      </c>
      <c r="AK95">
        <v>6.84651690210127E-3</v>
      </c>
      <c r="AL95">
        <v>9.2838468859479592E-3</v>
      </c>
      <c r="AM95">
        <v>366.71707621149699</v>
      </c>
      <c r="AN95">
        <v>4.4819877416478402</v>
      </c>
      <c r="AO95">
        <v>1.54962769596939</v>
      </c>
      <c r="AP95">
        <v>576.42209279999997</v>
      </c>
      <c r="AQ95">
        <v>594.95408640000005</v>
      </c>
      <c r="AR95">
        <v>4.0997534417970503</v>
      </c>
      <c r="AS95">
        <v>4.7015879913320999</v>
      </c>
      <c r="AT95">
        <v>5.6383321594594502</v>
      </c>
      <c r="AU95">
        <v>4.2728753603119103E-3</v>
      </c>
      <c r="AV95">
        <v>4.6345503447534596E-3</v>
      </c>
      <c r="AW95">
        <v>6.2251588510530802E-3</v>
      </c>
      <c r="AX95">
        <v>57.7616621645859</v>
      </c>
      <c r="AY95">
        <v>0.662588804345008</v>
      </c>
      <c r="AZ95">
        <v>0.238425612462872</v>
      </c>
      <c r="BA95">
        <v>621.00808959999995</v>
      </c>
      <c r="BB95">
        <v>639.74709759999996</v>
      </c>
      <c r="BC95">
        <v>4.1149633457023196</v>
      </c>
      <c r="BD95">
        <v>4.7186254452098702</v>
      </c>
      <c r="BE95">
        <v>5.6616616276179599</v>
      </c>
      <c r="BF95">
        <v>4.7430516604487303E-3</v>
      </c>
      <c r="BG95">
        <v>5.0784800195401896E-3</v>
      </c>
      <c r="BH95">
        <v>7.1112443977863699E-3</v>
      </c>
      <c r="BI95">
        <v>58.6322595422034</v>
      </c>
      <c r="BJ95">
        <v>0.67242608822342498</v>
      </c>
      <c r="BK95">
        <v>0.24197192049126601</v>
      </c>
      <c r="BL95" s="1">
        <v>2.0942651452369E-2</v>
      </c>
      <c r="BM95" s="42">
        <v>0.27934178016743699</v>
      </c>
      <c r="BN95" t="s">
        <v>1</v>
      </c>
      <c r="BO95" s="40">
        <f t="shared" si="24"/>
        <v>11.075919012653124</v>
      </c>
      <c r="BP95" s="40">
        <f t="shared" si="25"/>
        <v>47.885952498912239</v>
      </c>
      <c r="BQ95" t="s">
        <v>1</v>
      </c>
      <c r="BR95">
        <v>-0.5</v>
      </c>
      <c r="BS95">
        <v>0.366289477686153</v>
      </c>
      <c r="BT95" s="1">
        <v>30.851582446745901</v>
      </c>
      <c r="BU95">
        <v>0.37773557726766499</v>
      </c>
      <c r="BV95" s="31">
        <f>-$BQ$110*A95+BT95</f>
        <v>32.742782446745899</v>
      </c>
      <c r="BW95" s="41">
        <f t="shared" si="26"/>
        <v>31.538655409623285</v>
      </c>
      <c r="BZ95" s="2">
        <v>26.280418352567299</v>
      </c>
      <c r="CA95" s="42">
        <f t="shared" si="27"/>
        <v>28.273280102063278</v>
      </c>
      <c r="CB95">
        <v>1.14010356644768</v>
      </c>
      <c r="CC95">
        <v>-40.178621694872703</v>
      </c>
      <c r="CD95">
        <v>1.06706146922673</v>
      </c>
      <c r="CE95">
        <v>-40.4</v>
      </c>
      <c r="CF95">
        <v>1.06681798207179</v>
      </c>
      <c r="CG95" t="s">
        <v>1</v>
      </c>
      <c r="CH95" t="s">
        <v>129</v>
      </c>
      <c r="CI95" t="s">
        <v>62</v>
      </c>
      <c r="CK95" t="s">
        <v>54</v>
      </c>
      <c r="CL95" t="s">
        <v>59</v>
      </c>
      <c r="CM95">
        <v>1.3140000000000001</v>
      </c>
    </row>
    <row r="96" spans="1:91">
      <c r="BO96" s="14">
        <f t="shared" ref="BO96:BP96" si="28">AVERAGE(BO91:BO95)</f>
        <v>11.227363546502755</v>
      </c>
      <c r="BP96" s="14">
        <f t="shared" si="28"/>
        <v>46.382778476651438</v>
      </c>
      <c r="BS96" t="s">
        <v>154</v>
      </c>
      <c r="BT96" s="14">
        <f>AVERAGE(BT91:BT95)</f>
        <v>31.937270661861202</v>
      </c>
      <c r="BW96" s="14">
        <f>AVERAGE(BW91:BW95)</f>
        <v>31.779961163693997</v>
      </c>
      <c r="BY96" t="s">
        <v>154</v>
      </c>
      <c r="BZ96" s="26">
        <f>AVERAGE(BZ91:BZ95)</f>
        <v>28.88633745995374</v>
      </c>
      <c r="CA96" s="43">
        <f>AVERAGE(CA91:CA95)</f>
        <v>30.988549942373645</v>
      </c>
    </row>
    <row r="97" spans="67:79">
      <c r="BO97" s="14">
        <f t="shared" ref="BO97:BP97" si="29">STDEV(BO91:BO95)</f>
        <v>0.12618150115752944</v>
      </c>
      <c r="BP97" s="14">
        <f t="shared" si="29"/>
        <v>0.92080563146224481</v>
      </c>
      <c r="BS97" t="s">
        <v>155</v>
      </c>
      <c r="BT97" s="14">
        <f>STDEV(BT91:BT95)</f>
        <v>0.66332221999715935</v>
      </c>
      <c r="BW97" s="14">
        <f>STDEV(BW91:BW95)</f>
        <v>0.40069759752624512</v>
      </c>
      <c r="BY97" t="s">
        <v>155</v>
      </c>
      <c r="BZ97" s="26">
        <f>STDEV(BZ91:BZ95)</f>
        <v>1.4594138023767267</v>
      </c>
      <c r="CA97" s="43">
        <f>STDEV(CA91:CA95)</f>
        <v>1.5206543713862728</v>
      </c>
    </row>
    <row r="100" spans="67:79">
      <c r="BS100" s="3" t="s">
        <v>142</v>
      </c>
      <c r="BT100" s="4"/>
      <c r="BU100" s="5"/>
      <c r="BV100" s="27" t="s">
        <v>142</v>
      </c>
      <c r="BW100" s="28"/>
      <c r="BX100" s="29"/>
      <c r="BY100" s="15" t="s">
        <v>156</v>
      </c>
      <c r="BZ100" s="16"/>
      <c r="CA100" s="17"/>
    </row>
    <row r="101" spans="67:79">
      <c r="BS101" s="6" t="s">
        <v>143</v>
      </c>
      <c r="BT101" s="1"/>
      <c r="BU101" s="7"/>
      <c r="BV101" s="30" t="s">
        <v>143</v>
      </c>
      <c r="BW101" s="31"/>
      <c r="BX101" s="32"/>
      <c r="BY101" s="18" t="s">
        <v>143</v>
      </c>
      <c r="BZ101" s="2"/>
      <c r="CA101" s="19"/>
    </row>
    <row r="102" spans="67:79">
      <c r="BS102" s="6"/>
      <c r="BT102" s="1"/>
      <c r="BU102" s="7"/>
      <c r="BV102" s="30"/>
      <c r="BW102" s="31"/>
      <c r="BX102" s="32"/>
      <c r="BY102" s="18"/>
      <c r="BZ102" s="2"/>
      <c r="CA102" s="19"/>
    </row>
    <row r="103" spans="67:79">
      <c r="BS103" s="6" t="s">
        <v>144</v>
      </c>
      <c r="BT103" s="1" t="s">
        <v>145</v>
      </c>
      <c r="BU103" s="7" t="s">
        <v>146</v>
      </c>
      <c r="BV103" s="30" t="s">
        <v>144</v>
      </c>
      <c r="BW103" s="31" t="s">
        <v>145</v>
      </c>
      <c r="BX103" s="32" t="s">
        <v>146</v>
      </c>
      <c r="BY103" s="18" t="s">
        <v>144</v>
      </c>
      <c r="BZ103" s="2" t="s">
        <v>157</v>
      </c>
      <c r="CA103" s="19" t="s">
        <v>146</v>
      </c>
    </row>
    <row r="104" spans="67:79">
      <c r="BS104" s="8" t="s">
        <v>56</v>
      </c>
      <c r="BT104" s="1">
        <v>-4.5199999999999996</v>
      </c>
      <c r="BU104" s="9">
        <f>BT73</f>
        <v>-3.3648197235645001</v>
      </c>
      <c r="BV104" s="33" t="s">
        <v>56</v>
      </c>
      <c r="BW104" s="31">
        <v>-4.5199999999999996</v>
      </c>
      <c r="BX104" s="34">
        <f>BV73</f>
        <v>-3.3122863902311668</v>
      </c>
      <c r="BY104" s="20" t="s">
        <v>56</v>
      </c>
      <c r="BZ104" s="2">
        <v>-28.32</v>
      </c>
      <c r="CA104" s="21">
        <f>BZ73</f>
        <v>-27.819739756471002</v>
      </c>
    </row>
    <row r="105" spans="67:79">
      <c r="BS105" s="8" t="s">
        <v>56</v>
      </c>
      <c r="BT105" s="1">
        <v>-4.5199999999999996</v>
      </c>
      <c r="BU105" s="9">
        <f>BT74</f>
        <v>-3.4309110826258302</v>
      </c>
      <c r="BV105" s="33" t="s">
        <v>56</v>
      </c>
      <c r="BW105" s="31">
        <v>-4.5199999999999996</v>
      </c>
      <c r="BX105" s="34">
        <f t="shared" ref="BX105:BX108" si="30">BV74</f>
        <v>-2.9581110826258303</v>
      </c>
      <c r="BY105" s="20" t="s">
        <v>56</v>
      </c>
      <c r="BZ105" s="2">
        <v>-28.32</v>
      </c>
      <c r="CA105" s="21">
        <f t="shared" ref="CA105:CA107" si="31">BZ74</f>
        <v>-28.047327778880501</v>
      </c>
    </row>
    <row r="106" spans="67:79">
      <c r="BS106" s="8" t="s">
        <v>56</v>
      </c>
      <c r="BT106" s="1">
        <v>-4.5199999999999996</v>
      </c>
      <c r="BU106" s="9">
        <f>BT75</f>
        <v>-2.2493250726061098</v>
      </c>
      <c r="BV106" s="33" t="s">
        <v>56</v>
      </c>
      <c r="BW106" s="31">
        <v>-4.5199999999999996</v>
      </c>
      <c r="BX106" s="34">
        <f t="shared" si="30"/>
        <v>-1.30372507260611</v>
      </c>
      <c r="BY106" s="20" t="s">
        <v>56</v>
      </c>
      <c r="BZ106" s="2">
        <v>-28.32</v>
      </c>
      <c r="CA106" s="21">
        <f t="shared" si="31"/>
        <v>-28.045745988536002</v>
      </c>
    </row>
    <row r="107" spans="67:79">
      <c r="BP107" t="s">
        <v>62</v>
      </c>
      <c r="BQ107">
        <v>-2.1499999999999998E-2</v>
      </c>
      <c r="BS107" s="8" t="s">
        <v>56</v>
      </c>
      <c r="BT107" s="1">
        <v>-4.5199999999999996</v>
      </c>
      <c r="BU107" s="9">
        <f>BT76</f>
        <v>-2.99950147187633</v>
      </c>
      <c r="BV107" s="33" t="s">
        <v>56</v>
      </c>
      <c r="BW107" s="31">
        <v>-4.5199999999999996</v>
      </c>
      <c r="BX107" s="34">
        <f t="shared" si="30"/>
        <v>-1.6861681385429967</v>
      </c>
      <c r="BY107" s="20" t="s">
        <v>56</v>
      </c>
      <c r="BZ107" s="2">
        <v>-28.32</v>
      </c>
      <c r="CA107" s="21">
        <f t="shared" si="31"/>
        <v>-27.943180645780799</v>
      </c>
    </row>
    <row r="108" spans="67:79">
      <c r="BP108" t="s">
        <v>52</v>
      </c>
      <c r="BQ108">
        <v>-5.2999999999999999E-2</v>
      </c>
      <c r="BS108" s="8" t="s">
        <v>56</v>
      </c>
      <c r="BT108" s="1">
        <v>-4.5199999999999996</v>
      </c>
      <c r="BU108" s="9">
        <f>BT77</f>
        <v>-3.9810176092991401</v>
      </c>
      <c r="BV108" s="33" t="s">
        <v>56</v>
      </c>
      <c r="BW108" s="31">
        <v>-4.5199999999999996</v>
      </c>
      <c r="BX108" s="34">
        <f t="shared" si="30"/>
        <v>-2.2474176092991405</v>
      </c>
      <c r="BY108" s="20" t="s">
        <v>56</v>
      </c>
      <c r="BZ108" s="2">
        <v>-28.32</v>
      </c>
      <c r="CA108" s="21">
        <f>BZ77</f>
        <v>-28.161629841848001</v>
      </c>
    </row>
    <row r="109" spans="67:79">
      <c r="BP109" t="s">
        <v>56</v>
      </c>
      <c r="BQ109">
        <v>-4.3E-3</v>
      </c>
      <c r="BS109" s="8" t="s">
        <v>62</v>
      </c>
      <c r="BT109" s="1">
        <v>31.8</v>
      </c>
      <c r="BU109" s="9">
        <f>BT91</f>
        <v>32.244268585232803</v>
      </c>
      <c r="BV109" s="33" t="s">
        <v>62</v>
      </c>
      <c r="BW109" s="31">
        <v>31.8</v>
      </c>
      <c r="BX109" s="34">
        <f>BV91</f>
        <v>32.401868585232805</v>
      </c>
      <c r="BY109" s="20" t="s">
        <v>62</v>
      </c>
      <c r="BZ109" s="2">
        <v>31.02</v>
      </c>
      <c r="CA109" s="21">
        <f>BZ91</f>
        <v>29.556540761427101</v>
      </c>
    </row>
    <row r="110" spans="67:79">
      <c r="BP110" t="s">
        <v>154</v>
      </c>
      <c r="BQ110" s="31">
        <f>AVERAGE(BQ107:BQ109)</f>
        <v>-2.6266666666666664E-2</v>
      </c>
      <c r="BS110" s="8" t="s">
        <v>62</v>
      </c>
      <c r="BT110" s="1">
        <v>31.8</v>
      </c>
      <c r="BU110" s="9">
        <f>BT92</f>
        <v>32.6076753140009</v>
      </c>
      <c r="BV110" s="33" t="s">
        <v>62</v>
      </c>
      <c r="BW110" s="31">
        <v>31.8</v>
      </c>
      <c r="BX110" s="34">
        <f t="shared" ref="BX110:BX113" si="32">BV92</f>
        <v>33.238075314000902</v>
      </c>
      <c r="BY110" s="20" t="s">
        <v>62</v>
      </c>
      <c r="BZ110" s="2">
        <v>31.02</v>
      </c>
      <c r="CA110" s="21">
        <f t="shared" ref="CA110:CA113" si="33">BZ92</f>
        <v>29.666508457947899</v>
      </c>
    </row>
    <row r="111" spans="67:79">
      <c r="BS111" s="8" t="s">
        <v>62</v>
      </c>
      <c r="BT111" s="1">
        <v>31.8</v>
      </c>
      <c r="BU111" s="9">
        <f>BT93</f>
        <v>32.117337183344702</v>
      </c>
      <c r="BV111" s="33" t="s">
        <v>62</v>
      </c>
      <c r="BW111" s="31">
        <v>31.8</v>
      </c>
      <c r="BX111" s="34">
        <f t="shared" si="32"/>
        <v>33.220537183344703</v>
      </c>
      <c r="BY111" s="20" t="s">
        <v>62</v>
      </c>
      <c r="BZ111" s="2">
        <v>31.02</v>
      </c>
      <c r="CA111" s="21">
        <f t="shared" si="33"/>
        <v>29.423742556238199</v>
      </c>
    </row>
    <row r="112" spans="67:79">
      <c r="BS112" s="8" t="s">
        <v>62</v>
      </c>
      <c r="BT112" s="1">
        <v>31.8</v>
      </c>
      <c r="BU112" s="9">
        <f>BT94</f>
        <v>31.865489779981701</v>
      </c>
      <c r="BV112" s="33" t="s">
        <v>62</v>
      </c>
      <c r="BW112" s="31">
        <v>31.8</v>
      </c>
      <c r="BX112" s="34">
        <f t="shared" si="32"/>
        <v>33.283889779981699</v>
      </c>
      <c r="BY112" s="20" t="s">
        <v>62</v>
      </c>
      <c r="BZ112" s="2">
        <v>31.02</v>
      </c>
      <c r="CA112" s="21">
        <f t="shared" si="33"/>
        <v>29.504477171588199</v>
      </c>
    </row>
    <row r="113" spans="71:79">
      <c r="BS113" s="8" t="s">
        <v>62</v>
      </c>
      <c r="BT113" s="1">
        <v>31.8</v>
      </c>
      <c r="BU113" s="9">
        <f>BT95</f>
        <v>30.851582446745901</v>
      </c>
      <c r="BV113" s="33" t="s">
        <v>62</v>
      </c>
      <c r="BW113" s="31">
        <v>31.8</v>
      </c>
      <c r="BX113" s="34">
        <f t="shared" si="32"/>
        <v>32.742782446745899</v>
      </c>
      <c r="BY113" s="20" t="s">
        <v>62</v>
      </c>
      <c r="BZ113" s="2">
        <v>31.02</v>
      </c>
      <c r="CA113" s="21">
        <f t="shared" si="33"/>
        <v>26.280418352567299</v>
      </c>
    </row>
    <row r="114" spans="71:79">
      <c r="BS114" s="6"/>
      <c r="BT114" s="1"/>
      <c r="BU114" s="7"/>
      <c r="BV114" s="30"/>
      <c r="BW114" s="31"/>
      <c r="BX114" s="32"/>
      <c r="BY114" s="18"/>
      <c r="BZ114" s="2"/>
      <c r="CA114" s="19"/>
    </row>
    <row r="115" spans="71:79">
      <c r="BS115" s="6" t="s">
        <v>147</v>
      </c>
      <c r="BT115" s="1">
        <f>SLOPE(BT104:BT113,BU104:BU113)</f>
        <v>1.0323748251974503</v>
      </c>
      <c r="BU115" s="7"/>
      <c r="BV115" s="30" t="s">
        <v>147</v>
      </c>
      <c r="BW115" s="31">
        <f>SLOPE(BW104:BW113,BX104:BX113)</f>
        <v>1.028372425301161</v>
      </c>
      <c r="BX115" s="32"/>
      <c r="BY115" s="18" t="s">
        <v>147</v>
      </c>
      <c r="BZ115" s="2">
        <f>SLOPE(BZ104:BZ113,CA104:CA113)</f>
        <v>1.0419624433521275</v>
      </c>
      <c r="CA115" s="19"/>
    </row>
    <row r="116" spans="71:79">
      <c r="BS116" s="6" t="s">
        <v>148</v>
      </c>
      <c r="BT116" s="1">
        <f>INTERCEPT(BT104:BT113,BU104:BU113)</f>
        <v>-1.1911770936123443</v>
      </c>
      <c r="BU116" s="7"/>
      <c r="BV116" s="30" t="s">
        <v>148</v>
      </c>
      <c r="BW116" s="31">
        <f>INTERCEPT(BW104:BW113,BX104:BX113)</f>
        <v>-2.1331191862450787</v>
      </c>
      <c r="BX116" s="32"/>
      <c r="BY116" s="18" t="s">
        <v>148</v>
      </c>
      <c r="BZ116" s="2">
        <f>INTERCEPT(BZ104:BZ113,CA104:CA113)</f>
        <v>0.89007118310616207</v>
      </c>
      <c r="CA116" s="19"/>
    </row>
    <row r="117" spans="71:79" ht="16">
      <c r="BS117" s="10" t="s">
        <v>149</v>
      </c>
      <c r="BT117" s="11">
        <f>RSQ(BT104:BT113,BU104:BU113)</f>
        <v>0.9989018239653229</v>
      </c>
      <c r="BU117" s="12"/>
      <c r="BV117" s="35" t="s">
        <v>149</v>
      </c>
      <c r="BW117" s="36">
        <f>RSQ(BW104:BW113,BX104:BX113)</f>
        <v>0.99889653985099058</v>
      </c>
      <c r="BX117" s="37"/>
      <c r="BY117" s="22" t="s">
        <v>149</v>
      </c>
      <c r="BZ117" s="23">
        <f>RSQ(BZ104:BZ113,CA104:CA113)</f>
        <v>0.99894000479857248</v>
      </c>
      <c r="CA117" s="24"/>
    </row>
    <row r="122" spans="71:79">
      <c r="BS122" s="3" t="s">
        <v>150</v>
      </c>
      <c r="BT122" s="4"/>
      <c r="BU122" s="5"/>
      <c r="BV122" s="27" t="s">
        <v>150</v>
      </c>
      <c r="BW122" s="28"/>
      <c r="BX122" s="29"/>
      <c r="BY122" s="15" t="s">
        <v>158</v>
      </c>
      <c r="BZ122" s="16"/>
      <c r="CA122" s="17"/>
    </row>
    <row r="123" spans="71:79">
      <c r="BS123" s="6"/>
      <c r="BT123" s="1"/>
      <c r="BU123" s="7"/>
      <c r="BV123" s="30"/>
      <c r="BW123" s="31"/>
      <c r="BX123" s="32"/>
      <c r="BY123" s="18"/>
      <c r="BZ123" s="2"/>
      <c r="CA123" s="19"/>
    </row>
    <row r="124" spans="71:79">
      <c r="BS124" s="6" t="s">
        <v>144</v>
      </c>
      <c r="BT124" s="1" t="s">
        <v>146</v>
      </c>
      <c r="BU124" s="7" t="s">
        <v>151</v>
      </c>
      <c r="BV124" s="30" t="s">
        <v>144</v>
      </c>
      <c r="BW124" s="31" t="s">
        <v>146</v>
      </c>
      <c r="BX124" s="32" t="s">
        <v>151</v>
      </c>
      <c r="BY124" s="18" t="s">
        <v>144</v>
      </c>
      <c r="BZ124" s="2" t="s">
        <v>146</v>
      </c>
      <c r="CA124" s="19" t="s">
        <v>151</v>
      </c>
    </row>
    <row r="125" spans="71:79">
      <c r="BS125" s="8" t="s">
        <v>52</v>
      </c>
      <c r="BT125" s="13">
        <f t="shared" ref="BT125:BT131" si="34">BT81</f>
        <v>10.9281693479494</v>
      </c>
      <c r="BU125" s="9">
        <f t="shared" ref="BU125:BU131" si="35">BT125*$BT$115+$BT$116</f>
        <v>10.090789826705052</v>
      </c>
      <c r="BV125" s="33" t="s">
        <v>52</v>
      </c>
      <c r="BW125" s="38">
        <f>BV81</f>
        <v>10.954436014616066</v>
      </c>
      <c r="BX125" s="34">
        <f>BW125*$BW$115+$BW$116</f>
        <v>9.1321207459120295</v>
      </c>
      <c r="BY125" s="20" t="s">
        <v>52</v>
      </c>
      <c r="BZ125" s="2">
        <f>BZ81</f>
        <v>-26.8542532485979</v>
      </c>
      <c r="CA125" s="25">
        <f t="shared" ref="CA125:CA131" si="36">BZ125*$BZ$115+$BZ$116</f>
        <v>-27.091052146199711</v>
      </c>
    </row>
    <row r="126" spans="71:79">
      <c r="BS126" s="8" t="s">
        <v>52</v>
      </c>
      <c r="BT126" s="13">
        <f t="shared" si="34"/>
        <v>9.0447718346804393</v>
      </c>
      <c r="BU126" s="9">
        <f t="shared" si="35"/>
        <v>8.1464176481666968</v>
      </c>
      <c r="BV126" s="33" t="s">
        <v>52</v>
      </c>
      <c r="BW126" s="38">
        <f t="shared" ref="BW126:BW131" si="37">BV82</f>
        <v>9.3599718346804401</v>
      </c>
      <c r="BX126" s="34">
        <f t="shared" ref="BX126:BX131" si="38">BW126*$BW$115+$BW$116</f>
        <v>7.4924177501358038</v>
      </c>
      <c r="BY126" s="20" t="s">
        <v>52</v>
      </c>
      <c r="BZ126" s="2">
        <f t="shared" ref="BZ126:BZ130" si="39">BZ82</f>
        <v>-27.235134421160701</v>
      </c>
      <c r="CA126" s="25">
        <f t="shared" si="36"/>
        <v>-27.487916023390074</v>
      </c>
    </row>
    <row r="127" spans="71:79">
      <c r="BS127" s="8" t="s">
        <v>52</v>
      </c>
      <c r="BT127" s="13">
        <f t="shared" si="34"/>
        <v>9.9472436313843193</v>
      </c>
      <c r="BU127" s="9">
        <f t="shared" si="35"/>
        <v>9.0781068115344929</v>
      </c>
      <c r="BV127" s="33" t="s">
        <v>52</v>
      </c>
      <c r="BW127" s="38">
        <f t="shared" si="37"/>
        <v>10.73524363138432</v>
      </c>
      <c r="BX127" s="34">
        <f t="shared" si="38"/>
        <v>8.9067093431604576</v>
      </c>
      <c r="BY127" s="20" t="s">
        <v>52</v>
      </c>
      <c r="BZ127" s="2">
        <f t="shared" si="39"/>
        <v>-27.336620813180801</v>
      </c>
      <c r="CA127" s="25">
        <f t="shared" si="36"/>
        <v>-27.593661032386329</v>
      </c>
    </row>
    <row r="128" spans="71:79">
      <c r="BS128" s="8" t="s">
        <v>52</v>
      </c>
      <c r="BT128" s="13">
        <f t="shared" si="34"/>
        <v>8.7815578992449499</v>
      </c>
      <c r="BU128" s="9">
        <f t="shared" si="35"/>
        <v>7.8746822075819498</v>
      </c>
      <c r="BV128" s="33" t="s">
        <v>52</v>
      </c>
      <c r="BW128" s="38">
        <f t="shared" si="37"/>
        <v>10.04235789924495</v>
      </c>
      <c r="BX128" s="34">
        <f t="shared" si="38"/>
        <v>8.194164762343723</v>
      </c>
      <c r="BY128" s="20" t="s">
        <v>52</v>
      </c>
      <c r="BZ128" s="2">
        <f t="shared" si="39"/>
        <v>-27.310900185494202</v>
      </c>
      <c r="CA128" s="25">
        <f t="shared" si="36"/>
        <v>-27.56686110431745</v>
      </c>
    </row>
    <row r="129" spans="71:79">
      <c r="BS129" s="8" t="s">
        <v>52</v>
      </c>
      <c r="BT129" s="13">
        <f t="shared" si="34"/>
        <v>8.2625872082093803</v>
      </c>
      <c r="BU129" s="9">
        <f t="shared" si="35"/>
        <v>7.3389099311415027</v>
      </c>
      <c r="BV129" s="33" t="s">
        <v>52</v>
      </c>
      <c r="BW129" s="38">
        <f t="shared" si="37"/>
        <v>9.5496538748760464</v>
      </c>
      <c r="BX129" s="34">
        <f t="shared" si="38"/>
        <v>7.6874815298478314</v>
      </c>
      <c r="BY129" s="20" t="s">
        <v>52</v>
      </c>
      <c r="BZ129" s="2">
        <f t="shared" si="39"/>
        <v>-27.277592991737599</v>
      </c>
      <c r="CA129" s="25">
        <f t="shared" si="36"/>
        <v>-27.532156259329618</v>
      </c>
    </row>
    <row r="130" spans="71:79">
      <c r="BS130" s="8" t="s">
        <v>52</v>
      </c>
      <c r="BT130" s="13">
        <f t="shared" si="34"/>
        <v>7.2818563867438302</v>
      </c>
      <c r="BU130" s="9">
        <f t="shared" si="35"/>
        <v>6.3264281207652546</v>
      </c>
      <c r="BV130" s="33" t="s">
        <v>52</v>
      </c>
      <c r="BW130" s="38">
        <f t="shared" si="37"/>
        <v>8.8578563867438298</v>
      </c>
      <c r="BX130" s="34">
        <f t="shared" si="38"/>
        <v>6.9760560691600517</v>
      </c>
      <c r="BY130" s="20" t="s">
        <v>52</v>
      </c>
      <c r="BZ130" s="2">
        <f t="shared" si="39"/>
        <v>-27.471130295163402</v>
      </c>
      <c r="CA130" s="25">
        <f t="shared" si="36"/>
        <v>-27.733814860886948</v>
      </c>
    </row>
    <row r="131" spans="71:79">
      <c r="BS131" s="8" t="s">
        <v>52</v>
      </c>
      <c r="BT131" s="13">
        <f t="shared" si="34"/>
        <v>6.2826963688502602</v>
      </c>
      <c r="BU131" s="9">
        <f t="shared" si="35"/>
        <v>5.2949204719480987</v>
      </c>
      <c r="BV131" s="33" t="s">
        <v>52</v>
      </c>
      <c r="BW131" s="38">
        <f t="shared" si="37"/>
        <v>8.3314963688502601</v>
      </c>
      <c r="BX131" s="34">
        <f t="shared" si="38"/>
        <v>6.43476194097728</v>
      </c>
      <c r="BY131" s="20" t="s">
        <v>52</v>
      </c>
      <c r="BZ131" s="2">
        <f>BZ87</f>
        <v>-27.630234198209799</v>
      </c>
      <c r="CA131" s="25">
        <f t="shared" si="36"/>
        <v>-27.899595152452033</v>
      </c>
    </row>
    <row r="132" spans="71:79">
      <c r="BS132" s="6"/>
      <c r="BT132" s="1"/>
      <c r="BU132" s="7"/>
      <c r="BV132" s="30"/>
      <c r="BW132" s="31"/>
      <c r="BX132" s="32"/>
      <c r="BY132" s="20"/>
      <c r="BZ132" s="2"/>
      <c r="CA132" s="19"/>
    </row>
    <row r="133" spans="71:79">
      <c r="BS133" s="6" t="s">
        <v>152</v>
      </c>
      <c r="BT133" s="1"/>
      <c r="BU133" s="14">
        <f>AVERAGE(BU125:BU131)</f>
        <v>7.7357507168347208</v>
      </c>
      <c r="BV133" s="30" t="s">
        <v>152</v>
      </c>
      <c r="BW133" s="31"/>
      <c r="BX133" s="39">
        <f>AVERAGE(BX125:BX131)</f>
        <v>7.831958877362454</v>
      </c>
      <c r="BY133" s="18" t="s">
        <v>152</v>
      </c>
      <c r="BZ133" s="2"/>
      <c r="CA133" s="26">
        <f>AVERAGE(CA128:CA131)</f>
        <v>-27.683106844246513</v>
      </c>
    </row>
    <row r="134" spans="71:79">
      <c r="BS134" s="6" t="s">
        <v>153</v>
      </c>
      <c r="BT134" s="1"/>
      <c r="BU134" s="14">
        <f>STDEV(BU125:BU131)</f>
        <v>1.6143834455162893</v>
      </c>
      <c r="BV134" s="30" t="s">
        <v>153</v>
      </c>
      <c r="BW134" s="31"/>
      <c r="BX134" s="39">
        <f>STDEV(BX125:BX131)</f>
        <v>0.98298807456605797</v>
      </c>
      <c r="BY134" s="18" t="s">
        <v>153</v>
      </c>
      <c r="BZ134" s="2"/>
      <c r="CA134" s="26">
        <f>STDEV(CA128:CA131)</f>
        <v>0.16905387866959548</v>
      </c>
    </row>
  </sheetData>
  <sortState xmlns:xlrd2="http://schemas.microsoft.com/office/spreadsheetml/2017/richdata2" ref="A5:CM69">
    <sortCondition ref="A5:A69"/>
  </sortState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E4F2-EEA2-3848-B8BF-3C2155652851}">
  <dimension ref="B1:I97"/>
  <sheetViews>
    <sheetView workbookViewId="0">
      <selection activeCell="B14" sqref="B14:I79"/>
    </sheetView>
  </sheetViews>
  <sheetFormatPr baseColWidth="10" defaultRowHeight="15"/>
  <cols>
    <col min="2" max="2" width="20" style="44" customWidth="1"/>
    <col min="3" max="3" width="14.6640625" style="88" customWidth="1"/>
    <col min="4" max="4" width="10.83203125" style="44"/>
    <col min="5" max="5" width="21.83203125" style="44" bestFit="1" customWidth="1"/>
    <col min="6" max="6" width="10.83203125" style="44"/>
    <col min="7" max="7" width="15" style="45" customWidth="1"/>
    <col min="8" max="9" width="14.83203125" style="44" customWidth="1"/>
  </cols>
  <sheetData>
    <row r="1" spans="2:9" ht="16" thickBot="1">
      <c r="C1" s="44"/>
    </row>
    <row r="2" spans="2:9" ht="25">
      <c r="B2" s="89" t="s">
        <v>166</v>
      </c>
      <c r="C2" s="90"/>
      <c r="D2" s="90"/>
      <c r="E2" s="90"/>
      <c r="F2" s="90"/>
      <c r="G2" s="90"/>
      <c r="H2" s="90"/>
      <c r="I2" s="91"/>
    </row>
    <row r="3" spans="2:9" ht="18">
      <c r="B3" s="92" t="s">
        <v>167</v>
      </c>
      <c r="C3" s="93"/>
      <c r="D3" s="93"/>
      <c r="E3" s="93"/>
      <c r="F3" s="93"/>
      <c r="G3" s="93"/>
      <c r="H3" s="93"/>
      <c r="I3" s="94"/>
    </row>
    <row r="4" spans="2:9" ht="18">
      <c r="B4" s="46" t="s">
        <v>168</v>
      </c>
      <c r="C4" s="47" t="s">
        <v>169</v>
      </c>
      <c r="D4" s="47"/>
      <c r="E4" s="48"/>
      <c r="F4" s="48" t="s">
        <v>170</v>
      </c>
      <c r="G4" s="47" t="s">
        <v>171</v>
      </c>
      <c r="H4" s="47"/>
      <c r="I4" s="49"/>
    </row>
    <row r="5" spans="2:9" ht="18">
      <c r="B5" s="46" t="s">
        <v>172</v>
      </c>
      <c r="C5" s="47" t="s">
        <v>173</v>
      </c>
      <c r="D5" s="47"/>
      <c r="E5" s="48"/>
      <c r="F5" s="48" t="s">
        <v>174</v>
      </c>
      <c r="G5" s="47" t="s">
        <v>175</v>
      </c>
      <c r="H5" s="47"/>
      <c r="I5" s="49"/>
    </row>
    <row r="6" spans="2:9" ht="19" thickBot="1">
      <c r="B6" s="46" t="s">
        <v>176</v>
      </c>
      <c r="C6" s="50">
        <v>44965</v>
      </c>
      <c r="D6" s="47"/>
      <c r="E6" s="47"/>
      <c r="F6" s="48" t="s">
        <v>177</v>
      </c>
      <c r="G6" s="47">
        <v>720</v>
      </c>
      <c r="H6" s="47"/>
      <c r="I6" s="49"/>
    </row>
    <row r="7" spans="2:9" ht="19" thickBot="1">
      <c r="B7" s="51" t="s">
        <v>178</v>
      </c>
      <c r="C7" s="52"/>
      <c r="D7" s="52"/>
      <c r="E7" s="53" t="s">
        <v>179</v>
      </c>
      <c r="F7" s="52"/>
      <c r="G7" s="52"/>
      <c r="H7" s="52"/>
      <c r="I7" s="54"/>
    </row>
    <row r="8" spans="2:9" ht="41">
      <c r="B8" s="55" t="s">
        <v>180</v>
      </c>
      <c r="C8" s="56" t="s">
        <v>181</v>
      </c>
      <c r="D8" s="57" t="s">
        <v>182</v>
      </c>
      <c r="E8" s="58" t="s">
        <v>201</v>
      </c>
      <c r="F8" s="56" t="s">
        <v>181</v>
      </c>
      <c r="G8" s="57" t="s">
        <v>182</v>
      </c>
      <c r="H8" s="56" t="s">
        <v>183</v>
      </c>
      <c r="I8" s="59" t="s">
        <v>184</v>
      </c>
    </row>
    <row r="9" spans="2:9" ht="18">
      <c r="B9" s="60"/>
      <c r="C9" s="61">
        <v>-4.5199999999999996</v>
      </c>
      <c r="D9" s="61">
        <v>-28.32</v>
      </c>
      <c r="E9" s="62" t="s">
        <v>185</v>
      </c>
      <c r="F9" s="61">
        <v>6.92</v>
      </c>
      <c r="G9" s="61">
        <v>-27.59</v>
      </c>
      <c r="H9" s="63">
        <v>7.615265232604191</v>
      </c>
      <c r="I9" s="64">
        <v>-27.665217681874473</v>
      </c>
    </row>
    <row r="10" spans="2:9" ht="18">
      <c r="B10" s="60"/>
      <c r="C10" s="65"/>
      <c r="D10" s="65"/>
      <c r="E10" s="62" t="s">
        <v>186</v>
      </c>
      <c r="F10" s="61">
        <v>0.2</v>
      </c>
      <c r="G10" s="61">
        <v>0.19</v>
      </c>
      <c r="H10" s="63">
        <v>0.87469258942013284</v>
      </c>
      <c r="I10" s="64">
        <v>0.15177127881055491</v>
      </c>
    </row>
    <row r="11" spans="2:9" ht="41">
      <c r="B11" s="66" t="s">
        <v>187</v>
      </c>
      <c r="C11" s="67" t="s">
        <v>181</v>
      </c>
      <c r="D11" s="68" t="s">
        <v>182</v>
      </c>
      <c r="E11" s="69" t="s">
        <v>188</v>
      </c>
      <c r="F11" s="68" t="s">
        <v>189</v>
      </c>
      <c r="G11" s="68" t="s">
        <v>190</v>
      </c>
      <c r="H11" s="68" t="s">
        <v>191</v>
      </c>
      <c r="I11" s="70" t="s">
        <v>192</v>
      </c>
    </row>
    <row r="12" spans="2:9" ht="38">
      <c r="B12" s="60"/>
      <c r="C12" s="61">
        <v>31.8</v>
      </c>
      <c r="D12" s="71">
        <v>31.02</v>
      </c>
      <c r="E12" s="72" t="s">
        <v>201</v>
      </c>
      <c r="F12" s="73">
        <v>0.27</v>
      </c>
      <c r="G12" s="73">
        <v>3.19</v>
      </c>
      <c r="H12" s="73">
        <v>0.25700928605018181</v>
      </c>
      <c r="I12" s="74">
        <v>3.1984971380526295</v>
      </c>
    </row>
    <row r="13" spans="2:9" ht="19" thickBot="1">
      <c r="B13" s="60"/>
      <c r="C13" s="61"/>
      <c r="D13" s="71"/>
      <c r="E13" s="62" t="s">
        <v>186</v>
      </c>
      <c r="F13" s="61"/>
      <c r="G13" s="61"/>
      <c r="H13" s="65">
        <v>1.5129230540525538E-2</v>
      </c>
      <c r="I13" s="75">
        <v>5.8730121227325301E-2</v>
      </c>
    </row>
    <row r="14" spans="2:9" ht="22" thickBot="1">
      <c r="B14" s="76" t="s">
        <v>193</v>
      </c>
      <c r="C14" s="77" t="s">
        <v>194</v>
      </c>
      <c r="D14" s="78" t="s">
        <v>195</v>
      </c>
      <c r="E14" s="79" t="s">
        <v>196</v>
      </c>
      <c r="F14" s="78" t="s">
        <v>197</v>
      </c>
      <c r="G14" s="78" t="s">
        <v>198</v>
      </c>
      <c r="H14" s="78" t="s">
        <v>199</v>
      </c>
      <c r="I14" s="80" t="s">
        <v>200</v>
      </c>
    </row>
    <row r="15" spans="2:9" ht="18">
      <c r="B15" s="81">
        <v>2</v>
      </c>
      <c r="C15" s="82">
        <v>20.388999999999999</v>
      </c>
      <c r="D15" s="61">
        <v>5.386747341931474</v>
      </c>
      <c r="E15" s="61">
        <v>-26.970622872711882</v>
      </c>
      <c r="F15" s="61">
        <v>0.1781993620407771</v>
      </c>
      <c r="G15" s="61">
        <v>3.216405939470993</v>
      </c>
      <c r="H15" s="61">
        <v>18.049480663881319</v>
      </c>
      <c r="I15" s="64"/>
    </row>
    <row r="16" spans="2:9" ht="18">
      <c r="B16" s="81">
        <v>4</v>
      </c>
      <c r="C16" s="82">
        <v>20.800999999999998</v>
      </c>
      <c r="D16" s="61">
        <v>5.3232437402281647</v>
      </c>
      <c r="E16" s="61">
        <v>-27.347290336132655</v>
      </c>
      <c r="F16" s="61">
        <v>5.1198208933944542E-2</v>
      </c>
      <c r="G16" s="61">
        <v>1.8338826472944842</v>
      </c>
      <c r="H16" s="61">
        <v>35.819273476158955</v>
      </c>
      <c r="I16" s="64"/>
    </row>
    <row r="17" spans="2:9" ht="18">
      <c r="B17" s="81">
        <v>26</v>
      </c>
      <c r="C17" s="82">
        <v>19.576000000000001</v>
      </c>
      <c r="D17" s="61">
        <v>2.4567324178613648</v>
      </c>
      <c r="E17" s="61">
        <v>-27.329396401393712</v>
      </c>
      <c r="F17" s="61">
        <v>0.24373875955980287</v>
      </c>
      <c r="G17" s="61">
        <v>8.8255549919309448</v>
      </c>
      <c r="H17" s="61">
        <v>36.20907486306271</v>
      </c>
      <c r="I17" s="64"/>
    </row>
    <row r="18" spans="2:9" ht="18">
      <c r="B18" s="81">
        <v>28</v>
      </c>
      <c r="C18" s="82">
        <v>18.704999999999998</v>
      </c>
      <c r="D18" s="61">
        <v>2.991126384067555</v>
      </c>
      <c r="E18" s="61">
        <v>-27.241709677923069</v>
      </c>
      <c r="F18" s="61">
        <v>0.2737827333228372</v>
      </c>
      <c r="G18" s="61">
        <v>7.3293179314222403</v>
      </c>
      <c r="H18" s="61">
        <v>26.770563075574625</v>
      </c>
      <c r="I18" s="64"/>
    </row>
    <row r="19" spans="2:9" ht="18">
      <c r="B19" s="81">
        <v>30</v>
      </c>
      <c r="C19" s="82">
        <v>18.744</v>
      </c>
      <c r="D19" s="61">
        <v>3.4448957314985194</v>
      </c>
      <c r="E19" s="61">
        <v>-26.837362488252094</v>
      </c>
      <c r="F19" s="61">
        <v>0.29455522844387527</v>
      </c>
      <c r="G19" s="61">
        <v>7.4474230870634006</v>
      </c>
      <c r="H19" s="61">
        <v>25.28362211191385</v>
      </c>
      <c r="I19" s="64"/>
    </row>
    <row r="20" spans="2:9" ht="18">
      <c r="B20" s="81">
        <v>6</v>
      </c>
      <c r="C20" s="82">
        <v>19.954000000000001</v>
      </c>
      <c r="D20" s="61">
        <v>3.4562297594955025</v>
      </c>
      <c r="E20" s="61">
        <v>-28.261601617658627</v>
      </c>
      <c r="F20" s="61">
        <v>0.12636242631218966</v>
      </c>
      <c r="G20" s="61">
        <v>4.2127732823465642</v>
      </c>
      <c r="H20" s="61">
        <v>33.338812851998675</v>
      </c>
      <c r="I20" s="64"/>
    </row>
    <row r="21" spans="2:9" ht="18">
      <c r="B21" s="81">
        <v>32</v>
      </c>
      <c r="C21" s="82">
        <v>20.728000000000002</v>
      </c>
      <c r="D21" s="61">
        <v>5.2243812539556487</v>
      </c>
      <c r="E21" s="61">
        <v>-27.308461017461767</v>
      </c>
      <c r="F21" s="61">
        <v>6.5919028594730228E-2</v>
      </c>
      <c r="G21" s="61">
        <v>2.0081975712377802</v>
      </c>
      <c r="H21" s="61">
        <v>30.464611115314916</v>
      </c>
      <c r="I21" s="64"/>
    </row>
    <row r="22" spans="2:9" ht="18">
      <c r="B22" s="81">
        <v>8</v>
      </c>
      <c r="C22" s="82">
        <v>18.818000000000001</v>
      </c>
      <c r="D22" s="61">
        <v>6.3311271393807829</v>
      </c>
      <c r="E22" s="61">
        <v>-28.204894479585462</v>
      </c>
      <c r="F22" s="61">
        <v>9.2965051035462459E-2</v>
      </c>
      <c r="G22" s="61">
        <v>3.1501954765158033</v>
      </c>
      <c r="H22" s="61">
        <v>33.885803766343649</v>
      </c>
      <c r="I22" s="64"/>
    </row>
    <row r="23" spans="2:9" ht="18">
      <c r="B23" s="81">
        <v>36</v>
      </c>
      <c r="C23" s="82">
        <v>19.085000000000001</v>
      </c>
      <c r="D23" s="61">
        <v>3.5361001200760169</v>
      </c>
      <c r="E23" s="61">
        <v>-37.568506468410135</v>
      </c>
      <c r="F23" s="61">
        <v>0.33451834830099003</v>
      </c>
      <c r="G23" s="61">
        <v>13.990503909192201</v>
      </c>
      <c r="H23" s="61">
        <v>41.822829690059173</v>
      </c>
      <c r="I23" s="64"/>
    </row>
    <row r="24" spans="2:9" ht="18">
      <c r="B24" s="81">
        <v>10</v>
      </c>
      <c r="C24" s="82">
        <v>21.901</v>
      </c>
      <c r="D24" s="61">
        <v>5.4399959367092166</v>
      </c>
      <c r="E24" s="61">
        <v>-27.914855316150309</v>
      </c>
      <c r="F24" s="61">
        <v>7.4357087451909706E-2</v>
      </c>
      <c r="G24" s="61">
        <v>3.3039564850140146</v>
      </c>
      <c r="H24" s="61">
        <v>44.433645779238482</v>
      </c>
      <c r="I24" s="64"/>
    </row>
    <row r="25" spans="2:9" ht="18">
      <c r="B25" s="81">
        <v>38</v>
      </c>
      <c r="C25" s="82">
        <v>19.433</v>
      </c>
      <c r="D25" s="61">
        <v>6.3414635380744926</v>
      </c>
      <c r="E25" s="61">
        <v>-27.738925559006393</v>
      </c>
      <c r="F25" s="61">
        <v>0.19803698145603668</v>
      </c>
      <c r="G25" s="61">
        <v>5.6365292035285934</v>
      </c>
      <c r="H25" s="61">
        <v>28.462003218221529</v>
      </c>
      <c r="I25" s="64"/>
    </row>
    <row r="26" spans="2:9" ht="18">
      <c r="B26" s="81">
        <v>12</v>
      </c>
      <c r="C26" s="82">
        <v>21.03</v>
      </c>
      <c r="D26" s="61">
        <v>5.2001448688069045</v>
      </c>
      <c r="E26" s="61">
        <v>-27.398184193477547</v>
      </c>
      <c r="F26" s="61">
        <v>5.9785671613871896E-2</v>
      </c>
      <c r="G26" s="61">
        <v>2.3927472073405407</v>
      </c>
      <c r="H26" s="61">
        <v>40.022084602380858</v>
      </c>
      <c r="I26" s="64"/>
    </row>
    <row r="27" spans="2:9" ht="18">
      <c r="B27" s="81">
        <v>40</v>
      </c>
      <c r="C27" s="82">
        <v>19.260999999999999</v>
      </c>
      <c r="D27" s="61">
        <v>3.4776670823452216</v>
      </c>
      <c r="E27" s="61">
        <v>-27.596786501042015</v>
      </c>
      <c r="F27" s="61">
        <v>0.28313829898725706</v>
      </c>
      <c r="G27" s="61">
        <v>9.95455534913782</v>
      </c>
      <c r="H27" s="61">
        <v>35.157925949063625</v>
      </c>
      <c r="I27" s="64"/>
    </row>
    <row r="28" spans="2:9" ht="18">
      <c r="B28" s="81">
        <v>14</v>
      </c>
      <c r="C28" s="82">
        <v>21.276</v>
      </c>
      <c r="D28" s="61">
        <v>2.2658140639225497</v>
      </c>
      <c r="E28" s="61">
        <v>-75.291558471943603</v>
      </c>
      <c r="F28" s="61">
        <v>0.37992177456509296</v>
      </c>
      <c r="G28" s="61">
        <v>15.221451759504701</v>
      </c>
      <c r="H28" s="61">
        <v>40.064699573824427</v>
      </c>
      <c r="I28" s="64"/>
    </row>
    <row r="29" spans="2:9" ht="18">
      <c r="B29" s="81">
        <v>42</v>
      </c>
      <c r="C29" s="82">
        <v>20.010000000000002</v>
      </c>
      <c r="D29" s="61">
        <v>-0.22819737096730863</v>
      </c>
      <c r="E29" s="61">
        <v>-113.24744547598203</v>
      </c>
      <c r="F29" s="61">
        <v>1.3480695839279491</v>
      </c>
      <c r="G29" s="61">
        <v>32.1122436514949</v>
      </c>
      <c r="H29" s="61">
        <v>23.8209095690206</v>
      </c>
      <c r="I29" s="64"/>
    </row>
    <row r="30" spans="2:9" ht="18">
      <c r="B30" s="81">
        <v>16</v>
      </c>
      <c r="C30" s="82">
        <v>18.192</v>
      </c>
      <c r="D30" s="61">
        <v>2.0932544098769741</v>
      </c>
      <c r="E30" s="61">
        <v>-28.285195005183976</v>
      </c>
      <c r="F30" s="61">
        <v>0.22689614517688553</v>
      </c>
      <c r="G30" s="61">
        <v>9.7758308539919518</v>
      </c>
      <c r="H30" s="61">
        <v>43.085046008035221</v>
      </c>
      <c r="I30" s="64"/>
    </row>
    <row r="31" spans="2:9" ht="18">
      <c r="B31" s="81">
        <v>44</v>
      </c>
      <c r="C31" s="82">
        <v>20.928999999999998</v>
      </c>
      <c r="D31" s="61">
        <v>3.9574757434090886</v>
      </c>
      <c r="E31" s="61">
        <v>-27.821877280944811</v>
      </c>
      <c r="F31" s="61">
        <v>7.8083630376951055E-2</v>
      </c>
      <c r="G31" s="61">
        <v>2.81721530002052</v>
      </c>
      <c r="H31" s="61">
        <v>36.079461039661311</v>
      </c>
      <c r="I31" s="64"/>
    </row>
    <row r="32" spans="2:9" ht="18">
      <c r="B32" s="81">
        <v>18</v>
      </c>
      <c r="C32" s="82">
        <v>20.852</v>
      </c>
      <c r="D32" s="61">
        <v>5.1018017579498842</v>
      </c>
      <c r="E32" s="61">
        <v>-28.181092013290698</v>
      </c>
      <c r="F32" s="61">
        <v>0.27177513771241885</v>
      </c>
      <c r="G32" s="61">
        <v>9.1842448084078363</v>
      </c>
      <c r="H32" s="61">
        <v>33.7935430213128</v>
      </c>
      <c r="I32" s="64"/>
    </row>
    <row r="33" spans="2:9" ht="18">
      <c r="B33" s="81">
        <v>46</v>
      </c>
      <c r="C33" s="82">
        <v>17.974</v>
      </c>
      <c r="D33" s="61">
        <v>6.3222689312677485</v>
      </c>
      <c r="E33" s="61">
        <v>-26.80051237558261</v>
      </c>
      <c r="F33" s="61">
        <v>0.31277913708282606</v>
      </c>
      <c r="G33" s="61">
        <v>8.0888271323098344</v>
      </c>
      <c r="H33" s="61">
        <v>25.861146647283757</v>
      </c>
      <c r="I33" s="64"/>
    </row>
    <row r="34" spans="2:9" ht="18">
      <c r="B34" s="81">
        <v>50</v>
      </c>
      <c r="C34" s="82">
        <v>21.666</v>
      </c>
      <c r="D34" s="61">
        <v>5.7919174430143379</v>
      </c>
      <c r="E34" s="61">
        <v>-27.044978601332168</v>
      </c>
      <c r="F34" s="61">
        <v>8.8483067221558631E-2</v>
      </c>
      <c r="G34" s="61">
        <v>2.7216559968114602</v>
      </c>
      <c r="H34" s="61">
        <v>30.7590602617394</v>
      </c>
      <c r="I34" s="64"/>
    </row>
    <row r="35" spans="2:9" ht="18">
      <c r="B35" s="81">
        <v>22</v>
      </c>
      <c r="C35" s="82">
        <v>18.364999999999998</v>
      </c>
      <c r="D35" s="61">
        <v>5.6354069164007585</v>
      </c>
      <c r="E35" s="61">
        <v>-27.103256874271811</v>
      </c>
      <c r="F35" s="61">
        <v>0.17161013437637929</v>
      </c>
      <c r="G35" s="61">
        <v>4.1668626411152019</v>
      </c>
      <c r="H35" s="61">
        <v>24.280982333924072</v>
      </c>
      <c r="I35" s="64"/>
    </row>
    <row r="36" spans="2:9" ht="18">
      <c r="B36" s="81">
        <v>52</v>
      </c>
      <c r="C36" s="82">
        <v>18.831</v>
      </c>
      <c r="D36" s="61">
        <v>5.8804043062061666</v>
      </c>
      <c r="E36" s="61">
        <v>-26.776116173306768</v>
      </c>
      <c r="F36" s="61">
        <v>0.24886883527360235</v>
      </c>
      <c r="G36" s="61">
        <v>6.7538880148688989</v>
      </c>
      <c r="H36" s="61">
        <v>27.138343808471575</v>
      </c>
      <c r="I36" s="64"/>
    </row>
    <row r="37" spans="2:9" ht="18">
      <c r="B37" s="81">
        <v>24</v>
      </c>
      <c r="C37" s="82">
        <v>18.849</v>
      </c>
      <c r="D37" s="61">
        <v>6.388818962790733</v>
      </c>
      <c r="E37" s="61">
        <v>-27.380925741524102</v>
      </c>
      <c r="F37" s="61">
        <v>0.15086144829816844</v>
      </c>
      <c r="G37" s="61">
        <v>4.1074136766916398</v>
      </c>
      <c r="H37" s="61">
        <v>27.226396955792094</v>
      </c>
      <c r="I37" s="64"/>
    </row>
    <row r="38" spans="2:9" ht="18">
      <c r="B38" s="81">
        <v>54</v>
      </c>
      <c r="C38" s="82">
        <v>20.771999999999998</v>
      </c>
      <c r="D38" s="61">
        <v>4.6715744971966719</v>
      </c>
      <c r="E38" s="61">
        <v>-27.835244258477829</v>
      </c>
      <c r="F38" s="61">
        <v>0.16976905694657035</v>
      </c>
      <c r="G38" s="61">
        <v>5.4255456116034395</v>
      </c>
      <c r="H38" s="61">
        <v>31.958389291818737</v>
      </c>
      <c r="I38" s="64"/>
    </row>
    <row r="39" spans="2:9" ht="18">
      <c r="B39" s="81">
        <v>56</v>
      </c>
      <c r="C39" s="82">
        <v>20.381</v>
      </c>
      <c r="D39" s="61">
        <v>3.2572681408456594</v>
      </c>
      <c r="E39" s="61">
        <v>-26.718873096079744</v>
      </c>
      <c r="F39" s="61">
        <v>0.36141126495720505</v>
      </c>
      <c r="G39" s="61">
        <v>11.040751133143564</v>
      </c>
      <c r="H39" s="61">
        <v>30.54899557281621</v>
      </c>
      <c r="I39" s="64"/>
    </row>
    <row r="40" spans="2:9" ht="18">
      <c r="B40" s="81">
        <v>58</v>
      </c>
      <c r="C40" s="82">
        <v>20.564</v>
      </c>
      <c r="D40" s="61">
        <v>2.3290366863922749</v>
      </c>
      <c r="E40" s="61">
        <v>-25.974493134016917</v>
      </c>
      <c r="F40" s="61">
        <v>0.34536958876200957</v>
      </c>
      <c r="G40" s="61">
        <v>13.13085111541359</v>
      </c>
      <c r="H40" s="61">
        <v>38.019708575041669</v>
      </c>
      <c r="I40" s="64"/>
    </row>
    <row r="41" spans="2:9" ht="18">
      <c r="B41" s="81">
        <v>60</v>
      </c>
      <c r="C41" s="82">
        <v>18.131</v>
      </c>
      <c r="D41" s="61">
        <v>5.6929645219552016</v>
      </c>
      <c r="E41" s="61">
        <v>-26.782679914453563</v>
      </c>
      <c r="F41" s="61">
        <v>0.27284456519477501</v>
      </c>
      <c r="G41" s="61">
        <v>10.500504806378499</v>
      </c>
      <c r="H41" s="61">
        <v>38.485299492341085</v>
      </c>
      <c r="I41" s="64"/>
    </row>
    <row r="42" spans="2:9" ht="18">
      <c r="B42" s="81">
        <v>62</v>
      </c>
      <c r="C42" s="82">
        <v>19.135000000000002</v>
      </c>
      <c r="D42" s="61">
        <v>5.0483523651193174</v>
      </c>
      <c r="E42" s="61">
        <v>-25.538533650025162</v>
      </c>
      <c r="F42" s="61">
        <v>0.65084824949104758</v>
      </c>
      <c r="G42" s="61">
        <v>8.429860936047584</v>
      </c>
      <c r="H42" s="61">
        <v>12.95211432563519</v>
      </c>
      <c r="I42" s="64"/>
    </row>
    <row r="43" spans="2:9" ht="18">
      <c r="B43" s="81">
        <v>64</v>
      </c>
      <c r="C43" s="82">
        <v>18.332999999999998</v>
      </c>
      <c r="D43" s="61">
        <v>5.991222330044554</v>
      </c>
      <c r="E43" s="61">
        <v>-26.031321919405041</v>
      </c>
      <c r="F43" s="61">
        <v>0.35780900858146442</v>
      </c>
      <c r="G43" s="61">
        <v>4.8168973408148226</v>
      </c>
      <c r="H43" s="61">
        <v>13.462202530650181</v>
      </c>
      <c r="I43" s="64"/>
    </row>
    <row r="44" spans="2:9" ht="18">
      <c r="B44" s="81">
        <v>66</v>
      </c>
      <c r="C44" s="82">
        <v>19.777000000000001</v>
      </c>
      <c r="D44" s="61">
        <v>3.5661110611269287</v>
      </c>
      <c r="E44" s="61">
        <v>-76.479577043327069</v>
      </c>
      <c r="F44" s="61">
        <v>0.91875287029753439</v>
      </c>
      <c r="G44" s="61">
        <v>22.433356756138394</v>
      </c>
      <c r="H44" s="61">
        <v>24.417182771764775</v>
      </c>
      <c r="I44" s="64"/>
    </row>
    <row r="45" spans="2:9" ht="18">
      <c r="B45" s="81">
        <v>68</v>
      </c>
      <c r="C45" s="82">
        <v>21.77</v>
      </c>
      <c r="D45" s="61">
        <v>4.0518938175832107</v>
      </c>
      <c r="E45" s="61">
        <v>-27.178177055577454</v>
      </c>
      <c r="F45" s="61">
        <v>0.21078340420351976</v>
      </c>
      <c r="G45" s="61">
        <v>5.8169770281300472</v>
      </c>
      <c r="H45" s="61">
        <v>27.596940328914719</v>
      </c>
      <c r="I45" s="64"/>
    </row>
    <row r="46" spans="2:9" ht="18">
      <c r="B46" s="81">
        <v>70</v>
      </c>
      <c r="C46" s="82">
        <v>18.106999999999999</v>
      </c>
      <c r="D46" s="61">
        <v>5.0069979711371939</v>
      </c>
      <c r="E46" s="61">
        <v>-27.695407359255157</v>
      </c>
      <c r="F46" s="61">
        <v>0.10185706949713132</v>
      </c>
      <c r="G46" s="61">
        <v>2.980350886157161</v>
      </c>
      <c r="H46" s="61">
        <v>29.260127950579797</v>
      </c>
      <c r="I46" s="64"/>
    </row>
    <row r="47" spans="2:9" ht="18">
      <c r="B47" s="81">
        <v>72</v>
      </c>
      <c r="C47" s="82">
        <v>20.013999999999999</v>
      </c>
      <c r="D47" s="61">
        <v>5.6541273198378894</v>
      </c>
      <c r="E47" s="61">
        <v>-27.030685770978597</v>
      </c>
      <c r="F47" s="61">
        <v>0.33438134445770662</v>
      </c>
      <c r="G47" s="61">
        <v>10.609748318503517</v>
      </c>
      <c r="H47" s="61">
        <v>31.729486391384086</v>
      </c>
      <c r="I47" s="64"/>
    </row>
    <row r="48" spans="2:9" ht="18">
      <c r="B48" s="81">
        <v>74</v>
      </c>
      <c r="C48" s="82">
        <v>21.872</v>
      </c>
      <c r="D48" s="61">
        <v>7.3795177178599456</v>
      </c>
      <c r="E48" s="61">
        <v>-25.958690983985388</v>
      </c>
      <c r="F48" s="61">
        <v>0.39222062573580585</v>
      </c>
      <c r="G48" s="61">
        <v>5.7875973798290872</v>
      </c>
      <c r="H48" s="61">
        <v>14.755974061719868</v>
      </c>
      <c r="I48" s="64"/>
    </row>
    <row r="49" spans="2:9" ht="18">
      <c r="B49" s="81">
        <v>76</v>
      </c>
      <c r="C49" s="82">
        <v>18.184000000000001</v>
      </c>
      <c r="D49" s="61">
        <v>6.125942311076761</v>
      </c>
      <c r="E49" s="61">
        <v>-26.057283866026033</v>
      </c>
      <c r="F49" s="61">
        <v>0.28900735389251603</v>
      </c>
      <c r="G49" s="61">
        <v>5.7595716452277514</v>
      </c>
      <c r="H49" s="61">
        <v>19.928806542998135</v>
      </c>
      <c r="I49" s="64"/>
    </row>
    <row r="50" spans="2:9" ht="18">
      <c r="B50" s="81">
        <v>80</v>
      </c>
      <c r="C50" s="82">
        <v>19.672999999999998</v>
      </c>
      <c r="D50" s="61">
        <v>5.7954379748433356</v>
      </c>
      <c r="E50" s="61">
        <v>-26.904576276009603</v>
      </c>
      <c r="F50" s="61">
        <v>0.22372614274429978</v>
      </c>
      <c r="G50" s="61">
        <v>6.064122599825903</v>
      </c>
      <c r="H50" s="61">
        <v>27.105113981948399</v>
      </c>
      <c r="I50" s="64"/>
    </row>
    <row r="51" spans="2:9" ht="18">
      <c r="B51" s="81">
        <v>82</v>
      </c>
      <c r="C51" s="82">
        <v>19.914999999999999</v>
      </c>
      <c r="D51" s="61">
        <v>7.5653405069461215</v>
      </c>
      <c r="E51" s="61">
        <v>-26.548146967417658</v>
      </c>
      <c r="F51" s="61">
        <v>7.9889058670260901E-2</v>
      </c>
      <c r="G51" s="61">
        <v>1.7671605012808058</v>
      </c>
      <c r="H51" s="61">
        <v>22.120181795791268</v>
      </c>
      <c r="I51" s="64"/>
    </row>
    <row r="52" spans="2:9" ht="18">
      <c r="B52" s="81">
        <v>86</v>
      </c>
      <c r="C52" s="82">
        <v>20.513000000000002</v>
      </c>
      <c r="D52" s="61">
        <v>7.962990624819632</v>
      </c>
      <c r="E52" s="61">
        <v>-26.353251068458135</v>
      </c>
      <c r="F52" s="61">
        <v>0.14812341977357643</v>
      </c>
      <c r="G52" s="61">
        <v>2.9771634526397306</v>
      </c>
      <c r="H52" s="61">
        <v>20.09920819537292</v>
      </c>
      <c r="I52" s="64"/>
    </row>
    <row r="53" spans="2:9" ht="18">
      <c r="B53" s="81">
        <v>89</v>
      </c>
      <c r="C53" s="82">
        <v>21.074999999999999</v>
      </c>
      <c r="D53" s="61">
        <v>5.3541244051439802</v>
      </c>
      <c r="E53" s="61">
        <v>-26.681281283409973</v>
      </c>
      <c r="F53" s="61">
        <v>0.15277380738507773</v>
      </c>
      <c r="G53" s="61">
        <v>4.2161489455947496</v>
      </c>
      <c r="H53" s="61">
        <v>27.597328480317525</v>
      </c>
      <c r="I53" s="64"/>
    </row>
    <row r="54" spans="2:9" ht="18">
      <c r="B54" s="81">
        <v>91</v>
      </c>
      <c r="C54" s="82">
        <v>22.452999999999999</v>
      </c>
      <c r="D54" s="61">
        <v>-2.2087015027385486</v>
      </c>
      <c r="E54" s="61">
        <v>-27.159717092696148</v>
      </c>
      <c r="F54" s="61">
        <v>0.12</v>
      </c>
      <c r="G54" s="61">
        <v>0.63</v>
      </c>
      <c r="H54" s="61">
        <v>5.25</v>
      </c>
      <c r="I54" s="64"/>
    </row>
    <row r="55" spans="2:9" ht="18">
      <c r="B55" s="81">
        <v>93</v>
      </c>
      <c r="C55" s="82">
        <v>18.648</v>
      </c>
      <c r="D55" s="61">
        <v>1.0460470661057419</v>
      </c>
      <c r="E55" s="61">
        <v>-28.102993956659827</v>
      </c>
      <c r="F55" s="61">
        <v>3.166330245183159E-2</v>
      </c>
      <c r="G55" s="61">
        <v>2.4943162282539149</v>
      </c>
      <c r="H55" s="61">
        <v>78.776249952083859</v>
      </c>
      <c r="I55" s="64"/>
    </row>
    <row r="56" spans="2:9" ht="18">
      <c r="B56" s="81">
        <v>95</v>
      </c>
      <c r="C56" s="82">
        <v>19.678000000000001</v>
      </c>
      <c r="D56" s="61">
        <v>2.162590449171633</v>
      </c>
      <c r="E56" s="61">
        <v>-27.015762024485309</v>
      </c>
      <c r="F56" s="61">
        <v>3.3576741840787738E-2</v>
      </c>
      <c r="G56" s="61">
        <v>1.6025459258758326</v>
      </c>
      <c r="H56" s="61">
        <v>47.72785678475573</v>
      </c>
      <c r="I56" s="64"/>
    </row>
    <row r="57" spans="2:9" ht="18">
      <c r="B57" s="81">
        <v>97</v>
      </c>
      <c r="C57" s="82">
        <v>18.692</v>
      </c>
      <c r="D57" s="61">
        <v>2.1484674757424731</v>
      </c>
      <c r="E57" s="61">
        <v>-27.517179615847915</v>
      </c>
      <c r="F57" s="61">
        <v>7.2724845971593705E-2</v>
      </c>
      <c r="G57" s="61">
        <v>2.2005867206084671</v>
      </c>
      <c r="H57" s="61">
        <v>30.259077089940011</v>
      </c>
      <c r="I57" s="64"/>
    </row>
    <row r="58" spans="2:9" ht="18">
      <c r="B58" s="81">
        <v>99</v>
      </c>
      <c r="C58" s="82">
        <v>21.48</v>
      </c>
      <c r="D58" s="61">
        <v>4.4798808389861735</v>
      </c>
      <c r="E58" s="61">
        <v>-27.252230465891401</v>
      </c>
      <c r="F58" s="61">
        <v>0.12636164056843732</v>
      </c>
      <c r="G58" s="61">
        <v>3.299335839648077</v>
      </c>
      <c r="H58" s="61">
        <v>26.110264355591049</v>
      </c>
      <c r="I58" s="64"/>
    </row>
    <row r="59" spans="2:9" ht="18">
      <c r="B59" s="81">
        <v>101</v>
      </c>
      <c r="C59" s="82">
        <v>19.640999999999998</v>
      </c>
      <c r="D59" s="61">
        <v>4.0390932947980653</v>
      </c>
      <c r="E59" s="61">
        <v>-41.12691408858781</v>
      </c>
      <c r="F59" s="61">
        <v>0.60063093783933175</v>
      </c>
      <c r="G59" s="61">
        <v>23.853255942942997</v>
      </c>
      <c r="H59" s="61">
        <v>39.713665148104177</v>
      </c>
      <c r="I59" s="64"/>
    </row>
    <row r="60" spans="2:9" ht="18">
      <c r="B60" s="81">
        <v>103</v>
      </c>
      <c r="C60" s="82">
        <v>18.687999999999999</v>
      </c>
      <c r="D60" s="61">
        <v>-0.86030486091517466</v>
      </c>
      <c r="E60" s="61">
        <v>-28.013720836935327</v>
      </c>
      <c r="F60" s="61">
        <v>0.12126442057394621</v>
      </c>
      <c r="G60" s="61">
        <v>5.0787109838559301</v>
      </c>
      <c r="H60" s="61">
        <v>41.881295105508435</v>
      </c>
      <c r="I60" s="64"/>
    </row>
    <row r="61" spans="2:9" ht="18">
      <c r="B61" s="81">
        <v>107</v>
      </c>
      <c r="C61" s="82">
        <v>18.850999999999999</v>
      </c>
      <c r="D61" s="61">
        <v>3.7792014778350147</v>
      </c>
      <c r="E61" s="61">
        <v>-26.729381415139319</v>
      </c>
      <c r="F61" s="61">
        <v>0.10497921346631957</v>
      </c>
      <c r="G61" s="61">
        <v>3.3212477468123756</v>
      </c>
      <c r="H61" s="61">
        <v>31.637194042017946</v>
      </c>
      <c r="I61" s="64"/>
    </row>
    <row r="62" spans="2:9" ht="18">
      <c r="B62" s="81">
        <v>109</v>
      </c>
      <c r="C62" s="82">
        <v>21.151</v>
      </c>
      <c r="D62" s="61">
        <v>2.9867707112787745</v>
      </c>
      <c r="E62" s="61">
        <v>-28.169123697815159</v>
      </c>
      <c r="F62" s="61">
        <v>8.3636030795209593E-2</v>
      </c>
      <c r="G62" s="61">
        <v>3.0642048682171987</v>
      </c>
      <c r="H62" s="61">
        <v>36.637377922921551</v>
      </c>
      <c r="I62" s="64"/>
    </row>
    <row r="63" spans="2:9" ht="18">
      <c r="B63" s="81">
        <v>111</v>
      </c>
      <c r="C63" s="82">
        <v>18.151</v>
      </c>
      <c r="D63" s="61">
        <v>3.7668450309547845</v>
      </c>
      <c r="E63" s="61">
        <v>-27.620963930176863</v>
      </c>
      <c r="F63" s="61">
        <v>0.18116040693464897</v>
      </c>
      <c r="G63" s="61">
        <v>4.6488484833579395</v>
      </c>
      <c r="H63" s="61">
        <v>25.661503868419469</v>
      </c>
      <c r="I63" s="64"/>
    </row>
    <row r="64" spans="2:9" ht="18">
      <c r="B64" s="81">
        <v>113</v>
      </c>
      <c r="C64" s="82">
        <v>18.466000000000001</v>
      </c>
      <c r="D64" s="61">
        <v>3.5156793217638818</v>
      </c>
      <c r="E64" s="61">
        <v>-27.581754460657468</v>
      </c>
      <c r="F64" s="61">
        <v>0.18944316708692427</v>
      </c>
      <c r="G64" s="61">
        <v>4.4657004811394643</v>
      </c>
      <c r="H64" s="61">
        <v>23.572771453353177</v>
      </c>
      <c r="I64" s="64"/>
    </row>
    <row r="65" spans="2:9" ht="18">
      <c r="B65" s="81">
        <v>115</v>
      </c>
      <c r="C65" s="82">
        <v>18.724</v>
      </c>
      <c r="D65" s="61">
        <v>-2.0736035652085616</v>
      </c>
      <c r="E65" s="61">
        <v>-27.876929436059758</v>
      </c>
      <c r="F65" s="61">
        <v>3.2403302503999733E-2</v>
      </c>
      <c r="G65" s="61">
        <v>1.3190299723423893</v>
      </c>
      <c r="H65" s="61">
        <v>40.70665242160343</v>
      </c>
      <c r="I65" s="64"/>
    </row>
    <row r="66" spans="2:9" ht="18">
      <c r="B66" s="81">
        <v>117</v>
      </c>
      <c r="C66" s="82">
        <v>18.622</v>
      </c>
      <c r="D66" s="61"/>
      <c r="E66" s="61">
        <v>-59.986568490789509</v>
      </c>
      <c r="F66" s="61">
        <v>0.36197682914028778</v>
      </c>
      <c r="G66" s="61">
        <v>21.294736522980898</v>
      </c>
      <c r="H66" s="61">
        <v>58.829004534784481</v>
      </c>
      <c r="I66" s="64"/>
    </row>
    <row r="67" spans="2:9" ht="18">
      <c r="B67" s="81">
        <v>121</v>
      </c>
      <c r="C67" s="82">
        <v>20.222000000000001</v>
      </c>
      <c r="D67" s="61">
        <v>-0.6179931724232528</v>
      </c>
      <c r="E67" s="61">
        <v>-28.825998990792986</v>
      </c>
      <c r="F67" s="61">
        <v>0.27975728769386515</v>
      </c>
      <c r="G67" s="61">
        <v>8.4125375519151167</v>
      </c>
      <c r="H67" s="61">
        <v>30.070843270116523</v>
      </c>
      <c r="I67" s="64"/>
    </row>
    <row r="68" spans="2:9" ht="18">
      <c r="B68" s="81">
        <v>123</v>
      </c>
      <c r="C68" s="82">
        <v>20.547000000000001</v>
      </c>
      <c r="D68" s="61">
        <v>3.3988532595348335</v>
      </c>
      <c r="E68" s="61">
        <v>-28.662567766023489</v>
      </c>
      <c r="F68" s="61">
        <v>0.19683188547081035</v>
      </c>
      <c r="G68" s="61">
        <v>8.1477174842267424</v>
      </c>
      <c r="H68" s="61">
        <v>41.394296786508342</v>
      </c>
      <c r="I68" s="64"/>
    </row>
    <row r="69" spans="2:9" ht="18">
      <c r="B69" s="81">
        <v>127</v>
      </c>
      <c r="C69" s="82">
        <v>20.948</v>
      </c>
      <c r="D69" s="61">
        <v>3.1038237985799579</v>
      </c>
      <c r="E69" s="61">
        <v>-28.525682638241193</v>
      </c>
      <c r="F69" s="61">
        <v>0.11937686941495552</v>
      </c>
      <c r="G69" s="61">
        <v>5.4318878047559114</v>
      </c>
      <c r="H69" s="61">
        <v>45.502012503566334</v>
      </c>
      <c r="I69" s="64"/>
    </row>
    <row r="70" spans="2:9" ht="18">
      <c r="B70" s="81">
        <v>129</v>
      </c>
      <c r="C70" s="82">
        <v>18.899999999999999</v>
      </c>
      <c r="D70" s="61"/>
      <c r="E70" s="61">
        <v>-29.57464412843505</v>
      </c>
      <c r="F70" s="61">
        <v>0.3252901137777518</v>
      </c>
      <c r="G70" s="61">
        <v>10.57901063814867</v>
      </c>
      <c r="H70" s="61">
        <v>32.521771151571407</v>
      </c>
      <c r="I70" s="64"/>
    </row>
    <row r="71" spans="2:9" ht="18">
      <c r="B71" s="81">
        <v>131</v>
      </c>
      <c r="C71" s="82">
        <v>19.3</v>
      </c>
      <c r="D71" s="61"/>
      <c r="E71" s="61">
        <v>-28.557999651348965</v>
      </c>
      <c r="F71" s="61">
        <v>0.3855364634927983</v>
      </c>
      <c r="G71" s="61">
        <v>12.238018233539528</v>
      </c>
      <c r="H71" s="61">
        <v>31.74282951777953</v>
      </c>
      <c r="I71" s="64"/>
    </row>
    <row r="72" spans="2:9" ht="18">
      <c r="B72" s="81">
        <v>133</v>
      </c>
      <c r="C72" s="82">
        <v>20.818999999999999</v>
      </c>
      <c r="D72" s="61"/>
      <c r="E72" s="61">
        <v>-28.257672711737396</v>
      </c>
      <c r="F72" s="61">
        <v>0.33037059466341256</v>
      </c>
      <c r="G72" s="61">
        <v>15.440052906548049</v>
      </c>
      <c r="H72" s="61">
        <v>46.735554422689006</v>
      </c>
      <c r="I72" s="64"/>
    </row>
    <row r="73" spans="2:9" ht="18">
      <c r="B73" s="81">
        <v>135</v>
      </c>
      <c r="C73" s="82">
        <v>21.864000000000001</v>
      </c>
      <c r="D73" s="61"/>
      <c r="E73" s="61">
        <v>-28.181492460568883</v>
      </c>
      <c r="F73" s="61">
        <v>0.25662185339704491</v>
      </c>
      <c r="G73" s="61">
        <v>9.5737650277678412</v>
      </c>
      <c r="H73" s="61">
        <v>37.306896903107187</v>
      </c>
      <c r="I73" s="64"/>
    </row>
    <row r="74" spans="2:9" ht="18">
      <c r="B74" s="81">
        <v>137</v>
      </c>
      <c r="C74" s="82">
        <v>18.128</v>
      </c>
      <c r="D74" s="61">
        <v>-0.35613134461025964</v>
      </c>
      <c r="E74" s="61">
        <v>-28.858048269760712</v>
      </c>
      <c r="F74" s="61">
        <v>9.6839082748977318E-2</v>
      </c>
      <c r="G74" s="61">
        <v>5.0687430231367339</v>
      </c>
      <c r="H74" s="61">
        <v>52.341914847290958</v>
      </c>
      <c r="I74" s="64"/>
    </row>
    <row r="75" spans="2:9" ht="18">
      <c r="B75" s="81">
        <v>139</v>
      </c>
      <c r="C75" s="82">
        <v>21.041</v>
      </c>
      <c r="D75" s="61">
        <v>0.99970883213429262</v>
      </c>
      <c r="E75" s="61">
        <v>-27.666456996020781</v>
      </c>
      <c r="F75" s="61">
        <v>7.9331153356968123E-2</v>
      </c>
      <c r="G75" s="61">
        <v>2.4109481163406401</v>
      </c>
      <c r="H75" s="61">
        <v>30.390937410074503</v>
      </c>
      <c r="I75" s="64"/>
    </row>
    <row r="76" spans="2:9" ht="18">
      <c r="B76" s="81">
        <v>141</v>
      </c>
      <c r="C76" s="82">
        <v>21.492000000000001</v>
      </c>
      <c r="D76" s="61">
        <v>4.3244692089639081</v>
      </c>
      <c r="E76" s="61">
        <v>-27.19465239435694</v>
      </c>
      <c r="F76" s="61">
        <v>9.4454059517073169E-2</v>
      </c>
      <c r="G76" s="61">
        <v>3.6782124967523946</v>
      </c>
      <c r="H76" s="61">
        <v>38.941814841611276</v>
      </c>
      <c r="I76" s="64"/>
    </row>
    <row r="77" spans="2:9" ht="18">
      <c r="B77" s="81">
        <v>142</v>
      </c>
      <c r="C77" s="82">
        <v>20.076000000000001</v>
      </c>
      <c r="D77" s="61">
        <v>3.7621961378245858</v>
      </c>
      <c r="E77" s="61">
        <v>-27.262068122054281</v>
      </c>
      <c r="F77" s="61">
        <v>0.11004300217197245</v>
      </c>
      <c r="G77" s="61">
        <v>3.8273911779446856</v>
      </c>
      <c r="H77" s="61">
        <v>34.780868409636213</v>
      </c>
      <c r="I77" s="64"/>
    </row>
    <row r="78" spans="2:9" ht="18">
      <c r="B78" s="81">
        <v>145</v>
      </c>
      <c r="C78" s="82">
        <v>18.495000000000001</v>
      </c>
      <c r="D78" s="61"/>
      <c r="E78" s="61">
        <v>-27.275152758965255</v>
      </c>
      <c r="F78" s="61">
        <v>0.21352815512288417</v>
      </c>
      <c r="G78" s="61">
        <v>6.3592063490045181</v>
      </c>
      <c r="H78" s="61">
        <v>29.781582411672282</v>
      </c>
      <c r="I78" s="64"/>
    </row>
    <row r="79" spans="2:9" ht="18">
      <c r="B79" s="81">
        <v>147</v>
      </c>
      <c r="C79" s="82">
        <v>20.704999999999998</v>
      </c>
      <c r="D79" s="61"/>
      <c r="E79" s="61">
        <v>-26.394426987250242</v>
      </c>
      <c r="F79" s="61">
        <v>0.35853349255124356</v>
      </c>
      <c r="G79" s="61">
        <v>8.762407394675968</v>
      </c>
      <c r="H79" s="61">
        <v>24.439578384503637</v>
      </c>
      <c r="I79" s="64"/>
    </row>
    <row r="80" spans="2:9" ht="18">
      <c r="B80" s="81"/>
      <c r="C80" s="82"/>
      <c r="D80" s="61"/>
      <c r="E80" s="61"/>
      <c r="F80" s="61"/>
      <c r="G80" s="61"/>
      <c r="H80" s="61"/>
      <c r="I80" s="64"/>
    </row>
    <row r="81" spans="2:9" ht="18">
      <c r="B81" s="81"/>
      <c r="C81" s="82"/>
      <c r="D81" s="61"/>
      <c r="E81" s="61"/>
      <c r="F81" s="61"/>
      <c r="G81" s="61"/>
      <c r="H81" s="61"/>
      <c r="I81" s="64"/>
    </row>
    <row r="82" spans="2:9" ht="18">
      <c r="B82" s="81"/>
      <c r="C82" s="82"/>
      <c r="D82" s="61"/>
      <c r="E82" s="61"/>
      <c r="F82" s="61"/>
      <c r="G82" s="61"/>
      <c r="H82" s="61"/>
      <c r="I82" s="64"/>
    </row>
    <row r="83" spans="2:9" ht="18">
      <c r="B83" s="81"/>
      <c r="C83" s="82"/>
      <c r="D83" s="61"/>
      <c r="E83" s="61"/>
      <c r="F83" s="61"/>
      <c r="G83" s="61"/>
      <c r="H83" s="61"/>
      <c r="I83" s="64"/>
    </row>
    <row r="84" spans="2:9" ht="18">
      <c r="B84" s="81"/>
      <c r="C84" s="82"/>
      <c r="D84" s="61"/>
      <c r="E84" s="61"/>
      <c r="F84" s="61"/>
      <c r="G84" s="61"/>
      <c r="H84" s="61"/>
      <c r="I84" s="64"/>
    </row>
    <row r="85" spans="2:9" ht="18">
      <c r="B85" s="81"/>
      <c r="C85" s="82"/>
      <c r="D85" s="61"/>
      <c r="E85" s="61"/>
      <c r="F85" s="61"/>
      <c r="G85" s="61"/>
      <c r="H85" s="61"/>
      <c r="I85" s="64"/>
    </row>
    <row r="86" spans="2:9" ht="19" thickBot="1">
      <c r="B86" s="83"/>
      <c r="C86" s="84"/>
      <c r="D86" s="85"/>
      <c r="E86" s="85"/>
      <c r="F86" s="85"/>
      <c r="G86" s="85"/>
      <c r="H86" s="85"/>
      <c r="I86" s="86"/>
    </row>
    <row r="87" spans="2:9">
      <c r="C87" s="87"/>
      <c r="D87" s="88"/>
    </row>
    <row r="88" spans="2:9">
      <c r="C88" s="87"/>
      <c r="D88" s="88"/>
    </row>
    <row r="89" spans="2:9">
      <c r="C89" s="87"/>
      <c r="D89" s="88"/>
    </row>
    <row r="90" spans="2:9">
      <c r="C90" s="87"/>
      <c r="D90" s="88"/>
    </row>
    <row r="91" spans="2:9">
      <c r="C91" s="87"/>
      <c r="D91" s="88"/>
    </row>
    <row r="92" spans="2:9">
      <c r="C92" s="87"/>
      <c r="D92" s="88"/>
    </row>
    <row r="93" spans="2:9">
      <c r="C93" s="87"/>
      <c r="D93" s="88"/>
    </row>
    <row r="94" spans="2:9">
      <c r="C94" s="87"/>
      <c r="D94" s="88"/>
    </row>
    <row r="95" spans="2:9">
      <c r="C95" s="87"/>
      <c r="D95" s="88"/>
    </row>
    <row r="96" spans="2:9">
      <c r="C96" s="87"/>
      <c r="D96" s="88"/>
    </row>
    <row r="97" spans="4:4">
      <c r="D97" s="88"/>
    </row>
  </sheetData>
  <mergeCells count="2">
    <mergeCell ref="B2:I2"/>
    <mergeCell ref="B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C63F-295F-6644-99DA-80034896E294}">
  <dimension ref="A1:K814"/>
  <sheetViews>
    <sheetView tabSelected="1" topLeftCell="A33" zoomScale="106" workbookViewId="0">
      <selection activeCell="I2" sqref="I2"/>
    </sheetView>
  </sheetViews>
  <sheetFormatPr baseColWidth="10" defaultRowHeight="16"/>
  <cols>
    <col min="1" max="1" width="12.33203125" style="103" bestFit="1" customWidth="1"/>
    <col min="2" max="7" width="10.83203125" style="103"/>
    <col min="8" max="8" width="15.6640625" style="99" bestFit="1" customWidth="1"/>
    <col min="9" max="9" width="10.83203125" style="95"/>
    <col min="10" max="10" width="14.5" style="95" bestFit="1" customWidth="1"/>
    <col min="11" max="16384" width="10.83203125" style="95"/>
  </cols>
  <sheetData>
    <row r="1" spans="1:11" ht="19">
      <c r="A1" s="104" t="s">
        <v>193</v>
      </c>
      <c r="B1" s="104" t="s">
        <v>194</v>
      </c>
      <c r="C1" s="105" t="s">
        <v>269</v>
      </c>
      <c r="D1" s="105" t="s">
        <v>270</v>
      </c>
      <c r="E1" s="105" t="s">
        <v>197</v>
      </c>
      <c r="F1" s="105" t="s">
        <v>198</v>
      </c>
      <c r="G1" s="105" t="s">
        <v>199</v>
      </c>
      <c r="H1" s="105" t="s">
        <v>202</v>
      </c>
      <c r="I1" s="105" t="s">
        <v>271</v>
      </c>
      <c r="J1" s="96"/>
      <c r="K1" s="96"/>
    </row>
    <row r="2" spans="1:11">
      <c r="A2" s="102">
        <v>2</v>
      </c>
      <c r="B2" s="100">
        <v>20.388999999999999</v>
      </c>
      <c r="C2" s="101">
        <v>5.4</v>
      </c>
      <c r="D2" s="101">
        <v>-27</v>
      </c>
      <c r="E2" s="101">
        <v>0.2</v>
      </c>
      <c r="F2" s="101">
        <v>3.2</v>
      </c>
      <c r="G2" s="101">
        <v>18</v>
      </c>
      <c r="H2" s="97" t="s">
        <v>203</v>
      </c>
    </row>
    <row r="3" spans="1:11">
      <c r="A3" s="102">
        <v>4</v>
      </c>
      <c r="B3" s="100">
        <v>20.800999999999998</v>
      </c>
      <c r="C3" s="101">
        <v>5.3</v>
      </c>
      <c r="D3" s="101">
        <v>-27.3</v>
      </c>
      <c r="E3" s="101">
        <v>0.1</v>
      </c>
      <c r="F3" s="101">
        <v>1.8</v>
      </c>
      <c r="G3" s="101">
        <v>35.799999999999997</v>
      </c>
      <c r="H3" s="97" t="s">
        <v>204</v>
      </c>
    </row>
    <row r="4" spans="1:11">
      <c r="A4" s="102">
        <v>6</v>
      </c>
      <c r="B4" s="100">
        <v>19.954000000000001</v>
      </c>
      <c r="C4" s="101">
        <v>3.5</v>
      </c>
      <c r="D4" s="101">
        <v>-28.3</v>
      </c>
      <c r="E4" s="101">
        <v>0.1</v>
      </c>
      <c r="F4" s="101">
        <v>4.2</v>
      </c>
      <c r="G4" s="101">
        <v>33.299999999999997</v>
      </c>
      <c r="H4" s="97" t="s">
        <v>205</v>
      </c>
    </row>
    <row r="5" spans="1:11">
      <c r="A5" s="102">
        <v>8</v>
      </c>
      <c r="B5" s="100">
        <v>18.818000000000001</v>
      </c>
      <c r="C5" s="101">
        <v>6.3</v>
      </c>
      <c r="D5" s="101">
        <v>-28.2</v>
      </c>
      <c r="E5" s="101">
        <v>0.1</v>
      </c>
      <c r="F5" s="101">
        <v>3.2</v>
      </c>
      <c r="G5" s="101">
        <v>33.9</v>
      </c>
      <c r="H5" s="97" t="s">
        <v>206</v>
      </c>
    </row>
    <row r="6" spans="1:11">
      <c r="A6" s="102">
        <v>10</v>
      </c>
      <c r="B6" s="100">
        <v>21.901</v>
      </c>
      <c r="C6" s="101">
        <v>5.4</v>
      </c>
      <c r="D6" s="101">
        <v>-27.9</v>
      </c>
      <c r="E6" s="101">
        <v>0.1</v>
      </c>
      <c r="F6" s="101">
        <v>3.3</v>
      </c>
      <c r="G6" s="101">
        <v>44.4</v>
      </c>
      <c r="H6" s="97" t="s">
        <v>207</v>
      </c>
    </row>
    <row r="7" spans="1:11">
      <c r="A7" s="102">
        <v>12</v>
      </c>
      <c r="B7" s="100">
        <v>21.03</v>
      </c>
      <c r="C7" s="101">
        <v>5.2</v>
      </c>
      <c r="D7" s="101">
        <v>-27.4</v>
      </c>
      <c r="E7" s="101">
        <v>0.1</v>
      </c>
      <c r="F7" s="101">
        <v>2.4</v>
      </c>
      <c r="G7" s="101">
        <v>40</v>
      </c>
      <c r="H7" s="97" t="s">
        <v>208</v>
      </c>
    </row>
    <row r="8" spans="1:11">
      <c r="A8" s="102">
        <v>14</v>
      </c>
      <c r="B8" s="100">
        <v>21.276</v>
      </c>
      <c r="C8" s="101">
        <v>2.2999999999999998</v>
      </c>
      <c r="D8" s="101">
        <v>-75.3</v>
      </c>
      <c r="E8" s="101">
        <v>0.4</v>
      </c>
      <c r="F8" s="101">
        <v>15.2</v>
      </c>
      <c r="G8" s="101">
        <v>40.1</v>
      </c>
      <c r="H8" s="97" t="s">
        <v>209</v>
      </c>
    </row>
    <row r="9" spans="1:11">
      <c r="A9" s="102">
        <v>16</v>
      </c>
      <c r="B9" s="100">
        <v>18.192</v>
      </c>
      <c r="C9" s="101">
        <v>2.1</v>
      </c>
      <c r="D9" s="101">
        <v>-28.3</v>
      </c>
      <c r="E9" s="101">
        <v>0.2</v>
      </c>
      <c r="F9" s="101">
        <v>9.8000000000000007</v>
      </c>
      <c r="G9" s="101">
        <v>43.1</v>
      </c>
      <c r="H9" s="97" t="s">
        <v>210</v>
      </c>
    </row>
    <row r="10" spans="1:11">
      <c r="A10" s="102">
        <v>18</v>
      </c>
      <c r="B10" s="100">
        <v>20.852</v>
      </c>
      <c r="C10" s="101">
        <v>5.0999999999999996</v>
      </c>
      <c r="D10" s="101">
        <v>-28.2</v>
      </c>
      <c r="E10" s="101">
        <v>0.3</v>
      </c>
      <c r="F10" s="101">
        <v>9.1999999999999993</v>
      </c>
      <c r="G10" s="101">
        <v>33.799999999999997</v>
      </c>
      <c r="H10" s="97" t="s">
        <v>211</v>
      </c>
    </row>
    <row r="11" spans="1:11">
      <c r="A11" s="102">
        <v>22</v>
      </c>
      <c r="B11" s="100">
        <v>18.364999999999998</v>
      </c>
      <c r="C11" s="101">
        <v>5.6</v>
      </c>
      <c r="D11" s="101">
        <v>-27.1</v>
      </c>
      <c r="E11" s="101">
        <v>0.2</v>
      </c>
      <c r="F11" s="101">
        <v>4.2</v>
      </c>
      <c r="G11" s="101">
        <v>24.3</v>
      </c>
      <c r="H11" s="97" t="s">
        <v>212</v>
      </c>
    </row>
    <row r="12" spans="1:11">
      <c r="A12" s="102">
        <v>24</v>
      </c>
      <c r="B12" s="100">
        <v>18.849</v>
      </c>
      <c r="C12" s="101">
        <v>6.4</v>
      </c>
      <c r="D12" s="101">
        <v>-27.4</v>
      </c>
      <c r="E12" s="101">
        <v>0.2</v>
      </c>
      <c r="F12" s="101">
        <v>4.0999999999999996</v>
      </c>
      <c r="G12" s="101">
        <v>27.2</v>
      </c>
      <c r="H12" s="97" t="s">
        <v>213</v>
      </c>
    </row>
    <row r="13" spans="1:11">
      <c r="A13" s="102">
        <v>26</v>
      </c>
      <c r="B13" s="100">
        <v>19.576000000000001</v>
      </c>
      <c r="C13" s="101">
        <v>2.5</v>
      </c>
      <c r="D13" s="101">
        <v>-27.3</v>
      </c>
      <c r="E13" s="101">
        <v>0.2</v>
      </c>
      <c r="F13" s="101">
        <v>8.8000000000000007</v>
      </c>
      <c r="G13" s="101">
        <v>36.200000000000003</v>
      </c>
      <c r="H13" s="97" t="s">
        <v>214</v>
      </c>
    </row>
    <row r="14" spans="1:11">
      <c r="A14" s="102">
        <v>28</v>
      </c>
      <c r="B14" s="100">
        <v>18.704999999999998</v>
      </c>
      <c r="C14" s="101">
        <v>3</v>
      </c>
      <c r="D14" s="101">
        <v>-27.2</v>
      </c>
      <c r="E14" s="101">
        <v>0.3</v>
      </c>
      <c r="F14" s="101">
        <v>7.3</v>
      </c>
      <c r="G14" s="101">
        <v>26.8</v>
      </c>
      <c r="H14" s="97" t="s">
        <v>215</v>
      </c>
    </row>
    <row r="15" spans="1:11">
      <c r="A15" s="102">
        <v>30</v>
      </c>
      <c r="B15" s="100">
        <v>18.744</v>
      </c>
      <c r="C15" s="101">
        <v>3.4</v>
      </c>
      <c r="D15" s="101">
        <v>-26.8</v>
      </c>
      <c r="E15" s="101">
        <v>0.3</v>
      </c>
      <c r="F15" s="101">
        <v>7.4</v>
      </c>
      <c r="G15" s="101">
        <v>25.3</v>
      </c>
      <c r="H15" s="97" t="s">
        <v>216</v>
      </c>
    </row>
    <row r="16" spans="1:11">
      <c r="A16" s="102">
        <v>32</v>
      </c>
      <c r="B16" s="100">
        <v>20.728000000000002</v>
      </c>
      <c r="C16" s="101">
        <v>5.2</v>
      </c>
      <c r="D16" s="101">
        <v>-27.3</v>
      </c>
      <c r="E16" s="101">
        <v>0.1</v>
      </c>
      <c r="F16" s="101">
        <v>2</v>
      </c>
      <c r="G16" s="101">
        <v>30.5</v>
      </c>
      <c r="H16" s="97" t="s">
        <v>217</v>
      </c>
    </row>
    <row r="17" spans="1:11">
      <c r="A17" s="102">
        <v>36</v>
      </c>
      <c r="B17" s="100">
        <v>19.085000000000001</v>
      </c>
      <c r="C17" s="101">
        <v>3.5</v>
      </c>
      <c r="D17" s="101">
        <v>-37.6</v>
      </c>
      <c r="E17" s="101">
        <v>0.3</v>
      </c>
      <c r="F17" s="101">
        <v>14</v>
      </c>
      <c r="G17" s="101">
        <v>41.8</v>
      </c>
      <c r="H17" s="97" t="s">
        <v>218</v>
      </c>
    </row>
    <row r="18" spans="1:11">
      <c r="A18" s="102">
        <v>38</v>
      </c>
      <c r="B18" s="100">
        <v>19.433</v>
      </c>
      <c r="C18" s="101">
        <v>6.3</v>
      </c>
      <c r="D18" s="101">
        <v>-27.7</v>
      </c>
      <c r="E18" s="101">
        <v>0.2</v>
      </c>
      <c r="F18" s="101">
        <v>5.6</v>
      </c>
      <c r="G18" s="101">
        <v>28.5</v>
      </c>
      <c r="H18" s="97" t="s">
        <v>219</v>
      </c>
    </row>
    <row r="19" spans="1:11">
      <c r="A19" s="102">
        <v>40</v>
      </c>
      <c r="B19" s="100">
        <v>19.260999999999999</v>
      </c>
      <c r="C19" s="101">
        <v>3.5</v>
      </c>
      <c r="D19" s="101">
        <v>-27.6</v>
      </c>
      <c r="E19" s="101">
        <v>0.3</v>
      </c>
      <c r="F19" s="101">
        <v>10</v>
      </c>
      <c r="G19" s="101">
        <v>35.200000000000003</v>
      </c>
      <c r="H19" s="97" t="s">
        <v>220</v>
      </c>
    </row>
    <row r="20" spans="1:11">
      <c r="A20" s="102">
        <v>42</v>
      </c>
      <c r="B20" s="100">
        <v>20.010000000000002</v>
      </c>
      <c r="C20" s="101">
        <v>-0.2</v>
      </c>
      <c r="D20" s="101">
        <v>-113.2</v>
      </c>
      <c r="E20" s="101">
        <v>1.3</v>
      </c>
      <c r="F20" s="101">
        <v>32.1</v>
      </c>
      <c r="G20" s="101">
        <v>23.8</v>
      </c>
      <c r="H20" s="97" t="s">
        <v>221</v>
      </c>
    </row>
    <row r="21" spans="1:11">
      <c r="A21" s="102">
        <v>44</v>
      </c>
      <c r="B21" s="100">
        <v>20.928999999999998</v>
      </c>
      <c r="C21" s="101">
        <v>4</v>
      </c>
      <c r="D21" s="101">
        <v>-27.8</v>
      </c>
      <c r="E21" s="101">
        <v>0.1</v>
      </c>
      <c r="F21" s="101">
        <v>2.8</v>
      </c>
      <c r="G21" s="101">
        <v>36.1</v>
      </c>
      <c r="H21" s="97" t="s">
        <v>222</v>
      </c>
    </row>
    <row r="22" spans="1:11">
      <c r="A22" s="102">
        <v>46</v>
      </c>
      <c r="B22" s="100">
        <v>17.974</v>
      </c>
      <c r="C22" s="101">
        <v>6.3</v>
      </c>
      <c r="D22" s="101">
        <v>-26.8</v>
      </c>
      <c r="E22" s="101">
        <v>0.3</v>
      </c>
      <c r="F22" s="101">
        <v>8.1</v>
      </c>
      <c r="G22" s="101">
        <v>25.9</v>
      </c>
      <c r="H22" s="97" t="s">
        <v>223</v>
      </c>
    </row>
    <row r="23" spans="1:11">
      <c r="A23" s="102">
        <v>50</v>
      </c>
      <c r="B23" s="100">
        <v>21.666</v>
      </c>
      <c r="C23" s="101">
        <v>5.8</v>
      </c>
      <c r="D23" s="101">
        <v>-27</v>
      </c>
      <c r="E23" s="101">
        <v>0.1</v>
      </c>
      <c r="F23" s="101">
        <v>2.7</v>
      </c>
      <c r="G23" s="101">
        <v>30.8</v>
      </c>
      <c r="H23" s="97" t="s">
        <v>224</v>
      </c>
    </row>
    <row r="24" spans="1:11">
      <c r="A24" s="102">
        <v>52</v>
      </c>
      <c r="B24" s="100">
        <v>18.831</v>
      </c>
      <c r="C24" s="101">
        <v>5.9</v>
      </c>
      <c r="D24" s="101">
        <v>-26.8</v>
      </c>
      <c r="E24" s="101">
        <v>0.2</v>
      </c>
      <c r="F24" s="101">
        <v>6.8</v>
      </c>
      <c r="G24" s="101">
        <v>27.1</v>
      </c>
      <c r="H24" s="97" t="s">
        <v>225</v>
      </c>
    </row>
    <row r="25" spans="1:11">
      <c r="A25" s="102">
        <v>54</v>
      </c>
      <c r="B25" s="100">
        <v>20.771999999999998</v>
      </c>
      <c r="C25" s="101">
        <v>4.7</v>
      </c>
      <c r="D25" s="101">
        <v>-27.8</v>
      </c>
      <c r="E25" s="101">
        <v>0.2</v>
      </c>
      <c r="F25" s="101">
        <v>5.4</v>
      </c>
      <c r="G25" s="101">
        <v>32</v>
      </c>
      <c r="H25" s="97" t="s">
        <v>226</v>
      </c>
    </row>
    <row r="26" spans="1:11">
      <c r="A26" s="102">
        <v>56</v>
      </c>
      <c r="B26" s="100">
        <v>20.381</v>
      </c>
      <c r="C26" s="101">
        <v>3.3</v>
      </c>
      <c r="D26" s="101">
        <v>-26.7</v>
      </c>
      <c r="E26" s="101">
        <v>0.4</v>
      </c>
      <c r="F26" s="101">
        <v>11</v>
      </c>
      <c r="G26" s="101">
        <v>30.5</v>
      </c>
      <c r="H26" s="97" t="s">
        <v>227</v>
      </c>
    </row>
    <row r="27" spans="1:11">
      <c r="A27" s="102">
        <v>58</v>
      </c>
      <c r="B27" s="100">
        <v>20.564</v>
      </c>
      <c r="C27" s="101">
        <v>2.2999999999999998</v>
      </c>
      <c r="D27" s="101">
        <v>-26</v>
      </c>
      <c r="E27" s="101">
        <v>0.3</v>
      </c>
      <c r="F27" s="101">
        <v>13.1</v>
      </c>
      <c r="G27" s="101">
        <v>38</v>
      </c>
      <c r="H27" s="97" t="s">
        <v>228</v>
      </c>
    </row>
    <row r="28" spans="1:11">
      <c r="A28" s="102">
        <v>60</v>
      </c>
      <c r="B28" s="100">
        <v>18.131</v>
      </c>
      <c r="C28" s="101">
        <v>5.7</v>
      </c>
      <c r="D28" s="101">
        <v>-26.8</v>
      </c>
      <c r="E28" s="101">
        <v>0.3</v>
      </c>
      <c r="F28" s="101">
        <v>10.5</v>
      </c>
      <c r="G28" s="101">
        <v>38.5</v>
      </c>
      <c r="H28" s="97" t="s">
        <v>229</v>
      </c>
    </row>
    <row r="29" spans="1:11">
      <c r="A29" s="102">
        <v>62</v>
      </c>
      <c r="B29" s="100">
        <v>19.135000000000002</v>
      </c>
      <c r="C29" s="101">
        <v>5</v>
      </c>
      <c r="D29" s="101">
        <v>-25.5</v>
      </c>
      <c r="E29" s="101">
        <v>0.7</v>
      </c>
      <c r="F29" s="101">
        <v>8.4</v>
      </c>
      <c r="G29" s="101">
        <v>13</v>
      </c>
      <c r="H29" s="97" t="s">
        <v>230</v>
      </c>
      <c r="J29" s="98"/>
      <c r="K29" s="98"/>
    </row>
    <row r="30" spans="1:11">
      <c r="A30" s="102">
        <v>64</v>
      </c>
      <c r="B30" s="100">
        <v>18.332999999999998</v>
      </c>
      <c r="C30" s="101">
        <v>6</v>
      </c>
      <c r="D30" s="101">
        <v>-26</v>
      </c>
      <c r="E30" s="101">
        <v>0.4</v>
      </c>
      <c r="F30" s="101">
        <v>4.8</v>
      </c>
      <c r="G30" s="101">
        <v>13.5</v>
      </c>
      <c r="H30" s="97" t="s">
        <v>231</v>
      </c>
      <c r="J30" s="98"/>
      <c r="K30" s="98"/>
    </row>
    <row r="31" spans="1:11">
      <c r="A31" s="102">
        <v>66</v>
      </c>
      <c r="B31" s="100">
        <v>19.777000000000001</v>
      </c>
      <c r="C31" s="101">
        <v>3.6</v>
      </c>
      <c r="D31" s="101">
        <v>-76.5</v>
      </c>
      <c r="E31" s="101">
        <v>0.9</v>
      </c>
      <c r="F31" s="101">
        <v>22.4</v>
      </c>
      <c r="G31" s="101">
        <v>24.4</v>
      </c>
      <c r="H31" s="97" t="s">
        <v>232</v>
      </c>
      <c r="J31" s="98"/>
      <c r="K31" s="98"/>
    </row>
    <row r="32" spans="1:11">
      <c r="A32" s="102">
        <v>68</v>
      </c>
      <c r="B32" s="100">
        <v>21.77</v>
      </c>
      <c r="C32" s="101">
        <v>4.0999999999999996</v>
      </c>
      <c r="D32" s="101">
        <v>-27.2</v>
      </c>
      <c r="E32" s="101">
        <v>0.2</v>
      </c>
      <c r="F32" s="101">
        <v>5.8</v>
      </c>
      <c r="G32" s="101">
        <v>27.6</v>
      </c>
      <c r="H32" s="97" t="s">
        <v>233</v>
      </c>
      <c r="J32" s="98"/>
      <c r="K32" s="98"/>
    </row>
    <row r="33" spans="1:11">
      <c r="A33" s="102">
        <v>70</v>
      </c>
      <c r="B33" s="100">
        <v>18.106999999999999</v>
      </c>
      <c r="C33" s="101">
        <v>5</v>
      </c>
      <c r="D33" s="101">
        <v>-27.7</v>
      </c>
      <c r="E33" s="101">
        <v>0.1</v>
      </c>
      <c r="F33" s="101">
        <v>3</v>
      </c>
      <c r="G33" s="101">
        <v>29.3</v>
      </c>
      <c r="H33" s="97" t="s">
        <v>234</v>
      </c>
      <c r="J33" s="98"/>
      <c r="K33" s="98"/>
    </row>
    <row r="34" spans="1:11">
      <c r="A34" s="102">
        <v>72</v>
      </c>
      <c r="B34" s="100">
        <v>20.013999999999999</v>
      </c>
      <c r="C34" s="101">
        <v>5.7</v>
      </c>
      <c r="D34" s="101">
        <v>-27</v>
      </c>
      <c r="E34" s="101">
        <v>0.3</v>
      </c>
      <c r="F34" s="101">
        <v>10.6</v>
      </c>
      <c r="G34" s="101">
        <v>31.7</v>
      </c>
      <c r="H34" s="97" t="s">
        <v>235</v>
      </c>
      <c r="J34" s="98"/>
      <c r="K34" s="98"/>
    </row>
    <row r="35" spans="1:11">
      <c r="A35" s="102">
        <v>74</v>
      </c>
      <c r="B35" s="100">
        <v>21.872</v>
      </c>
      <c r="C35" s="101">
        <v>7.4</v>
      </c>
      <c r="D35" s="101">
        <v>-26</v>
      </c>
      <c r="E35" s="101">
        <v>0.4</v>
      </c>
      <c r="F35" s="101">
        <v>5.8</v>
      </c>
      <c r="G35" s="101">
        <v>14.8</v>
      </c>
      <c r="H35" s="97" t="s">
        <v>236</v>
      </c>
      <c r="J35" s="98"/>
      <c r="K35" s="98"/>
    </row>
    <row r="36" spans="1:11">
      <c r="A36" s="102">
        <v>76</v>
      </c>
      <c r="B36" s="100">
        <v>18.184000000000001</v>
      </c>
      <c r="C36" s="101">
        <v>6.1</v>
      </c>
      <c r="D36" s="101">
        <v>-26.1</v>
      </c>
      <c r="E36" s="101">
        <v>0.3</v>
      </c>
      <c r="F36" s="101">
        <v>5.8</v>
      </c>
      <c r="G36" s="101">
        <v>19.899999999999999</v>
      </c>
      <c r="H36" s="97" t="s">
        <v>237</v>
      </c>
      <c r="J36" s="98"/>
      <c r="K36" s="98"/>
    </row>
    <row r="37" spans="1:11">
      <c r="A37" s="102">
        <v>80</v>
      </c>
      <c r="B37" s="100">
        <v>19.672999999999998</v>
      </c>
      <c r="C37" s="101">
        <v>5.8</v>
      </c>
      <c r="D37" s="101">
        <v>-26.9</v>
      </c>
      <c r="E37" s="101">
        <v>0.2</v>
      </c>
      <c r="F37" s="101">
        <v>6.1</v>
      </c>
      <c r="G37" s="101">
        <v>27.1</v>
      </c>
      <c r="H37" s="97" t="s">
        <v>238</v>
      </c>
      <c r="J37" s="98"/>
      <c r="K37" s="98"/>
    </row>
    <row r="38" spans="1:11">
      <c r="A38" s="102">
        <v>82</v>
      </c>
      <c r="B38" s="100">
        <v>19.914999999999999</v>
      </c>
      <c r="C38" s="101">
        <v>7.6</v>
      </c>
      <c r="D38" s="101">
        <v>-26.5</v>
      </c>
      <c r="E38" s="101">
        <v>0.1</v>
      </c>
      <c r="F38" s="101">
        <v>1.8</v>
      </c>
      <c r="G38" s="101">
        <v>22.1</v>
      </c>
      <c r="H38" s="97" t="s">
        <v>239</v>
      </c>
      <c r="J38" s="98"/>
      <c r="K38" s="98"/>
    </row>
    <row r="39" spans="1:11">
      <c r="A39" s="102">
        <v>86</v>
      </c>
      <c r="B39" s="100">
        <v>20.513000000000002</v>
      </c>
      <c r="C39" s="101">
        <v>8</v>
      </c>
      <c r="D39" s="101">
        <v>-26.4</v>
      </c>
      <c r="E39" s="101">
        <v>0.1</v>
      </c>
      <c r="F39" s="101">
        <v>3</v>
      </c>
      <c r="G39" s="101">
        <v>20.100000000000001</v>
      </c>
      <c r="H39" s="97" t="s">
        <v>240</v>
      </c>
      <c r="J39" s="98"/>
      <c r="K39" s="98"/>
    </row>
    <row r="40" spans="1:11">
      <c r="A40" s="102">
        <v>89</v>
      </c>
      <c r="B40" s="100">
        <v>21.074999999999999</v>
      </c>
      <c r="C40" s="101">
        <v>5.4</v>
      </c>
      <c r="D40" s="101">
        <v>-26.7</v>
      </c>
      <c r="E40" s="101">
        <v>0.2</v>
      </c>
      <c r="F40" s="101">
        <v>4.2</v>
      </c>
      <c r="G40" s="101">
        <v>27.6</v>
      </c>
      <c r="H40" s="97" t="s">
        <v>241</v>
      </c>
      <c r="J40" s="98"/>
      <c r="K40" s="98"/>
    </row>
    <row r="41" spans="1:11">
      <c r="A41" s="102">
        <v>91</v>
      </c>
      <c r="B41" s="100">
        <v>22.452999999999999</v>
      </c>
      <c r="C41" s="101">
        <v>-2.2000000000000002</v>
      </c>
      <c r="D41" s="101">
        <v>-27.2</v>
      </c>
      <c r="E41" s="101">
        <v>0.1</v>
      </c>
      <c r="F41" s="101">
        <v>0.6</v>
      </c>
      <c r="G41" s="101">
        <v>5.3</v>
      </c>
      <c r="H41" s="97" t="s">
        <v>242</v>
      </c>
      <c r="J41" s="98"/>
      <c r="K41" s="98"/>
    </row>
    <row r="42" spans="1:11">
      <c r="A42" s="102">
        <v>93</v>
      </c>
      <c r="B42" s="100">
        <v>18.648</v>
      </c>
      <c r="C42" s="101">
        <v>1</v>
      </c>
      <c r="D42" s="101">
        <v>-28.1</v>
      </c>
      <c r="E42" s="101">
        <v>0</v>
      </c>
      <c r="F42" s="101">
        <v>2.5</v>
      </c>
      <c r="G42" s="101">
        <v>78.8</v>
      </c>
      <c r="H42" s="97" t="s">
        <v>243</v>
      </c>
      <c r="J42" s="98"/>
      <c r="K42" s="98"/>
    </row>
    <row r="43" spans="1:11">
      <c r="A43" s="102">
        <v>95</v>
      </c>
      <c r="B43" s="100">
        <v>19.678000000000001</v>
      </c>
      <c r="C43" s="101">
        <v>2.2000000000000002</v>
      </c>
      <c r="D43" s="101">
        <v>-27</v>
      </c>
      <c r="E43" s="101">
        <v>0</v>
      </c>
      <c r="F43" s="101">
        <v>1.6</v>
      </c>
      <c r="G43" s="101">
        <v>47.7</v>
      </c>
      <c r="H43" s="97" t="s">
        <v>244</v>
      </c>
      <c r="J43" s="98"/>
      <c r="K43" s="98"/>
    </row>
    <row r="44" spans="1:11">
      <c r="A44" s="102">
        <v>97</v>
      </c>
      <c r="B44" s="100">
        <v>18.692</v>
      </c>
      <c r="C44" s="101">
        <v>2.1</v>
      </c>
      <c r="D44" s="101">
        <v>-27.5</v>
      </c>
      <c r="E44" s="101">
        <v>0.1</v>
      </c>
      <c r="F44" s="101">
        <v>2.2000000000000002</v>
      </c>
      <c r="G44" s="101">
        <v>30.3</v>
      </c>
      <c r="H44" s="97" t="s">
        <v>245</v>
      </c>
      <c r="J44" s="98"/>
      <c r="K44" s="98"/>
    </row>
    <row r="45" spans="1:11">
      <c r="A45" s="102">
        <v>99</v>
      </c>
      <c r="B45" s="100">
        <v>21.48</v>
      </c>
      <c r="C45" s="101">
        <v>4.5</v>
      </c>
      <c r="D45" s="101">
        <v>-27.3</v>
      </c>
      <c r="E45" s="101">
        <v>0.1</v>
      </c>
      <c r="F45" s="101">
        <v>3.3</v>
      </c>
      <c r="G45" s="101">
        <v>26.1</v>
      </c>
      <c r="H45" s="97" t="s">
        <v>246</v>
      </c>
      <c r="J45" s="98"/>
      <c r="K45" s="98"/>
    </row>
    <row r="46" spans="1:11">
      <c r="A46" s="102">
        <v>101</v>
      </c>
      <c r="B46" s="100">
        <v>19.640999999999998</v>
      </c>
      <c r="C46" s="101">
        <v>4</v>
      </c>
      <c r="D46" s="101">
        <v>-41.1</v>
      </c>
      <c r="E46" s="101">
        <v>0.6</v>
      </c>
      <c r="F46" s="101">
        <v>23.9</v>
      </c>
      <c r="G46" s="101">
        <v>39.700000000000003</v>
      </c>
      <c r="H46" s="97" t="s">
        <v>247</v>
      </c>
      <c r="J46" s="98"/>
      <c r="K46" s="98"/>
    </row>
    <row r="47" spans="1:11">
      <c r="A47" s="102">
        <v>103</v>
      </c>
      <c r="B47" s="100">
        <v>18.687999999999999</v>
      </c>
      <c r="C47" s="101">
        <v>-0.9</v>
      </c>
      <c r="D47" s="101">
        <v>-28</v>
      </c>
      <c r="E47" s="101">
        <v>0.1</v>
      </c>
      <c r="F47" s="101">
        <v>5.0999999999999996</v>
      </c>
      <c r="G47" s="101">
        <v>41.9</v>
      </c>
      <c r="H47" s="97" t="s">
        <v>248</v>
      </c>
      <c r="J47" s="98"/>
      <c r="K47" s="98"/>
    </row>
    <row r="48" spans="1:11">
      <c r="A48" s="102">
        <v>107</v>
      </c>
      <c r="B48" s="100">
        <v>18.850999999999999</v>
      </c>
      <c r="C48" s="101">
        <v>3.8</v>
      </c>
      <c r="D48" s="101">
        <v>-26.7</v>
      </c>
      <c r="E48" s="101">
        <v>0.1</v>
      </c>
      <c r="F48" s="101">
        <v>3.3</v>
      </c>
      <c r="G48" s="101">
        <v>31.6</v>
      </c>
      <c r="H48" s="97" t="s">
        <v>249</v>
      </c>
      <c r="J48" s="98"/>
      <c r="K48" s="98"/>
    </row>
    <row r="49" spans="1:11">
      <c r="A49" s="102">
        <v>109</v>
      </c>
      <c r="B49" s="100">
        <v>21.151</v>
      </c>
      <c r="C49" s="101">
        <v>3</v>
      </c>
      <c r="D49" s="101">
        <v>-28.2</v>
      </c>
      <c r="E49" s="101">
        <v>0.1</v>
      </c>
      <c r="F49" s="101">
        <v>3.1</v>
      </c>
      <c r="G49" s="101">
        <v>36.6</v>
      </c>
      <c r="H49" s="97" t="s">
        <v>250</v>
      </c>
      <c r="J49" s="98"/>
      <c r="K49" s="98"/>
    </row>
    <row r="50" spans="1:11">
      <c r="A50" s="102">
        <v>111</v>
      </c>
      <c r="B50" s="100">
        <v>18.151</v>
      </c>
      <c r="C50" s="101">
        <v>3.8</v>
      </c>
      <c r="D50" s="101">
        <v>-27.6</v>
      </c>
      <c r="E50" s="101">
        <v>0.2</v>
      </c>
      <c r="F50" s="101">
        <v>4.5999999999999996</v>
      </c>
      <c r="G50" s="101">
        <v>25.7</v>
      </c>
      <c r="H50" s="97" t="s">
        <v>251</v>
      </c>
      <c r="J50" s="98"/>
      <c r="K50" s="98"/>
    </row>
    <row r="51" spans="1:11">
      <c r="A51" s="102">
        <v>113</v>
      </c>
      <c r="B51" s="100">
        <v>18.466000000000001</v>
      </c>
      <c r="C51" s="101">
        <v>3.5</v>
      </c>
      <c r="D51" s="101">
        <v>-27.6</v>
      </c>
      <c r="E51" s="101">
        <v>0.2</v>
      </c>
      <c r="F51" s="101">
        <v>4.5</v>
      </c>
      <c r="G51" s="101">
        <v>23.6</v>
      </c>
      <c r="H51" s="97" t="s">
        <v>252</v>
      </c>
      <c r="J51" s="98"/>
      <c r="K51" s="98"/>
    </row>
    <row r="52" spans="1:11">
      <c r="A52" s="102">
        <v>115</v>
      </c>
      <c r="B52" s="100">
        <v>18.724</v>
      </c>
      <c r="C52" s="101">
        <v>-2.1</v>
      </c>
      <c r="D52" s="101">
        <v>-27.9</v>
      </c>
      <c r="E52" s="101">
        <v>0</v>
      </c>
      <c r="F52" s="101">
        <v>1.3</v>
      </c>
      <c r="G52" s="101">
        <v>40.700000000000003</v>
      </c>
      <c r="H52" s="97" t="s">
        <v>253</v>
      </c>
      <c r="J52" s="98"/>
      <c r="K52" s="98"/>
    </row>
    <row r="53" spans="1:11">
      <c r="A53" s="102">
        <v>117</v>
      </c>
      <c r="B53" s="100">
        <v>18.622</v>
      </c>
      <c r="C53" s="101"/>
      <c r="D53" s="101">
        <v>-60</v>
      </c>
      <c r="E53" s="101">
        <v>0.4</v>
      </c>
      <c r="F53" s="101">
        <v>21.3</v>
      </c>
      <c r="G53" s="101">
        <v>58.8</v>
      </c>
      <c r="H53" s="97" t="s">
        <v>254</v>
      </c>
      <c r="J53" s="98"/>
      <c r="K53" s="98"/>
    </row>
    <row r="54" spans="1:11">
      <c r="A54" s="102">
        <v>121</v>
      </c>
      <c r="B54" s="100">
        <v>20.222000000000001</v>
      </c>
      <c r="C54" s="101">
        <v>-0.6</v>
      </c>
      <c r="D54" s="101">
        <v>-28.8</v>
      </c>
      <c r="E54" s="101">
        <v>0.3</v>
      </c>
      <c r="F54" s="101">
        <v>8.4</v>
      </c>
      <c r="G54" s="101">
        <v>30.1</v>
      </c>
      <c r="H54" s="97" t="s">
        <v>255</v>
      </c>
      <c r="J54" s="98"/>
      <c r="K54" s="98"/>
    </row>
    <row r="55" spans="1:11">
      <c r="A55" s="102">
        <v>123</v>
      </c>
      <c r="B55" s="100">
        <v>20.547000000000001</v>
      </c>
      <c r="C55" s="101">
        <v>3.4</v>
      </c>
      <c r="D55" s="101">
        <v>-28.7</v>
      </c>
      <c r="E55" s="101">
        <v>0.2</v>
      </c>
      <c r="F55" s="101">
        <v>8.1</v>
      </c>
      <c r="G55" s="101">
        <v>41.4</v>
      </c>
      <c r="H55" s="97" t="s">
        <v>256</v>
      </c>
      <c r="J55" s="98"/>
      <c r="K55" s="98"/>
    </row>
    <row r="56" spans="1:11">
      <c r="A56" s="102">
        <v>127</v>
      </c>
      <c r="B56" s="100">
        <v>20.948</v>
      </c>
      <c r="C56" s="101">
        <v>3.1</v>
      </c>
      <c r="D56" s="101">
        <v>-28.5</v>
      </c>
      <c r="E56" s="101">
        <v>0.1</v>
      </c>
      <c r="F56" s="101">
        <v>5.4</v>
      </c>
      <c r="G56" s="101">
        <v>45.5</v>
      </c>
      <c r="H56" s="97" t="s">
        <v>257</v>
      </c>
      <c r="J56" s="98"/>
      <c r="K56" s="98"/>
    </row>
    <row r="57" spans="1:11">
      <c r="A57" s="102">
        <v>129</v>
      </c>
      <c r="B57" s="100">
        <v>18.899999999999999</v>
      </c>
      <c r="C57" s="101"/>
      <c r="D57" s="101">
        <v>-29.6</v>
      </c>
      <c r="E57" s="101">
        <v>0.3</v>
      </c>
      <c r="F57" s="101">
        <v>10.6</v>
      </c>
      <c r="G57" s="101">
        <v>32.5</v>
      </c>
      <c r="H57" s="97" t="s">
        <v>258</v>
      </c>
      <c r="J57" s="98"/>
      <c r="K57" s="98"/>
    </row>
    <row r="58" spans="1:11">
      <c r="A58" s="102">
        <v>131</v>
      </c>
      <c r="B58" s="100">
        <v>19.3</v>
      </c>
      <c r="C58" s="101"/>
      <c r="D58" s="101">
        <v>-28.6</v>
      </c>
      <c r="E58" s="101">
        <v>0.4</v>
      </c>
      <c r="F58" s="101">
        <v>12.2</v>
      </c>
      <c r="G58" s="101">
        <v>31.7</v>
      </c>
      <c r="H58" s="97" t="s">
        <v>259</v>
      </c>
      <c r="J58" s="98"/>
      <c r="K58" s="98"/>
    </row>
    <row r="59" spans="1:11">
      <c r="A59" s="102">
        <v>133</v>
      </c>
      <c r="B59" s="100">
        <v>20.818999999999999</v>
      </c>
      <c r="C59" s="101"/>
      <c r="D59" s="101">
        <v>-28.3</v>
      </c>
      <c r="E59" s="101">
        <v>0.3</v>
      </c>
      <c r="F59" s="101">
        <v>15.4</v>
      </c>
      <c r="G59" s="101">
        <v>46.7</v>
      </c>
      <c r="H59" s="97" t="s">
        <v>260</v>
      </c>
      <c r="J59" s="98"/>
      <c r="K59" s="98"/>
    </row>
    <row r="60" spans="1:11">
      <c r="A60" s="102">
        <v>135</v>
      </c>
      <c r="B60" s="100">
        <v>21.864000000000001</v>
      </c>
      <c r="C60" s="101"/>
      <c r="D60" s="101">
        <v>-28.2</v>
      </c>
      <c r="E60" s="101">
        <v>0.3</v>
      </c>
      <c r="F60" s="101">
        <v>9.6</v>
      </c>
      <c r="G60" s="101">
        <v>37.299999999999997</v>
      </c>
      <c r="H60" s="97" t="s">
        <v>261</v>
      </c>
      <c r="J60" s="98"/>
      <c r="K60" s="98"/>
    </row>
    <row r="61" spans="1:11">
      <c r="A61" s="102">
        <v>137</v>
      </c>
      <c r="B61" s="100">
        <v>18.128</v>
      </c>
      <c r="C61" s="101">
        <v>-0.4</v>
      </c>
      <c r="D61" s="101">
        <v>-28.9</v>
      </c>
      <c r="E61" s="101">
        <v>0.1</v>
      </c>
      <c r="F61" s="101">
        <v>5.0999999999999996</v>
      </c>
      <c r="G61" s="101">
        <v>52.3</v>
      </c>
      <c r="H61" s="97" t="s">
        <v>262</v>
      </c>
      <c r="J61" s="98"/>
      <c r="K61" s="98"/>
    </row>
    <row r="62" spans="1:11">
      <c r="A62" s="102">
        <v>139</v>
      </c>
      <c r="B62" s="100">
        <v>21.041</v>
      </c>
      <c r="C62" s="101">
        <v>1</v>
      </c>
      <c r="D62" s="101">
        <v>-27.7</v>
      </c>
      <c r="E62" s="101">
        <v>0.1</v>
      </c>
      <c r="F62" s="101">
        <v>2.4</v>
      </c>
      <c r="G62" s="101">
        <v>30.4</v>
      </c>
      <c r="H62" s="97" t="s">
        <v>263</v>
      </c>
      <c r="J62" s="98"/>
      <c r="K62" s="98"/>
    </row>
    <row r="63" spans="1:11">
      <c r="A63" s="102">
        <v>141</v>
      </c>
      <c r="B63" s="100">
        <v>21.492000000000001</v>
      </c>
      <c r="C63" s="101">
        <v>4.3</v>
      </c>
      <c r="D63" s="101">
        <v>-27.2</v>
      </c>
      <c r="E63" s="101">
        <v>0.1</v>
      </c>
      <c r="F63" s="101">
        <v>3.7</v>
      </c>
      <c r="G63" s="101">
        <v>38.9</v>
      </c>
      <c r="H63" s="97" t="s">
        <v>264</v>
      </c>
      <c r="J63" s="98"/>
      <c r="K63" s="98"/>
    </row>
    <row r="64" spans="1:11">
      <c r="A64" s="102">
        <v>142</v>
      </c>
      <c r="B64" s="100">
        <v>20.076000000000001</v>
      </c>
      <c r="C64" s="101">
        <v>3.8</v>
      </c>
      <c r="D64" s="101">
        <v>-27.3</v>
      </c>
      <c r="E64" s="101">
        <v>0.1</v>
      </c>
      <c r="F64" s="101">
        <v>3.8</v>
      </c>
      <c r="G64" s="101">
        <v>34.799999999999997</v>
      </c>
      <c r="H64" s="97" t="s">
        <v>265</v>
      </c>
      <c r="I64" s="95" t="s">
        <v>268</v>
      </c>
      <c r="J64" s="98"/>
      <c r="K64" s="98"/>
    </row>
    <row r="65" spans="1:11">
      <c r="A65" s="102">
        <v>145</v>
      </c>
      <c r="B65" s="100">
        <v>18.495000000000001</v>
      </c>
      <c r="C65" s="101"/>
      <c r="D65" s="101">
        <v>-27.3</v>
      </c>
      <c r="E65" s="101">
        <v>0.2</v>
      </c>
      <c r="F65" s="101">
        <v>6.4</v>
      </c>
      <c r="G65" s="101">
        <v>29.8</v>
      </c>
      <c r="H65" s="97" t="s">
        <v>266</v>
      </c>
      <c r="J65" s="98"/>
      <c r="K65" s="98"/>
    </row>
    <row r="66" spans="1:11">
      <c r="A66" s="102">
        <v>147</v>
      </c>
      <c r="B66" s="100">
        <v>20.704999999999998</v>
      </c>
      <c r="C66" s="101"/>
      <c r="D66" s="101">
        <v>-26.4</v>
      </c>
      <c r="E66" s="101">
        <v>0.4</v>
      </c>
      <c r="F66" s="101">
        <v>8.8000000000000007</v>
      </c>
      <c r="G66" s="101">
        <v>24.4</v>
      </c>
      <c r="H66" s="97" t="s">
        <v>267</v>
      </c>
      <c r="J66" s="98"/>
      <c r="K66" s="98"/>
    </row>
    <row r="67" spans="1:11">
      <c r="J67" s="98"/>
      <c r="K67" s="98"/>
    </row>
    <row r="68" spans="1:11">
      <c r="J68" s="98"/>
      <c r="K68" s="98"/>
    </row>
    <row r="69" spans="1:11">
      <c r="J69" s="98"/>
      <c r="K69" s="98"/>
    </row>
    <row r="70" spans="1:11">
      <c r="J70" s="98"/>
      <c r="K70" s="98"/>
    </row>
    <row r="71" spans="1:11">
      <c r="J71" s="98"/>
      <c r="K71" s="98"/>
    </row>
    <row r="72" spans="1:11">
      <c r="J72" s="98"/>
      <c r="K72" s="98"/>
    </row>
    <row r="73" spans="1:11">
      <c r="J73" s="98"/>
      <c r="K73" s="98"/>
    </row>
    <row r="74" spans="1:11">
      <c r="J74" s="98"/>
      <c r="K74" s="98"/>
    </row>
    <row r="75" spans="1:11">
      <c r="J75" s="98"/>
      <c r="K75" s="98"/>
    </row>
    <row r="76" spans="1:11">
      <c r="J76" s="98"/>
      <c r="K76" s="98"/>
    </row>
    <row r="77" spans="1:11">
      <c r="J77" s="98"/>
      <c r="K77" s="98"/>
    </row>
    <row r="78" spans="1:11">
      <c r="J78" s="98"/>
      <c r="K78" s="98"/>
    </row>
    <row r="79" spans="1:11">
      <c r="J79" s="98"/>
      <c r="K79" s="98"/>
    </row>
    <row r="80" spans="1:11">
      <c r="J80" s="98"/>
      <c r="K80" s="98"/>
    </row>
    <row r="81" spans="10:11">
      <c r="J81" s="98"/>
      <c r="K81" s="98"/>
    </row>
    <row r="82" spans="10:11">
      <c r="J82" s="98"/>
      <c r="K82" s="98"/>
    </row>
    <row r="83" spans="10:11">
      <c r="J83" s="98"/>
      <c r="K83" s="98"/>
    </row>
    <row r="84" spans="10:11">
      <c r="J84" s="98"/>
      <c r="K84" s="98"/>
    </row>
    <row r="85" spans="10:11">
      <c r="J85" s="98"/>
      <c r="K85" s="98"/>
    </row>
    <row r="86" spans="10:11">
      <c r="J86" s="98"/>
      <c r="K86" s="98"/>
    </row>
    <row r="87" spans="10:11">
      <c r="J87" s="98"/>
      <c r="K87" s="98"/>
    </row>
    <row r="88" spans="10:11">
      <c r="J88" s="98"/>
      <c r="K88" s="98"/>
    </row>
    <row r="89" spans="10:11">
      <c r="J89" s="98"/>
      <c r="K89" s="98"/>
    </row>
    <row r="90" spans="10:11">
      <c r="J90" s="98"/>
      <c r="K90" s="98"/>
    </row>
    <row r="91" spans="10:11">
      <c r="J91" s="98"/>
      <c r="K91" s="98"/>
    </row>
    <row r="92" spans="10:11">
      <c r="J92" s="98"/>
      <c r="K92" s="98"/>
    </row>
    <row r="93" spans="10:11">
      <c r="J93" s="98"/>
      <c r="K93" s="98"/>
    </row>
    <row r="94" spans="10:11">
      <c r="J94" s="98"/>
      <c r="K94" s="98"/>
    </row>
    <row r="95" spans="10:11">
      <c r="J95" s="98"/>
      <c r="K95" s="98"/>
    </row>
    <row r="96" spans="10:11">
      <c r="J96" s="98"/>
      <c r="K96" s="98"/>
    </row>
    <row r="97" spans="10:11">
      <c r="J97" s="98"/>
      <c r="K97" s="98"/>
    </row>
    <row r="98" spans="10:11">
      <c r="J98" s="98"/>
      <c r="K98" s="98"/>
    </row>
    <row r="99" spans="10:11">
      <c r="J99" s="98"/>
      <c r="K99" s="98"/>
    </row>
    <row r="100" spans="10:11">
      <c r="J100" s="98"/>
      <c r="K100" s="98"/>
    </row>
    <row r="101" spans="10:11">
      <c r="J101" s="98"/>
      <c r="K101" s="98"/>
    </row>
    <row r="102" spans="10:11">
      <c r="J102" s="98"/>
      <c r="K102" s="98"/>
    </row>
    <row r="103" spans="10:11">
      <c r="J103" s="98"/>
      <c r="K103" s="98"/>
    </row>
    <row r="104" spans="10:11">
      <c r="J104" s="98"/>
      <c r="K104" s="98"/>
    </row>
    <row r="105" spans="10:11">
      <c r="J105" s="98"/>
      <c r="K105" s="98"/>
    </row>
    <row r="106" spans="10:11">
      <c r="J106" s="98"/>
      <c r="K106" s="98"/>
    </row>
    <row r="107" spans="10:11">
      <c r="J107" s="98"/>
      <c r="K107" s="98"/>
    </row>
    <row r="108" spans="10:11">
      <c r="J108" s="98"/>
      <c r="K108" s="98"/>
    </row>
    <row r="109" spans="10:11">
      <c r="J109" s="98"/>
      <c r="K109" s="98"/>
    </row>
    <row r="110" spans="10:11">
      <c r="J110" s="98"/>
      <c r="K110" s="98"/>
    </row>
    <row r="111" spans="10:11">
      <c r="J111" s="98"/>
      <c r="K111" s="98"/>
    </row>
    <row r="112" spans="10:11">
      <c r="J112" s="98"/>
      <c r="K112" s="98"/>
    </row>
    <row r="113" spans="10:11">
      <c r="J113" s="98"/>
      <c r="K113" s="98"/>
    </row>
    <row r="114" spans="10:11">
      <c r="J114" s="98"/>
      <c r="K114" s="98"/>
    </row>
    <row r="115" spans="10:11">
      <c r="J115" s="98"/>
      <c r="K115" s="98"/>
    </row>
    <row r="116" spans="10:11">
      <c r="J116" s="98"/>
      <c r="K116" s="98"/>
    </row>
    <row r="117" spans="10:11">
      <c r="J117" s="98"/>
      <c r="K117" s="98"/>
    </row>
    <row r="118" spans="10:11">
      <c r="J118" s="98"/>
      <c r="K118" s="98"/>
    </row>
    <row r="119" spans="10:11">
      <c r="J119" s="98"/>
      <c r="K119" s="98"/>
    </row>
    <row r="120" spans="10:11">
      <c r="J120" s="98"/>
      <c r="K120" s="98"/>
    </row>
    <row r="121" spans="10:11">
      <c r="J121" s="98"/>
      <c r="K121" s="98"/>
    </row>
    <row r="122" spans="10:11">
      <c r="J122" s="98"/>
      <c r="K122" s="98"/>
    </row>
    <row r="123" spans="10:11">
      <c r="J123" s="98"/>
      <c r="K123" s="98"/>
    </row>
    <row r="124" spans="10:11">
      <c r="J124" s="98"/>
      <c r="K124" s="98"/>
    </row>
    <row r="125" spans="10:11">
      <c r="J125" s="98"/>
      <c r="K125" s="98"/>
    </row>
    <row r="126" spans="10:11">
      <c r="J126" s="98"/>
      <c r="K126" s="98"/>
    </row>
    <row r="127" spans="10:11">
      <c r="J127" s="98"/>
      <c r="K127" s="98"/>
    </row>
    <row r="128" spans="10:11">
      <c r="J128" s="98"/>
      <c r="K128" s="98"/>
    </row>
    <row r="129" spans="10:11">
      <c r="J129" s="98"/>
      <c r="K129" s="98"/>
    </row>
    <row r="130" spans="10:11">
      <c r="J130" s="98"/>
      <c r="K130" s="98"/>
    </row>
    <row r="131" spans="10:11">
      <c r="J131" s="98"/>
      <c r="K131" s="98"/>
    </row>
    <row r="132" spans="10:11">
      <c r="J132" s="98"/>
      <c r="K132" s="98"/>
    </row>
    <row r="133" spans="10:11">
      <c r="J133" s="98"/>
      <c r="K133" s="98"/>
    </row>
    <row r="134" spans="10:11">
      <c r="J134" s="98"/>
      <c r="K134" s="98"/>
    </row>
    <row r="135" spans="10:11">
      <c r="J135" s="98"/>
      <c r="K135" s="98"/>
    </row>
    <row r="136" spans="10:11">
      <c r="J136" s="98"/>
      <c r="K136" s="98"/>
    </row>
    <row r="137" spans="10:11">
      <c r="J137" s="98"/>
      <c r="K137" s="98"/>
    </row>
    <row r="138" spans="10:11">
      <c r="J138" s="98"/>
      <c r="K138" s="98"/>
    </row>
    <row r="139" spans="10:11">
      <c r="J139" s="98"/>
      <c r="K139" s="98"/>
    </row>
    <row r="140" spans="10:11">
      <c r="J140" s="98"/>
      <c r="K140" s="98"/>
    </row>
    <row r="141" spans="10:11">
      <c r="J141" s="98"/>
      <c r="K141" s="98"/>
    </row>
    <row r="142" spans="10:11">
      <c r="J142" s="98"/>
      <c r="K142" s="98"/>
    </row>
    <row r="143" spans="10:11">
      <c r="J143" s="98"/>
      <c r="K143" s="98"/>
    </row>
    <row r="144" spans="10:11">
      <c r="J144" s="98"/>
      <c r="K144" s="98"/>
    </row>
    <row r="145" spans="10:11">
      <c r="J145" s="98"/>
      <c r="K145" s="98"/>
    </row>
    <row r="146" spans="10:11">
      <c r="J146" s="98"/>
      <c r="K146" s="98"/>
    </row>
    <row r="147" spans="10:11">
      <c r="J147" s="98"/>
      <c r="K147" s="98"/>
    </row>
    <row r="148" spans="10:11">
      <c r="J148" s="98"/>
      <c r="K148" s="98"/>
    </row>
    <row r="149" spans="10:11">
      <c r="J149" s="98"/>
      <c r="K149" s="98"/>
    </row>
    <row r="150" spans="10:11">
      <c r="J150" s="98"/>
      <c r="K150" s="98"/>
    </row>
    <row r="151" spans="10:11">
      <c r="J151" s="98"/>
      <c r="K151" s="98"/>
    </row>
    <row r="152" spans="10:11">
      <c r="J152" s="98"/>
      <c r="K152" s="98"/>
    </row>
    <row r="153" spans="10:11">
      <c r="J153" s="98"/>
      <c r="K153" s="98"/>
    </row>
    <row r="154" spans="10:11">
      <c r="J154" s="98"/>
      <c r="K154" s="98"/>
    </row>
    <row r="155" spans="10:11">
      <c r="J155" s="98"/>
      <c r="K155" s="98"/>
    </row>
    <row r="156" spans="10:11">
      <c r="J156" s="98"/>
      <c r="K156" s="98"/>
    </row>
    <row r="157" spans="10:11">
      <c r="J157" s="98"/>
      <c r="K157" s="98"/>
    </row>
    <row r="158" spans="10:11">
      <c r="J158" s="98"/>
      <c r="K158" s="98"/>
    </row>
    <row r="159" spans="10:11">
      <c r="J159" s="98"/>
      <c r="K159" s="98"/>
    </row>
    <row r="160" spans="10:11">
      <c r="J160" s="98"/>
      <c r="K160" s="98"/>
    </row>
    <row r="161" spans="10:11">
      <c r="J161" s="98"/>
      <c r="K161" s="98"/>
    </row>
    <row r="162" spans="10:11">
      <c r="J162" s="98"/>
      <c r="K162" s="98"/>
    </row>
    <row r="163" spans="10:11">
      <c r="J163" s="98"/>
      <c r="K163" s="98"/>
    </row>
    <row r="164" spans="10:11">
      <c r="J164" s="98"/>
      <c r="K164" s="98"/>
    </row>
    <row r="165" spans="10:11">
      <c r="J165" s="98"/>
      <c r="K165" s="98"/>
    </row>
    <row r="166" spans="10:11">
      <c r="J166" s="98"/>
      <c r="K166" s="98"/>
    </row>
    <row r="167" spans="10:11">
      <c r="J167" s="98"/>
      <c r="K167" s="98"/>
    </row>
    <row r="168" spans="10:11">
      <c r="J168" s="98"/>
      <c r="K168" s="98"/>
    </row>
    <row r="169" spans="10:11">
      <c r="J169" s="98"/>
      <c r="K169" s="98"/>
    </row>
    <row r="170" spans="10:11">
      <c r="J170" s="98"/>
      <c r="K170" s="98"/>
    </row>
    <row r="171" spans="10:11">
      <c r="J171" s="98"/>
      <c r="K171" s="98"/>
    </row>
    <row r="172" spans="10:11">
      <c r="J172" s="98"/>
      <c r="K172" s="98"/>
    </row>
    <row r="173" spans="10:11">
      <c r="J173" s="98"/>
      <c r="K173" s="98"/>
    </row>
    <row r="174" spans="10:11">
      <c r="J174" s="98"/>
      <c r="K174" s="98"/>
    </row>
    <row r="175" spans="10:11">
      <c r="J175" s="98"/>
      <c r="K175" s="98"/>
    </row>
    <row r="176" spans="10:11">
      <c r="J176" s="98"/>
      <c r="K176" s="98"/>
    </row>
    <row r="177" spans="10:11">
      <c r="J177" s="98"/>
      <c r="K177" s="98"/>
    </row>
    <row r="178" spans="10:11">
      <c r="J178" s="98"/>
      <c r="K178" s="98"/>
    </row>
    <row r="179" spans="10:11">
      <c r="J179" s="98"/>
      <c r="K179" s="98"/>
    </row>
    <row r="180" spans="10:11">
      <c r="J180" s="98"/>
      <c r="K180" s="98"/>
    </row>
    <row r="181" spans="10:11">
      <c r="J181" s="98"/>
      <c r="K181" s="98"/>
    </row>
    <row r="182" spans="10:11">
      <c r="J182" s="98"/>
      <c r="K182" s="98"/>
    </row>
    <row r="183" spans="10:11">
      <c r="J183" s="98"/>
      <c r="K183" s="98"/>
    </row>
    <row r="184" spans="10:11">
      <c r="J184" s="98"/>
      <c r="K184" s="98"/>
    </row>
    <row r="185" spans="10:11">
      <c r="J185" s="98"/>
      <c r="K185" s="98"/>
    </row>
    <row r="186" spans="10:11">
      <c r="J186" s="98"/>
      <c r="K186" s="98"/>
    </row>
    <row r="187" spans="10:11">
      <c r="J187" s="98"/>
      <c r="K187" s="98"/>
    </row>
    <row r="188" spans="10:11">
      <c r="J188" s="98"/>
      <c r="K188" s="98"/>
    </row>
    <row r="189" spans="10:11">
      <c r="J189" s="98"/>
      <c r="K189" s="98"/>
    </row>
    <row r="190" spans="10:11">
      <c r="J190" s="98"/>
      <c r="K190" s="98"/>
    </row>
    <row r="191" spans="10:11">
      <c r="J191" s="98"/>
      <c r="K191" s="98"/>
    </row>
    <row r="192" spans="10:11">
      <c r="J192" s="98"/>
      <c r="K192" s="98"/>
    </row>
    <row r="193" spans="10:11">
      <c r="J193" s="98"/>
      <c r="K193" s="98"/>
    </row>
    <row r="194" spans="10:11">
      <c r="J194" s="98"/>
      <c r="K194" s="98"/>
    </row>
    <row r="195" spans="10:11">
      <c r="J195" s="98"/>
      <c r="K195" s="98"/>
    </row>
    <row r="196" spans="10:11">
      <c r="J196" s="98"/>
      <c r="K196" s="98"/>
    </row>
    <row r="197" spans="10:11">
      <c r="J197" s="98"/>
      <c r="K197" s="98"/>
    </row>
    <row r="198" spans="10:11">
      <c r="J198" s="98"/>
      <c r="K198" s="98"/>
    </row>
    <row r="199" spans="10:11">
      <c r="J199" s="98"/>
      <c r="K199" s="98"/>
    </row>
    <row r="200" spans="10:11">
      <c r="J200" s="98"/>
      <c r="K200" s="98"/>
    </row>
    <row r="201" spans="10:11">
      <c r="J201" s="98"/>
      <c r="K201" s="98"/>
    </row>
    <row r="202" spans="10:11">
      <c r="J202" s="98"/>
      <c r="K202" s="98"/>
    </row>
    <row r="203" spans="10:11">
      <c r="J203" s="98"/>
      <c r="K203" s="98"/>
    </row>
    <row r="204" spans="10:11">
      <c r="J204" s="98"/>
      <c r="K204" s="98"/>
    </row>
    <row r="205" spans="10:11">
      <c r="J205" s="98"/>
      <c r="K205" s="98"/>
    </row>
    <row r="206" spans="10:11">
      <c r="J206" s="98"/>
      <c r="K206" s="98"/>
    </row>
    <row r="207" spans="10:11">
      <c r="J207" s="98"/>
      <c r="K207" s="98"/>
    </row>
    <row r="208" spans="10:11">
      <c r="J208" s="98"/>
      <c r="K208" s="98"/>
    </row>
    <row r="209" spans="10:11">
      <c r="J209" s="98"/>
      <c r="K209" s="98"/>
    </row>
    <row r="210" spans="10:11">
      <c r="J210" s="98"/>
      <c r="K210" s="98"/>
    </row>
    <row r="211" spans="10:11">
      <c r="J211" s="98"/>
      <c r="K211" s="98"/>
    </row>
    <row r="212" spans="10:11">
      <c r="J212" s="98"/>
      <c r="K212" s="98"/>
    </row>
    <row r="213" spans="10:11">
      <c r="J213" s="98"/>
      <c r="K213" s="98"/>
    </row>
    <row r="214" spans="10:11">
      <c r="J214" s="98"/>
      <c r="K214" s="98"/>
    </row>
    <row r="215" spans="10:11">
      <c r="J215" s="98"/>
      <c r="K215" s="98"/>
    </row>
    <row r="216" spans="10:11">
      <c r="J216" s="98"/>
      <c r="K216" s="98"/>
    </row>
    <row r="217" spans="10:11">
      <c r="J217" s="98"/>
      <c r="K217" s="98"/>
    </row>
    <row r="218" spans="10:11">
      <c r="J218" s="98"/>
      <c r="K218" s="98"/>
    </row>
    <row r="219" spans="10:11">
      <c r="J219" s="98"/>
      <c r="K219" s="98"/>
    </row>
    <row r="220" spans="10:11">
      <c r="J220" s="98"/>
      <c r="K220" s="98"/>
    </row>
    <row r="221" spans="10:11">
      <c r="J221" s="98"/>
      <c r="K221" s="98"/>
    </row>
    <row r="222" spans="10:11">
      <c r="J222" s="98"/>
      <c r="K222" s="98"/>
    </row>
    <row r="223" spans="10:11">
      <c r="J223" s="98"/>
      <c r="K223" s="98"/>
    </row>
    <row r="224" spans="10:11">
      <c r="J224" s="98"/>
      <c r="K224" s="98"/>
    </row>
    <row r="225" spans="10:11">
      <c r="J225" s="98"/>
      <c r="K225" s="98"/>
    </row>
    <row r="226" spans="10:11">
      <c r="J226" s="98"/>
      <c r="K226" s="98"/>
    </row>
    <row r="227" spans="10:11">
      <c r="J227" s="98"/>
      <c r="K227" s="98"/>
    </row>
    <row r="228" spans="10:11">
      <c r="J228" s="98"/>
      <c r="K228" s="98"/>
    </row>
    <row r="229" spans="10:11">
      <c r="J229" s="98"/>
      <c r="K229" s="98"/>
    </row>
    <row r="230" spans="10:11">
      <c r="J230" s="98"/>
      <c r="K230" s="98"/>
    </row>
    <row r="231" spans="10:11">
      <c r="J231" s="98"/>
      <c r="K231" s="98"/>
    </row>
    <row r="232" spans="10:11">
      <c r="J232" s="98"/>
      <c r="K232" s="98"/>
    </row>
    <row r="233" spans="10:11">
      <c r="J233" s="98"/>
      <c r="K233" s="98"/>
    </row>
    <row r="234" spans="10:11">
      <c r="J234" s="98"/>
      <c r="K234" s="98"/>
    </row>
    <row r="235" spans="10:11">
      <c r="J235" s="98"/>
      <c r="K235" s="98"/>
    </row>
    <row r="236" spans="10:11">
      <c r="J236" s="98"/>
      <c r="K236" s="98"/>
    </row>
    <row r="237" spans="10:11">
      <c r="J237" s="98"/>
      <c r="K237" s="98"/>
    </row>
    <row r="238" spans="10:11">
      <c r="J238" s="98"/>
      <c r="K238" s="98"/>
    </row>
    <row r="239" spans="10:11">
      <c r="J239" s="98"/>
      <c r="K239" s="98"/>
    </row>
    <row r="240" spans="10:11">
      <c r="J240" s="98"/>
      <c r="K240" s="98"/>
    </row>
    <row r="241" spans="10:11">
      <c r="J241" s="98"/>
      <c r="K241" s="98"/>
    </row>
    <row r="242" spans="10:11">
      <c r="J242" s="98"/>
      <c r="K242" s="98"/>
    </row>
    <row r="243" spans="10:11">
      <c r="J243" s="98"/>
      <c r="K243" s="98"/>
    </row>
    <row r="244" spans="10:11">
      <c r="J244" s="98"/>
      <c r="K244" s="98"/>
    </row>
    <row r="245" spans="10:11">
      <c r="J245" s="98"/>
      <c r="K245" s="98"/>
    </row>
    <row r="246" spans="10:11">
      <c r="J246" s="98"/>
      <c r="K246" s="98"/>
    </row>
    <row r="247" spans="10:11">
      <c r="J247" s="98"/>
      <c r="K247" s="98"/>
    </row>
    <row r="248" spans="10:11">
      <c r="J248" s="98"/>
      <c r="K248" s="98"/>
    </row>
    <row r="249" spans="10:11">
      <c r="J249" s="98"/>
      <c r="K249" s="98"/>
    </row>
    <row r="250" spans="10:11">
      <c r="J250" s="98"/>
      <c r="K250" s="98"/>
    </row>
    <row r="251" spans="10:11">
      <c r="J251" s="98"/>
      <c r="K251" s="98"/>
    </row>
    <row r="252" spans="10:11">
      <c r="J252" s="98"/>
      <c r="K252" s="98"/>
    </row>
    <row r="253" spans="10:11">
      <c r="J253" s="98"/>
      <c r="K253" s="98"/>
    </row>
    <row r="254" spans="10:11">
      <c r="J254" s="98"/>
      <c r="K254" s="98"/>
    </row>
    <row r="255" spans="10:11">
      <c r="J255" s="98"/>
      <c r="K255" s="98"/>
    </row>
    <row r="256" spans="10:11">
      <c r="J256" s="98"/>
      <c r="K256" s="98"/>
    </row>
    <row r="257" spans="10:11">
      <c r="J257" s="98"/>
      <c r="K257" s="98"/>
    </row>
    <row r="258" spans="10:11">
      <c r="J258" s="98"/>
      <c r="K258" s="98"/>
    </row>
    <row r="259" spans="10:11">
      <c r="J259" s="98"/>
      <c r="K259" s="98"/>
    </row>
    <row r="260" spans="10:11">
      <c r="J260" s="98"/>
      <c r="K260" s="98"/>
    </row>
    <row r="261" spans="10:11">
      <c r="J261" s="98"/>
      <c r="K261" s="98"/>
    </row>
    <row r="262" spans="10:11">
      <c r="J262" s="98"/>
      <c r="K262" s="98"/>
    </row>
    <row r="263" spans="10:11">
      <c r="J263" s="98"/>
      <c r="K263" s="98"/>
    </row>
    <row r="264" spans="10:11">
      <c r="J264" s="98"/>
      <c r="K264" s="98"/>
    </row>
    <row r="265" spans="10:11">
      <c r="J265" s="98"/>
      <c r="K265" s="98"/>
    </row>
    <row r="266" spans="10:11">
      <c r="J266" s="98"/>
      <c r="K266" s="98"/>
    </row>
    <row r="267" spans="10:11">
      <c r="J267" s="98"/>
      <c r="K267" s="98"/>
    </row>
    <row r="268" spans="10:11">
      <c r="J268" s="98"/>
      <c r="K268" s="98"/>
    </row>
    <row r="269" spans="10:11">
      <c r="J269" s="98"/>
      <c r="K269" s="98"/>
    </row>
    <row r="270" spans="10:11">
      <c r="J270" s="98"/>
      <c r="K270" s="98"/>
    </row>
    <row r="271" spans="10:11">
      <c r="J271" s="98"/>
      <c r="K271" s="98"/>
    </row>
    <row r="272" spans="10:11">
      <c r="J272" s="98"/>
      <c r="K272" s="98"/>
    </row>
    <row r="273" spans="10:11">
      <c r="J273" s="98"/>
      <c r="K273" s="98"/>
    </row>
    <row r="274" spans="10:11">
      <c r="J274" s="98"/>
      <c r="K274" s="98"/>
    </row>
    <row r="275" spans="10:11">
      <c r="J275" s="98"/>
      <c r="K275" s="98"/>
    </row>
    <row r="276" spans="10:11">
      <c r="J276" s="98"/>
      <c r="K276" s="98"/>
    </row>
    <row r="277" spans="10:11">
      <c r="J277" s="98"/>
      <c r="K277" s="98"/>
    </row>
    <row r="278" spans="10:11">
      <c r="J278" s="98"/>
      <c r="K278" s="98"/>
    </row>
    <row r="279" spans="10:11">
      <c r="J279" s="98"/>
      <c r="K279" s="98"/>
    </row>
    <row r="280" spans="10:11">
      <c r="J280" s="98"/>
      <c r="K280" s="98"/>
    </row>
    <row r="281" spans="10:11">
      <c r="J281" s="98"/>
      <c r="K281" s="98"/>
    </row>
    <row r="282" spans="10:11">
      <c r="J282" s="98"/>
      <c r="K282" s="98"/>
    </row>
    <row r="283" spans="10:11">
      <c r="J283" s="98"/>
      <c r="K283" s="98"/>
    </row>
    <row r="284" spans="10:11">
      <c r="J284" s="98"/>
      <c r="K284" s="98"/>
    </row>
    <row r="285" spans="10:11">
      <c r="J285" s="98"/>
      <c r="K285" s="98"/>
    </row>
    <row r="286" spans="10:11">
      <c r="J286" s="98"/>
      <c r="K286" s="98"/>
    </row>
    <row r="287" spans="10:11">
      <c r="J287" s="98"/>
      <c r="K287" s="98"/>
    </row>
    <row r="288" spans="10:11">
      <c r="J288" s="98"/>
      <c r="K288" s="98"/>
    </row>
    <row r="289" spans="10:11">
      <c r="J289" s="98"/>
      <c r="K289" s="98"/>
    </row>
    <row r="290" spans="10:11">
      <c r="J290" s="98"/>
      <c r="K290" s="98"/>
    </row>
    <row r="291" spans="10:11">
      <c r="J291" s="98"/>
      <c r="K291" s="98"/>
    </row>
    <row r="292" spans="10:11">
      <c r="J292" s="98"/>
      <c r="K292" s="98"/>
    </row>
    <row r="293" spans="10:11">
      <c r="J293" s="98"/>
      <c r="K293" s="98"/>
    </row>
    <row r="294" spans="10:11">
      <c r="J294" s="98"/>
      <c r="K294" s="98"/>
    </row>
    <row r="295" spans="10:11">
      <c r="J295" s="98"/>
      <c r="K295" s="98"/>
    </row>
    <row r="296" spans="10:11">
      <c r="J296" s="98"/>
      <c r="K296" s="98"/>
    </row>
    <row r="297" spans="10:11">
      <c r="J297" s="98"/>
      <c r="K297" s="98"/>
    </row>
    <row r="298" spans="10:11">
      <c r="J298" s="98"/>
      <c r="K298" s="98"/>
    </row>
    <row r="299" spans="10:11">
      <c r="J299" s="98"/>
      <c r="K299" s="98"/>
    </row>
    <row r="300" spans="10:11">
      <c r="J300" s="98"/>
      <c r="K300" s="98"/>
    </row>
    <row r="301" spans="10:11">
      <c r="J301" s="98"/>
      <c r="K301" s="98"/>
    </row>
    <row r="302" spans="10:11">
      <c r="J302" s="98"/>
      <c r="K302" s="98"/>
    </row>
    <row r="303" spans="10:11">
      <c r="J303" s="98"/>
      <c r="K303" s="98"/>
    </row>
    <row r="304" spans="10:11">
      <c r="J304" s="98"/>
      <c r="K304" s="98"/>
    </row>
    <row r="305" spans="10:11">
      <c r="J305" s="98"/>
      <c r="K305" s="98"/>
    </row>
    <row r="306" spans="10:11">
      <c r="J306" s="98"/>
      <c r="K306" s="98"/>
    </row>
    <row r="307" spans="10:11">
      <c r="J307" s="98"/>
      <c r="K307" s="98"/>
    </row>
    <row r="308" spans="10:11">
      <c r="J308" s="98"/>
      <c r="K308" s="98"/>
    </row>
    <row r="309" spans="10:11">
      <c r="J309" s="98"/>
      <c r="K309" s="98"/>
    </row>
    <row r="310" spans="10:11">
      <c r="J310" s="98"/>
      <c r="K310" s="98"/>
    </row>
    <row r="311" spans="10:11">
      <c r="J311" s="98"/>
      <c r="K311" s="98"/>
    </row>
    <row r="312" spans="10:11">
      <c r="J312" s="98"/>
      <c r="K312" s="98"/>
    </row>
    <row r="313" spans="10:11">
      <c r="J313" s="98"/>
      <c r="K313" s="98"/>
    </row>
    <row r="314" spans="10:11">
      <c r="J314" s="98"/>
      <c r="K314" s="98"/>
    </row>
    <row r="315" spans="10:11">
      <c r="J315" s="98"/>
      <c r="K315" s="98"/>
    </row>
    <row r="316" spans="10:11">
      <c r="J316" s="98"/>
      <c r="K316" s="98"/>
    </row>
    <row r="317" spans="10:11">
      <c r="J317" s="98"/>
      <c r="K317" s="98"/>
    </row>
    <row r="318" spans="10:11">
      <c r="J318" s="98"/>
      <c r="K318" s="98"/>
    </row>
    <row r="319" spans="10:11">
      <c r="J319" s="98"/>
      <c r="K319" s="98"/>
    </row>
    <row r="320" spans="10:11">
      <c r="J320" s="98"/>
      <c r="K320" s="98"/>
    </row>
    <row r="321" spans="10:11">
      <c r="J321" s="98"/>
      <c r="K321" s="98"/>
    </row>
    <row r="322" spans="10:11">
      <c r="J322" s="98"/>
      <c r="K322" s="98"/>
    </row>
    <row r="323" spans="10:11">
      <c r="J323" s="98"/>
      <c r="K323" s="98"/>
    </row>
    <row r="324" spans="10:11">
      <c r="J324" s="98"/>
      <c r="K324" s="98"/>
    </row>
    <row r="325" spans="10:11">
      <c r="J325" s="98"/>
      <c r="K325" s="98"/>
    </row>
    <row r="326" spans="10:11">
      <c r="J326" s="98"/>
      <c r="K326" s="98"/>
    </row>
    <row r="327" spans="10:11">
      <c r="J327" s="98"/>
      <c r="K327" s="98"/>
    </row>
    <row r="328" spans="10:11">
      <c r="J328" s="98"/>
      <c r="K328" s="98"/>
    </row>
    <row r="329" spans="10:11">
      <c r="J329" s="98"/>
      <c r="K329" s="98"/>
    </row>
    <row r="330" spans="10:11">
      <c r="J330" s="98"/>
      <c r="K330" s="98"/>
    </row>
    <row r="331" spans="10:11">
      <c r="J331" s="98"/>
      <c r="K331" s="98"/>
    </row>
    <row r="332" spans="10:11">
      <c r="J332" s="98"/>
      <c r="K332" s="98"/>
    </row>
    <row r="333" spans="10:11">
      <c r="J333" s="98"/>
      <c r="K333" s="98"/>
    </row>
    <row r="334" spans="10:11">
      <c r="J334" s="98"/>
      <c r="K334" s="98"/>
    </row>
    <row r="335" spans="10:11">
      <c r="J335" s="98"/>
      <c r="K335" s="98"/>
    </row>
    <row r="336" spans="10:11">
      <c r="J336" s="98"/>
      <c r="K336" s="98"/>
    </row>
    <row r="337" spans="10:11">
      <c r="J337" s="98"/>
      <c r="K337" s="98"/>
    </row>
    <row r="338" spans="10:11">
      <c r="J338" s="98"/>
      <c r="K338" s="98"/>
    </row>
    <row r="339" spans="10:11">
      <c r="J339" s="98"/>
      <c r="K339" s="98"/>
    </row>
    <row r="340" spans="10:11">
      <c r="J340" s="98"/>
      <c r="K340" s="98"/>
    </row>
    <row r="341" spans="10:11">
      <c r="J341" s="98"/>
      <c r="K341" s="98"/>
    </row>
    <row r="342" spans="10:11">
      <c r="J342" s="98"/>
      <c r="K342" s="98"/>
    </row>
    <row r="343" spans="10:11">
      <c r="J343" s="98"/>
      <c r="K343" s="98"/>
    </row>
    <row r="344" spans="10:11">
      <c r="J344" s="98"/>
      <c r="K344" s="98"/>
    </row>
    <row r="345" spans="10:11">
      <c r="J345" s="98"/>
      <c r="K345" s="98"/>
    </row>
    <row r="346" spans="10:11">
      <c r="J346" s="98"/>
      <c r="K346" s="98"/>
    </row>
    <row r="347" spans="10:11">
      <c r="J347" s="98"/>
      <c r="K347" s="98"/>
    </row>
    <row r="348" spans="10:11">
      <c r="J348" s="98"/>
      <c r="K348" s="98"/>
    </row>
    <row r="349" spans="10:11">
      <c r="J349" s="98"/>
      <c r="K349" s="98"/>
    </row>
    <row r="350" spans="10:11">
      <c r="J350" s="98"/>
      <c r="K350" s="98"/>
    </row>
    <row r="351" spans="10:11">
      <c r="J351" s="98"/>
      <c r="K351" s="98"/>
    </row>
    <row r="352" spans="10:11">
      <c r="J352" s="98"/>
      <c r="K352" s="98"/>
    </row>
    <row r="353" spans="10:11">
      <c r="J353" s="98"/>
      <c r="K353" s="98"/>
    </row>
    <row r="354" spans="10:11">
      <c r="J354" s="98"/>
      <c r="K354" s="98"/>
    </row>
    <row r="355" spans="10:11">
      <c r="J355" s="98"/>
      <c r="K355" s="98"/>
    </row>
    <row r="356" spans="10:11">
      <c r="J356" s="98"/>
      <c r="K356" s="98"/>
    </row>
    <row r="357" spans="10:11">
      <c r="J357" s="98"/>
      <c r="K357" s="98"/>
    </row>
    <row r="358" spans="10:11">
      <c r="J358" s="98"/>
      <c r="K358" s="98"/>
    </row>
    <row r="359" spans="10:11">
      <c r="J359" s="98"/>
      <c r="K359" s="98"/>
    </row>
    <row r="360" spans="10:11">
      <c r="J360" s="98"/>
      <c r="K360" s="98"/>
    </row>
    <row r="361" spans="10:11">
      <c r="J361" s="98"/>
      <c r="K361" s="98"/>
    </row>
    <row r="362" spans="10:11">
      <c r="J362" s="98"/>
      <c r="K362" s="98"/>
    </row>
    <row r="363" spans="10:11">
      <c r="J363" s="98"/>
      <c r="K363" s="98"/>
    </row>
    <row r="364" spans="10:11">
      <c r="J364" s="98"/>
      <c r="K364" s="98"/>
    </row>
    <row r="365" spans="10:11">
      <c r="J365" s="98"/>
      <c r="K365" s="98"/>
    </row>
    <row r="366" spans="10:11">
      <c r="J366" s="98"/>
      <c r="K366" s="98"/>
    </row>
    <row r="367" spans="10:11">
      <c r="J367" s="98"/>
      <c r="K367" s="98"/>
    </row>
    <row r="368" spans="10:11">
      <c r="J368" s="98"/>
      <c r="K368" s="98"/>
    </row>
    <row r="369" spans="10:11">
      <c r="J369" s="98"/>
      <c r="K369" s="98"/>
    </row>
    <row r="370" spans="10:11">
      <c r="J370" s="98"/>
      <c r="K370" s="98"/>
    </row>
    <row r="371" spans="10:11">
      <c r="J371" s="98"/>
      <c r="K371" s="98"/>
    </row>
    <row r="372" spans="10:11">
      <c r="J372" s="98"/>
      <c r="K372" s="98"/>
    </row>
    <row r="373" spans="10:11">
      <c r="J373" s="98"/>
      <c r="K373" s="98"/>
    </row>
    <row r="374" spans="10:11">
      <c r="J374" s="98"/>
      <c r="K374" s="98"/>
    </row>
    <row r="375" spans="10:11">
      <c r="J375" s="98"/>
      <c r="K375" s="98"/>
    </row>
    <row r="376" spans="10:11">
      <c r="J376" s="98"/>
      <c r="K376" s="98"/>
    </row>
    <row r="377" spans="10:11">
      <c r="J377" s="98"/>
      <c r="K377" s="98"/>
    </row>
    <row r="378" spans="10:11">
      <c r="J378" s="98"/>
      <c r="K378" s="98"/>
    </row>
    <row r="379" spans="10:11">
      <c r="J379" s="98"/>
      <c r="K379" s="98"/>
    </row>
    <row r="380" spans="10:11">
      <c r="J380" s="98"/>
      <c r="K380" s="98"/>
    </row>
    <row r="381" spans="10:11">
      <c r="J381" s="98"/>
      <c r="K381" s="98"/>
    </row>
    <row r="382" spans="10:11">
      <c r="J382" s="98"/>
      <c r="K382" s="98"/>
    </row>
    <row r="383" spans="10:11">
      <c r="J383" s="98"/>
      <c r="K383" s="98"/>
    </row>
    <row r="384" spans="10:11">
      <c r="J384" s="98"/>
      <c r="K384" s="98"/>
    </row>
    <row r="385" spans="10:11">
      <c r="J385" s="98"/>
      <c r="K385" s="98"/>
    </row>
    <row r="386" spans="10:11">
      <c r="J386" s="98"/>
      <c r="K386" s="98"/>
    </row>
    <row r="387" spans="10:11">
      <c r="J387" s="98"/>
      <c r="K387" s="98"/>
    </row>
    <row r="388" spans="10:11">
      <c r="J388" s="98"/>
      <c r="K388" s="98"/>
    </row>
    <row r="389" spans="10:11">
      <c r="J389" s="98"/>
      <c r="K389" s="98"/>
    </row>
    <row r="390" spans="10:11">
      <c r="J390" s="98"/>
      <c r="K390" s="98"/>
    </row>
    <row r="391" spans="10:11">
      <c r="J391" s="98"/>
      <c r="K391" s="98"/>
    </row>
    <row r="392" spans="10:11">
      <c r="J392" s="98"/>
      <c r="K392" s="98"/>
    </row>
    <row r="393" spans="10:11">
      <c r="J393" s="98"/>
      <c r="K393" s="98"/>
    </row>
    <row r="394" spans="10:11">
      <c r="J394" s="98"/>
      <c r="K394" s="98"/>
    </row>
    <row r="395" spans="10:11">
      <c r="J395" s="98"/>
      <c r="K395" s="98"/>
    </row>
    <row r="396" spans="10:11">
      <c r="J396" s="98"/>
      <c r="K396" s="98"/>
    </row>
    <row r="397" spans="10:11">
      <c r="J397" s="98"/>
      <c r="K397" s="98"/>
    </row>
    <row r="398" spans="10:11">
      <c r="J398" s="98"/>
      <c r="K398" s="98"/>
    </row>
    <row r="399" spans="10:11">
      <c r="J399" s="98"/>
      <c r="K399" s="98"/>
    </row>
    <row r="400" spans="10:11">
      <c r="J400" s="98"/>
      <c r="K400" s="98"/>
    </row>
    <row r="401" spans="10:11">
      <c r="J401" s="98"/>
      <c r="K401" s="98"/>
    </row>
    <row r="402" spans="10:11">
      <c r="J402" s="98"/>
      <c r="K402" s="98"/>
    </row>
    <row r="403" spans="10:11">
      <c r="J403" s="98"/>
      <c r="K403" s="98"/>
    </row>
    <row r="404" spans="10:11">
      <c r="J404" s="98"/>
      <c r="K404" s="98"/>
    </row>
    <row r="405" spans="10:11">
      <c r="J405" s="98"/>
      <c r="K405" s="98"/>
    </row>
    <row r="406" spans="10:11">
      <c r="J406" s="98"/>
      <c r="K406" s="98"/>
    </row>
    <row r="407" spans="10:11">
      <c r="J407" s="98"/>
      <c r="K407" s="98"/>
    </row>
    <row r="408" spans="10:11">
      <c r="J408" s="98"/>
      <c r="K408" s="98"/>
    </row>
    <row r="409" spans="10:11">
      <c r="J409" s="98"/>
      <c r="K409" s="98"/>
    </row>
    <row r="410" spans="10:11">
      <c r="J410" s="98"/>
      <c r="K410" s="98"/>
    </row>
    <row r="411" spans="10:11">
      <c r="J411" s="98"/>
      <c r="K411" s="98"/>
    </row>
    <row r="412" spans="10:11">
      <c r="J412" s="98"/>
      <c r="K412" s="98"/>
    </row>
    <row r="413" spans="10:11">
      <c r="J413" s="98"/>
      <c r="K413" s="98"/>
    </row>
    <row r="414" spans="10:11">
      <c r="J414" s="98"/>
      <c r="K414" s="98"/>
    </row>
    <row r="415" spans="10:11">
      <c r="J415" s="98"/>
      <c r="K415" s="98"/>
    </row>
    <row r="416" spans="10:11">
      <c r="J416" s="98"/>
      <c r="K416" s="98"/>
    </row>
    <row r="417" spans="10:11">
      <c r="J417" s="98"/>
      <c r="K417" s="98"/>
    </row>
    <row r="418" spans="10:11">
      <c r="J418" s="98"/>
      <c r="K418" s="98"/>
    </row>
    <row r="419" spans="10:11">
      <c r="J419" s="98"/>
      <c r="K419" s="98"/>
    </row>
    <row r="420" spans="10:11">
      <c r="J420" s="98"/>
      <c r="K420" s="98"/>
    </row>
    <row r="421" spans="10:11">
      <c r="J421" s="98"/>
      <c r="K421" s="98"/>
    </row>
    <row r="422" spans="10:11">
      <c r="J422" s="98"/>
      <c r="K422" s="98"/>
    </row>
    <row r="423" spans="10:11">
      <c r="J423" s="98"/>
      <c r="K423" s="98"/>
    </row>
    <row r="424" spans="10:11">
      <c r="J424" s="98"/>
      <c r="K424" s="98"/>
    </row>
    <row r="425" spans="10:11">
      <c r="J425" s="98"/>
      <c r="K425" s="98"/>
    </row>
    <row r="426" spans="10:11">
      <c r="J426" s="98"/>
      <c r="K426" s="98"/>
    </row>
    <row r="427" spans="10:11">
      <c r="J427" s="98"/>
      <c r="K427" s="98"/>
    </row>
    <row r="428" spans="10:11">
      <c r="J428" s="98"/>
      <c r="K428" s="98"/>
    </row>
    <row r="429" spans="10:11">
      <c r="J429" s="98"/>
      <c r="K429" s="98"/>
    </row>
    <row r="430" spans="10:11">
      <c r="J430" s="98"/>
      <c r="K430" s="98"/>
    </row>
    <row r="431" spans="10:11">
      <c r="J431" s="98"/>
      <c r="K431" s="98"/>
    </row>
    <row r="432" spans="10:11">
      <c r="J432" s="98"/>
      <c r="K432" s="98"/>
    </row>
    <row r="433" spans="10:11">
      <c r="J433" s="98"/>
      <c r="K433" s="98"/>
    </row>
    <row r="434" spans="10:11">
      <c r="J434" s="98"/>
      <c r="K434" s="98"/>
    </row>
    <row r="435" spans="10:11">
      <c r="J435" s="98"/>
      <c r="K435" s="98"/>
    </row>
    <row r="436" spans="10:11">
      <c r="J436" s="98"/>
      <c r="K436" s="98"/>
    </row>
    <row r="437" spans="10:11">
      <c r="J437" s="98"/>
      <c r="K437" s="98"/>
    </row>
    <row r="438" spans="10:11">
      <c r="J438" s="98"/>
      <c r="K438" s="98"/>
    </row>
    <row r="439" spans="10:11">
      <c r="J439" s="98"/>
      <c r="K439" s="98"/>
    </row>
    <row r="440" spans="10:11">
      <c r="J440" s="98"/>
      <c r="K440" s="98"/>
    </row>
    <row r="441" spans="10:11">
      <c r="J441" s="98"/>
      <c r="K441" s="98"/>
    </row>
    <row r="442" spans="10:11">
      <c r="J442" s="98"/>
      <c r="K442" s="98"/>
    </row>
    <row r="443" spans="10:11">
      <c r="J443" s="98"/>
      <c r="K443" s="98"/>
    </row>
    <row r="444" spans="10:11">
      <c r="J444" s="98"/>
      <c r="K444" s="98"/>
    </row>
    <row r="445" spans="10:11">
      <c r="J445" s="98"/>
      <c r="K445" s="98"/>
    </row>
    <row r="446" spans="10:11">
      <c r="J446" s="98"/>
      <c r="K446" s="98"/>
    </row>
    <row r="447" spans="10:11">
      <c r="J447" s="98"/>
      <c r="K447" s="98"/>
    </row>
    <row r="448" spans="10:11">
      <c r="J448" s="98"/>
      <c r="K448" s="98"/>
    </row>
    <row r="449" spans="10:11">
      <c r="J449" s="98"/>
      <c r="K449" s="98"/>
    </row>
    <row r="450" spans="10:11">
      <c r="J450" s="98"/>
      <c r="K450" s="98"/>
    </row>
    <row r="451" spans="10:11">
      <c r="J451" s="98"/>
      <c r="K451" s="98"/>
    </row>
    <row r="452" spans="10:11">
      <c r="J452" s="98"/>
      <c r="K452" s="98"/>
    </row>
    <row r="453" spans="10:11">
      <c r="J453" s="98"/>
      <c r="K453" s="98"/>
    </row>
    <row r="454" spans="10:11">
      <c r="J454" s="98"/>
      <c r="K454" s="98"/>
    </row>
    <row r="455" spans="10:11">
      <c r="J455" s="98"/>
      <c r="K455" s="98"/>
    </row>
    <row r="456" spans="10:11">
      <c r="J456" s="98"/>
      <c r="K456" s="98"/>
    </row>
    <row r="457" spans="10:11">
      <c r="J457" s="98"/>
      <c r="K457" s="98"/>
    </row>
    <row r="458" spans="10:11">
      <c r="J458" s="98"/>
      <c r="K458" s="98"/>
    </row>
    <row r="459" spans="10:11">
      <c r="J459" s="98"/>
      <c r="K459" s="98"/>
    </row>
    <row r="460" spans="10:11">
      <c r="J460" s="98"/>
      <c r="K460" s="98"/>
    </row>
    <row r="461" spans="10:11">
      <c r="J461" s="98"/>
      <c r="K461" s="98"/>
    </row>
    <row r="462" spans="10:11">
      <c r="J462" s="98"/>
      <c r="K462" s="98"/>
    </row>
    <row r="463" spans="10:11">
      <c r="J463" s="98"/>
      <c r="K463" s="98"/>
    </row>
    <row r="464" spans="10:11">
      <c r="J464" s="98"/>
      <c r="K464" s="98"/>
    </row>
    <row r="465" spans="10:11">
      <c r="J465" s="98"/>
      <c r="K465" s="98"/>
    </row>
    <row r="466" spans="10:11">
      <c r="J466" s="98"/>
      <c r="K466" s="98"/>
    </row>
    <row r="467" spans="10:11">
      <c r="J467" s="98"/>
      <c r="K467" s="98"/>
    </row>
    <row r="468" spans="10:11">
      <c r="J468" s="98"/>
      <c r="K468" s="98"/>
    </row>
    <row r="469" spans="10:11">
      <c r="J469" s="98"/>
      <c r="K469" s="98"/>
    </row>
    <row r="470" spans="10:11">
      <c r="J470" s="98"/>
      <c r="K470" s="98"/>
    </row>
    <row r="471" spans="10:11">
      <c r="J471" s="98"/>
      <c r="K471" s="98"/>
    </row>
    <row r="472" spans="10:11">
      <c r="J472" s="98"/>
      <c r="K472" s="98"/>
    </row>
    <row r="473" spans="10:11">
      <c r="J473" s="98"/>
      <c r="K473" s="98"/>
    </row>
    <row r="474" spans="10:11">
      <c r="J474" s="98"/>
      <c r="K474" s="98"/>
    </row>
    <row r="475" spans="10:11">
      <c r="J475" s="98"/>
      <c r="K475" s="98"/>
    </row>
    <row r="476" spans="10:11">
      <c r="J476" s="98"/>
      <c r="K476" s="98"/>
    </row>
    <row r="477" spans="10:11">
      <c r="J477" s="98"/>
      <c r="K477" s="98"/>
    </row>
    <row r="478" spans="10:11">
      <c r="J478" s="98"/>
      <c r="K478" s="98"/>
    </row>
    <row r="479" spans="10:11">
      <c r="J479" s="98"/>
      <c r="K479" s="98"/>
    </row>
    <row r="480" spans="10:11">
      <c r="J480" s="98"/>
      <c r="K480" s="98"/>
    </row>
    <row r="481" spans="10:11">
      <c r="J481" s="98"/>
      <c r="K481" s="98"/>
    </row>
    <row r="482" spans="10:11">
      <c r="J482" s="98"/>
      <c r="K482" s="98"/>
    </row>
    <row r="483" spans="10:11">
      <c r="J483" s="98"/>
      <c r="K483" s="98"/>
    </row>
    <row r="484" spans="10:11">
      <c r="J484" s="98"/>
      <c r="K484" s="98"/>
    </row>
    <row r="485" spans="10:11">
      <c r="J485" s="98"/>
      <c r="K485" s="98"/>
    </row>
    <row r="486" spans="10:11">
      <c r="J486" s="98"/>
      <c r="K486" s="98"/>
    </row>
    <row r="487" spans="10:11">
      <c r="J487" s="98"/>
      <c r="K487" s="98"/>
    </row>
    <row r="488" spans="10:11">
      <c r="J488" s="98"/>
      <c r="K488" s="98"/>
    </row>
    <row r="489" spans="10:11">
      <c r="J489" s="98"/>
      <c r="K489" s="98"/>
    </row>
    <row r="490" spans="10:11">
      <c r="J490" s="98"/>
      <c r="K490" s="98"/>
    </row>
    <row r="491" spans="10:11">
      <c r="J491" s="98"/>
      <c r="K491" s="98"/>
    </row>
    <row r="492" spans="10:11">
      <c r="J492" s="98"/>
      <c r="K492" s="98"/>
    </row>
    <row r="493" spans="10:11">
      <c r="J493" s="98"/>
      <c r="K493" s="98"/>
    </row>
    <row r="494" spans="10:11">
      <c r="J494" s="98"/>
      <c r="K494" s="98"/>
    </row>
    <row r="495" spans="10:11">
      <c r="J495" s="98"/>
      <c r="K495" s="98"/>
    </row>
    <row r="496" spans="10:11">
      <c r="J496" s="98"/>
      <c r="K496" s="98"/>
    </row>
    <row r="497" spans="10:11">
      <c r="J497" s="98"/>
      <c r="K497" s="98"/>
    </row>
    <row r="498" spans="10:11">
      <c r="J498" s="98"/>
      <c r="K498" s="98"/>
    </row>
    <row r="499" spans="10:11">
      <c r="J499" s="98"/>
      <c r="K499" s="98"/>
    </row>
    <row r="500" spans="10:11">
      <c r="J500" s="98"/>
      <c r="K500" s="98"/>
    </row>
    <row r="501" spans="10:11">
      <c r="J501" s="98"/>
      <c r="K501" s="98"/>
    </row>
    <row r="502" spans="10:11">
      <c r="J502" s="98"/>
      <c r="K502" s="98"/>
    </row>
    <row r="503" spans="10:11">
      <c r="J503" s="98"/>
      <c r="K503" s="98"/>
    </row>
    <row r="504" spans="10:11">
      <c r="J504" s="98"/>
      <c r="K504" s="98"/>
    </row>
    <row r="505" spans="10:11">
      <c r="J505" s="98"/>
      <c r="K505" s="98"/>
    </row>
    <row r="506" spans="10:11">
      <c r="J506" s="98"/>
      <c r="K506" s="98"/>
    </row>
    <row r="507" spans="10:11">
      <c r="J507" s="98"/>
      <c r="K507" s="98"/>
    </row>
    <row r="508" spans="10:11">
      <c r="J508" s="98"/>
      <c r="K508" s="98"/>
    </row>
    <row r="509" spans="10:11">
      <c r="J509" s="98"/>
      <c r="K509" s="98"/>
    </row>
    <row r="510" spans="10:11">
      <c r="J510" s="98"/>
      <c r="K510" s="98"/>
    </row>
    <row r="511" spans="10:11">
      <c r="J511" s="98"/>
      <c r="K511" s="98"/>
    </row>
    <row r="512" spans="10:11">
      <c r="J512" s="98"/>
      <c r="K512" s="98"/>
    </row>
    <row r="513" spans="10:11">
      <c r="J513" s="98"/>
      <c r="K513" s="98"/>
    </row>
    <row r="514" spans="10:11">
      <c r="J514" s="98"/>
      <c r="K514" s="98"/>
    </row>
    <row r="515" spans="10:11">
      <c r="J515" s="98"/>
      <c r="K515" s="98"/>
    </row>
    <row r="516" spans="10:11">
      <c r="J516" s="98"/>
      <c r="K516" s="98"/>
    </row>
    <row r="517" spans="10:11">
      <c r="J517" s="98"/>
      <c r="K517" s="98"/>
    </row>
    <row r="518" spans="10:11">
      <c r="J518" s="98"/>
      <c r="K518" s="98"/>
    </row>
    <row r="519" spans="10:11">
      <c r="J519" s="98"/>
      <c r="K519" s="98"/>
    </row>
    <row r="520" spans="10:11">
      <c r="J520" s="98"/>
      <c r="K520" s="98"/>
    </row>
    <row r="521" spans="10:11">
      <c r="J521" s="98"/>
      <c r="K521" s="98"/>
    </row>
    <row r="522" spans="10:11">
      <c r="J522" s="98"/>
      <c r="K522" s="98"/>
    </row>
    <row r="523" spans="10:11">
      <c r="J523" s="98"/>
      <c r="K523" s="98"/>
    </row>
    <row r="524" spans="10:11">
      <c r="J524" s="98"/>
      <c r="K524" s="98"/>
    </row>
    <row r="525" spans="10:11">
      <c r="J525" s="98"/>
      <c r="K525" s="98"/>
    </row>
    <row r="526" spans="10:11">
      <c r="J526" s="98"/>
      <c r="K526" s="98"/>
    </row>
    <row r="527" spans="10:11">
      <c r="J527" s="98"/>
      <c r="K527" s="98"/>
    </row>
    <row r="528" spans="10:11">
      <c r="J528" s="98"/>
      <c r="K528" s="98"/>
    </row>
    <row r="529" spans="10:11">
      <c r="J529" s="98"/>
      <c r="K529" s="98"/>
    </row>
    <row r="530" spans="10:11">
      <c r="J530" s="98"/>
      <c r="K530" s="98"/>
    </row>
    <row r="531" spans="10:11">
      <c r="J531" s="98"/>
      <c r="K531" s="98"/>
    </row>
    <row r="532" spans="10:11">
      <c r="J532" s="98"/>
      <c r="K532" s="98"/>
    </row>
    <row r="533" spans="10:11">
      <c r="J533" s="98"/>
      <c r="K533" s="98"/>
    </row>
    <row r="534" spans="10:11">
      <c r="J534" s="98"/>
      <c r="K534" s="98"/>
    </row>
    <row r="535" spans="10:11">
      <c r="J535" s="98"/>
      <c r="K535" s="98"/>
    </row>
    <row r="536" spans="10:11">
      <c r="J536" s="98"/>
      <c r="K536" s="98"/>
    </row>
    <row r="537" spans="10:11">
      <c r="J537" s="98"/>
      <c r="K537" s="98"/>
    </row>
    <row r="538" spans="10:11">
      <c r="J538" s="98"/>
      <c r="K538" s="98"/>
    </row>
    <row r="539" spans="10:11">
      <c r="J539" s="98"/>
      <c r="K539" s="98"/>
    </row>
    <row r="540" spans="10:11">
      <c r="J540" s="98"/>
      <c r="K540" s="98"/>
    </row>
    <row r="541" spans="10:11">
      <c r="J541" s="98"/>
      <c r="K541" s="98"/>
    </row>
    <row r="542" spans="10:11">
      <c r="J542" s="98"/>
      <c r="K542" s="98"/>
    </row>
    <row r="543" spans="10:11">
      <c r="J543" s="98"/>
      <c r="K543" s="98"/>
    </row>
    <row r="544" spans="10:11">
      <c r="J544" s="98"/>
      <c r="K544" s="98"/>
    </row>
    <row r="545" spans="10:11">
      <c r="J545" s="98"/>
      <c r="K545" s="98"/>
    </row>
    <row r="546" spans="10:11">
      <c r="J546" s="98"/>
      <c r="K546" s="98"/>
    </row>
    <row r="547" spans="10:11">
      <c r="J547" s="98"/>
      <c r="K547" s="98"/>
    </row>
    <row r="548" spans="10:11">
      <c r="J548" s="98"/>
      <c r="K548" s="98"/>
    </row>
    <row r="549" spans="10:11">
      <c r="J549" s="98"/>
      <c r="K549" s="98"/>
    </row>
    <row r="550" spans="10:11">
      <c r="J550" s="98"/>
      <c r="K550" s="98"/>
    </row>
    <row r="551" spans="10:11">
      <c r="J551" s="98"/>
      <c r="K551" s="98"/>
    </row>
    <row r="552" spans="10:11">
      <c r="J552" s="98"/>
      <c r="K552" s="98"/>
    </row>
    <row r="553" spans="10:11">
      <c r="J553" s="98"/>
      <c r="K553" s="98"/>
    </row>
    <row r="554" spans="10:11">
      <c r="J554" s="98"/>
      <c r="K554" s="98"/>
    </row>
    <row r="555" spans="10:11">
      <c r="J555" s="98"/>
      <c r="K555" s="98"/>
    </row>
    <row r="556" spans="10:11">
      <c r="J556" s="98"/>
      <c r="K556" s="98"/>
    </row>
    <row r="557" spans="10:11">
      <c r="J557" s="98"/>
      <c r="K557" s="98"/>
    </row>
    <row r="558" spans="10:11">
      <c r="J558" s="98"/>
      <c r="K558" s="98"/>
    </row>
    <row r="559" spans="10:11">
      <c r="J559" s="98"/>
      <c r="K559" s="98"/>
    </row>
    <row r="560" spans="10:11">
      <c r="J560" s="98"/>
      <c r="K560" s="98"/>
    </row>
    <row r="561" spans="10:11">
      <c r="J561" s="98"/>
      <c r="K561" s="98"/>
    </row>
    <row r="562" spans="10:11">
      <c r="J562" s="98"/>
      <c r="K562" s="98"/>
    </row>
    <row r="563" spans="10:11">
      <c r="J563" s="98"/>
      <c r="K563" s="98"/>
    </row>
    <row r="564" spans="10:11">
      <c r="J564" s="98"/>
      <c r="K564" s="98"/>
    </row>
    <row r="565" spans="10:11">
      <c r="J565" s="98"/>
      <c r="K565" s="98"/>
    </row>
    <row r="566" spans="10:11">
      <c r="J566" s="98"/>
      <c r="K566" s="98"/>
    </row>
    <row r="567" spans="10:11">
      <c r="J567" s="98"/>
      <c r="K567" s="98"/>
    </row>
    <row r="568" spans="10:11">
      <c r="J568" s="98"/>
      <c r="K568" s="98"/>
    </row>
    <row r="569" spans="10:11">
      <c r="J569" s="98"/>
      <c r="K569" s="98"/>
    </row>
    <row r="570" spans="10:11">
      <c r="J570" s="98"/>
      <c r="K570" s="98"/>
    </row>
    <row r="571" spans="10:11">
      <c r="J571" s="98"/>
      <c r="K571" s="98"/>
    </row>
    <row r="572" spans="10:11">
      <c r="J572" s="98"/>
      <c r="K572" s="98"/>
    </row>
    <row r="573" spans="10:11">
      <c r="J573" s="98"/>
      <c r="K573" s="98"/>
    </row>
    <row r="574" spans="10:11">
      <c r="J574" s="98"/>
      <c r="K574" s="98"/>
    </row>
    <row r="575" spans="10:11">
      <c r="J575" s="98"/>
      <c r="K575" s="98"/>
    </row>
    <row r="576" spans="10:11">
      <c r="J576" s="98"/>
      <c r="K576" s="98"/>
    </row>
    <row r="577" spans="10:11">
      <c r="J577" s="98"/>
      <c r="K577" s="98"/>
    </row>
    <row r="578" spans="10:11">
      <c r="J578" s="98"/>
      <c r="K578" s="98"/>
    </row>
    <row r="579" spans="10:11">
      <c r="J579" s="98"/>
      <c r="K579" s="98"/>
    </row>
    <row r="580" spans="10:11">
      <c r="J580" s="98"/>
      <c r="K580" s="98"/>
    </row>
    <row r="581" spans="10:11">
      <c r="J581" s="98"/>
      <c r="K581" s="98"/>
    </row>
    <row r="582" spans="10:11">
      <c r="J582" s="98"/>
      <c r="K582" s="98"/>
    </row>
    <row r="583" spans="10:11">
      <c r="J583" s="98"/>
      <c r="K583" s="98"/>
    </row>
    <row r="584" spans="10:11">
      <c r="J584" s="98"/>
      <c r="K584" s="98"/>
    </row>
    <row r="585" spans="10:11">
      <c r="J585" s="98"/>
      <c r="K585" s="98"/>
    </row>
    <row r="586" spans="10:11">
      <c r="J586" s="98"/>
      <c r="K586" s="98"/>
    </row>
    <row r="587" spans="10:11">
      <c r="J587" s="98"/>
      <c r="K587" s="98"/>
    </row>
    <row r="588" spans="10:11">
      <c r="J588" s="98"/>
      <c r="K588" s="98"/>
    </row>
    <row r="589" spans="10:11">
      <c r="J589" s="98"/>
      <c r="K589" s="98"/>
    </row>
    <row r="590" spans="10:11">
      <c r="J590" s="98"/>
      <c r="K590" s="98"/>
    </row>
    <row r="591" spans="10:11">
      <c r="J591" s="98"/>
      <c r="K591" s="98"/>
    </row>
    <row r="592" spans="10:11">
      <c r="J592" s="98"/>
      <c r="K592" s="98"/>
    </row>
    <row r="593" spans="10:11">
      <c r="J593" s="98"/>
      <c r="K593" s="98"/>
    </row>
    <row r="594" spans="10:11">
      <c r="J594" s="98"/>
      <c r="K594" s="98"/>
    </row>
    <row r="595" spans="10:11">
      <c r="J595" s="98"/>
      <c r="K595" s="98"/>
    </row>
    <row r="596" spans="10:11">
      <c r="J596" s="98"/>
      <c r="K596" s="98"/>
    </row>
    <row r="597" spans="10:11">
      <c r="J597" s="98"/>
      <c r="K597" s="98"/>
    </row>
    <row r="598" spans="10:11">
      <c r="J598" s="98"/>
      <c r="K598" s="98"/>
    </row>
    <row r="599" spans="10:11">
      <c r="J599" s="98"/>
      <c r="K599" s="98"/>
    </row>
    <row r="600" spans="10:11">
      <c r="J600" s="98"/>
      <c r="K600" s="98"/>
    </row>
    <row r="601" spans="10:11">
      <c r="J601" s="98"/>
      <c r="K601" s="98"/>
    </row>
    <row r="602" spans="10:11">
      <c r="J602" s="98"/>
      <c r="K602" s="98"/>
    </row>
    <row r="603" spans="10:11">
      <c r="J603" s="98"/>
      <c r="K603" s="98"/>
    </row>
    <row r="604" spans="10:11">
      <c r="J604" s="98"/>
      <c r="K604" s="98"/>
    </row>
    <row r="605" spans="10:11">
      <c r="J605" s="98"/>
      <c r="K605" s="98"/>
    </row>
    <row r="606" spans="10:11">
      <c r="J606" s="98"/>
      <c r="K606" s="98"/>
    </row>
    <row r="607" spans="10:11">
      <c r="J607" s="98"/>
      <c r="K607" s="98"/>
    </row>
    <row r="608" spans="10:11">
      <c r="J608" s="98"/>
      <c r="K608" s="98"/>
    </row>
    <row r="609" spans="10:11">
      <c r="J609" s="98"/>
      <c r="K609" s="98"/>
    </row>
    <row r="610" spans="10:11">
      <c r="J610" s="98"/>
      <c r="K610" s="98"/>
    </row>
    <row r="611" spans="10:11">
      <c r="J611" s="98"/>
      <c r="K611" s="98"/>
    </row>
    <row r="612" spans="10:11">
      <c r="J612" s="98"/>
      <c r="K612" s="98"/>
    </row>
    <row r="613" spans="10:11">
      <c r="J613" s="98"/>
      <c r="K613" s="98"/>
    </row>
    <row r="614" spans="10:11">
      <c r="J614" s="98"/>
      <c r="K614" s="98"/>
    </row>
    <row r="615" spans="10:11">
      <c r="J615" s="98"/>
      <c r="K615" s="98"/>
    </row>
    <row r="616" spans="10:11">
      <c r="J616" s="98"/>
      <c r="K616" s="98"/>
    </row>
    <row r="617" spans="10:11">
      <c r="J617" s="98"/>
      <c r="K617" s="98"/>
    </row>
    <row r="618" spans="10:11">
      <c r="J618" s="98"/>
      <c r="K618" s="98"/>
    </row>
    <row r="619" spans="10:11">
      <c r="J619" s="98"/>
      <c r="K619" s="98"/>
    </row>
    <row r="620" spans="10:11">
      <c r="J620" s="98"/>
      <c r="K620" s="98"/>
    </row>
    <row r="621" spans="10:11">
      <c r="J621" s="98"/>
      <c r="K621" s="98"/>
    </row>
    <row r="622" spans="10:11">
      <c r="J622" s="98"/>
      <c r="K622" s="98"/>
    </row>
    <row r="623" spans="10:11">
      <c r="J623" s="98"/>
      <c r="K623" s="98"/>
    </row>
    <row r="624" spans="10:11">
      <c r="J624" s="98"/>
      <c r="K624" s="98"/>
    </row>
    <row r="625" spans="10:11">
      <c r="J625" s="98"/>
      <c r="K625" s="98"/>
    </row>
    <row r="626" spans="10:11">
      <c r="J626" s="98"/>
      <c r="K626" s="98"/>
    </row>
    <row r="627" spans="10:11">
      <c r="J627" s="98"/>
      <c r="K627" s="98"/>
    </row>
    <row r="628" spans="10:11">
      <c r="J628" s="98"/>
      <c r="K628" s="98"/>
    </row>
    <row r="629" spans="10:11">
      <c r="J629" s="98"/>
      <c r="K629" s="98"/>
    </row>
    <row r="630" spans="10:11">
      <c r="J630" s="98"/>
      <c r="K630" s="98"/>
    </row>
    <row r="631" spans="10:11">
      <c r="J631" s="98"/>
      <c r="K631" s="98"/>
    </row>
    <row r="632" spans="10:11">
      <c r="J632" s="98"/>
      <c r="K632" s="98"/>
    </row>
    <row r="633" spans="10:11">
      <c r="J633" s="98"/>
      <c r="K633" s="98"/>
    </row>
    <row r="634" spans="10:11">
      <c r="J634" s="98"/>
      <c r="K634" s="98"/>
    </row>
    <row r="635" spans="10:11">
      <c r="J635" s="98"/>
      <c r="K635" s="98"/>
    </row>
    <row r="636" spans="10:11">
      <c r="J636" s="98"/>
      <c r="K636" s="98"/>
    </row>
    <row r="637" spans="10:11">
      <c r="J637" s="98"/>
      <c r="K637" s="98"/>
    </row>
    <row r="638" spans="10:11">
      <c r="J638" s="98"/>
      <c r="K638" s="98"/>
    </row>
    <row r="639" spans="10:11">
      <c r="J639" s="98"/>
      <c r="K639" s="98"/>
    </row>
    <row r="640" spans="10:11">
      <c r="J640" s="98"/>
      <c r="K640" s="98"/>
    </row>
    <row r="641" spans="10:11">
      <c r="J641" s="98"/>
      <c r="K641" s="98"/>
    </row>
    <row r="642" spans="10:11">
      <c r="J642" s="98"/>
      <c r="K642" s="98"/>
    </row>
    <row r="643" spans="10:11">
      <c r="J643" s="98"/>
      <c r="K643" s="98"/>
    </row>
    <row r="644" spans="10:11">
      <c r="J644" s="98"/>
      <c r="K644" s="98"/>
    </row>
    <row r="645" spans="10:11">
      <c r="J645" s="98"/>
      <c r="K645" s="98"/>
    </row>
    <row r="646" spans="10:11">
      <c r="J646" s="98"/>
      <c r="K646" s="98"/>
    </row>
    <row r="647" spans="10:11">
      <c r="J647" s="98"/>
      <c r="K647" s="98"/>
    </row>
    <row r="648" spans="10:11">
      <c r="J648" s="98"/>
      <c r="K648" s="98"/>
    </row>
    <row r="649" spans="10:11">
      <c r="J649" s="98"/>
      <c r="K649" s="98"/>
    </row>
    <row r="650" spans="10:11">
      <c r="J650" s="98"/>
      <c r="K650" s="98"/>
    </row>
    <row r="651" spans="10:11">
      <c r="J651" s="98"/>
      <c r="K651" s="98"/>
    </row>
    <row r="652" spans="10:11">
      <c r="J652" s="98"/>
      <c r="K652" s="98"/>
    </row>
    <row r="653" spans="10:11">
      <c r="J653" s="98"/>
      <c r="K653" s="98"/>
    </row>
    <row r="654" spans="10:11">
      <c r="J654" s="98"/>
      <c r="K654" s="98"/>
    </row>
    <row r="655" spans="10:11">
      <c r="J655" s="98"/>
      <c r="K655" s="98"/>
    </row>
    <row r="656" spans="10:11">
      <c r="J656" s="98"/>
      <c r="K656" s="98"/>
    </row>
    <row r="657" spans="10:11">
      <c r="J657" s="98"/>
      <c r="K657" s="98"/>
    </row>
    <row r="658" spans="10:11">
      <c r="J658" s="98"/>
      <c r="K658" s="98"/>
    </row>
    <row r="659" spans="10:11">
      <c r="J659" s="98"/>
      <c r="K659" s="98"/>
    </row>
    <row r="660" spans="10:11">
      <c r="J660" s="98"/>
      <c r="K660" s="98"/>
    </row>
    <row r="661" spans="10:11">
      <c r="J661" s="98"/>
      <c r="K661" s="98"/>
    </row>
    <row r="662" spans="10:11">
      <c r="J662" s="98"/>
      <c r="K662" s="98"/>
    </row>
    <row r="663" spans="10:11">
      <c r="J663" s="98"/>
      <c r="K663" s="98"/>
    </row>
    <row r="664" spans="10:11">
      <c r="J664" s="98"/>
      <c r="K664" s="98"/>
    </row>
    <row r="665" spans="10:11">
      <c r="J665" s="98"/>
      <c r="K665" s="98"/>
    </row>
    <row r="666" spans="10:11">
      <c r="J666" s="98"/>
      <c r="K666" s="98"/>
    </row>
    <row r="667" spans="10:11">
      <c r="J667" s="98"/>
      <c r="K667" s="98"/>
    </row>
    <row r="668" spans="10:11">
      <c r="J668" s="98"/>
      <c r="K668" s="98"/>
    </row>
    <row r="669" spans="10:11">
      <c r="J669" s="98"/>
      <c r="K669" s="98"/>
    </row>
    <row r="670" spans="10:11">
      <c r="J670" s="98"/>
      <c r="K670" s="98"/>
    </row>
    <row r="671" spans="10:11">
      <c r="J671" s="98"/>
      <c r="K671" s="98"/>
    </row>
    <row r="672" spans="10:11">
      <c r="J672" s="98"/>
      <c r="K672" s="98"/>
    </row>
    <row r="673" spans="10:11">
      <c r="J673" s="98"/>
      <c r="K673" s="98"/>
    </row>
    <row r="674" spans="10:11">
      <c r="J674" s="98"/>
      <c r="K674" s="98"/>
    </row>
    <row r="675" spans="10:11">
      <c r="J675" s="98"/>
      <c r="K675" s="98"/>
    </row>
    <row r="676" spans="10:11">
      <c r="J676" s="98"/>
      <c r="K676" s="98"/>
    </row>
    <row r="677" spans="10:11">
      <c r="J677" s="98"/>
      <c r="K677" s="98"/>
    </row>
    <row r="678" spans="10:11">
      <c r="J678" s="98"/>
      <c r="K678" s="98"/>
    </row>
    <row r="679" spans="10:11">
      <c r="J679" s="98"/>
      <c r="K679" s="98"/>
    </row>
    <row r="680" spans="10:11">
      <c r="J680" s="98"/>
      <c r="K680" s="98"/>
    </row>
    <row r="681" spans="10:11">
      <c r="J681" s="98"/>
      <c r="K681" s="98"/>
    </row>
    <row r="682" spans="10:11">
      <c r="J682" s="98"/>
      <c r="K682" s="98"/>
    </row>
    <row r="683" spans="10:11">
      <c r="J683" s="98"/>
      <c r="K683" s="98"/>
    </row>
    <row r="684" spans="10:11">
      <c r="J684" s="98"/>
      <c r="K684" s="98"/>
    </row>
    <row r="685" spans="10:11">
      <c r="J685" s="98"/>
      <c r="K685" s="98"/>
    </row>
    <row r="686" spans="10:11">
      <c r="J686" s="98"/>
      <c r="K686" s="98"/>
    </row>
    <row r="687" spans="10:11">
      <c r="J687" s="98"/>
      <c r="K687" s="98"/>
    </row>
    <row r="688" spans="10:11">
      <c r="J688" s="98"/>
      <c r="K688" s="98"/>
    </row>
    <row r="689" spans="10:11">
      <c r="J689" s="98"/>
      <c r="K689" s="98"/>
    </row>
    <row r="690" spans="10:11">
      <c r="J690" s="98"/>
      <c r="K690" s="98"/>
    </row>
    <row r="691" spans="10:11">
      <c r="J691" s="98"/>
      <c r="K691" s="98"/>
    </row>
    <row r="692" spans="10:11">
      <c r="J692" s="98"/>
      <c r="K692" s="98"/>
    </row>
    <row r="693" spans="10:11">
      <c r="J693" s="98"/>
      <c r="K693" s="98"/>
    </row>
    <row r="694" spans="10:11">
      <c r="J694" s="98"/>
      <c r="K694" s="98"/>
    </row>
    <row r="695" spans="10:11">
      <c r="J695" s="98"/>
      <c r="K695" s="98"/>
    </row>
    <row r="696" spans="10:11">
      <c r="J696" s="98"/>
      <c r="K696" s="98"/>
    </row>
    <row r="697" spans="10:11">
      <c r="J697" s="98"/>
      <c r="K697" s="98"/>
    </row>
    <row r="698" spans="10:11">
      <c r="J698" s="98"/>
      <c r="K698" s="98"/>
    </row>
    <row r="699" spans="10:11">
      <c r="J699" s="98"/>
      <c r="K699" s="98"/>
    </row>
    <row r="700" spans="10:11">
      <c r="J700" s="98"/>
      <c r="K700" s="98"/>
    </row>
    <row r="701" spans="10:11">
      <c r="J701" s="98"/>
      <c r="K701" s="98"/>
    </row>
    <row r="702" spans="10:11">
      <c r="J702" s="98"/>
      <c r="K702" s="98"/>
    </row>
    <row r="703" spans="10:11">
      <c r="J703" s="98"/>
      <c r="K703" s="98"/>
    </row>
    <row r="704" spans="10:11">
      <c r="J704" s="98"/>
      <c r="K704" s="98"/>
    </row>
    <row r="705" spans="10:11">
      <c r="J705" s="98"/>
      <c r="K705" s="98"/>
    </row>
    <row r="706" spans="10:11">
      <c r="J706" s="98"/>
      <c r="K706" s="98"/>
    </row>
    <row r="707" spans="10:11">
      <c r="J707" s="98"/>
      <c r="K707" s="98"/>
    </row>
    <row r="708" spans="10:11">
      <c r="J708" s="98"/>
      <c r="K708" s="98"/>
    </row>
    <row r="709" spans="10:11">
      <c r="J709" s="98"/>
      <c r="K709" s="98"/>
    </row>
    <row r="710" spans="10:11">
      <c r="J710" s="98"/>
      <c r="K710" s="98"/>
    </row>
    <row r="711" spans="10:11">
      <c r="J711" s="98"/>
      <c r="K711" s="98"/>
    </row>
    <row r="712" spans="10:11">
      <c r="J712" s="98"/>
      <c r="K712" s="98"/>
    </row>
    <row r="713" spans="10:11">
      <c r="J713" s="98"/>
      <c r="K713" s="98"/>
    </row>
    <row r="714" spans="10:11">
      <c r="J714" s="98"/>
      <c r="K714" s="98"/>
    </row>
    <row r="715" spans="10:11">
      <c r="J715" s="98"/>
      <c r="K715" s="98"/>
    </row>
    <row r="716" spans="10:11">
      <c r="J716" s="98"/>
      <c r="K716" s="98"/>
    </row>
    <row r="717" spans="10:11">
      <c r="J717" s="98"/>
      <c r="K717" s="98"/>
    </row>
    <row r="718" spans="10:11">
      <c r="J718" s="98"/>
      <c r="K718" s="98"/>
    </row>
    <row r="719" spans="10:11">
      <c r="J719" s="98"/>
      <c r="K719" s="98"/>
    </row>
    <row r="720" spans="10:11">
      <c r="J720" s="98"/>
      <c r="K720" s="98"/>
    </row>
    <row r="721" spans="10:11">
      <c r="J721" s="98"/>
      <c r="K721" s="98"/>
    </row>
    <row r="722" spans="10:11">
      <c r="J722" s="98"/>
      <c r="K722" s="98"/>
    </row>
    <row r="723" spans="10:11">
      <c r="J723" s="98"/>
      <c r="K723" s="98"/>
    </row>
    <row r="724" spans="10:11">
      <c r="J724" s="98"/>
      <c r="K724" s="98"/>
    </row>
    <row r="725" spans="10:11">
      <c r="J725" s="98"/>
      <c r="K725" s="98"/>
    </row>
    <row r="726" spans="10:11">
      <c r="J726" s="98"/>
      <c r="K726" s="98"/>
    </row>
    <row r="727" spans="10:11">
      <c r="J727" s="98"/>
      <c r="K727" s="98"/>
    </row>
    <row r="728" spans="10:11">
      <c r="J728" s="98"/>
      <c r="K728" s="98"/>
    </row>
    <row r="729" spans="10:11">
      <c r="J729" s="98"/>
      <c r="K729" s="98"/>
    </row>
    <row r="730" spans="10:11">
      <c r="J730" s="98"/>
      <c r="K730" s="98"/>
    </row>
    <row r="731" spans="10:11">
      <c r="J731" s="98"/>
      <c r="K731" s="98"/>
    </row>
    <row r="732" spans="10:11">
      <c r="J732" s="98"/>
      <c r="K732" s="98"/>
    </row>
    <row r="733" spans="10:11">
      <c r="J733" s="98"/>
      <c r="K733" s="98"/>
    </row>
    <row r="734" spans="10:11">
      <c r="J734" s="98"/>
      <c r="K734" s="98"/>
    </row>
    <row r="735" spans="10:11">
      <c r="J735" s="98"/>
      <c r="K735" s="98"/>
    </row>
    <row r="736" spans="10:11">
      <c r="J736" s="98"/>
      <c r="K736" s="98"/>
    </row>
    <row r="737" spans="10:11">
      <c r="J737" s="98"/>
      <c r="K737" s="98"/>
    </row>
    <row r="738" spans="10:11">
      <c r="J738" s="98"/>
      <c r="K738" s="98"/>
    </row>
    <row r="739" spans="10:11">
      <c r="J739" s="98"/>
      <c r="K739" s="98"/>
    </row>
    <row r="740" spans="10:11">
      <c r="J740" s="98"/>
      <c r="K740" s="98"/>
    </row>
    <row r="741" spans="10:11">
      <c r="J741" s="98"/>
      <c r="K741" s="98"/>
    </row>
    <row r="742" spans="10:11">
      <c r="J742" s="98"/>
      <c r="K742" s="98"/>
    </row>
    <row r="743" spans="10:11">
      <c r="J743" s="98"/>
      <c r="K743" s="98"/>
    </row>
    <row r="744" spans="10:11">
      <c r="J744" s="98"/>
      <c r="K744" s="98"/>
    </row>
    <row r="745" spans="10:11">
      <c r="J745" s="98"/>
      <c r="K745" s="98"/>
    </row>
    <row r="746" spans="10:11">
      <c r="J746" s="98"/>
      <c r="K746" s="98"/>
    </row>
    <row r="747" spans="10:11">
      <c r="J747" s="98"/>
      <c r="K747" s="98"/>
    </row>
    <row r="748" spans="10:11">
      <c r="J748" s="98"/>
      <c r="K748" s="98"/>
    </row>
    <row r="749" spans="10:11">
      <c r="J749" s="98"/>
      <c r="K749" s="98"/>
    </row>
    <row r="750" spans="10:11">
      <c r="J750" s="98"/>
      <c r="K750" s="98"/>
    </row>
    <row r="751" spans="10:11">
      <c r="J751" s="98"/>
      <c r="K751" s="98"/>
    </row>
    <row r="752" spans="10:11">
      <c r="J752" s="98"/>
      <c r="K752" s="98"/>
    </row>
    <row r="753" spans="10:11">
      <c r="J753" s="98"/>
      <c r="K753" s="98"/>
    </row>
    <row r="754" spans="10:11">
      <c r="J754" s="98"/>
      <c r="K754" s="98"/>
    </row>
    <row r="755" spans="10:11">
      <c r="J755" s="98"/>
      <c r="K755" s="98"/>
    </row>
    <row r="756" spans="10:11">
      <c r="J756" s="98"/>
      <c r="K756" s="98"/>
    </row>
    <row r="757" spans="10:11">
      <c r="J757" s="98"/>
      <c r="K757" s="98"/>
    </row>
    <row r="758" spans="10:11">
      <c r="J758" s="98"/>
      <c r="K758" s="98"/>
    </row>
    <row r="759" spans="10:11">
      <c r="J759" s="98"/>
      <c r="K759" s="98"/>
    </row>
    <row r="760" spans="10:11">
      <c r="J760" s="98"/>
      <c r="K760" s="98"/>
    </row>
    <row r="761" spans="10:11">
      <c r="J761" s="98"/>
      <c r="K761" s="98"/>
    </row>
    <row r="762" spans="10:11">
      <c r="J762" s="98"/>
      <c r="K762" s="98"/>
    </row>
    <row r="763" spans="10:11">
      <c r="J763" s="98"/>
      <c r="K763" s="98"/>
    </row>
    <row r="764" spans="10:11">
      <c r="J764" s="98"/>
      <c r="K764" s="98"/>
    </row>
    <row r="765" spans="10:11">
      <c r="J765" s="98"/>
      <c r="K765" s="98"/>
    </row>
    <row r="766" spans="10:11">
      <c r="J766" s="98"/>
      <c r="K766" s="98"/>
    </row>
    <row r="767" spans="10:11">
      <c r="J767" s="98"/>
      <c r="K767" s="98"/>
    </row>
    <row r="768" spans="10:11">
      <c r="J768" s="98"/>
      <c r="K768" s="98"/>
    </row>
    <row r="769" spans="10:11">
      <c r="J769" s="98"/>
      <c r="K769" s="98"/>
    </row>
    <row r="770" spans="10:11">
      <c r="J770" s="98"/>
      <c r="K770" s="98"/>
    </row>
    <row r="771" spans="10:11">
      <c r="J771" s="98"/>
      <c r="K771" s="98"/>
    </row>
    <row r="772" spans="10:11">
      <c r="J772" s="98"/>
      <c r="K772" s="98"/>
    </row>
    <row r="773" spans="10:11">
      <c r="J773" s="98"/>
      <c r="K773" s="98"/>
    </row>
    <row r="774" spans="10:11">
      <c r="J774" s="98"/>
      <c r="K774" s="98"/>
    </row>
    <row r="775" spans="10:11">
      <c r="J775" s="98"/>
      <c r="K775" s="98"/>
    </row>
    <row r="776" spans="10:11">
      <c r="J776" s="98"/>
      <c r="K776" s="98"/>
    </row>
    <row r="777" spans="10:11">
      <c r="J777" s="98"/>
      <c r="K777" s="98"/>
    </row>
    <row r="778" spans="10:11">
      <c r="J778" s="98"/>
      <c r="K778" s="98"/>
    </row>
    <row r="779" spans="10:11">
      <c r="J779" s="98"/>
      <c r="K779" s="98"/>
    </row>
    <row r="780" spans="10:11">
      <c r="J780" s="98"/>
      <c r="K780" s="98"/>
    </row>
    <row r="781" spans="10:11">
      <c r="J781" s="98"/>
      <c r="K781" s="98"/>
    </row>
    <row r="782" spans="10:11">
      <c r="J782" s="98"/>
      <c r="K782" s="98"/>
    </row>
    <row r="783" spans="10:11">
      <c r="J783" s="98"/>
      <c r="K783" s="98"/>
    </row>
    <row r="784" spans="10:11">
      <c r="J784" s="98"/>
      <c r="K784" s="98"/>
    </row>
    <row r="785" spans="10:11">
      <c r="J785" s="98"/>
      <c r="K785" s="98"/>
    </row>
    <row r="786" spans="10:11">
      <c r="J786" s="98"/>
      <c r="K786" s="98"/>
    </row>
    <row r="787" spans="10:11">
      <c r="J787" s="98"/>
      <c r="K787" s="98"/>
    </row>
    <row r="788" spans="10:11">
      <c r="J788" s="98"/>
      <c r="K788" s="98"/>
    </row>
    <row r="789" spans="10:11">
      <c r="J789" s="98"/>
      <c r="K789" s="98"/>
    </row>
    <row r="790" spans="10:11">
      <c r="J790" s="98"/>
      <c r="K790" s="98"/>
    </row>
    <row r="791" spans="10:11">
      <c r="J791" s="98"/>
      <c r="K791" s="98"/>
    </row>
    <row r="792" spans="10:11">
      <c r="J792" s="98"/>
      <c r="K792" s="98"/>
    </row>
    <row r="793" spans="10:11">
      <c r="J793" s="98"/>
      <c r="K793" s="98"/>
    </row>
    <row r="794" spans="10:11">
      <c r="J794" s="98"/>
      <c r="K794" s="98"/>
    </row>
    <row r="795" spans="10:11">
      <c r="J795" s="98"/>
      <c r="K795" s="98"/>
    </row>
    <row r="796" spans="10:11">
      <c r="J796" s="98"/>
      <c r="K796" s="98"/>
    </row>
    <row r="797" spans="10:11">
      <c r="J797" s="98"/>
      <c r="K797" s="98"/>
    </row>
    <row r="798" spans="10:11">
      <c r="J798" s="98"/>
      <c r="K798" s="98"/>
    </row>
    <row r="799" spans="10:11">
      <c r="J799" s="98"/>
      <c r="K799" s="98"/>
    </row>
    <row r="800" spans="10:11">
      <c r="J800" s="98"/>
      <c r="K800" s="98"/>
    </row>
    <row r="801" spans="10:11">
      <c r="J801" s="98"/>
      <c r="K801" s="98"/>
    </row>
    <row r="802" spans="10:11">
      <c r="J802" s="98"/>
      <c r="K802" s="98"/>
    </row>
    <row r="803" spans="10:11">
      <c r="J803" s="98"/>
      <c r="K803" s="98"/>
    </row>
    <row r="804" spans="10:11">
      <c r="J804" s="98"/>
      <c r="K804" s="98"/>
    </row>
    <row r="805" spans="10:11">
      <c r="J805" s="98"/>
      <c r="K805" s="98"/>
    </row>
    <row r="806" spans="10:11">
      <c r="J806" s="98"/>
      <c r="K806" s="98"/>
    </row>
    <row r="807" spans="10:11">
      <c r="J807" s="98"/>
      <c r="K807" s="98"/>
    </row>
    <row r="808" spans="10:11">
      <c r="J808" s="98"/>
      <c r="K808" s="98"/>
    </row>
    <row r="809" spans="10:11">
      <c r="J809" s="98"/>
      <c r="K809" s="98"/>
    </row>
    <row r="810" spans="10:11">
      <c r="J810" s="98"/>
      <c r="K810" s="98"/>
    </row>
    <row r="811" spans="10:11">
      <c r="J811" s="98"/>
      <c r="K811" s="98"/>
    </row>
    <row r="812" spans="10:11">
      <c r="J812" s="98"/>
      <c r="K812" s="98"/>
    </row>
    <row r="813" spans="10:11">
      <c r="J813" s="98"/>
      <c r="K813" s="98"/>
    </row>
    <row r="814" spans="10:11">
      <c r="J814" s="98"/>
    </row>
  </sheetData>
  <sortState xmlns:xlrd2="http://schemas.microsoft.com/office/spreadsheetml/2017/richdata2" ref="A2:H66">
    <sortCondition ref="A2:A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230213 Order Forbes Mineral Soi</vt:lpstr>
      <vt:lpstr>Data Summary</vt:lpstr>
      <vt:lpstr>data summary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DeltaQ</dc:creator>
  <cp:lastModifiedBy>Microsoft Office User</cp:lastModifiedBy>
  <dcterms:created xsi:type="dcterms:W3CDTF">2023-02-15T21:54:08Z</dcterms:created>
  <dcterms:modified xsi:type="dcterms:W3CDTF">2023-03-23T22:27:07Z</dcterms:modified>
</cp:coreProperties>
</file>