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ra\OneDrive\Documents\MUN\Thesis\"/>
    </mc:Choice>
  </mc:AlternateContent>
  <xr:revisionPtr revIDLastSave="0" documentId="13_ncr:1_{8D719A5D-0321-4604-8F15-BE5ED00CAC6B}" xr6:coauthVersionLast="47" xr6:coauthVersionMax="47" xr10:uidLastSave="{00000000-0000-0000-0000-000000000000}"/>
  <bookViews>
    <workbookView xWindow="-120" yWindow="-120" windowWidth="20730" windowHeight="11040" activeTab="1" xr2:uid="{20D1369D-D6AD-4E80-B6BB-EE177A88C2B6}"/>
  </bookViews>
  <sheets>
    <sheet name="GMNP (new)" sheetId="3" r:id="rId1"/>
    <sheet name="TNN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" l="1"/>
  <c r="W5" i="2"/>
  <c r="W6" i="2"/>
  <c r="W7" i="2"/>
  <c r="W8" i="2"/>
  <c r="W21" i="2"/>
  <c r="W3" i="2"/>
  <c r="W9" i="2"/>
  <c r="W10" i="2"/>
  <c r="W11" i="2"/>
  <c r="W12" i="2"/>
  <c r="W13" i="2"/>
  <c r="W14" i="2"/>
  <c r="W15" i="2"/>
  <c r="W16" i="2"/>
  <c r="W17" i="2"/>
  <c r="W18" i="2"/>
  <c r="W19" i="2"/>
  <c r="W20" i="2"/>
  <c r="W23" i="2"/>
  <c r="W24" i="2"/>
  <c r="W25" i="2"/>
  <c r="W26" i="2"/>
  <c r="W27" i="2"/>
  <c r="W28" i="2"/>
  <c r="W29" i="2"/>
  <c r="W30" i="2"/>
  <c r="W31" i="2"/>
  <c r="W32" i="2"/>
  <c r="W33" i="2"/>
  <c r="V11" i="2"/>
  <c r="V13" i="2"/>
  <c r="V15" i="2"/>
  <c r="V17" i="2"/>
  <c r="V19" i="2"/>
  <c r="V23" i="2"/>
  <c r="V29" i="2"/>
  <c r="V30" i="2"/>
  <c r="T10" i="2"/>
  <c r="T13" i="2"/>
  <c r="V3" i="2"/>
  <c r="T3" i="2"/>
  <c r="U3" i="2"/>
  <c r="U9" i="2"/>
  <c r="U13" i="2"/>
  <c r="U15" i="2"/>
  <c r="U17" i="2"/>
  <c r="U19" i="2"/>
  <c r="U23" i="2"/>
  <c r="U25" i="2"/>
  <c r="U28" i="2"/>
  <c r="U30" i="2"/>
  <c r="U31" i="2"/>
  <c r="S3" i="2"/>
  <c r="S10" i="2"/>
  <c r="S11" i="2"/>
  <c r="S13" i="2"/>
  <c r="S15" i="2"/>
  <c r="S17" i="2"/>
  <c r="S23" i="2"/>
  <c r="S26" i="2"/>
  <c r="S27" i="2"/>
  <c r="S28" i="2"/>
  <c r="S29" i="2"/>
  <c r="S30" i="2"/>
  <c r="S32" i="2"/>
  <c r="S33" i="2"/>
  <c r="R3" i="2"/>
  <c r="R10" i="2"/>
  <c r="R11" i="2"/>
  <c r="R13" i="2"/>
  <c r="R15" i="2"/>
  <c r="R17" i="2"/>
  <c r="R23" i="2"/>
  <c r="R26" i="2"/>
  <c r="R27" i="2"/>
  <c r="R28" i="2"/>
  <c r="R29" i="2"/>
  <c r="R30" i="2"/>
  <c r="R32" i="2"/>
  <c r="R33" i="2"/>
  <c r="Q3" i="2"/>
  <c r="Q10" i="2"/>
  <c r="Q11" i="2"/>
  <c r="Q13" i="2"/>
  <c r="Q15" i="2"/>
  <c r="Q17" i="2"/>
  <c r="Q23" i="2"/>
  <c r="Q26" i="2"/>
  <c r="Q27" i="2"/>
  <c r="Q28" i="2"/>
  <c r="Q29" i="2"/>
  <c r="Q30" i="2"/>
  <c r="Q32" i="2"/>
  <c r="Q33" i="2"/>
  <c r="P3" i="2"/>
  <c r="P10" i="2"/>
  <c r="P11" i="2"/>
  <c r="P13" i="2"/>
  <c r="P15" i="2"/>
  <c r="P17" i="2"/>
  <c r="P23" i="2"/>
  <c r="P25" i="2"/>
  <c r="P26" i="2"/>
  <c r="P27" i="2"/>
  <c r="P28" i="2"/>
  <c r="P29" i="2"/>
  <c r="P30" i="2"/>
  <c r="P32" i="2"/>
  <c r="P33" i="2"/>
  <c r="W2" i="2"/>
  <c r="U2" i="2"/>
  <c r="S2" i="2"/>
  <c r="R2" i="2"/>
  <c r="Q2" i="2"/>
  <c r="P2" i="2"/>
  <c r="P25" i="3"/>
  <c r="O10" i="3"/>
  <c r="O17" i="3"/>
  <c r="O23" i="3"/>
  <c r="O5" i="3"/>
  <c r="O6" i="3"/>
  <c r="O7" i="3"/>
  <c r="O8" i="3"/>
  <c r="O9" i="3"/>
  <c r="O11" i="3"/>
  <c r="O12" i="3"/>
  <c r="O13" i="3"/>
  <c r="O14" i="3"/>
  <c r="O15" i="3"/>
  <c r="O16" i="3"/>
  <c r="O18" i="3"/>
  <c r="O19" i="3"/>
  <c r="O20" i="3"/>
  <c r="O21" i="3"/>
  <c r="O22" i="3"/>
  <c r="O24" i="3"/>
  <c r="O25" i="3"/>
  <c r="O26" i="3"/>
  <c r="O27" i="3"/>
  <c r="O33" i="3" l="1"/>
  <c r="O4" i="3"/>
  <c r="O3" i="3"/>
  <c r="O2" i="3"/>
  <c r="O28" i="3"/>
  <c r="O29" i="3"/>
  <c r="O30" i="3"/>
  <c r="O31" i="3"/>
  <c r="O32" i="3"/>
  <c r="O34" i="3"/>
  <c r="O3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tc={B18EE892-EF08-465B-BEE0-204455420D2C}</author>
    <author>tc={E3561592-C853-4A23-A9B3-B77379E88264}</author>
    <author>tc={06E72788-00DB-4BB5-8C3F-74202796989B}</author>
    <author>tc={DF3CAAF3-4442-4EC3-8ED7-61A16A7DB45B}</author>
    <author>tc={98BF0D0B-1560-4707-80AD-97C21B3FF61B}</author>
    <author>tc={1FF1902C-875D-4601-8A90-3C08FA97339A}</author>
    <author>tc={58590B04-0DF5-4E06-8823-107D02E50304}</author>
    <author>tc={D5096569-3296-4E93-BAFC-35A9FC6397D5}</author>
    <author>tc={B7D6A12F-31E9-4B47-B87B-83521E0140E7}</author>
    <author>tc={352D80B9-7DBE-4447-8BAD-2AC34ABF2333}</author>
    <author>tc={040AA352-A749-4913-BCCB-DDCC9413D681}</author>
  </authors>
  <commentList>
    <comment ref="D3" authorId="0" shapeId="0" xr:uid="{B18EE892-EF08-465B-BEE0-204455420D2C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the repeated plots (i.e. surveyed regularly).</t>
      </text>
    </comment>
    <comment ref="D4" authorId="1" shapeId="0" xr:uid="{E3561592-C853-4A23-A9B3-B77379E8826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D6" authorId="2" shapeId="0" xr:uid="{06E72788-00DB-4BB5-8C3F-742027969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D10" authorId="3" shapeId="0" xr:uid="{DF3CAAF3-4442-4EC3-8ED7-61A16A7DB45B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Ln_142, Ln_146, &amp; Ln_165.</t>
      </text>
    </comment>
    <comment ref="D11" authorId="4" shapeId="0" xr:uid="{98BF0D0B-1560-4707-80AD-97C21B3FF61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D12" authorId="5" shapeId="0" xr:uid="{1FF1902C-875D-4601-8A90-3C08FA9733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D14" authorId="6" shapeId="0" xr:uid="{58590B04-0DF5-4E06-8823-107D02E5030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D17" authorId="7" shapeId="0" xr:uid="{D5096569-3296-4E93-BAFC-35A9FC6397D5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Ln_178, Ln_185, Ln_183, Ln_182, Ln_179</t>
      </text>
    </comment>
    <comment ref="D18" authorId="8" shapeId="0" xr:uid="{B7D6A12F-31E9-4B47-B87B-83521E0140E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D21" authorId="9" shapeId="0" xr:uid="{352D80B9-7DBE-4447-8BAD-2AC34ABF23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D23" authorId="10" shapeId="0" xr:uid="{040AA352-A749-4913-BCCB-DDCC9413D681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Ln_175, Ln_167, &amp; Ln_147.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Rachael Moran</author>
    <author>tc={9B790291-78B9-42FD-9AE6-6119ACDA16A8}</author>
    <author>tc={2F5A3934-8D98-4471-A715-ED1C6A28B81E}</author>
    <author>tc={8E550382-4C46-4C67-AEDE-5491F0F291D1}</author>
  </authors>
  <commentList>
    <comment ref="G5" authorId="0" shapeId="0" xr:uid="{F29C6C19-B305-4FB2-BD2F-886B3E05A93A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block 62 has no data
</t>
        </r>
      </text>
    </comment>
    <comment ref="G6" authorId="1" shapeId="0" xr:uid="{9B790291-78B9-42FD-9AE6-6119ACDA1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going to take an average between blocks 14 &amp; 47, but there is no data for block 47.</t>
      </text>
    </comment>
    <comment ref="G7" authorId="0" shapeId="0" xr:uid="{7072A994-801B-434B-ADDF-13D4866097AA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no data for block 62 or 63
</t>
        </r>
      </text>
    </comment>
    <comment ref="G21" authorId="2" shapeId="0" xr:uid="{2F5A3934-8D98-4471-A715-ED1C6A28B81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  <comment ref="G22" authorId="3" shapeId="0" xr:uid="{8E550382-4C46-4C67-AEDE-5491F0F291D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</commentList>
</comments>
</file>

<file path=xl/sharedStrings.xml><?xml version="1.0" encoding="utf-8"?>
<sst xmlns="http://schemas.openxmlformats.org/spreadsheetml/2006/main" count="278" uniqueCount="110">
  <si>
    <t>Park</t>
  </si>
  <si>
    <t>Plot</t>
  </si>
  <si>
    <t>Dist_Type</t>
  </si>
  <si>
    <t>GMNP</t>
  </si>
  <si>
    <t>Excl</t>
  </si>
  <si>
    <t>Insect</t>
  </si>
  <si>
    <t>Ctrl</t>
  </si>
  <si>
    <t>NA</t>
  </si>
  <si>
    <t>Mature</t>
  </si>
  <si>
    <t>Site</t>
  </si>
  <si>
    <t>Survey_Block</t>
  </si>
  <si>
    <t>Ls_15</t>
  </si>
  <si>
    <t>Ls_8</t>
  </si>
  <si>
    <t>Ls_5</t>
  </si>
  <si>
    <t>Ls_2</t>
  </si>
  <si>
    <t>Ln_193</t>
  </si>
  <si>
    <t>Ln_181</t>
  </si>
  <si>
    <t>Ln_169</t>
  </si>
  <si>
    <t>Ln_175</t>
  </si>
  <si>
    <t>Ln_168</t>
  </si>
  <si>
    <t>Ln_167</t>
  </si>
  <si>
    <t>Ln_164</t>
  </si>
  <si>
    <t>Ln_159</t>
  </si>
  <si>
    <t>Ln_153</t>
  </si>
  <si>
    <t>Ln_103</t>
  </si>
  <si>
    <t>Ln_110</t>
  </si>
  <si>
    <t>Ln_178</t>
  </si>
  <si>
    <t>Ln_185</t>
  </si>
  <si>
    <t>Ln_183</t>
  </si>
  <si>
    <t>Ln_182</t>
  </si>
  <si>
    <t>Ln_179</t>
  </si>
  <si>
    <t>Ln_147</t>
  </si>
  <si>
    <t>Density_2007_2009</t>
  </si>
  <si>
    <t>Density_2013</t>
  </si>
  <si>
    <t>Density_2014</t>
  </si>
  <si>
    <t>Density_2016</t>
  </si>
  <si>
    <t>Density_2017</t>
  </si>
  <si>
    <t>Density_2015</t>
  </si>
  <si>
    <t>Density_2018</t>
  </si>
  <si>
    <t>Density_2019</t>
  </si>
  <si>
    <t>Ln_142</t>
  </si>
  <si>
    <t>Ln_146</t>
  </si>
  <si>
    <t>Ln_165</t>
  </si>
  <si>
    <t>Average</t>
  </si>
  <si>
    <t>Density_2021</t>
  </si>
  <si>
    <t>Subplot_ID</t>
  </si>
  <si>
    <t>Disturbance</t>
  </si>
  <si>
    <t>Site_Type</t>
  </si>
  <si>
    <t>Ex_Ctrl</t>
  </si>
  <si>
    <t>B_Insect</t>
  </si>
  <si>
    <t>Novel</t>
  </si>
  <si>
    <t>A_Mature</t>
  </si>
  <si>
    <t>TN</t>
  </si>
  <si>
    <t>T23</t>
  </si>
  <si>
    <t>B69</t>
  </si>
  <si>
    <t>T24</t>
  </si>
  <si>
    <t>B73</t>
  </si>
  <si>
    <t>T26</t>
  </si>
  <si>
    <t>B77</t>
  </si>
  <si>
    <t>C_Fire</t>
  </si>
  <si>
    <t>take numbers from 68 &amp; 69</t>
  </si>
  <si>
    <t>T27</t>
  </si>
  <si>
    <t>B81</t>
  </si>
  <si>
    <t>take numbers from 74 &amp; 75</t>
  </si>
  <si>
    <t>T28</t>
  </si>
  <si>
    <t>B85</t>
  </si>
  <si>
    <t>take numbers from 14</t>
  </si>
  <si>
    <t>T29</t>
  </si>
  <si>
    <t>B89</t>
  </si>
  <si>
    <t>take numbers for 3 &amp; 74</t>
  </si>
  <si>
    <t>T30</t>
  </si>
  <si>
    <t>B93</t>
  </si>
  <si>
    <t>take numbers from 45 &amp; 2</t>
  </si>
  <si>
    <t>T32</t>
  </si>
  <si>
    <t>B97</t>
  </si>
  <si>
    <t>T33</t>
  </si>
  <si>
    <t>B101</t>
  </si>
  <si>
    <t>CTRL</t>
  </si>
  <si>
    <t>EX</t>
  </si>
  <si>
    <t>T19</t>
  </si>
  <si>
    <t>B126</t>
  </si>
  <si>
    <t>B130</t>
  </si>
  <si>
    <t>T20</t>
  </si>
  <si>
    <t>B134</t>
  </si>
  <si>
    <t>B138</t>
  </si>
  <si>
    <t>T21</t>
  </si>
  <si>
    <t>B142</t>
  </si>
  <si>
    <t>B146</t>
  </si>
  <si>
    <t>T22</t>
  </si>
  <si>
    <t>B150</t>
  </si>
  <si>
    <t>B154</t>
  </si>
  <si>
    <t>T25</t>
  </si>
  <si>
    <t>B158</t>
  </si>
  <si>
    <t>B165</t>
  </si>
  <si>
    <t>T31</t>
  </si>
  <si>
    <t>B166</t>
  </si>
  <si>
    <t>take numbers from 57 &amp;61</t>
  </si>
  <si>
    <t>B167</t>
  </si>
  <si>
    <t>T34</t>
  </si>
  <si>
    <t>B174</t>
  </si>
  <si>
    <t>B175</t>
  </si>
  <si>
    <t>Area (km^2)</t>
  </si>
  <si>
    <t>2014_den</t>
  </si>
  <si>
    <t>2015_den</t>
  </si>
  <si>
    <t>2017_den</t>
  </si>
  <si>
    <t>2018-de</t>
  </si>
  <si>
    <t>2019-den</t>
  </si>
  <si>
    <t>2021-den</t>
  </si>
  <si>
    <t>2020-den</t>
  </si>
  <si>
    <t>Average_Density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</si>
</sst>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rgb="FFB6D7A8"/>
      </patternFill>
    </fill>
    <fill>
      <patternFill patternType="solid">
        <fgColor theme="8" tint="0.79998168889431442"/>
        <bgColor rgb="FFD9E2F3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theme="9" tint="0.59999389629810485"/>
        <bgColor rgb="FFD9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13" borderId="2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3" xfId="0" applyBorder="1"/>
    <xf numFmtId="0" fontId="0" fillId="14" borderId="8" xfId="0" applyFill="1" applyBorder="1"/>
    <xf numFmtId="0" fontId="0" fillId="15" borderId="8" xfId="0" applyFill="1" applyBorder="1"/>
    <xf numFmtId="0" fontId="0" fillId="14" borderId="8" xfId="0" applyFill="1" applyBorder="1" applyAlignment="1">
      <alignment horizontal="center"/>
    </xf>
    <xf numFmtId="0" fontId="0" fillId="16" borderId="8" xfId="0" applyFill="1" applyBorder="1"/>
    <xf numFmtId="0" fontId="0" fillId="16" borderId="8" xfId="0" applyFill="1" applyBorder="1" applyAlignment="1">
      <alignment horizontal="center"/>
    </xf>
    <xf numFmtId="0" fontId="0" fillId="16" borderId="3" xfId="0" applyFill="1" applyBorder="1"/>
    <xf numFmtId="0" fontId="0" fillId="16" borderId="3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7" borderId="8" xfId="0" applyFill="1" applyBorder="1"/>
    <xf numFmtId="0" fontId="0" fillId="17" borderId="8" xfId="0" applyFill="1" applyBorder="1" applyAlignment="1">
      <alignment horizontal="center"/>
    </xf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17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ael Moran" id="{18850B25-B736-4987-9E68-58D549BA9BFF}" userId="68b0144e6cb880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3-22T23:25:55.50" personId="{18850B25-B736-4987-9E68-58D549BA9BFF}" id="{B18EE892-EF08-465B-BEE0-204455420D2C}">
    <text>One of the repeated plots (i.e. surveyed regularly).</text>
  </threadedComment>
  <threadedComment ref="D4" dT="2023-03-22T23:30:02.07" personId="{18850B25-B736-4987-9E68-58D549BA9BFF}" id="{E3561592-C853-4A23-A9B3-B77379E88264}">
    <text>Repeated plot.</text>
  </threadedComment>
  <threadedComment ref="D6" dT="2023-03-22T23:37:23.59" personId="{18850B25-B736-4987-9E68-58D549BA9BFF}" id="{06E72788-00DB-4BB5-8C3F-74202796989B}">
    <text>Repeated plot.</text>
  </threadedComment>
  <threadedComment ref="D10" dT="2023-03-23T16:56:57.60" personId="{18850B25-B736-4987-9E68-58D549BA9BFF}" id="{DF3CAAF3-4442-4EC3-8ED7-61A16A7DB45B}">
    <text>Will be calculated from densities of Ln_142, Ln_146, &amp; Ln_165.</text>
  </threadedComment>
  <threadedComment ref="D11" dT="2023-04-03T19:23:33.09" personId="{18850B25-B736-4987-9E68-58D549BA9BFF}" id="{98BF0D0B-1560-4707-80AD-97C21B3FF61B}">
    <text>Repeated block.</text>
  </threadedComment>
  <threadedComment ref="D12" dT="2023-03-22T23:49:36.10" personId="{18850B25-B736-4987-9E68-58D549BA9BFF}" id="{1FF1902C-875D-4601-8A90-3C08FA97339A}">
    <text>Repeated block.</text>
  </threadedComment>
  <threadedComment ref="D14" dT="2023-03-22T23:52:06.20" personId="{18850B25-B736-4987-9E68-58D549BA9BFF}" id="{58590B04-0DF5-4E06-8823-107D02E50304}">
    <text>Repeated block.</text>
  </threadedComment>
  <threadedComment ref="D17" dT="2023-03-23T17:02:22.42" personId="{18850B25-B736-4987-9E68-58D549BA9BFF}" id="{D5096569-3296-4E93-BAFC-35A9FC6397D5}">
    <text>Will be calculated from densities of Ln_178, Ln_185, Ln_183, Ln_182, Ln_179</text>
  </threadedComment>
  <threadedComment ref="D18" dT="2023-03-22T23:59:49.54" personId="{18850B25-B736-4987-9E68-58D549BA9BFF}" id="{B7D6A12F-31E9-4B47-B87B-83521E0140E7}">
    <text>Repeated block.</text>
  </threadedComment>
  <threadedComment ref="D21" dT="2023-03-23T00:00:43.44" personId="{18850B25-B736-4987-9E68-58D549BA9BFF}" id="{352D80B9-7DBE-4447-8BAD-2AC34ABF2333}">
    <text>Repeated block.</text>
  </threadedComment>
  <threadedComment ref="D23" dT="2023-03-23T17:44:22.28" personId="{18850B25-B736-4987-9E68-58D549BA9BFF}" id="{040AA352-A749-4913-BCCB-DDCC9413D681}">
    <text>Will be calculated from densities of Ln_175, Ln_167, &amp; Ln_147.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6" dT="2023-04-03T17:55:24.80" personId="{18850B25-B736-4987-9E68-58D549BA9BFF}" id="{9B790291-78B9-42FD-9AE6-6119ACDA16A8}">
    <text>I was going to take an average between blocks 14 &amp; 47, but there is no data for block 47.</text>
  </threadedComment>
  <threadedComment ref="G21" dT="2023-04-03T18:06:51.19" personId="{18850B25-B736-4987-9E68-58D549BA9BFF}" id="{2F5A3934-8D98-4471-A715-ED1C6A28B81E}">
    <text>No data for blocks 58 or 60</text>
  </threadedComment>
  <threadedComment ref="G22" dT="2023-04-03T18:06:51.19" personId="{18850B25-B736-4987-9E68-58D549BA9BFF}" id="{8E550382-4C46-4C67-AEDE-5491F0F291D1}">
    <text>No data for blocks 58 or 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0861-A06A-49D2-B68B-FFC5DACE85A4}">
  <dimension ref="A1:P35"/>
  <sheetViews>
    <sheetView workbookViewId="0">
      <pane ySplit="1" topLeftCell="A7" activePane="bottomLeft" state="frozen"/>
      <selection activeCell="C1" sqref="C1"/>
      <selection pane="bottomLeft" activeCell="E14" sqref="E5:E14"/>
    </sheetView>
  </sheetViews>
  <sheetFormatPr defaultRowHeight="15" x14ac:dyDescent="0.25"/>
  <cols>
    <col min="4" max="4" width="18.7109375" customWidth="1"/>
    <col min="5" max="5" width="15" customWidth="1"/>
    <col min="6" max="6" width="16.7109375" customWidth="1"/>
    <col min="7" max="8" width="15" customWidth="1"/>
    <col min="9" max="10" width="20.5703125" customWidth="1"/>
    <col min="11" max="11" width="15" customWidth="1"/>
    <col min="12" max="12" width="15.42578125" customWidth="1"/>
    <col min="13" max="14" width="14.42578125" customWidth="1"/>
    <col min="15" max="15" width="14.7109375" style="28" customWidth="1"/>
  </cols>
  <sheetData>
    <row r="1" spans="1:15" x14ac:dyDescent="0.25">
      <c r="A1" s="8" t="s">
        <v>9</v>
      </c>
      <c r="B1" s="1" t="s">
        <v>0</v>
      </c>
      <c r="C1" s="1" t="s">
        <v>1</v>
      </c>
      <c r="D1" s="1" t="s">
        <v>10</v>
      </c>
      <c r="E1" s="9" t="s">
        <v>2</v>
      </c>
      <c r="F1" s="9" t="s">
        <v>32</v>
      </c>
      <c r="G1" s="9" t="s">
        <v>33</v>
      </c>
      <c r="H1" s="9" t="s">
        <v>34</v>
      </c>
      <c r="I1" s="1" t="s">
        <v>37</v>
      </c>
      <c r="J1" s="1" t="s">
        <v>35</v>
      </c>
      <c r="K1" s="1" t="s">
        <v>36</v>
      </c>
      <c r="L1" s="1" t="s">
        <v>38</v>
      </c>
      <c r="M1" s="1" t="s">
        <v>39</v>
      </c>
      <c r="N1" s="21" t="s">
        <v>44</v>
      </c>
      <c r="O1" s="27" t="s">
        <v>43</v>
      </c>
    </row>
    <row r="2" spans="1:15" x14ac:dyDescent="0.25">
      <c r="A2" s="2">
        <v>1</v>
      </c>
      <c r="B2" s="2" t="s">
        <v>3</v>
      </c>
      <c r="C2" s="2" t="s">
        <v>4</v>
      </c>
      <c r="D2" s="2" t="s">
        <v>24</v>
      </c>
      <c r="E2" s="5" t="s">
        <v>5</v>
      </c>
      <c r="F2" s="5">
        <v>0</v>
      </c>
      <c r="G2" s="5">
        <v>0</v>
      </c>
      <c r="H2" s="5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8">
        <f>AVERAGE(F2:N2)</f>
        <v>0</v>
      </c>
    </row>
    <row r="3" spans="1:15" x14ac:dyDescent="0.25">
      <c r="A3" s="2">
        <v>1</v>
      </c>
      <c r="B3" s="2" t="s">
        <v>3</v>
      </c>
      <c r="C3" s="2" t="s">
        <v>6</v>
      </c>
      <c r="D3" s="2" t="s">
        <v>24</v>
      </c>
      <c r="E3" s="5" t="s">
        <v>5</v>
      </c>
      <c r="F3" s="5">
        <v>8.5</v>
      </c>
      <c r="G3" s="5">
        <v>20.9</v>
      </c>
      <c r="H3" s="5">
        <v>6.1</v>
      </c>
      <c r="I3" s="22">
        <v>2.4</v>
      </c>
      <c r="J3" s="22">
        <v>6.6</v>
      </c>
      <c r="K3" s="22">
        <v>2.9</v>
      </c>
      <c r="L3" s="22">
        <v>1.7</v>
      </c>
      <c r="M3" s="22">
        <v>12.2</v>
      </c>
      <c r="N3" s="22">
        <v>8.52</v>
      </c>
      <c r="O3" s="28">
        <f>AVERAGE(F3:N3)</f>
        <v>7.7577777777777772</v>
      </c>
    </row>
    <row r="4" spans="1:15" x14ac:dyDescent="0.25">
      <c r="A4" s="2">
        <v>2</v>
      </c>
      <c r="B4" s="2" t="s">
        <v>3</v>
      </c>
      <c r="C4" s="2" t="s">
        <v>7</v>
      </c>
      <c r="D4" s="2" t="s">
        <v>19</v>
      </c>
      <c r="E4" s="5" t="s">
        <v>5</v>
      </c>
      <c r="F4" s="5">
        <v>5.0999999999999996</v>
      </c>
      <c r="G4" s="5">
        <v>3.6</v>
      </c>
      <c r="H4" s="5">
        <v>2.2999999999999998</v>
      </c>
      <c r="I4" s="22">
        <v>2.6</v>
      </c>
      <c r="J4" s="22">
        <v>1.7</v>
      </c>
      <c r="K4" s="22">
        <v>0.6</v>
      </c>
      <c r="L4" s="22">
        <v>0.4</v>
      </c>
      <c r="M4" s="22">
        <v>0.9</v>
      </c>
      <c r="N4" s="22">
        <v>1.7</v>
      </c>
      <c r="O4" s="28">
        <f>AVERAGE(F4:N4)</f>
        <v>2.0999999999999996</v>
      </c>
    </row>
    <row r="5" spans="1:15" x14ac:dyDescent="0.25">
      <c r="A5" s="2">
        <v>3</v>
      </c>
      <c r="B5" s="2" t="s">
        <v>3</v>
      </c>
      <c r="C5" s="2" t="s">
        <v>7</v>
      </c>
      <c r="D5" s="2" t="s">
        <v>14</v>
      </c>
      <c r="E5" s="5" t="s">
        <v>5</v>
      </c>
      <c r="F5" s="5"/>
      <c r="G5" s="5"/>
      <c r="H5" s="5"/>
      <c r="I5" s="22">
        <v>6.87</v>
      </c>
      <c r="J5" s="22"/>
      <c r="K5" s="22">
        <v>3.68</v>
      </c>
      <c r="L5" s="22"/>
      <c r="M5" s="22">
        <v>1.96</v>
      </c>
      <c r="N5" s="22"/>
      <c r="O5" s="28">
        <f t="shared" ref="O5:O27" si="0">AVERAGE(F5:N5)</f>
        <v>4.1700000000000008</v>
      </c>
    </row>
    <row r="6" spans="1:15" x14ac:dyDescent="0.25">
      <c r="A6" s="2">
        <v>4</v>
      </c>
      <c r="B6" s="2" t="s">
        <v>3</v>
      </c>
      <c r="C6" s="2" t="s">
        <v>7</v>
      </c>
      <c r="D6" s="2" t="s">
        <v>18</v>
      </c>
      <c r="E6" s="5" t="s">
        <v>5</v>
      </c>
      <c r="F6" s="22">
        <v>4.5</v>
      </c>
      <c r="G6" s="22">
        <v>1.7</v>
      </c>
      <c r="H6" s="22">
        <v>3.5</v>
      </c>
      <c r="I6" s="22">
        <v>2.1</v>
      </c>
      <c r="J6" s="22">
        <v>0.5</v>
      </c>
      <c r="K6" s="22">
        <v>0.7</v>
      </c>
      <c r="L6" s="22">
        <v>1.2</v>
      </c>
      <c r="M6" s="22">
        <v>0.2</v>
      </c>
      <c r="N6" s="22">
        <v>0.94</v>
      </c>
      <c r="O6" s="28">
        <f t="shared" si="0"/>
        <v>1.704444444444444</v>
      </c>
    </row>
    <row r="7" spans="1:15" x14ac:dyDescent="0.25">
      <c r="A7" s="2">
        <v>5</v>
      </c>
      <c r="B7" s="2" t="s">
        <v>3</v>
      </c>
      <c r="C7" s="2" t="s">
        <v>4</v>
      </c>
      <c r="D7" s="2" t="s">
        <v>13</v>
      </c>
      <c r="E7" s="5" t="s">
        <v>5</v>
      </c>
      <c r="F7" s="5">
        <v>0</v>
      </c>
      <c r="G7" s="5">
        <v>0</v>
      </c>
      <c r="H7" s="5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8">
        <f t="shared" si="0"/>
        <v>0</v>
      </c>
    </row>
    <row r="8" spans="1:15" x14ac:dyDescent="0.25">
      <c r="A8" s="2">
        <v>5</v>
      </c>
      <c r="B8" s="2" t="s">
        <v>3</v>
      </c>
      <c r="C8" s="2" t="s">
        <v>6</v>
      </c>
      <c r="D8" s="2" t="s">
        <v>13</v>
      </c>
      <c r="E8" s="5" t="s">
        <v>5</v>
      </c>
      <c r="F8" s="5"/>
      <c r="G8" s="5"/>
      <c r="H8" s="5"/>
      <c r="I8" s="22">
        <v>5.34</v>
      </c>
      <c r="J8" s="22"/>
      <c r="K8" s="22">
        <v>1.94</v>
      </c>
      <c r="L8" s="22"/>
      <c r="M8" s="22">
        <v>1.7</v>
      </c>
      <c r="N8" s="22"/>
      <c r="O8" s="28">
        <f t="shared" si="0"/>
        <v>2.9933333333333327</v>
      </c>
    </row>
    <row r="9" spans="1:15" x14ac:dyDescent="0.25">
      <c r="A9" s="3">
        <v>6</v>
      </c>
      <c r="B9" s="3" t="s">
        <v>3</v>
      </c>
      <c r="C9" s="3" t="s">
        <v>7</v>
      </c>
      <c r="D9" s="3" t="s">
        <v>11</v>
      </c>
      <c r="E9" s="5" t="s">
        <v>5</v>
      </c>
      <c r="F9" s="5"/>
      <c r="G9" s="5"/>
      <c r="H9" s="5"/>
      <c r="I9" s="22"/>
      <c r="J9" s="22"/>
      <c r="K9" s="22"/>
      <c r="L9" s="22"/>
      <c r="M9" s="22">
        <v>0</v>
      </c>
      <c r="N9" s="22"/>
      <c r="O9" s="28">
        <f t="shared" si="0"/>
        <v>0</v>
      </c>
    </row>
    <row r="10" spans="1:15" x14ac:dyDescent="0.25">
      <c r="A10" s="10">
        <v>7</v>
      </c>
      <c r="B10" s="10" t="s">
        <v>3</v>
      </c>
      <c r="C10" s="10" t="s">
        <v>7</v>
      </c>
      <c r="D10" s="10" t="s">
        <v>22</v>
      </c>
      <c r="E10" s="11" t="s">
        <v>5</v>
      </c>
      <c r="F10" s="11"/>
      <c r="G10" s="11"/>
      <c r="H10" s="11"/>
      <c r="I10" s="23"/>
      <c r="J10" s="23"/>
      <c r="K10" s="23"/>
      <c r="L10" s="23"/>
      <c r="M10" s="23"/>
      <c r="N10" s="23"/>
      <c r="O10" s="28">
        <f>AVERAGE(F25:N25,F26:N26,F27:N28)</f>
        <v>4.1974074074074075</v>
      </c>
    </row>
    <row r="11" spans="1:15" x14ac:dyDescent="0.25">
      <c r="A11" s="2">
        <v>8</v>
      </c>
      <c r="B11" s="2" t="s">
        <v>3</v>
      </c>
      <c r="C11" s="2" t="s">
        <v>7</v>
      </c>
      <c r="D11" s="2" t="s">
        <v>23</v>
      </c>
      <c r="E11" s="5" t="s">
        <v>5</v>
      </c>
      <c r="F11" s="5">
        <v>6.3</v>
      </c>
      <c r="G11" s="5">
        <v>4.2</v>
      </c>
      <c r="H11" s="5">
        <v>4.4000000000000004</v>
      </c>
      <c r="I11" s="22">
        <v>2.6</v>
      </c>
      <c r="J11" s="22">
        <v>0.5</v>
      </c>
      <c r="K11" s="22">
        <v>0.8</v>
      </c>
      <c r="L11" s="22">
        <v>0.5</v>
      </c>
      <c r="M11" s="22">
        <v>0.8</v>
      </c>
      <c r="N11" s="22">
        <v>0.78</v>
      </c>
      <c r="O11" s="28">
        <f t="shared" si="0"/>
        <v>2.3200000000000003</v>
      </c>
    </row>
    <row r="12" spans="1:15" x14ac:dyDescent="0.25">
      <c r="A12" s="2">
        <v>9</v>
      </c>
      <c r="B12" s="2" t="s">
        <v>3</v>
      </c>
      <c r="C12" s="2" t="s">
        <v>7</v>
      </c>
      <c r="D12" s="2" t="s">
        <v>21</v>
      </c>
      <c r="E12" s="5" t="s">
        <v>5</v>
      </c>
      <c r="F12" s="5">
        <v>5.0999999999999996</v>
      </c>
      <c r="G12" s="5">
        <v>10.6</v>
      </c>
      <c r="H12" s="5">
        <v>5.3</v>
      </c>
      <c r="I12" s="22">
        <v>1.5</v>
      </c>
      <c r="J12" s="22">
        <v>4</v>
      </c>
      <c r="K12" s="22">
        <v>1.3</v>
      </c>
      <c r="L12" s="22">
        <v>2.2999999999999998</v>
      </c>
      <c r="M12" s="22">
        <v>2.5</v>
      </c>
      <c r="N12" s="22">
        <v>0.76</v>
      </c>
      <c r="O12" s="28">
        <f t="shared" si="0"/>
        <v>3.7066666666666666</v>
      </c>
    </row>
    <row r="13" spans="1:15" x14ac:dyDescent="0.25">
      <c r="A13" s="2">
        <v>10</v>
      </c>
      <c r="B13" s="2" t="s">
        <v>3</v>
      </c>
      <c r="C13" s="2" t="s">
        <v>7</v>
      </c>
      <c r="D13" s="2" t="s">
        <v>21</v>
      </c>
      <c r="E13" s="5" t="s">
        <v>5</v>
      </c>
      <c r="F13" s="5">
        <v>5.0999999999999996</v>
      </c>
      <c r="G13" s="5">
        <v>10.6</v>
      </c>
      <c r="H13" s="5">
        <v>5.3</v>
      </c>
      <c r="I13" s="22">
        <v>1.5</v>
      </c>
      <c r="J13" s="22">
        <v>4</v>
      </c>
      <c r="K13" s="22">
        <v>1.3</v>
      </c>
      <c r="L13" s="22">
        <v>2.2999999999999998</v>
      </c>
      <c r="M13" s="22">
        <v>2.5</v>
      </c>
      <c r="N13" s="22">
        <v>0.76</v>
      </c>
      <c r="O13" s="28">
        <f t="shared" si="0"/>
        <v>3.7066666666666666</v>
      </c>
    </row>
    <row r="14" spans="1:15" x14ac:dyDescent="0.25">
      <c r="A14" s="2">
        <v>11</v>
      </c>
      <c r="B14" s="2" t="s">
        <v>3</v>
      </c>
      <c r="C14" s="2" t="s">
        <v>7</v>
      </c>
      <c r="D14" s="2" t="s">
        <v>19</v>
      </c>
      <c r="E14" s="5" t="s">
        <v>5</v>
      </c>
      <c r="F14" s="5">
        <v>5.0999999999999996</v>
      </c>
      <c r="G14" s="5">
        <v>3.6</v>
      </c>
      <c r="H14" s="5">
        <v>2.2999999999999998</v>
      </c>
      <c r="I14" s="22">
        <v>2.6</v>
      </c>
      <c r="J14" s="22">
        <v>1.7</v>
      </c>
      <c r="K14" s="22">
        <v>0.6</v>
      </c>
      <c r="L14" s="22">
        <v>0.4</v>
      </c>
      <c r="M14" s="22">
        <v>0.9</v>
      </c>
      <c r="N14" s="22">
        <v>1.7</v>
      </c>
      <c r="O14" s="28">
        <f t="shared" si="0"/>
        <v>2.0999999999999996</v>
      </c>
    </row>
    <row r="15" spans="1:15" x14ac:dyDescent="0.25">
      <c r="A15" s="2">
        <v>12</v>
      </c>
      <c r="B15" s="2" t="s">
        <v>3</v>
      </c>
      <c r="C15" s="2" t="s">
        <v>7</v>
      </c>
      <c r="D15" s="2" t="s">
        <v>20</v>
      </c>
      <c r="E15" s="5" t="s">
        <v>5</v>
      </c>
      <c r="F15" s="5"/>
      <c r="G15" s="5"/>
      <c r="H15" s="5"/>
      <c r="I15" s="22">
        <v>2.89</v>
      </c>
      <c r="J15" s="22"/>
      <c r="K15" s="22"/>
      <c r="L15" s="22"/>
      <c r="M15" s="22"/>
      <c r="N15" s="22"/>
      <c r="O15" s="28">
        <f t="shared" si="0"/>
        <v>2.89</v>
      </c>
    </row>
    <row r="16" spans="1:15" x14ac:dyDescent="0.25">
      <c r="A16" s="4">
        <v>13</v>
      </c>
      <c r="B16" s="4" t="s">
        <v>3</v>
      </c>
      <c r="C16" s="4" t="s">
        <v>4</v>
      </c>
      <c r="D16" s="4" t="s">
        <v>16</v>
      </c>
      <c r="E16" s="6" t="s">
        <v>8</v>
      </c>
      <c r="F16" s="6">
        <v>0</v>
      </c>
      <c r="G16" s="6">
        <v>0</v>
      </c>
      <c r="H16" s="6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8">
        <f t="shared" si="0"/>
        <v>0</v>
      </c>
    </row>
    <row r="17" spans="1:16" x14ac:dyDescent="0.25">
      <c r="A17" s="12">
        <v>13</v>
      </c>
      <c r="B17" s="12" t="s">
        <v>3</v>
      </c>
      <c r="C17" s="12" t="s">
        <v>6</v>
      </c>
      <c r="D17" s="12" t="s">
        <v>16</v>
      </c>
      <c r="E17" s="13" t="s">
        <v>8</v>
      </c>
      <c r="F17" s="13"/>
      <c r="G17" s="13"/>
      <c r="H17" s="13"/>
      <c r="I17" s="23"/>
      <c r="J17" s="23"/>
      <c r="K17" s="23"/>
      <c r="L17" s="23"/>
      <c r="M17" s="23"/>
      <c r="N17" s="23"/>
      <c r="O17" s="28">
        <f>AVERAGE(I29,K31)</f>
        <v>1.31</v>
      </c>
    </row>
    <row r="18" spans="1:16" x14ac:dyDescent="0.25">
      <c r="A18" s="4">
        <v>14</v>
      </c>
      <c r="B18" s="4" t="s">
        <v>3</v>
      </c>
      <c r="C18" s="4" t="s">
        <v>7</v>
      </c>
      <c r="D18" s="4" t="s">
        <v>12</v>
      </c>
      <c r="E18" s="6" t="s">
        <v>8</v>
      </c>
      <c r="F18" s="6">
        <v>8.1999999999999993</v>
      </c>
      <c r="G18" s="6">
        <v>2</v>
      </c>
      <c r="H18" s="6">
        <v>1.5</v>
      </c>
      <c r="I18" s="24">
        <v>4.5</v>
      </c>
      <c r="J18" s="24">
        <v>1.7</v>
      </c>
      <c r="K18" s="24">
        <v>0.7</v>
      </c>
      <c r="L18" s="24">
        <v>1.5</v>
      </c>
      <c r="M18" s="24">
        <v>2.7</v>
      </c>
      <c r="N18" s="24">
        <v>1.25</v>
      </c>
      <c r="O18" s="28">
        <f t="shared" si="0"/>
        <v>2.6722222222222221</v>
      </c>
    </row>
    <row r="19" spans="1:16" x14ac:dyDescent="0.25">
      <c r="A19" s="4">
        <v>15</v>
      </c>
      <c r="B19" s="4" t="s">
        <v>3</v>
      </c>
      <c r="C19" s="4" t="s">
        <v>7</v>
      </c>
      <c r="D19" s="4" t="s">
        <v>11</v>
      </c>
      <c r="E19" s="6" t="s">
        <v>8</v>
      </c>
      <c r="F19" s="6"/>
      <c r="G19" s="6"/>
      <c r="H19" s="6"/>
      <c r="I19" s="24"/>
      <c r="J19" s="24"/>
      <c r="K19" s="24"/>
      <c r="L19" s="24"/>
      <c r="M19" s="24">
        <v>0</v>
      </c>
      <c r="N19" s="24"/>
      <c r="O19" s="28">
        <f t="shared" si="0"/>
        <v>0</v>
      </c>
    </row>
    <row r="20" spans="1:16" x14ac:dyDescent="0.25">
      <c r="A20" s="4">
        <v>16</v>
      </c>
      <c r="B20" s="4" t="s">
        <v>3</v>
      </c>
      <c r="C20" s="4" t="s">
        <v>7</v>
      </c>
      <c r="D20" s="4" t="s">
        <v>23</v>
      </c>
      <c r="E20" s="6" t="s">
        <v>8</v>
      </c>
      <c r="F20" s="26">
        <v>6.3</v>
      </c>
      <c r="G20" s="26">
        <v>4.2</v>
      </c>
      <c r="H20" s="26">
        <v>4.4000000000000004</v>
      </c>
      <c r="I20" s="24">
        <v>2.6</v>
      </c>
      <c r="J20" s="24">
        <v>0.5</v>
      </c>
      <c r="K20" s="24">
        <v>0.8</v>
      </c>
      <c r="L20" s="24">
        <v>0.5</v>
      </c>
      <c r="M20" s="24">
        <v>0.8</v>
      </c>
      <c r="N20" s="24">
        <v>0.78</v>
      </c>
      <c r="O20" s="28">
        <f t="shared" si="0"/>
        <v>2.3200000000000003</v>
      </c>
    </row>
    <row r="21" spans="1:16" x14ac:dyDescent="0.25">
      <c r="A21" s="4">
        <v>17</v>
      </c>
      <c r="B21" s="4" t="s">
        <v>3</v>
      </c>
      <c r="C21" s="4" t="s">
        <v>7</v>
      </c>
      <c r="D21" s="4" t="s">
        <v>25</v>
      </c>
      <c r="E21" s="6" t="s">
        <v>8</v>
      </c>
      <c r="F21" s="6">
        <v>3.9</v>
      </c>
      <c r="G21" s="6">
        <v>7</v>
      </c>
      <c r="H21" s="6">
        <v>2.4</v>
      </c>
      <c r="I21" s="24">
        <v>3.4</v>
      </c>
      <c r="J21" s="24">
        <v>5.3</v>
      </c>
      <c r="K21" s="24">
        <v>4.0999999999999996</v>
      </c>
      <c r="L21" s="24">
        <v>4.5999999999999996</v>
      </c>
      <c r="M21" s="24">
        <v>3.6</v>
      </c>
      <c r="N21" s="24">
        <v>2.17</v>
      </c>
      <c r="O21" s="28">
        <f t="shared" si="0"/>
        <v>4.0522222222222233</v>
      </c>
    </row>
    <row r="22" spans="1:16" x14ac:dyDescent="0.25">
      <c r="A22" s="4">
        <v>18</v>
      </c>
      <c r="B22" s="4" t="s">
        <v>3</v>
      </c>
      <c r="C22" s="4" t="s">
        <v>7</v>
      </c>
      <c r="D22" s="6" t="s">
        <v>15</v>
      </c>
      <c r="E22" s="4" t="s">
        <v>8</v>
      </c>
      <c r="F22" s="4"/>
      <c r="G22" s="4"/>
      <c r="H22" s="4"/>
      <c r="I22" s="24">
        <v>4.92</v>
      </c>
      <c r="J22" s="24"/>
      <c r="K22" s="24">
        <v>4.25</v>
      </c>
      <c r="L22" s="24"/>
      <c r="M22" s="24">
        <v>5.59</v>
      </c>
      <c r="N22" s="24"/>
      <c r="O22" s="28">
        <f t="shared" si="0"/>
        <v>4.92</v>
      </c>
    </row>
    <row r="23" spans="1:16" x14ac:dyDescent="0.25">
      <c r="A23" s="12">
        <v>35</v>
      </c>
      <c r="B23" s="12" t="s">
        <v>3</v>
      </c>
      <c r="C23" s="12" t="s">
        <v>7</v>
      </c>
      <c r="D23" s="13" t="s">
        <v>17</v>
      </c>
      <c r="E23" s="12" t="s">
        <v>8</v>
      </c>
      <c r="F23" s="12"/>
      <c r="G23" s="12"/>
      <c r="H23" s="12"/>
      <c r="I23" s="23"/>
      <c r="J23" s="23"/>
      <c r="K23" s="23"/>
      <c r="L23" s="23"/>
      <c r="M23" s="23"/>
      <c r="N23" s="23"/>
      <c r="O23" s="28">
        <f>AVERAGE(F33:N33,I34)</f>
        <v>1.8229999999999997</v>
      </c>
    </row>
    <row r="24" spans="1:16" x14ac:dyDescent="0.25">
      <c r="A24" s="14">
        <v>36</v>
      </c>
      <c r="B24" s="15" t="s">
        <v>3</v>
      </c>
      <c r="C24" s="15" t="s">
        <v>7</v>
      </c>
      <c r="D24" s="16" t="s">
        <v>20</v>
      </c>
      <c r="E24" s="20" t="s">
        <v>5</v>
      </c>
      <c r="F24" s="20"/>
      <c r="G24" s="20"/>
      <c r="H24" s="20"/>
      <c r="I24" s="22">
        <v>2.89</v>
      </c>
      <c r="J24" s="22"/>
      <c r="K24" s="22"/>
      <c r="L24" s="22"/>
      <c r="M24" s="22"/>
      <c r="N24" s="22"/>
      <c r="O24" s="28">
        <f t="shared" si="0"/>
        <v>2.89</v>
      </c>
    </row>
    <row r="25" spans="1:16" x14ac:dyDescent="0.25">
      <c r="A25" s="17"/>
      <c r="B25" s="17"/>
      <c r="C25" s="17"/>
      <c r="D25" s="19" t="s">
        <v>40</v>
      </c>
      <c r="E25" s="17"/>
      <c r="F25" s="25">
        <v>13.5</v>
      </c>
      <c r="G25" s="25">
        <v>8.3000000000000007</v>
      </c>
      <c r="H25" s="25">
        <v>5.9</v>
      </c>
      <c r="I25" s="25">
        <v>8.3000000000000007</v>
      </c>
      <c r="J25" s="25">
        <v>4.4000000000000004</v>
      </c>
      <c r="K25" s="25">
        <v>2.7</v>
      </c>
      <c r="L25" s="25">
        <v>0.7</v>
      </c>
      <c r="M25" s="25">
        <v>5.4</v>
      </c>
      <c r="N25" s="25">
        <v>0.98</v>
      </c>
      <c r="O25" s="28">
        <f t="shared" si="0"/>
        <v>5.5755555555555558</v>
      </c>
      <c r="P25" s="28">
        <f>AVERAGE(O25:O27)</f>
        <v>4.1974074074074075</v>
      </c>
    </row>
    <row r="26" spans="1:16" x14ac:dyDescent="0.25">
      <c r="A26" s="17"/>
      <c r="B26" s="17"/>
      <c r="C26" s="17"/>
      <c r="D26" s="18" t="s">
        <v>41</v>
      </c>
      <c r="E26" s="17"/>
      <c r="F26" s="25">
        <v>7.1</v>
      </c>
      <c r="G26" s="25">
        <v>15.7</v>
      </c>
      <c r="H26" s="25">
        <v>2.6</v>
      </c>
      <c r="I26" s="25">
        <v>0.5</v>
      </c>
      <c r="J26" s="25">
        <v>3.4</v>
      </c>
      <c r="K26" s="25">
        <v>0.3</v>
      </c>
      <c r="L26" s="25">
        <v>0.5</v>
      </c>
      <c r="M26" s="25">
        <v>0</v>
      </c>
      <c r="N26" s="25">
        <v>2.35</v>
      </c>
      <c r="O26" s="28">
        <f t="shared" si="0"/>
        <v>3.6055555555555552</v>
      </c>
    </row>
    <row r="27" spans="1:16" x14ac:dyDescent="0.25">
      <c r="A27" s="17"/>
      <c r="B27" s="17"/>
      <c r="C27" s="17"/>
      <c r="D27" s="18" t="s">
        <v>42</v>
      </c>
      <c r="E27" s="17"/>
      <c r="F27" s="25">
        <v>7.6</v>
      </c>
      <c r="G27" s="25">
        <v>3.2</v>
      </c>
      <c r="H27" s="25">
        <v>2.9</v>
      </c>
      <c r="I27" s="25">
        <v>8.8000000000000007</v>
      </c>
      <c r="J27" s="25">
        <v>2</v>
      </c>
      <c r="K27" s="25">
        <v>2</v>
      </c>
      <c r="L27" s="25">
        <v>0</v>
      </c>
      <c r="M27" s="25">
        <v>2</v>
      </c>
      <c r="N27" s="25">
        <v>2.2000000000000002</v>
      </c>
      <c r="O27" s="28">
        <f t="shared" si="0"/>
        <v>3.411111111111111</v>
      </c>
    </row>
    <row r="28" spans="1:16" x14ac:dyDescent="0.25">
      <c r="A28" s="17"/>
      <c r="B28" s="17"/>
      <c r="C28" s="17"/>
      <c r="D28" s="18" t="s">
        <v>26</v>
      </c>
      <c r="E28" s="17"/>
      <c r="F28" s="25"/>
      <c r="G28" s="25"/>
      <c r="H28" s="25"/>
      <c r="I28" s="25"/>
      <c r="J28" s="25"/>
      <c r="K28" s="25"/>
      <c r="L28" s="25"/>
      <c r="M28" s="25"/>
      <c r="N28" s="25"/>
      <c r="O28" s="28" t="e">
        <f>AVERAGE(F28:M28)</f>
        <v>#DIV/0!</v>
      </c>
    </row>
    <row r="29" spans="1:16" x14ac:dyDescent="0.25">
      <c r="A29" s="17"/>
      <c r="B29" s="17"/>
      <c r="C29" s="17"/>
      <c r="D29" s="18" t="s">
        <v>27</v>
      </c>
      <c r="E29" s="17"/>
      <c r="F29" s="25"/>
      <c r="G29" s="25"/>
      <c r="H29" s="25"/>
      <c r="I29" s="25">
        <v>2.36</v>
      </c>
      <c r="J29" s="25"/>
      <c r="K29" s="25"/>
      <c r="L29" s="25"/>
      <c r="M29" s="25"/>
      <c r="N29" s="25"/>
      <c r="O29" s="28">
        <f>AVERAGE(F29:M29)</f>
        <v>2.36</v>
      </c>
    </row>
    <row r="30" spans="1:16" x14ac:dyDescent="0.25">
      <c r="A30" s="17"/>
      <c r="B30" s="17"/>
      <c r="C30" s="17"/>
      <c r="D30" s="18" t="s">
        <v>28</v>
      </c>
      <c r="E30" s="17"/>
      <c r="F30" s="25"/>
      <c r="G30" s="25"/>
      <c r="H30" s="25"/>
      <c r="I30" s="25"/>
      <c r="J30" s="25"/>
      <c r="K30" s="25"/>
      <c r="L30" s="25"/>
      <c r="M30" s="25"/>
      <c r="N30" s="25"/>
      <c r="O30" s="28" t="e">
        <f>AVERAGE(F30:M30)</f>
        <v>#DIV/0!</v>
      </c>
    </row>
    <row r="31" spans="1:16" x14ac:dyDescent="0.25">
      <c r="A31" s="17"/>
      <c r="B31" s="17"/>
      <c r="C31" s="17"/>
      <c r="D31" s="18" t="s">
        <v>29</v>
      </c>
      <c r="E31" s="17"/>
      <c r="F31" s="25"/>
      <c r="G31" s="25"/>
      <c r="H31" s="25"/>
      <c r="I31" s="25"/>
      <c r="J31" s="25"/>
      <c r="K31" s="25">
        <v>0.26</v>
      </c>
      <c r="L31" s="25"/>
      <c r="M31" s="25"/>
      <c r="N31" s="25"/>
      <c r="O31" s="28">
        <f>AVERAGE(F31:M31)</f>
        <v>0.26</v>
      </c>
    </row>
    <row r="32" spans="1:16" x14ac:dyDescent="0.25">
      <c r="A32" s="17"/>
      <c r="B32" s="17"/>
      <c r="C32" s="17"/>
      <c r="D32" s="18" t="s">
        <v>30</v>
      </c>
      <c r="E32" s="17"/>
      <c r="F32" s="25"/>
      <c r="G32" s="25"/>
      <c r="H32" s="25"/>
      <c r="I32" s="25"/>
      <c r="J32" s="25"/>
      <c r="K32" s="25"/>
      <c r="L32" s="25"/>
      <c r="M32" s="25"/>
      <c r="N32" s="25"/>
      <c r="O32" s="28" t="e">
        <f>AVERAGE(F32:M32)</f>
        <v>#DIV/0!</v>
      </c>
    </row>
    <row r="33" spans="1:15" x14ac:dyDescent="0.25">
      <c r="A33" s="17"/>
      <c r="B33" s="17"/>
      <c r="C33" s="17"/>
      <c r="D33" s="18" t="s">
        <v>18</v>
      </c>
      <c r="E33" s="17"/>
      <c r="F33" s="25">
        <v>4.5</v>
      </c>
      <c r="G33" s="25">
        <v>1.7</v>
      </c>
      <c r="H33" s="25">
        <v>3.5</v>
      </c>
      <c r="I33" s="25">
        <v>2.1</v>
      </c>
      <c r="J33" s="25">
        <v>0.5</v>
      </c>
      <c r="K33" s="25">
        <v>0.7</v>
      </c>
      <c r="L33" s="25">
        <v>1.2</v>
      </c>
      <c r="M33" s="25">
        <v>0.2</v>
      </c>
      <c r="N33" s="25">
        <v>0.94</v>
      </c>
      <c r="O33" s="28">
        <f>AVERAGE(F33:N33)</f>
        <v>1.704444444444444</v>
      </c>
    </row>
    <row r="34" spans="1:15" x14ac:dyDescent="0.25">
      <c r="A34" s="17"/>
      <c r="B34" s="17"/>
      <c r="C34" s="17"/>
      <c r="D34" s="18" t="s">
        <v>20</v>
      </c>
      <c r="E34" s="17"/>
      <c r="F34" s="25"/>
      <c r="G34" s="25"/>
      <c r="H34" s="25"/>
      <c r="I34" s="25">
        <v>2.89</v>
      </c>
      <c r="J34" s="25"/>
      <c r="K34" s="25"/>
      <c r="L34" s="25"/>
      <c r="M34" s="25"/>
      <c r="N34" s="25"/>
      <c r="O34" s="28">
        <f>AVERAGE(F34:M34)</f>
        <v>2.89</v>
      </c>
    </row>
    <row r="35" spans="1:15" x14ac:dyDescent="0.25">
      <c r="A35" s="17"/>
      <c r="B35" s="17"/>
      <c r="C35" s="17"/>
      <c r="D35" s="18" t="s">
        <v>31</v>
      </c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8" t="e">
        <f>AVERAGE(F35:M35)</f>
        <v>#DIV/0!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0A82-F4E5-42EE-86C4-A90F3850EF9C}">
  <dimension ref="A1:W34"/>
  <sheetViews>
    <sheetView tabSelected="1" topLeftCell="A3" workbookViewId="0">
      <selection activeCell="G8" sqref="G8"/>
    </sheetView>
  </sheetViews>
  <sheetFormatPr defaultRowHeight="15" x14ac:dyDescent="0.25"/>
  <cols>
    <col min="1" max="1" width="7.5703125" customWidth="1"/>
    <col min="2" max="2" width="9.42578125" customWidth="1"/>
    <col min="3" max="3" width="13.140625" customWidth="1"/>
    <col min="4" max="6" width="11.42578125"/>
    <col min="7" max="7" width="27" customWidth="1"/>
    <col min="8" max="8" width="11" customWidth="1"/>
    <col min="23" max="23" width="18.28515625" style="28" customWidth="1"/>
  </cols>
  <sheetData>
    <row r="1" spans="1:23" ht="15.75" thickBot="1" x14ac:dyDescent="0.3">
      <c r="A1" s="29" t="s">
        <v>0</v>
      </c>
      <c r="B1" s="29" t="s">
        <v>9</v>
      </c>
      <c r="C1" s="29" t="s">
        <v>45</v>
      </c>
      <c r="D1" s="29" t="s">
        <v>46</v>
      </c>
      <c r="E1" s="29" t="s">
        <v>47</v>
      </c>
      <c r="F1" s="29" t="s">
        <v>48</v>
      </c>
      <c r="G1" s="29" t="s">
        <v>10</v>
      </c>
      <c r="H1" s="7" t="s">
        <v>101</v>
      </c>
      <c r="I1" s="7">
        <v>2014</v>
      </c>
      <c r="J1" s="7">
        <v>2015</v>
      </c>
      <c r="K1" s="7">
        <v>2017</v>
      </c>
      <c r="L1" s="7">
        <v>2018</v>
      </c>
      <c r="M1" s="7">
        <v>2019</v>
      </c>
      <c r="N1" s="7">
        <v>2020</v>
      </c>
      <c r="O1" s="7">
        <v>2021</v>
      </c>
      <c r="P1" s="7" t="s">
        <v>102</v>
      </c>
      <c r="Q1" t="s">
        <v>103</v>
      </c>
      <c r="R1" t="s">
        <v>104</v>
      </c>
      <c r="S1" s="44" t="s">
        <v>105</v>
      </c>
      <c r="T1" s="44" t="s">
        <v>106</v>
      </c>
      <c r="U1" s="44" t="s">
        <v>108</v>
      </c>
      <c r="V1" s="44" t="s">
        <v>107</v>
      </c>
      <c r="W1" s="54" t="s">
        <v>109</v>
      </c>
    </row>
    <row r="2" spans="1:23" ht="15.75" thickBot="1" x14ac:dyDescent="0.3">
      <c r="A2" s="30" t="s">
        <v>52</v>
      </c>
      <c r="B2" s="30" t="s">
        <v>53</v>
      </c>
      <c r="C2" s="30" t="s">
        <v>54</v>
      </c>
      <c r="D2" s="30" t="s">
        <v>49</v>
      </c>
      <c r="E2" s="30" t="s">
        <v>50</v>
      </c>
      <c r="F2" s="30" t="s">
        <v>7</v>
      </c>
      <c r="G2" s="32">
        <v>52</v>
      </c>
      <c r="H2" s="42">
        <v>5.23</v>
      </c>
      <c r="I2" s="42">
        <v>5</v>
      </c>
      <c r="J2" s="42">
        <v>2</v>
      </c>
      <c r="K2" s="42">
        <v>4</v>
      </c>
      <c r="L2" s="42">
        <v>3</v>
      </c>
      <c r="M2" s="42"/>
      <c r="N2" s="43">
        <v>0</v>
      </c>
      <c r="O2" s="43"/>
      <c r="P2">
        <f>I2/H2</f>
        <v>0.95602294455066916</v>
      </c>
      <c r="Q2">
        <f>J2/H2</f>
        <v>0.38240917782026768</v>
      </c>
      <c r="R2">
        <f>K2/H2</f>
        <v>0.76481835564053535</v>
      </c>
      <c r="S2">
        <f>L2/H2</f>
        <v>0.57361376673040143</v>
      </c>
      <c r="U2">
        <f>N2/H2</f>
        <v>0</v>
      </c>
      <c r="W2" s="28">
        <f>AVERAGE(P2:V2)</f>
        <v>0.53537284894837467</v>
      </c>
    </row>
    <row r="3" spans="1:23" ht="15.75" thickBot="1" x14ac:dyDescent="0.3">
      <c r="A3" s="30" t="s">
        <v>52</v>
      </c>
      <c r="B3" s="30" t="s">
        <v>55</v>
      </c>
      <c r="C3" s="30" t="s">
        <v>56</v>
      </c>
      <c r="D3" s="30" t="s">
        <v>49</v>
      </c>
      <c r="E3" s="30" t="s">
        <v>50</v>
      </c>
      <c r="F3" s="30" t="s">
        <v>7</v>
      </c>
      <c r="G3" s="32">
        <v>66</v>
      </c>
      <c r="H3" s="46">
        <v>2.92</v>
      </c>
      <c r="I3" s="46">
        <v>6</v>
      </c>
      <c r="J3" s="46">
        <v>5</v>
      </c>
      <c r="K3" s="46">
        <v>8</v>
      </c>
      <c r="L3" s="46">
        <v>3</v>
      </c>
      <c r="M3" s="46">
        <v>7</v>
      </c>
      <c r="N3" s="47">
        <v>9</v>
      </c>
      <c r="O3" s="47">
        <v>2</v>
      </c>
      <c r="P3">
        <f t="shared" ref="P3:P33" si="0">I3/H3</f>
        <v>2.0547945205479454</v>
      </c>
      <c r="Q3">
        <f t="shared" ref="Q3:Q33" si="1">J3/H3</f>
        <v>1.7123287671232876</v>
      </c>
      <c r="R3">
        <f t="shared" ref="R3:R33" si="2">K3/H3</f>
        <v>2.7397260273972601</v>
      </c>
      <c r="S3">
        <f t="shared" ref="S3:S33" si="3">L3/H3</f>
        <v>1.0273972602739727</v>
      </c>
      <c r="T3">
        <f>M3/H3</f>
        <v>2.397260273972603</v>
      </c>
      <c r="U3">
        <f t="shared" ref="U3:U31" si="4">N3/H3</f>
        <v>3.0821917808219177</v>
      </c>
      <c r="V3">
        <f>O3/H3</f>
        <v>0.68493150684931503</v>
      </c>
      <c r="W3" s="28">
        <f t="shared" ref="W3:W34" si="5">AVERAGE(P3:V3)</f>
        <v>1.9569471624266144</v>
      </c>
    </row>
    <row r="4" spans="1:23" x14ac:dyDescent="0.25">
      <c r="A4" s="33" t="s">
        <v>52</v>
      </c>
      <c r="B4" s="33" t="s">
        <v>57</v>
      </c>
      <c r="C4" s="33" t="s">
        <v>58</v>
      </c>
      <c r="D4" s="33" t="s">
        <v>59</v>
      </c>
      <c r="E4" s="33" t="s">
        <v>50</v>
      </c>
      <c r="F4" s="33" t="s">
        <v>7</v>
      </c>
      <c r="G4" s="34" t="s">
        <v>60</v>
      </c>
      <c r="W4" s="28">
        <f>AVERAGE(P25:U25,P26:S26)</f>
        <v>0.13201320132013203</v>
      </c>
    </row>
    <row r="5" spans="1:23" x14ac:dyDescent="0.25">
      <c r="A5" s="33" t="s">
        <v>52</v>
      </c>
      <c r="B5" s="33" t="s">
        <v>61</v>
      </c>
      <c r="C5" s="33" t="s">
        <v>62</v>
      </c>
      <c r="D5" s="33" t="s">
        <v>59</v>
      </c>
      <c r="E5" s="33" t="s">
        <v>50</v>
      </c>
      <c r="F5" s="33" t="s">
        <v>7</v>
      </c>
      <c r="G5" s="34" t="s">
        <v>63</v>
      </c>
      <c r="W5" s="28">
        <f>AVERAGE(P27:S27,U9)</f>
        <v>0.26144136404189938</v>
      </c>
    </row>
    <row r="6" spans="1:23" x14ac:dyDescent="0.25">
      <c r="A6" s="33" t="s">
        <v>52</v>
      </c>
      <c r="B6" s="33" t="s">
        <v>64</v>
      </c>
      <c r="C6" s="33" t="s">
        <v>65</v>
      </c>
      <c r="D6" s="33" t="s">
        <v>59</v>
      </c>
      <c r="E6" s="33" t="s">
        <v>50</v>
      </c>
      <c r="F6" s="33" t="s">
        <v>7</v>
      </c>
      <c r="G6" s="34" t="s">
        <v>66</v>
      </c>
      <c r="W6" s="28">
        <f>AVERAGE(P28:U28)</f>
        <v>0.27888446215139445</v>
      </c>
    </row>
    <row r="7" spans="1:23" x14ac:dyDescent="0.25">
      <c r="A7" s="33" t="s">
        <v>52</v>
      </c>
      <c r="B7" s="33" t="s">
        <v>67</v>
      </c>
      <c r="C7" s="33" t="s">
        <v>68</v>
      </c>
      <c r="D7" s="33" t="s">
        <v>59</v>
      </c>
      <c r="E7" s="33" t="s">
        <v>50</v>
      </c>
      <c r="F7" s="33" t="s">
        <v>7</v>
      </c>
      <c r="G7" s="34" t="s">
        <v>69</v>
      </c>
      <c r="W7" s="28">
        <f>AVERAGE(P29:V29,P27:S27)</f>
        <v>0.56651917210470815</v>
      </c>
    </row>
    <row r="8" spans="1:23" ht="15.75" thickBot="1" x14ac:dyDescent="0.3">
      <c r="A8" s="33" t="s">
        <v>52</v>
      </c>
      <c r="B8" s="33" t="s">
        <v>70</v>
      </c>
      <c r="C8" s="33" t="s">
        <v>71</v>
      </c>
      <c r="D8" s="33" t="s">
        <v>59</v>
      </c>
      <c r="E8" s="33" t="s">
        <v>50</v>
      </c>
      <c r="F8" s="33" t="s">
        <v>7</v>
      </c>
      <c r="G8" s="34" t="s">
        <v>72</v>
      </c>
      <c r="W8" s="28">
        <f>AVERAGE(P30:V30,U31)</f>
        <v>0.20123944293081444</v>
      </c>
    </row>
    <row r="9" spans="1:23" ht="15.75" thickBot="1" x14ac:dyDescent="0.3">
      <c r="A9" s="31" t="s">
        <v>52</v>
      </c>
      <c r="B9" s="31" t="s">
        <v>73</v>
      </c>
      <c r="C9" s="31" t="s">
        <v>74</v>
      </c>
      <c r="D9" s="31" t="s">
        <v>51</v>
      </c>
      <c r="E9" s="31" t="s">
        <v>50</v>
      </c>
      <c r="F9" s="31" t="s">
        <v>7</v>
      </c>
      <c r="G9" s="37">
        <v>75</v>
      </c>
      <c r="H9" s="48">
        <v>5.71</v>
      </c>
      <c r="I9" s="42"/>
      <c r="J9" s="42"/>
      <c r="K9" s="42"/>
      <c r="L9" s="42"/>
      <c r="M9" s="42"/>
      <c r="N9" s="43">
        <v>1</v>
      </c>
      <c r="O9" s="43"/>
      <c r="U9">
        <f t="shared" si="4"/>
        <v>0.17513134851138354</v>
      </c>
      <c r="W9" s="28">
        <f t="shared" si="5"/>
        <v>0.17513134851138354</v>
      </c>
    </row>
    <row r="10" spans="1:23" ht="15.75" thickBot="1" x14ac:dyDescent="0.3">
      <c r="A10" s="31" t="s">
        <v>52</v>
      </c>
      <c r="B10" s="31" t="s">
        <v>75</v>
      </c>
      <c r="C10" s="31" t="s">
        <v>76</v>
      </c>
      <c r="D10" s="31" t="s">
        <v>51</v>
      </c>
      <c r="E10" s="31" t="s">
        <v>50</v>
      </c>
      <c r="F10" s="31" t="s">
        <v>7</v>
      </c>
      <c r="G10" s="37">
        <v>81</v>
      </c>
      <c r="H10" s="42">
        <v>5.91</v>
      </c>
      <c r="I10" s="42">
        <v>4</v>
      </c>
      <c r="J10" s="42">
        <v>6</v>
      </c>
      <c r="K10" s="42">
        <v>7</v>
      </c>
      <c r="L10" s="42">
        <v>1</v>
      </c>
      <c r="M10" s="42">
        <v>0</v>
      </c>
      <c r="N10" s="43"/>
      <c r="O10" s="43"/>
      <c r="P10">
        <f t="shared" si="0"/>
        <v>0.67681895093062605</v>
      </c>
      <c r="Q10">
        <f t="shared" si="1"/>
        <v>1.015228426395939</v>
      </c>
      <c r="R10">
        <f t="shared" si="2"/>
        <v>1.1844331641285957</v>
      </c>
      <c r="S10">
        <f t="shared" si="3"/>
        <v>0.16920473773265651</v>
      </c>
      <c r="T10">
        <f t="shared" ref="T10:T13" si="6">M10/H10</f>
        <v>0</v>
      </c>
      <c r="W10" s="28">
        <f t="shared" si="5"/>
        <v>0.60913705583756339</v>
      </c>
    </row>
    <row r="11" spans="1:23" ht="15.75" thickBot="1" x14ac:dyDescent="0.3">
      <c r="A11" s="30" t="s">
        <v>52</v>
      </c>
      <c r="B11" s="30" t="s">
        <v>79</v>
      </c>
      <c r="C11" s="30" t="s">
        <v>80</v>
      </c>
      <c r="D11" s="30" t="s">
        <v>49</v>
      </c>
      <c r="E11" s="30" t="s">
        <v>48</v>
      </c>
      <c r="F11" s="30" t="s">
        <v>77</v>
      </c>
      <c r="G11" s="32">
        <v>39</v>
      </c>
      <c r="H11" s="42">
        <v>4.18</v>
      </c>
      <c r="I11" s="42">
        <v>2</v>
      </c>
      <c r="J11" s="42">
        <v>2</v>
      </c>
      <c r="K11" s="42">
        <v>3</v>
      </c>
      <c r="L11" s="42">
        <v>0</v>
      </c>
      <c r="M11" s="42"/>
      <c r="N11" s="43"/>
      <c r="O11" s="43">
        <v>2</v>
      </c>
      <c r="P11">
        <f t="shared" si="0"/>
        <v>0.47846889952153115</v>
      </c>
      <c r="Q11">
        <f t="shared" si="1"/>
        <v>0.47846889952153115</v>
      </c>
      <c r="R11">
        <f t="shared" si="2"/>
        <v>0.71770334928229673</v>
      </c>
      <c r="S11">
        <f t="shared" si="3"/>
        <v>0</v>
      </c>
      <c r="V11">
        <f t="shared" ref="V11:V30" si="7">O11/H11</f>
        <v>0.47846889952153115</v>
      </c>
      <c r="W11" s="28">
        <f t="shared" si="5"/>
        <v>0.43062200956937796</v>
      </c>
    </row>
    <row r="12" spans="1:23" ht="15.75" thickBot="1" x14ac:dyDescent="0.3">
      <c r="A12" s="30" t="s">
        <v>52</v>
      </c>
      <c r="B12" s="30" t="s">
        <v>79</v>
      </c>
      <c r="C12" s="30" t="s">
        <v>81</v>
      </c>
      <c r="D12" s="30" t="s">
        <v>49</v>
      </c>
      <c r="E12" s="30" t="s">
        <v>48</v>
      </c>
      <c r="F12" s="30" t="s">
        <v>78</v>
      </c>
      <c r="G12" s="32">
        <v>39</v>
      </c>
      <c r="W12" s="28" t="e">
        <f t="shared" si="5"/>
        <v>#DIV/0!</v>
      </c>
    </row>
    <row r="13" spans="1:23" ht="15.75" thickBot="1" x14ac:dyDescent="0.3">
      <c r="A13" s="30" t="s">
        <v>52</v>
      </c>
      <c r="B13" s="30" t="s">
        <v>82</v>
      </c>
      <c r="C13" s="30" t="s">
        <v>83</v>
      </c>
      <c r="D13" s="30" t="s">
        <v>49</v>
      </c>
      <c r="E13" s="30" t="s">
        <v>48</v>
      </c>
      <c r="F13" s="30" t="s">
        <v>77</v>
      </c>
      <c r="G13" s="32">
        <v>66</v>
      </c>
      <c r="H13" s="46">
        <v>2.92</v>
      </c>
      <c r="I13" s="46">
        <v>6</v>
      </c>
      <c r="J13" s="46">
        <v>5</v>
      </c>
      <c r="K13" s="46">
        <v>8</v>
      </c>
      <c r="L13" s="46">
        <v>3</v>
      </c>
      <c r="M13" s="46">
        <v>7</v>
      </c>
      <c r="N13" s="47">
        <v>9</v>
      </c>
      <c r="O13" s="47">
        <v>2</v>
      </c>
      <c r="P13">
        <f t="shared" si="0"/>
        <v>2.0547945205479454</v>
      </c>
      <c r="Q13">
        <f t="shared" si="1"/>
        <v>1.7123287671232876</v>
      </c>
      <c r="R13">
        <f t="shared" si="2"/>
        <v>2.7397260273972601</v>
      </c>
      <c r="S13">
        <f t="shared" si="3"/>
        <v>1.0273972602739727</v>
      </c>
      <c r="T13">
        <f t="shared" si="6"/>
        <v>2.397260273972603</v>
      </c>
      <c r="U13">
        <f t="shared" si="4"/>
        <v>3.0821917808219177</v>
      </c>
      <c r="V13">
        <f t="shared" si="7"/>
        <v>0.68493150684931503</v>
      </c>
      <c r="W13" s="28">
        <f t="shared" si="5"/>
        <v>1.9569471624266144</v>
      </c>
    </row>
    <row r="14" spans="1:23" ht="15.75" thickBot="1" x14ac:dyDescent="0.3">
      <c r="A14" s="30" t="s">
        <v>52</v>
      </c>
      <c r="B14" s="30" t="s">
        <v>82</v>
      </c>
      <c r="C14" s="30" t="s">
        <v>84</v>
      </c>
      <c r="D14" s="30" t="s">
        <v>49</v>
      </c>
      <c r="E14" s="30" t="s">
        <v>48</v>
      </c>
      <c r="F14" s="30" t="s">
        <v>78</v>
      </c>
      <c r="G14" s="32">
        <v>66</v>
      </c>
      <c r="W14" s="28" t="e">
        <f t="shared" si="5"/>
        <v>#DIV/0!</v>
      </c>
    </row>
    <row r="15" spans="1:23" ht="15.75" thickBot="1" x14ac:dyDescent="0.3">
      <c r="A15" s="30" t="s">
        <v>52</v>
      </c>
      <c r="B15" s="30" t="s">
        <v>85</v>
      </c>
      <c r="C15" s="30" t="s">
        <v>86</v>
      </c>
      <c r="D15" s="30" t="s">
        <v>49</v>
      </c>
      <c r="E15" s="30" t="s">
        <v>48</v>
      </c>
      <c r="F15" s="30" t="s">
        <v>77</v>
      </c>
      <c r="G15" s="32">
        <v>51</v>
      </c>
      <c r="H15" s="42">
        <v>5.17</v>
      </c>
      <c r="I15" s="42">
        <v>4</v>
      </c>
      <c r="J15" s="42">
        <v>7</v>
      </c>
      <c r="K15" s="42">
        <v>5</v>
      </c>
      <c r="L15" s="42">
        <v>7</v>
      </c>
      <c r="M15" s="42"/>
      <c r="N15" s="43">
        <v>3</v>
      </c>
      <c r="O15" s="43">
        <v>2</v>
      </c>
      <c r="P15">
        <f t="shared" si="0"/>
        <v>0.77369439071566737</v>
      </c>
      <c r="Q15">
        <f t="shared" si="1"/>
        <v>1.3539651837524178</v>
      </c>
      <c r="R15">
        <f t="shared" si="2"/>
        <v>0.96711798839458418</v>
      </c>
      <c r="S15">
        <f t="shared" si="3"/>
        <v>1.3539651837524178</v>
      </c>
      <c r="U15">
        <f t="shared" si="4"/>
        <v>0.58027079303675044</v>
      </c>
      <c r="V15">
        <f t="shared" si="7"/>
        <v>0.38684719535783368</v>
      </c>
      <c r="W15" s="28">
        <f t="shared" si="5"/>
        <v>0.90264345583494521</v>
      </c>
    </row>
    <row r="16" spans="1:23" ht="15.75" thickBot="1" x14ac:dyDescent="0.3">
      <c r="A16" s="30" t="s">
        <v>52</v>
      </c>
      <c r="B16" s="30" t="s">
        <v>85</v>
      </c>
      <c r="C16" s="30" t="s">
        <v>87</v>
      </c>
      <c r="D16" s="30" t="s">
        <v>49</v>
      </c>
      <c r="E16" s="30" t="s">
        <v>48</v>
      </c>
      <c r="F16" s="30" t="s">
        <v>78</v>
      </c>
      <c r="G16" s="32">
        <v>51</v>
      </c>
      <c r="W16" s="28" t="e">
        <f t="shared" si="5"/>
        <v>#DIV/0!</v>
      </c>
    </row>
    <row r="17" spans="1:23" ht="15.75" thickBot="1" x14ac:dyDescent="0.3">
      <c r="A17" s="30" t="s">
        <v>52</v>
      </c>
      <c r="B17" s="30" t="s">
        <v>88</v>
      </c>
      <c r="C17" s="30" t="s">
        <v>89</v>
      </c>
      <c r="D17" s="30" t="s">
        <v>49</v>
      </c>
      <c r="E17" s="30" t="s">
        <v>48</v>
      </c>
      <c r="F17" s="30" t="s">
        <v>77</v>
      </c>
      <c r="G17" s="32">
        <v>27</v>
      </c>
      <c r="H17" s="49">
        <v>4.4400000000000004</v>
      </c>
      <c r="I17" s="42">
        <v>8</v>
      </c>
      <c r="J17" s="42">
        <v>6</v>
      </c>
      <c r="K17" s="42">
        <v>4</v>
      </c>
      <c r="L17" s="42">
        <v>4</v>
      </c>
      <c r="M17" s="42"/>
      <c r="N17" s="43">
        <v>4</v>
      </c>
      <c r="O17" s="43">
        <v>6</v>
      </c>
      <c r="P17">
        <f t="shared" si="0"/>
        <v>1.8018018018018016</v>
      </c>
      <c r="Q17">
        <f t="shared" si="1"/>
        <v>1.3513513513513513</v>
      </c>
      <c r="R17">
        <f t="shared" si="2"/>
        <v>0.9009009009009008</v>
      </c>
      <c r="S17">
        <f t="shared" si="3"/>
        <v>0.9009009009009008</v>
      </c>
      <c r="U17">
        <f t="shared" si="4"/>
        <v>0.9009009009009008</v>
      </c>
      <c r="V17">
        <f t="shared" si="7"/>
        <v>1.3513513513513513</v>
      </c>
      <c r="W17" s="28">
        <f t="shared" si="5"/>
        <v>1.201201201201201</v>
      </c>
    </row>
    <row r="18" spans="1:23" ht="15.75" thickBot="1" x14ac:dyDescent="0.3">
      <c r="A18" s="30" t="s">
        <v>52</v>
      </c>
      <c r="B18" s="30" t="s">
        <v>88</v>
      </c>
      <c r="C18" s="30" t="s">
        <v>90</v>
      </c>
      <c r="D18" s="30" t="s">
        <v>49</v>
      </c>
      <c r="E18" s="30" t="s">
        <v>48</v>
      </c>
      <c r="F18" s="30" t="s">
        <v>78</v>
      </c>
      <c r="G18" s="32">
        <v>27</v>
      </c>
      <c r="W18" s="28" t="e">
        <f t="shared" si="5"/>
        <v>#DIV/0!</v>
      </c>
    </row>
    <row r="19" spans="1:23" ht="15.75" thickBot="1" x14ac:dyDescent="0.3">
      <c r="A19" s="33" t="s">
        <v>52</v>
      </c>
      <c r="B19" s="33" t="s">
        <v>91</v>
      </c>
      <c r="C19" s="33" t="s">
        <v>92</v>
      </c>
      <c r="D19" s="33" t="s">
        <v>59</v>
      </c>
      <c r="E19" s="33" t="s">
        <v>48</v>
      </c>
      <c r="F19" s="33" t="s">
        <v>77</v>
      </c>
      <c r="G19" s="34">
        <v>42</v>
      </c>
      <c r="H19" s="48">
        <v>3.5</v>
      </c>
      <c r="I19" s="42"/>
      <c r="J19" s="42"/>
      <c r="K19" s="42"/>
      <c r="L19" s="42"/>
      <c r="M19" s="42"/>
      <c r="N19" s="43">
        <v>4</v>
      </c>
      <c r="O19" s="43">
        <v>8</v>
      </c>
      <c r="U19">
        <f t="shared" si="4"/>
        <v>1.1428571428571428</v>
      </c>
      <c r="V19">
        <f t="shared" si="7"/>
        <v>2.2857142857142856</v>
      </c>
      <c r="W19" s="28">
        <f t="shared" si="5"/>
        <v>1.7142857142857142</v>
      </c>
    </row>
    <row r="20" spans="1:23" ht="15.75" thickBot="1" x14ac:dyDescent="0.3">
      <c r="A20" s="35" t="s">
        <v>52</v>
      </c>
      <c r="B20" s="35" t="s">
        <v>91</v>
      </c>
      <c r="C20" s="35" t="s">
        <v>93</v>
      </c>
      <c r="D20" s="35" t="s">
        <v>59</v>
      </c>
      <c r="E20" s="35" t="s">
        <v>48</v>
      </c>
      <c r="F20" s="35" t="s">
        <v>78</v>
      </c>
      <c r="G20" s="36">
        <v>42</v>
      </c>
      <c r="W20" s="28" t="e">
        <f t="shared" si="5"/>
        <v>#DIV/0!</v>
      </c>
    </row>
    <row r="21" spans="1:23" x14ac:dyDescent="0.25">
      <c r="A21" s="38" t="s">
        <v>52</v>
      </c>
      <c r="B21" s="38" t="s">
        <v>94</v>
      </c>
      <c r="C21" s="38" t="s">
        <v>95</v>
      </c>
      <c r="D21" s="38" t="s">
        <v>51</v>
      </c>
      <c r="E21" s="38" t="s">
        <v>48</v>
      </c>
      <c r="F21" s="38" t="s">
        <v>77</v>
      </c>
      <c r="G21" s="39" t="s">
        <v>96</v>
      </c>
      <c r="W21" s="28">
        <f>AVERAGE(P32:S32,P33:S33)</f>
        <v>0.97390741597732411</v>
      </c>
    </row>
    <row r="22" spans="1:23" ht="15.75" thickBot="1" x14ac:dyDescent="0.3">
      <c r="A22" s="40" t="s">
        <v>52</v>
      </c>
      <c r="B22" s="40" t="s">
        <v>94</v>
      </c>
      <c r="C22" s="40" t="s">
        <v>97</v>
      </c>
      <c r="D22" s="40" t="s">
        <v>51</v>
      </c>
      <c r="E22" s="40" t="s">
        <v>48</v>
      </c>
      <c r="F22" s="40" t="s">
        <v>78</v>
      </c>
      <c r="G22" s="39"/>
    </row>
    <row r="23" spans="1:23" ht="15.75" thickBot="1" x14ac:dyDescent="0.3">
      <c r="A23" s="38" t="s">
        <v>52</v>
      </c>
      <c r="B23" s="38" t="s">
        <v>98</v>
      </c>
      <c r="C23" s="38" t="s">
        <v>99</v>
      </c>
      <c r="D23" s="38" t="s">
        <v>51</v>
      </c>
      <c r="E23" s="38" t="s">
        <v>48</v>
      </c>
      <c r="F23" s="38" t="s">
        <v>77</v>
      </c>
      <c r="G23" s="39">
        <v>27</v>
      </c>
      <c r="H23" s="49">
        <v>4.4400000000000004</v>
      </c>
      <c r="I23" s="42">
        <v>8</v>
      </c>
      <c r="J23" s="42">
        <v>6</v>
      </c>
      <c r="K23" s="42">
        <v>4</v>
      </c>
      <c r="L23" s="42">
        <v>4</v>
      </c>
      <c r="M23" s="42"/>
      <c r="N23" s="43">
        <v>4</v>
      </c>
      <c r="O23" s="43">
        <v>6</v>
      </c>
      <c r="P23">
        <f t="shared" si="0"/>
        <v>1.8018018018018016</v>
      </c>
      <c r="Q23">
        <f t="shared" si="1"/>
        <v>1.3513513513513513</v>
      </c>
      <c r="R23">
        <f t="shared" si="2"/>
        <v>0.9009009009009008</v>
      </c>
      <c r="S23">
        <f t="shared" si="3"/>
        <v>0.9009009009009008</v>
      </c>
      <c r="U23">
        <f t="shared" si="4"/>
        <v>0.9009009009009008</v>
      </c>
      <c r="V23">
        <f t="shared" si="7"/>
        <v>1.3513513513513513</v>
      </c>
      <c r="W23" s="28">
        <f t="shared" si="5"/>
        <v>1.201201201201201</v>
      </c>
    </row>
    <row r="24" spans="1:23" x14ac:dyDescent="0.25">
      <c r="A24" s="40" t="s">
        <v>52</v>
      </c>
      <c r="B24" s="40" t="s">
        <v>98</v>
      </c>
      <c r="C24" s="40" t="s">
        <v>100</v>
      </c>
      <c r="D24" s="40" t="s">
        <v>51</v>
      </c>
      <c r="E24" s="40" t="s">
        <v>48</v>
      </c>
      <c r="F24" s="40" t="s">
        <v>78</v>
      </c>
      <c r="G24" s="41"/>
      <c r="W24" s="28" t="e">
        <f t="shared" si="5"/>
        <v>#DIV/0!</v>
      </c>
    </row>
    <row r="25" spans="1:23" x14ac:dyDescent="0.25">
      <c r="G25" s="45">
        <v>68</v>
      </c>
      <c r="H25" s="25">
        <v>3.57</v>
      </c>
      <c r="I25" s="25">
        <v>0</v>
      </c>
      <c r="J25" s="25"/>
      <c r="K25" s="25"/>
      <c r="L25" s="25"/>
      <c r="M25" s="25"/>
      <c r="N25" s="50">
        <v>0</v>
      </c>
      <c r="O25" s="50"/>
      <c r="P25">
        <f t="shared" si="0"/>
        <v>0</v>
      </c>
      <c r="U25">
        <f t="shared" si="4"/>
        <v>0</v>
      </c>
      <c r="W25" s="28">
        <f t="shared" si="5"/>
        <v>0</v>
      </c>
    </row>
    <row r="26" spans="1:23" x14ac:dyDescent="0.25">
      <c r="G26" s="45">
        <v>69</v>
      </c>
      <c r="H26" s="25">
        <v>5.05</v>
      </c>
      <c r="I26" s="25">
        <v>1</v>
      </c>
      <c r="J26" s="25">
        <v>2</v>
      </c>
      <c r="K26" s="25">
        <v>0</v>
      </c>
      <c r="L26" s="25">
        <v>1</v>
      </c>
      <c r="M26" s="25"/>
      <c r="N26" s="50"/>
      <c r="O26" s="50"/>
      <c r="P26">
        <f t="shared" si="0"/>
        <v>0.19801980198019803</v>
      </c>
      <c r="Q26">
        <f t="shared" si="1"/>
        <v>0.39603960396039606</v>
      </c>
      <c r="R26">
        <f t="shared" si="2"/>
        <v>0</v>
      </c>
      <c r="S26">
        <f t="shared" si="3"/>
        <v>0.19801980198019803</v>
      </c>
      <c r="W26" s="28">
        <f t="shared" si="5"/>
        <v>0.19801980198019803</v>
      </c>
    </row>
    <row r="27" spans="1:23" ht="15.75" thickBot="1" x14ac:dyDescent="0.3">
      <c r="G27" s="45">
        <v>74</v>
      </c>
      <c r="H27" s="52">
        <v>5.3</v>
      </c>
      <c r="I27" s="52">
        <v>0</v>
      </c>
      <c r="J27" s="52">
        <v>2</v>
      </c>
      <c r="K27" s="52">
        <v>1</v>
      </c>
      <c r="L27" s="52">
        <v>3</v>
      </c>
      <c r="M27" s="52"/>
      <c r="N27" s="53"/>
      <c r="O27" s="53"/>
      <c r="P27">
        <f t="shared" si="0"/>
        <v>0</v>
      </c>
      <c r="Q27">
        <f t="shared" si="1"/>
        <v>0.37735849056603776</v>
      </c>
      <c r="R27">
        <f t="shared" si="2"/>
        <v>0.18867924528301888</v>
      </c>
      <c r="S27">
        <f t="shared" si="3"/>
        <v>0.56603773584905659</v>
      </c>
      <c r="W27" s="28">
        <f t="shared" si="5"/>
        <v>0.28301886792452835</v>
      </c>
    </row>
    <row r="28" spans="1:23" ht="15.75" thickBot="1" x14ac:dyDescent="0.3">
      <c r="G28" s="45">
        <v>14</v>
      </c>
      <c r="H28" s="48">
        <v>5.0199999999999996</v>
      </c>
      <c r="I28" s="42"/>
      <c r="J28" s="42">
        <v>4</v>
      </c>
      <c r="K28" s="42">
        <v>2</v>
      </c>
      <c r="L28" s="42">
        <v>1</v>
      </c>
      <c r="M28" s="42"/>
      <c r="N28" s="43">
        <v>0</v>
      </c>
      <c r="O28" s="43"/>
      <c r="P28">
        <f t="shared" si="0"/>
        <v>0</v>
      </c>
      <c r="Q28">
        <f t="shared" si="1"/>
        <v>0.79681274900398413</v>
      </c>
      <c r="R28">
        <f t="shared" si="2"/>
        <v>0.39840637450199207</v>
      </c>
      <c r="S28">
        <f t="shared" si="3"/>
        <v>0.19920318725099603</v>
      </c>
      <c r="U28">
        <f t="shared" si="4"/>
        <v>0</v>
      </c>
      <c r="W28" s="28">
        <f t="shared" si="5"/>
        <v>0.27888446215139445</v>
      </c>
    </row>
    <row r="29" spans="1:23" ht="15.75" thickBot="1" x14ac:dyDescent="0.3">
      <c r="G29" s="45">
        <v>3</v>
      </c>
      <c r="H29" s="51">
        <v>4.79</v>
      </c>
      <c r="I29" s="25">
        <v>3</v>
      </c>
      <c r="J29" s="25">
        <v>5</v>
      </c>
      <c r="K29" s="25">
        <v>5</v>
      </c>
      <c r="L29" s="25">
        <v>1</v>
      </c>
      <c r="M29" s="25"/>
      <c r="N29" s="50"/>
      <c r="O29" s="50">
        <v>5</v>
      </c>
      <c r="P29">
        <f t="shared" si="0"/>
        <v>0.62630480167014613</v>
      </c>
      <c r="Q29">
        <f t="shared" si="1"/>
        <v>1.0438413361169103</v>
      </c>
      <c r="R29">
        <f t="shared" si="2"/>
        <v>1.0438413361169103</v>
      </c>
      <c r="S29">
        <f t="shared" si="3"/>
        <v>0.20876826722338204</v>
      </c>
      <c r="V29">
        <f t="shared" si="7"/>
        <v>1.0438413361169103</v>
      </c>
      <c r="W29" s="28">
        <f t="shared" si="5"/>
        <v>0.79331941544885187</v>
      </c>
    </row>
    <row r="30" spans="1:23" ht="15.75" thickBot="1" x14ac:dyDescent="0.3">
      <c r="G30" s="45">
        <v>45</v>
      </c>
      <c r="H30" s="42">
        <v>4.93</v>
      </c>
      <c r="I30" s="42">
        <v>0</v>
      </c>
      <c r="J30" s="42">
        <v>1</v>
      </c>
      <c r="K30" s="42">
        <v>0</v>
      </c>
      <c r="L30" s="42">
        <v>1</v>
      </c>
      <c r="M30" s="42"/>
      <c r="N30" s="43">
        <v>3</v>
      </c>
      <c r="O30" s="43">
        <v>0</v>
      </c>
      <c r="P30">
        <f t="shared" si="0"/>
        <v>0</v>
      </c>
      <c r="Q30">
        <f t="shared" si="1"/>
        <v>0.20283975659229211</v>
      </c>
      <c r="R30">
        <f t="shared" si="2"/>
        <v>0</v>
      </c>
      <c r="S30">
        <f t="shared" si="3"/>
        <v>0.20283975659229211</v>
      </c>
      <c r="U30">
        <f t="shared" si="4"/>
        <v>0.60851926977687631</v>
      </c>
      <c r="V30">
        <f t="shared" si="7"/>
        <v>0</v>
      </c>
      <c r="W30" s="28">
        <f t="shared" si="5"/>
        <v>0.16903313049357674</v>
      </c>
    </row>
    <row r="31" spans="1:23" x14ac:dyDescent="0.25">
      <c r="G31" s="45">
        <v>2</v>
      </c>
      <c r="H31">
        <v>5.07</v>
      </c>
      <c r="I31" s="25"/>
      <c r="J31" s="25"/>
      <c r="K31" s="25"/>
      <c r="L31" s="25"/>
      <c r="M31" s="25"/>
      <c r="N31" s="50">
        <v>2</v>
      </c>
      <c r="O31" s="50"/>
      <c r="U31">
        <f t="shared" si="4"/>
        <v>0.39447731755424059</v>
      </c>
      <c r="W31" s="28">
        <f t="shared" si="5"/>
        <v>0.39447731755424059</v>
      </c>
    </row>
    <row r="32" spans="1:23" x14ac:dyDescent="0.25">
      <c r="G32" s="45">
        <v>57</v>
      </c>
      <c r="H32" s="52">
        <v>4.72</v>
      </c>
      <c r="I32" s="52">
        <v>1</v>
      </c>
      <c r="J32" s="52">
        <v>4</v>
      </c>
      <c r="K32" s="52">
        <v>6</v>
      </c>
      <c r="L32" s="52">
        <v>0</v>
      </c>
      <c r="M32" s="52"/>
      <c r="N32" s="53"/>
      <c r="O32" s="53"/>
      <c r="P32">
        <f t="shared" si="0"/>
        <v>0.21186440677966104</v>
      </c>
      <c r="Q32">
        <f t="shared" si="1"/>
        <v>0.84745762711864414</v>
      </c>
      <c r="R32">
        <f t="shared" si="2"/>
        <v>1.2711864406779663</v>
      </c>
      <c r="S32">
        <f t="shared" si="3"/>
        <v>0</v>
      </c>
      <c r="W32" s="28">
        <f t="shared" si="5"/>
        <v>0.58262711864406791</v>
      </c>
    </row>
    <row r="33" spans="7:23" x14ac:dyDescent="0.25">
      <c r="G33" s="45">
        <v>61</v>
      </c>
      <c r="H33" s="52">
        <v>2.93</v>
      </c>
      <c r="I33" s="52">
        <v>6</v>
      </c>
      <c r="J33" s="52">
        <v>4</v>
      </c>
      <c r="K33" s="52">
        <v>3</v>
      </c>
      <c r="L33" s="52">
        <v>3</v>
      </c>
      <c r="M33" s="52"/>
      <c r="N33" s="53"/>
      <c r="O33" s="53"/>
      <c r="P33">
        <f t="shared" si="0"/>
        <v>2.0477815699658701</v>
      </c>
      <c r="Q33">
        <f t="shared" si="1"/>
        <v>1.3651877133105801</v>
      </c>
      <c r="R33">
        <f t="shared" si="2"/>
        <v>1.0238907849829351</v>
      </c>
      <c r="S33">
        <f t="shared" si="3"/>
        <v>1.0238907849829351</v>
      </c>
      <c r="W33" s="28">
        <f t="shared" si="5"/>
        <v>1.3651877133105801</v>
      </c>
    </row>
    <row r="34" spans="7:23" x14ac:dyDescent="0.25">
      <c r="G34" s="45"/>
      <c r="H34" s="55"/>
      <c r="I34" s="56"/>
      <c r="J34" s="56"/>
      <c r="K34" s="56"/>
      <c r="L34" s="56"/>
      <c r="M34" s="57"/>
      <c r="N34" s="5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GMNP (new)</vt:lpstr>
      <vt:lpstr>TNNP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Moran</dc:creator>
  <cp:lastModifiedBy>Rachael Moran</cp:lastModifiedBy>
  <dcterms:created xsi:type="dcterms:W3CDTF">2023-03-02T19:26:21Z</dcterms:created>
  <dcterms:modified xsi:type="dcterms:W3CDTF">2023-04-22T16:27:38Z</dcterms:modified>
</cp:coreProperties>
</file>