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7860" windowHeight="17560" tabRatio="722" activeTab="8"/>
  </bookViews>
  <sheets>
    <sheet name="Summary" sheetId="9" r:id="rId1"/>
    <sheet name="SRP" sheetId="1" r:id="rId2"/>
    <sheet name="TP" sheetId="5" r:id="rId3"/>
    <sheet name="TSS VSS" sheetId="4" r:id="rId4"/>
    <sheet name="ammonium" sheetId="2" r:id="rId5"/>
    <sheet name="nitrite&amp;nitrate" sheetId="3" r:id="rId6"/>
    <sheet name="All Together" sheetId="10" r:id="rId7"/>
    <sheet name="DO @ Beging&amp;End" sheetId="11" r:id="rId8"/>
    <sheet name="Tables in Manuscript" sheetId="12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  <c r="E10" i="9"/>
  <c r="F10" i="9"/>
  <c r="G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D11" i="9"/>
  <c r="E11" i="9"/>
  <c r="F11" i="9"/>
  <c r="G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D12" i="9"/>
  <c r="E12" i="9"/>
  <c r="F12" i="9"/>
  <c r="G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D13" i="9"/>
  <c r="E13" i="9"/>
  <c r="F13" i="9"/>
  <c r="G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D14" i="9"/>
  <c r="E14" i="9"/>
  <c r="F14" i="9"/>
  <c r="G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D15" i="9"/>
  <c r="E15" i="9"/>
  <c r="F15" i="9"/>
  <c r="G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C15" i="9"/>
  <c r="C14" i="9"/>
  <c r="C13" i="9"/>
  <c r="C12" i="9"/>
  <c r="C11" i="9"/>
  <c r="C10" i="9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R7" i="11"/>
  <c r="CS7" i="11"/>
  <c r="CT7" i="11"/>
  <c r="CU7" i="11"/>
  <c r="CV7" i="11"/>
  <c r="CW7" i="11"/>
  <c r="B43" i="9"/>
  <c r="E3" i="9"/>
  <c r="E4" i="9"/>
  <c r="E16" i="9"/>
  <c r="G3" i="9"/>
  <c r="G4" i="9"/>
  <c r="G16" i="9"/>
  <c r="J3" i="9"/>
  <c r="J4" i="9"/>
  <c r="J16" i="9"/>
  <c r="K3" i="9"/>
  <c r="K4" i="9"/>
  <c r="K16" i="9"/>
  <c r="L3" i="9"/>
  <c r="L4" i="9"/>
  <c r="L16" i="9"/>
  <c r="M3" i="9"/>
  <c r="M4" i="9"/>
  <c r="M16" i="9"/>
  <c r="N3" i="9"/>
  <c r="N4" i="9"/>
  <c r="N16" i="9"/>
  <c r="O3" i="9"/>
  <c r="O4" i="9"/>
  <c r="O16" i="9"/>
  <c r="P3" i="9"/>
  <c r="P4" i="9"/>
  <c r="P16" i="9"/>
  <c r="Q3" i="9"/>
  <c r="Q4" i="9"/>
  <c r="Q16" i="9"/>
  <c r="R3" i="9"/>
  <c r="R4" i="9"/>
  <c r="R16" i="9"/>
  <c r="S3" i="9"/>
  <c r="S4" i="9"/>
  <c r="S16" i="9"/>
  <c r="T3" i="9"/>
  <c r="T4" i="9"/>
  <c r="T16" i="9"/>
  <c r="U3" i="9"/>
  <c r="U4" i="9"/>
  <c r="U16" i="9"/>
  <c r="V3" i="9"/>
  <c r="V4" i="9"/>
  <c r="V16" i="9"/>
  <c r="B41" i="9"/>
  <c r="W3" i="9"/>
  <c r="W4" i="9"/>
  <c r="W16" i="9"/>
  <c r="X3" i="9"/>
  <c r="X4" i="9"/>
  <c r="X16" i="9"/>
  <c r="Y3" i="9"/>
  <c r="Y4" i="9"/>
  <c r="Y16" i="9"/>
  <c r="Z3" i="9"/>
  <c r="Z4" i="9"/>
  <c r="Z16" i="9"/>
  <c r="AA3" i="9"/>
  <c r="AA4" i="9"/>
  <c r="AA16" i="9"/>
  <c r="AB3" i="9"/>
  <c r="AB4" i="9"/>
  <c r="AB16" i="9"/>
  <c r="AD3" i="9"/>
  <c r="AD4" i="9"/>
  <c r="AD16" i="9"/>
  <c r="AE3" i="9"/>
  <c r="AE4" i="9"/>
  <c r="AE16" i="9"/>
  <c r="AF3" i="9"/>
  <c r="AF4" i="9"/>
  <c r="AF16" i="9"/>
  <c r="AG3" i="9"/>
  <c r="AG4" i="9"/>
  <c r="AG16" i="9"/>
  <c r="AH3" i="9"/>
  <c r="AH4" i="9"/>
  <c r="AH16" i="9"/>
  <c r="AI3" i="9"/>
  <c r="AI4" i="9"/>
  <c r="AI16" i="9"/>
  <c r="AJ3" i="9"/>
  <c r="AJ4" i="9"/>
  <c r="AJ16" i="9"/>
  <c r="C41" i="9"/>
  <c r="AK3" i="9"/>
  <c r="AK4" i="9"/>
  <c r="AK16" i="9"/>
  <c r="AL3" i="9"/>
  <c r="AL4" i="9"/>
  <c r="AL16" i="9"/>
  <c r="AM3" i="9"/>
  <c r="AM4" i="9"/>
  <c r="AM16" i="9"/>
  <c r="AN3" i="9"/>
  <c r="AN4" i="9"/>
  <c r="AN16" i="9"/>
  <c r="AO3" i="9"/>
  <c r="AO4" i="9"/>
  <c r="AO16" i="9"/>
  <c r="AP3" i="9"/>
  <c r="AP4" i="9"/>
  <c r="AP16" i="9"/>
  <c r="AQ3" i="9"/>
  <c r="AQ4" i="9"/>
  <c r="AQ16" i="9"/>
  <c r="AR3" i="9"/>
  <c r="AR4" i="9"/>
  <c r="AR16" i="9"/>
  <c r="AS3" i="9"/>
  <c r="AS4" i="9"/>
  <c r="AS16" i="9"/>
  <c r="AT3" i="9"/>
  <c r="AT4" i="9"/>
  <c r="AT16" i="9"/>
  <c r="D41" i="9"/>
  <c r="E41" i="9"/>
  <c r="F41" i="9"/>
  <c r="G41" i="9"/>
  <c r="H41" i="9"/>
  <c r="I41" i="9"/>
  <c r="C28" i="4"/>
  <c r="C30" i="4"/>
  <c r="D28" i="4"/>
  <c r="D30" i="4"/>
  <c r="E28" i="4"/>
  <c r="E30" i="4"/>
  <c r="F28" i="4"/>
  <c r="F30" i="4"/>
  <c r="G28" i="4"/>
  <c r="G30" i="4"/>
  <c r="H28" i="4"/>
  <c r="H30" i="4"/>
  <c r="I28" i="4"/>
  <c r="I30" i="4"/>
  <c r="J28" i="4"/>
  <c r="J30" i="4"/>
  <c r="L28" i="4"/>
  <c r="L30" i="4"/>
  <c r="M28" i="4"/>
  <c r="M30" i="4"/>
  <c r="N28" i="4"/>
  <c r="N30" i="4"/>
  <c r="O28" i="4"/>
  <c r="O30" i="4"/>
  <c r="P28" i="4"/>
  <c r="P30" i="4"/>
  <c r="J35" i="4"/>
  <c r="J36" i="4"/>
  <c r="K24" i="5"/>
  <c r="G24" i="5"/>
  <c r="F36" i="4"/>
  <c r="F35" i="4"/>
  <c r="B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M21" i="9"/>
  <c r="AN21" i="9"/>
  <c r="AO21" i="9"/>
  <c r="AP21" i="9"/>
  <c r="AQ21" i="9"/>
  <c r="AR21" i="9"/>
  <c r="AS21" i="9"/>
  <c r="AT21" i="9"/>
  <c r="B82" i="9"/>
  <c r="C66" i="9"/>
  <c r="D66" i="9"/>
  <c r="D43" i="9"/>
  <c r="B66" i="9"/>
  <c r="I43" i="9"/>
  <c r="H43" i="9"/>
  <c r="G43" i="9"/>
  <c r="F43" i="9"/>
  <c r="E43" i="9"/>
  <c r="C43" i="9"/>
  <c r="I44" i="9"/>
  <c r="H44" i="9"/>
  <c r="G44" i="9"/>
  <c r="F44" i="9"/>
  <c r="B44" i="9"/>
  <c r="E44" i="9"/>
  <c r="D44" i="9"/>
  <c r="C44" i="9"/>
  <c r="B3" i="9"/>
  <c r="B4" i="9"/>
  <c r="B16" i="9"/>
  <c r="C3" i="9"/>
  <c r="C4" i="9"/>
  <c r="C16" i="9"/>
  <c r="D3" i="9"/>
  <c r="D4" i="9"/>
  <c r="D16" i="9"/>
  <c r="C6" i="9"/>
  <c r="C7" i="9"/>
  <c r="C17" i="9"/>
  <c r="D6" i="9"/>
  <c r="D7" i="9"/>
  <c r="D17" i="9"/>
  <c r="E6" i="9"/>
  <c r="E7" i="9"/>
  <c r="E17" i="9"/>
  <c r="G6" i="9"/>
  <c r="G7" i="9"/>
  <c r="G17" i="9"/>
  <c r="I6" i="9"/>
  <c r="I7" i="9"/>
  <c r="I17" i="9"/>
  <c r="J6" i="9"/>
  <c r="J7" i="9"/>
  <c r="J17" i="9"/>
  <c r="K6" i="9"/>
  <c r="K7" i="9"/>
  <c r="K17" i="9"/>
  <c r="L6" i="9"/>
  <c r="L7" i="9"/>
  <c r="L17" i="9"/>
  <c r="M6" i="9"/>
  <c r="M7" i="9"/>
  <c r="M17" i="9"/>
  <c r="N6" i="9"/>
  <c r="N7" i="9"/>
  <c r="N17" i="9"/>
  <c r="O6" i="9"/>
  <c r="O7" i="9"/>
  <c r="O17" i="9"/>
  <c r="Q6" i="9"/>
  <c r="Q7" i="9"/>
  <c r="Q17" i="9"/>
  <c r="R6" i="9"/>
  <c r="R7" i="9"/>
  <c r="R17" i="9"/>
  <c r="S6" i="9"/>
  <c r="S7" i="9"/>
  <c r="S17" i="9"/>
  <c r="T6" i="9"/>
  <c r="T7" i="9"/>
  <c r="T17" i="9"/>
  <c r="V6" i="9"/>
  <c r="V7" i="9"/>
  <c r="V17" i="9"/>
  <c r="W6" i="9"/>
  <c r="W7" i="9"/>
  <c r="W17" i="9"/>
  <c r="X6" i="9"/>
  <c r="X7" i="9"/>
  <c r="X17" i="9"/>
  <c r="Y6" i="9"/>
  <c r="Y7" i="9"/>
  <c r="Y17" i="9"/>
  <c r="AA6" i="9"/>
  <c r="AA7" i="9"/>
  <c r="AA17" i="9"/>
  <c r="AB6" i="9"/>
  <c r="AB7" i="9"/>
  <c r="AB17" i="9"/>
  <c r="AC6" i="9"/>
  <c r="AC7" i="9"/>
  <c r="AC17" i="9"/>
  <c r="AF6" i="9"/>
  <c r="AF7" i="9"/>
  <c r="AF17" i="9"/>
  <c r="AG6" i="9"/>
  <c r="AG7" i="9"/>
  <c r="AG17" i="9"/>
  <c r="AH6" i="9"/>
  <c r="AH7" i="9"/>
  <c r="AH17" i="9"/>
  <c r="AI6" i="9"/>
  <c r="AI7" i="9"/>
  <c r="AI17" i="9"/>
  <c r="AK6" i="9"/>
  <c r="AK7" i="9"/>
  <c r="AK17" i="9"/>
  <c r="AL6" i="9"/>
  <c r="AL7" i="9"/>
  <c r="AL17" i="9"/>
  <c r="AM6" i="9"/>
  <c r="AM7" i="9"/>
  <c r="AM17" i="9"/>
  <c r="AN6" i="9"/>
  <c r="AN7" i="9"/>
  <c r="AN17" i="9"/>
  <c r="AO6" i="9"/>
  <c r="AO7" i="9"/>
  <c r="AO17" i="9"/>
  <c r="AP6" i="9"/>
  <c r="AP7" i="9"/>
  <c r="AP17" i="9"/>
  <c r="AQ6" i="9"/>
  <c r="AQ7" i="9"/>
  <c r="AQ17" i="9"/>
  <c r="AR6" i="9"/>
  <c r="AR7" i="9"/>
  <c r="AR17" i="9"/>
  <c r="AS6" i="9"/>
  <c r="AS7" i="9"/>
  <c r="AS17" i="9"/>
  <c r="AT6" i="9"/>
  <c r="AT7" i="9"/>
  <c r="AT17" i="9"/>
  <c r="B8" i="9"/>
  <c r="C8" i="9"/>
  <c r="D8" i="9"/>
  <c r="E8" i="9"/>
  <c r="F8" i="9"/>
  <c r="G8" i="9"/>
  <c r="K8" i="9"/>
  <c r="L8" i="9"/>
  <c r="M8" i="9"/>
  <c r="N8" i="9"/>
  <c r="O8" i="9"/>
  <c r="Q8" i="9"/>
  <c r="R8" i="9"/>
  <c r="S8" i="9"/>
  <c r="T8" i="9"/>
  <c r="U8" i="9"/>
  <c r="V8" i="9"/>
  <c r="W8" i="9"/>
  <c r="X8" i="9"/>
  <c r="Z8" i="9"/>
  <c r="AA8" i="9"/>
  <c r="AB8" i="9"/>
  <c r="AC8" i="9"/>
  <c r="AD8" i="9"/>
  <c r="AF8" i="9"/>
  <c r="AG8" i="9"/>
  <c r="AH8" i="9"/>
  <c r="AI8" i="9"/>
  <c r="AK8" i="9"/>
  <c r="AL8" i="9"/>
  <c r="AM8" i="9"/>
  <c r="AN8" i="9"/>
  <c r="AO8" i="9"/>
  <c r="AP8" i="9"/>
  <c r="AQ8" i="9"/>
  <c r="AR8" i="9"/>
  <c r="AS8" i="9"/>
  <c r="AT8" i="9"/>
  <c r="B6" i="9"/>
  <c r="B9" i="9"/>
  <c r="C9" i="9"/>
  <c r="D9" i="9"/>
  <c r="E9" i="9"/>
  <c r="G9" i="9"/>
  <c r="K9" i="9"/>
  <c r="L9" i="9"/>
  <c r="M9" i="9"/>
  <c r="N9" i="9"/>
  <c r="O9" i="9"/>
  <c r="Q9" i="9"/>
  <c r="R9" i="9"/>
  <c r="S9" i="9"/>
  <c r="T9" i="9"/>
  <c r="V9" i="9"/>
  <c r="W9" i="9"/>
  <c r="X9" i="9"/>
  <c r="Y9" i="9"/>
  <c r="Z6" i="9"/>
  <c r="Z9" i="9"/>
  <c r="AA9" i="9"/>
  <c r="AB9" i="9"/>
  <c r="AC9" i="9"/>
  <c r="AD6" i="9"/>
  <c r="AD9" i="9"/>
  <c r="AF9" i="9"/>
  <c r="AG9" i="9"/>
  <c r="AH9" i="9"/>
  <c r="AI9" i="9"/>
  <c r="AK9" i="9"/>
  <c r="AL9" i="9"/>
  <c r="AM9" i="9"/>
  <c r="AN9" i="9"/>
  <c r="AO9" i="9"/>
  <c r="AP9" i="9"/>
  <c r="AQ9" i="9"/>
  <c r="AR9" i="9"/>
  <c r="AS9" i="9"/>
  <c r="AT9" i="9"/>
  <c r="F4" i="9"/>
  <c r="AC4" i="9"/>
  <c r="B5" i="9"/>
  <c r="C5" i="9"/>
  <c r="D5" i="9"/>
  <c r="E5" i="9"/>
  <c r="F5" i="9"/>
  <c r="G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B7" i="9"/>
  <c r="F7" i="9"/>
  <c r="H7" i="9"/>
  <c r="U7" i="9"/>
  <c r="Z7" i="9"/>
  <c r="AD7" i="9"/>
  <c r="F3" i="9"/>
  <c r="AC3" i="9"/>
  <c r="D43" i="4"/>
  <c r="D42" i="4"/>
  <c r="N12" i="4"/>
  <c r="N13" i="4"/>
  <c r="N14" i="4"/>
  <c r="N15" i="4"/>
  <c r="O12" i="4"/>
  <c r="O13" i="4"/>
  <c r="O14" i="4"/>
  <c r="O15" i="4"/>
  <c r="P12" i="4"/>
  <c r="P13" i="4"/>
  <c r="P14" i="4"/>
  <c r="P15" i="4"/>
  <c r="I36" i="4"/>
  <c r="H12" i="4"/>
  <c r="H13" i="4"/>
  <c r="H14" i="4"/>
  <c r="H15" i="4"/>
  <c r="I12" i="4"/>
  <c r="I13" i="4"/>
  <c r="I14" i="4"/>
  <c r="I15" i="4"/>
  <c r="J12" i="4"/>
  <c r="J13" i="4"/>
  <c r="J14" i="4"/>
  <c r="J15" i="4"/>
  <c r="K12" i="4"/>
  <c r="K13" i="4"/>
  <c r="K14" i="4"/>
  <c r="K15" i="4"/>
  <c r="L12" i="4"/>
  <c r="L13" i="4"/>
  <c r="L14" i="4"/>
  <c r="L15" i="4"/>
  <c r="M12" i="4"/>
  <c r="M13" i="4"/>
  <c r="M14" i="4"/>
  <c r="M15" i="4"/>
  <c r="H36" i="4"/>
  <c r="C12" i="4"/>
  <c r="C13" i="4"/>
  <c r="C14" i="4"/>
  <c r="C15" i="4"/>
  <c r="D12" i="4"/>
  <c r="D13" i="4"/>
  <c r="D14" i="4"/>
  <c r="D15" i="4"/>
  <c r="E12" i="4"/>
  <c r="E13" i="4"/>
  <c r="E14" i="4"/>
  <c r="E15" i="4"/>
  <c r="F12" i="4"/>
  <c r="F13" i="4"/>
  <c r="F14" i="4"/>
  <c r="F15" i="4"/>
  <c r="G12" i="4"/>
  <c r="G13" i="4"/>
  <c r="G14" i="4"/>
  <c r="G15" i="4"/>
  <c r="G36" i="4"/>
  <c r="E36" i="4"/>
  <c r="D36" i="4"/>
  <c r="C36" i="4"/>
  <c r="I35" i="4"/>
  <c r="K30" i="4"/>
  <c r="H35" i="4"/>
  <c r="G35" i="4"/>
  <c r="E35" i="4"/>
  <c r="D35" i="4"/>
  <c r="C35" i="4"/>
  <c r="D29" i="4"/>
  <c r="E29" i="4"/>
  <c r="F29" i="4"/>
  <c r="G29" i="4"/>
  <c r="H29" i="4"/>
  <c r="I29" i="4"/>
  <c r="J29" i="4"/>
  <c r="K29" i="4"/>
  <c r="L29" i="4"/>
  <c r="M29" i="4"/>
  <c r="N29" i="4"/>
  <c r="P29" i="4"/>
  <c r="C29" i="4"/>
  <c r="F28" i="5"/>
  <c r="E28" i="5"/>
  <c r="D28" i="5"/>
  <c r="J24" i="5"/>
  <c r="I24" i="5"/>
  <c r="H24" i="5"/>
  <c r="F24" i="5"/>
  <c r="E24" i="5"/>
  <c r="D24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E20" i="5"/>
  <c r="I29" i="9"/>
  <c r="I30" i="9"/>
  <c r="I31" i="9"/>
  <c r="I32" i="9"/>
  <c r="I33" i="9"/>
  <c r="I34" i="9"/>
  <c r="I35" i="9"/>
  <c r="I36" i="9"/>
  <c r="I37" i="9"/>
  <c r="I38" i="9"/>
  <c r="I39" i="9"/>
  <c r="I40" i="9"/>
  <c r="I42" i="9"/>
  <c r="I28" i="9"/>
  <c r="E29" i="9"/>
  <c r="E30" i="9"/>
  <c r="E31" i="9"/>
  <c r="E32" i="9"/>
  <c r="E33" i="9"/>
  <c r="E34" i="9"/>
  <c r="E35" i="9"/>
  <c r="E36" i="9"/>
  <c r="E37" i="9"/>
  <c r="E38" i="9"/>
  <c r="E39" i="9"/>
  <c r="E40" i="9"/>
  <c r="E42" i="9"/>
  <c r="E28" i="9"/>
  <c r="B54" i="9"/>
  <c r="B55" i="9"/>
  <c r="B56" i="9"/>
  <c r="B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B65" i="9"/>
  <c r="B29" i="9"/>
  <c r="C29" i="9"/>
  <c r="D29" i="9"/>
  <c r="F29" i="9"/>
  <c r="G29" i="9"/>
  <c r="H29" i="9"/>
  <c r="B30" i="9"/>
  <c r="C30" i="9"/>
  <c r="D30" i="9"/>
  <c r="F30" i="9"/>
  <c r="G30" i="9"/>
  <c r="H30" i="9"/>
  <c r="B31" i="9"/>
  <c r="C31" i="9"/>
  <c r="D31" i="9"/>
  <c r="F31" i="9"/>
  <c r="G31" i="9"/>
  <c r="H31" i="9"/>
  <c r="B32" i="9"/>
  <c r="C32" i="9"/>
  <c r="D32" i="9"/>
  <c r="F32" i="9"/>
  <c r="G32" i="9"/>
  <c r="H32" i="9"/>
  <c r="B33" i="9"/>
  <c r="C33" i="9"/>
  <c r="D33" i="9"/>
  <c r="F33" i="9"/>
  <c r="G33" i="9"/>
  <c r="H33" i="9"/>
  <c r="B34" i="9"/>
  <c r="C34" i="9"/>
  <c r="D34" i="9"/>
  <c r="F34" i="9"/>
  <c r="G34" i="9"/>
  <c r="H34" i="9"/>
  <c r="B35" i="9"/>
  <c r="C35" i="9"/>
  <c r="D35" i="9"/>
  <c r="F35" i="9"/>
  <c r="G35" i="9"/>
  <c r="H35" i="9"/>
  <c r="B36" i="9"/>
  <c r="C36" i="9"/>
  <c r="D36" i="9"/>
  <c r="F36" i="9"/>
  <c r="G36" i="9"/>
  <c r="H36" i="9"/>
  <c r="B37" i="9"/>
  <c r="C37" i="9"/>
  <c r="D37" i="9"/>
  <c r="F37" i="9"/>
  <c r="G37" i="9"/>
  <c r="H37" i="9"/>
  <c r="B38" i="9"/>
  <c r="C38" i="9"/>
  <c r="D38" i="9"/>
  <c r="F38" i="9"/>
  <c r="G38" i="9"/>
  <c r="H38" i="9"/>
  <c r="B39" i="9"/>
  <c r="C39" i="9"/>
  <c r="D39" i="9"/>
  <c r="F39" i="9"/>
  <c r="G39" i="9"/>
  <c r="H39" i="9"/>
  <c r="B40" i="9"/>
  <c r="C40" i="9"/>
  <c r="D40" i="9"/>
  <c r="F40" i="9"/>
  <c r="G40" i="9"/>
  <c r="H40" i="9"/>
  <c r="B42" i="9"/>
  <c r="C42" i="9"/>
  <c r="D42" i="9"/>
  <c r="F42" i="9"/>
  <c r="G42" i="9"/>
  <c r="H42" i="9"/>
  <c r="B51" i="9"/>
  <c r="H28" i="9"/>
  <c r="G28" i="9"/>
  <c r="F28" i="9"/>
  <c r="D28" i="9"/>
  <c r="C28" i="9"/>
  <c r="B28" i="9"/>
  <c r="I27" i="1"/>
  <c r="G46" i="1"/>
  <c r="F46" i="1"/>
  <c r="G47" i="1"/>
  <c r="H47" i="1"/>
  <c r="H46" i="1"/>
  <c r="F47" i="1"/>
  <c r="E47" i="1"/>
  <c r="E46" i="1"/>
  <c r="C18" i="4"/>
  <c r="C20" i="4"/>
  <c r="C21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2" i="10"/>
  <c r="B18" i="9"/>
  <c r="AA11" i="2"/>
  <c r="AA7" i="2"/>
  <c r="AA3" i="2"/>
  <c r="AQ41" i="1"/>
  <c r="AQ27" i="1"/>
  <c r="AQ13" i="1"/>
  <c r="AP27" i="1"/>
  <c r="AP41" i="1"/>
  <c r="AT41" i="1"/>
  <c r="AT27" i="1"/>
  <c r="AT13" i="1"/>
  <c r="AU13" i="1"/>
  <c r="C11" i="2"/>
  <c r="C7" i="2"/>
  <c r="C3" i="2"/>
  <c r="W12" i="5"/>
  <c r="W11" i="5"/>
  <c r="W14" i="5"/>
  <c r="W15" i="5"/>
  <c r="W16" i="5"/>
  <c r="W18" i="5"/>
  <c r="W17" i="5"/>
  <c r="W13" i="5"/>
  <c r="V12" i="5"/>
  <c r="V11" i="5"/>
  <c r="V14" i="5"/>
  <c r="V15" i="5"/>
  <c r="V16" i="5"/>
  <c r="V18" i="5"/>
  <c r="V17" i="5"/>
  <c r="V13" i="5"/>
  <c r="U12" i="5"/>
  <c r="U11" i="5"/>
  <c r="U14" i="5"/>
  <c r="U15" i="5"/>
  <c r="U16" i="5"/>
  <c r="U18" i="5"/>
  <c r="U17" i="5"/>
  <c r="U13" i="5"/>
  <c r="T12" i="5"/>
  <c r="T11" i="5"/>
  <c r="T14" i="5"/>
  <c r="T15" i="5"/>
  <c r="T16" i="5"/>
  <c r="T18" i="5"/>
  <c r="T17" i="5"/>
  <c r="T13" i="5"/>
  <c r="S12" i="5"/>
  <c r="S11" i="5"/>
  <c r="S14" i="5"/>
  <c r="S15" i="5"/>
  <c r="S16" i="5"/>
  <c r="S18" i="5"/>
  <c r="S17" i="5"/>
  <c r="S13" i="5"/>
  <c r="R12" i="5"/>
  <c r="R11" i="5"/>
  <c r="R14" i="5"/>
  <c r="R15" i="5"/>
  <c r="R16" i="5"/>
  <c r="R18" i="5"/>
  <c r="R17" i="5"/>
  <c r="R13" i="5"/>
  <c r="Q12" i="5"/>
  <c r="Q11" i="5"/>
  <c r="Q14" i="5"/>
  <c r="Q15" i="5"/>
  <c r="Q16" i="5"/>
  <c r="Q18" i="5"/>
  <c r="Q17" i="5"/>
  <c r="Q13" i="5"/>
  <c r="P18" i="4"/>
  <c r="P19" i="4"/>
  <c r="P20" i="4"/>
  <c r="P21" i="4"/>
  <c r="P24" i="4"/>
  <c r="P22" i="4"/>
  <c r="P23" i="4"/>
  <c r="P16" i="4"/>
  <c r="P17" i="4"/>
  <c r="P2" i="4"/>
  <c r="R23" i="2"/>
  <c r="R24" i="2"/>
  <c r="AR3" i="2"/>
  <c r="AS3" i="2"/>
  <c r="AT3" i="2"/>
  <c r="AU3" i="2"/>
  <c r="AV3" i="2"/>
  <c r="AW3" i="2"/>
  <c r="AR7" i="2"/>
  <c r="AS7" i="2"/>
  <c r="AT7" i="2"/>
  <c r="AU7" i="2"/>
  <c r="AV7" i="2"/>
  <c r="AW7" i="2"/>
  <c r="AR11" i="2"/>
  <c r="AS11" i="2"/>
  <c r="AT11" i="2"/>
  <c r="AU11" i="2"/>
  <c r="AV11" i="2"/>
  <c r="AW11" i="2"/>
  <c r="AX41" i="1"/>
  <c r="AX27" i="1"/>
  <c r="AX13" i="1"/>
  <c r="AY41" i="1"/>
  <c r="AY27" i="1"/>
  <c r="AY13" i="1"/>
  <c r="AW41" i="1"/>
  <c r="AW27" i="1"/>
  <c r="AW13" i="1"/>
  <c r="AV41" i="1"/>
  <c r="AV27" i="1"/>
  <c r="AV13" i="1"/>
  <c r="AU41" i="1"/>
  <c r="AU27" i="1"/>
  <c r="AQ3" i="2"/>
  <c r="AQ7" i="2"/>
  <c r="AN3" i="2"/>
  <c r="AN7" i="2"/>
  <c r="AQ11" i="2"/>
  <c r="AP3" i="2"/>
  <c r="AP7" i="2"/>
  <c r="AP11" i="2"/>
  <c r="AO3" i="2"/>
  <c r="AO7" i="2"/>
  <c r="AO11" i="2"/>
  <c r="AS41" i="1"/>
  <c r="AS27" i="1"/>
  <c r="AS13" i="1"/>
  <c r="AN11" i="2"/>
  <c r="AM3" i="2"/>
  <c r="AM7" i="2"/>
  <c r="AM11" i="2"/>
  <c r="AL3" i="2"/>
  <c r="AL7" i="2"/>
  <c r="AL11" i="2"/>
  <c r="AK3" i="2"/>
  <c r="AK7" i="2"/>
  <c r="AK11" i="2"/>
  <c r="AI3" i="2"/>
  <c r="AI7" i="2"/>
  <c r="AI11" i="2"/>
  <c r="AK41" i="1"/>
  <c r="AK27" i="1"/>
  <c r="AK13" i="1"/>
  <c r="AN41" i="1"/>
  <c r="AR41" i="1"/>
  <c r="AR27" i="1"/>
  <c r="AR13" i="1"/>
  <c r="AP13" i="1"/>
  <c r="AO41" i="1"/>
  <c r="AO27" i="1"/>
  <c r="AO13" i="1"/>
  <c r="AN27" i="1"/>
  <c r="AN13" i="1"/>
  <c r="N19" i="4"/>
  <c r="O19" i="4"/>
  <c r="N20" i="4"/>
  <c r="O20" i="4"/>
  <c r="N18" i="4"/>
  <c r="O18" i="4"/>
  <c r="O21" i="4"/>
  <c r="O24" i="4"/>
  <c r="O22" i="4"/>
  <c r="O23" i="4"/>
  <c r="O16" i="4"/>
  <c r="O17" i="4"/>
  <c r="O2" i="4"/>
  <c r="N21" i="4"/>
  <c r="N24" i="4"/>
  <c r="N22" i="4"/>
  <c r="N23" i="4"/>
  <c r="N16" i="4"/>
  <c r="N17" i="4"/>
  <c r="N2" i="4"/>
  <c r="AJ7" i="2"/>
  <c r="AJ3" i="2"/>
  <c r="AG3" i="2"/>
  <c r="AG7" i="2"/>
  <c r="AH3" i="2"/>
  <c r="AH7" i="2"/>
  <c r="AG11" i="2"/>
  <c r="AH11" i="2"/>
  <c r="AJ11" i="2"/>
  <c r="F18" i="4"/>
  <c r="F19" i="4"/>
  <c r="F20" i="4"/>
  <c r="F21" i="4"/>
  <c r="F24" i="4"/>
  <c r="F22" i="4"/>
  <c r="F23" i="4"/>
  <c r="F16" i="4"/>
  <c r="F17" i="4"/>
  <c r="F2" i="4"/>
  <c r="M2" i="4"/>
  <c r="M16" i="4"/>
  <c r="M17" i="4"/>
  <c r="M18" i="4"/>
  <c r="M19" i="4"/>
  <c r="M20" i="4"/>
  <c r="M21" i="4"/>
  <c r="M22" i="4"/>
  <c r="M23" i="4"/>
  <c r="M24" i="4"/>
  <c r="I11" i="5"/>
  <c r="I12" i="5"/>
  <c r="I13" i="5"/>
  <c r="I14" i="5"/>
  <c r="I15" i="5"/>
  <c r="I16" i="5"/>
  <c r="I17" i="5"/>
  <c r="I18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AM41" i="1"/>
  <c r="AI41" i="1"/>
  <c r="AJ41" i="1"/>
  <c r="AL41" i="1"/>
  <c r="AI13" i="1"/>
  <c r="AJ13" i="1"/>
  <c r="AL13" i="1"/>
  <c r="AM13" i="1"/>
  <c r="AI27" i="1"/>
  <c r="AJ27" i="1"/>
  <c r="AL27" i="1"/>
  <c r="AM27" i="1"/>
  <c r="H13" i="1"/>
  <c r="J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G13" i="1"/>
  <c r="AH13" i="1"/>
  <c r="H27" i="1"/>
  <c r="J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43" i="1"/>
  <c r="L18" i="4"/>
  <c r="L19" i="4"/>
  <c r="L20" i="4"/>
  <c r="L21" i="4"/>
  <c r="L22" i="4"/>
  <c r="L23" i="4"/>
  <c r="L24" i="4"/>
  <c r="L16" i="4"/>
  <c r="L17" i="4"/>
  <c r="L2" i="4"/>
  <c r="K20" i="4"/>
  <c r="K19" i="4"/>
  <c r="K18" i="4"/>
  <c r="K21" i="4"/>
  <c r="K24" i="4"/>
  <c r="K22" i="4"/>
  <c r="K23" i="4"/>
  <c r="K16" i="4"/>
  <c r="K17" i="4"/>
  <c r="K2" i="4"/>
  <c r="N12" i="5"/>
  <c r="N11" i="5"/>
  <c r="N14" i="5"/>
  <c r="N15" i="5"/>
  <c r="N16" i="5"/>
  <c r="N18" i="5"/>
  <c r="N17" i="5"/>
  <c r="N13" i="5"/>
  <c r="AH41" i="1"/>
  <c r="J3" i="2"/>
  <c r="J7" i="2"/>
  <c r="K3" i="2"/>
  <c r="K7" i="2"/>
  <c r="L3" i="2"/>
  <c r="L7" i="2"/>
  <c r="M3" i="2"/>
  <c r="M7" i="2"/>
  <c r="N3" i="2"/>
  <c r="N7" i="2"/>
  <c r="O3" i="2"/>
  <c r="O7" i="2"/>
  <c r="P3" i="2"/>
  <c r="P7" i="2"/>
  <c r="Q3" i="2"/>
  <c r="Q7" i="2"/>
  <c r="R3" i="2"/>
  <c r="R7" i="2"/>
  <c r="S3" i="2"/>
  <c r="S7" i="2"/>
  <c r="T3" i="2"/>
  <c r="T7" i="2"/>
  <c r="U7" i="2"/>
  <c r="V3" i="2"/>
  <c r="V7" i="2"/>
  <c r="W3" i="2"/>
  <c r="W7" i="2"/>
  <c r="X3" i="2"/>
  <c r="X7" i="2"/>
  <c r="Y3" i="2"/>
  <c r="Y7" i="2"/>
  <c r="Z3" i="2"/>
  <c r="Z7" i="2"/>
  <c r="AB3" i="2"/>
  <c r="AB7" i="2"/>
  <c r="AC3" i="2"/>
  <c r="AC7" i="2"/>
  <c r="AD3" i="2"/>
  <c r="AD7" i="2"/>
  <c r="AE3" i="2"/>
  <c r="AE7" i="2"/>
  <c r="AF3" i="2"/>
  <c r="AF7" i="2"/>
  <c r="E3" i="2"/>
  <c r="E7" i="2"/>
  <c r="F3" i="2"/>
  <c r="F7" i="2"/>
  <c r="G7" i="2"/>
  <c r="H3" i="2"/>
  <c r="H7" i="2"/>
  <c r="D3" i="2"/>
  <c r="D7" i="2"/>
  <c r="E11" i="2"/>
  <c r="F11" i="2"/>
  <c r="G11" i="2"/>
  <c r="H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Z11" i="2"/>
  <c r="AB11" i="2"/>
  <c r="AC11" i="2"/>
  <c r="AD11" i="2"/>
  <c r="AE11" i="2"/>
  <c r="AF11" i="2"/>
  <c r="D11" i="2"/>
  <c r="I7" i="2"/>
  <c r="AG41" i="1"/>
  <c r="G11" i="5"/>
  <c r="E13" i="1"/>
  <c r="F13" i="1"/>
  <c r="G13" i="1"/>
  <c r="E27" i="1"/>
  <c r="F27" i="1"/>
  <c r="G27" i="1"/>
  <c r="B42" i="1"/>
  <c r="C2" i="4"/>
  <c r="C16" i="4"/>
  <c r="C17" i="4"/>
  <c r="C22" i="4"/>
  <c r="C23" i="4"/>
  <c r="C24" i="4"/>
  <c r="J18" i="4"/>
  <c r="J19" i="4"/>
  <c r="J20" i="4"/>
  <c r="J21" i="4"/>
  <c r="J24" i="4"/>
  <c r="J22" i="4"/>
  <c r="J23" i="4"/>
  <c r="J16" i="4"/>
  <c r="J17" i="4"/>
  <c r="J2" i="4"/>
  <c r="M12" i="5"/>
  <c r="M11" i="5"/>
  <c r="M14" i="5"/>
  <c r="M15" i="5"/>
  <c r="M16" i="5"/>
  <c r="M18" i="5"/>
  <c r="M17" i="5"/>
  <c r="M13" i="5"/>
  <c r="L12" i="5"/>
  <c r="L11" i="5"/>
  <c r="L14" i="5"/>
  <c r="L15" i="5"/>
  <c r="L16" i="5"/>
  <c r="L18" i="5"/>
  <c r="L17" i="5"/>
  <c r="L13" i="5"/>
  <c r="E12" i="5"/>
  <c r="E11" i="5"/>
  <c r="E16" i="5"/>
  <c r="E15" i="5"/>
  <c r="E14" i="5"/>
  <c r="AF41" i="1"/>
  <c r="AE41" i="1"/>
  <c r="AD41" i="1"/>
  <c r="AC41" i="1"/>
  <c r="D19" i="4"/>
  <c r="E19" i="4"/>
  <c r="G19" i="4"/>
  <c r="H19" i="4"/>
  <c r="D20" i="4"/>
  <c r="E20" i="4"/>
  <c r="G20" i="4"/>
  <c r="H20" i="4"/>
  <c r="D18" i="4"/>
  <c r="E18" i="4"/>
  <c r="G18" i="4"/>
  <c r="H18" i="4"/>
  <c r="I19" i="4"/>
  <c r="I20" i="4"/>
  <c r="I18" i="4"/>
  <c r="I21" i="4"/>
  <c r="I2" i="4"/>
  <c r="I16" i="4"/>
  <c r="I17" i="4"/>
  <c r="I22" i="4"/>
  <c r="I23" i="4"/>
  <c r="I24" i="4"/>
  <c r="H2" i="4"/>
  <c r="H16" i="4"/>
  <c r="H17" i="4"/>
  <c r="H21" i="4"/>
  <c r="H22" i="4"/>
  <c r="H23" i="4"/>
  <c r="H24" i="4"/>
  <c r="K11" i="5"/>
  <c r="K12" i="5"/>
  <c r="K13" i="5"/>
  <c r="K14" i="5"/>
  <c r="K15" i="5"/>
  <c r="K16" i="5"/>
  <c r="K17" i="5"/>
  <c r="K18" i="5"/>
  <c r="Y41" i="1"/>
  <c r="Z41" i="1"/>
  <c r="AA41" i="1"/>
  <c r="AB41" i="1"/>
  <c r="G2" i="4"/>
  <c r="G16" i="4"/>
  <c r="G17" i="4"/>
  <c r="G21" i="4"/>
  <c r="G22" i="4"/>
  <c r="G23" i="4"/>
  <c r="G24" i="4"/>
  <c r="J11" i="5"/>
  <c r="J12" i="5"/>
  <c r="J13" i="5"/>
  <c r="J14" i="5"/>
  <c r="J15" i="5"/>
  <c r="J16" i="5"/>
  <c r="J17" i="5"/>
  <c r="J18" i="5"/>
  <c r="R41" i="1"/>
  <c r="S41" i="1"/>
  <c r="T41" i="1"/>
  <c r="O41" i="1"/>
  <c r="P41" i="1"/>
  <c r="Q41" i="1"/>
  <c r="U41" i="1"/>
  <c r="V41" i="1"/>
  <c r="W41" i="1"/>
  <c r="X41" i="1"/>
  <c r="I41" i="1"/>
  <c r="J41" i="1"/>
  <c r="N41" i="1"/>
  <c r="E21" i="4"/>
  <c r="E24" i="4"/>
  <c r="D2" i="4"/>
  <c r="E2" i="4"/>
  <c r="D16" i="4"/>
  <c r="E16" i="4"/>
  <c r="D17" i="4"/>
  <c r="E17" i="4"/>
  <c r="D21" i="4"/>
  <c r="D22" i="4"/>
  <c r="E22" i="4"/>
  <c r="D23" i="4"/>
  <c r="E23" i="4"/>
  <c r="D24" i="4"/>
  <c r="H11" i="5"/>
  <c r="H12" i="5"/>
  <c r="H13" i="5"/>
  <c r="H14" i="5"/>
  <c r="H15" i="5"/>
  <c r="H16" i="5"/>
  <c r="H17" i="5"/>
  <c r="H18" i="5"/>
  <c r="G12" i="5"/>
  <c r="G13" i="5"/>
  <c r="G14" i="5"/>
  <c r="G15" i="5"/>
  <c r="G16" i="5"/>
  <c r="G17" i="5"/>
  <c r="G18" i="5"/>
  <c r="H41" i="1"/>
  <c r="G41" i="1"/>
  <c r="E41" i="1"/>
  <c r="F41" i="1"/>
  <c r="F11" i="5"/>
  <c r="F12" i="5"/>
  <c r="F13" i="5"/>
  <c r="F8" i="5"/>
  <c r="F14" i="5"/>
  <c r="F15" i="5"/>
  <c r="F16" i="5"/>
  <c r="F17" i="5"/>
  <c r="F18" i="5"/>
  <c r="D33" i="1"/>
  <c r="E17" i="5"/>
  <c r="E18" i="5"/>
  <c r="E13" i="5"/>
  <c r="D19" i="1"/>
  <c r="D5" i="1"/>
  <c r="C7" i="5"/>
  <c r="C6" i="5"/>
  <c r="C5" i="5"/>
  <c r="C4" i="5"/>
  <c r="C3" i="5"/>
  <c r="C51" i="9"/>
  <c r="D51" i="9"/>
  <c r="D65" i="9"/>
  <c r="C65" i="9"/>
  <c r="D64" i="9"/>
  <c r="C64" i="9"/>
  <c r="D57" i="9"/>
  <c r="C57" i="9"/>
  <c r="D56" i="9"/>
  <c r="C56" i="9"/>
  <c r="D55" i="9"/>
  <c r="C55" i="9"/>
  <c r="D54" i="9"/>
  <c r="C54" i="9"/>
  <c r="D53" i="9"/>
  <c r="C53" i="9"/>
  <c r="B53" i="9"/>
  <c r="D52" i="9"/>
  <c r="C52" i="9"/>
  <c r="B52" i="9"/>
  <c r="C42" i="4"/>
  <c r="E42" i="4"/>
  <c r="C43" i="4"/>
  <c r="E43" i="4"/>
</calcChain>
</file>

<file path=xl/sharedStrings.xml><?xml version="1.0" encoding="utf-8"?>
<sst xmlns="http://schemas.openxmlformats.org/spreadsheetml/2006/main" count="488" uniqueCount="232">
  <si>
    <r>
      <t>P</t>
    </r>
    <r>
      <rPr>
        <b/>
        <vertAlign val="subscript"/>
        <sz val="10"/>
        <rFont val="Times New Roman"/>
        <family val="1"/>
      </rPr>
      <t>sol</t>
    </r>
    <r>
      <rPr>
        <b/>
        <sz val="10"/>
        <rFont val="Times New Roman"/>
        <family val="1"/>
      </rPr>
      <t xml:space="preserve"> - Begin</t>
    </r>
  </si>
  <si>
    <t>Date</t>
  </si>
  <si>
    <t>Running Days</t>
  </si>
  <si>
    <t>Standard Spec</t>
  </si>
  <si>
    <t>Date Made</t>
  </si>
  <si>
    <r>
      <t>Sample (</t>
    </r>
    <r>
      <rPr>
        <sz val="10"/>
        <rFont val="Symbol"/>
        <family val="1"/>
      </rPr>
      <t>l</t>
    </r>
    <r>
      <rPr>
        <sz val="10"/>
        <rFont val="Times New Roman"/>
        <family val="1"/>
      </rPr>
      <t>=890 nm)</t>
    </r>
  </si>
  <si>
    <t>Std</t>
  </si>
  <si>
    <t>Curve</t>
  </si>
  <si>
    <t>slope</t>
  </si>
  <si>
    <t>intercept</t>
  </si>
  <si>
    <t>rsq</t>
  </si>
  <si>
    <t>Sample [ug P/mL]</t>
  </si>
  <si>
    <r>
      <t>P</t>
    </r>
    <r>
      <rPr>
        <b/>
        <vertAlign val="subscript"/>
        <sz val="10"/>
        <rFont val="Times New Roman"/>
        <family val="1"/>
      </rPr>
      <t>sol</t>
    </r>
    <r>
      <rPr>
        <b/>
        <sz val="10"/>
        <rFont val="Times New Roman"/>
        <family val="1"/>
      </rPr>
      <t xml:space="preserve"> - End</t>
    </r>
  </si>
  <si>
    <r>
      <t>P</t>
    </r>
    <r>
      <rPr>
        <b/>
        <vertAlign val="subscript"/>
        <sz val="10"/>
        <rFont val="Times New Roman"/>
        <family val="1"/>
      </rPr>
      <t>sol</t>
    </r>
    <r>
      <rPr>
        <b/>
        <sz val="10"/>
        <rFont val="Times New Roman"/>
        <family val="1"/>
      </rPr>
      <t xml:space="preserve"> - End Anaerobic</t>
    </r>
  </si>
  <si>
    <t>Total Removal Efficiency</t>
  </si>
  <si>
    <t>Total Removal Efficiency After Day 3</t>
  </si>
  <si>
    <r>
      <t>Sample 1 (</t>
    </r>
    <r>
      <rPr>
        <sz val="10"/>
        <rFont val="Symbol"/>
        <family val="1"/>
      </rPr>
      <t>l</t>
    </r>
    <r>
      <rPr>
        <sz val="10"/>
        <rFont val="Times New Roman"/>
        <family val="1"/>
      </rPr>
      <t>=890 nm)</t>
    </r>
  </si>
  <si>
    <r>
      <t>Sample 2 (</t>
    </r>
    <r>
      <rPr>
        <sz val="10"/>
        <rFont val="Symbol"/>
        <family val="1"/>
      </rPr>
      <t>l</t>
    </r>
    <r>
      <rPr>
        <sz val="10"/>
        <rFont val="Times New Roman"/>
        <family val="1"/>
      </rPr>
      <t>=890 nm)</t>
    </r>
  </si>
  <si>
    <r>
      <t>Sample 3 (</t>
    </r>
    <r>
      <rPr>
        <sz val="10"/>
        <rFont val="Symbol"/>
        <family val="1"/>
      </rPr>
      <t>l</t>
    </r>
    <r>
      <rPr>
        <sz val="10"/>
        <rFont val="Times New Roman"/>
        <family val="1"/>
      </rPr>
      <t>=890 nm)</t>
    </r>
  </si>
  <si>
    <t>Average</t>
  </si>
  <si>
    <t>Stdev</t>
  </si>
  <si>
    <r>
      <t>W</t>
    </r>
    <r>
      <rPr>
        <vertAlign val="subscript"/>
        <sz val="10"/>
        <rFont val="Times New Roman"/>
        <family val="1"/>
      </rPr>
      <t>1</t>
    </r>
  </si>
  <si>
    <t>I</t>
  </si>
  <si>
    <t>II</t>
  </si>
  <si>
    <t>III</t>
  </si>
  <si>
    <r>
      <t>W</t>
    </r>
    <r>
      <rPr>
        <vertAlign val="subscript"/>
        <sz val="10"/>
        <rFont val="Times New Roman"/>
        <family val="1"/>
      </rPr>
      <t>2</t>
    </r>
  </si>
  <si>
    <r>
      <t>W</t>
    </r>
    <r>
      <rPr>
        <vertAlign val="subscript"/>
        <sz val="10"/>
        <rFont val="Times New Roman"/>
        <family val="1"/>
      </rPr>
      <t>3</t>
    </r>
  </si>
  <si>
    <t>TSS</t>
  </si>
  <si>
    <t>Mean</t>
  </si>
  <si>
    <t>Std Var</t>
  </si>
  <si>
    <t>CoVar</t>
  </si>
  <si>
    <t>VSS</t>
  </si>
  <si>
    <t>daily %VSS/TSS</t>
  </si>
  <si>
    <t>Begin</t>
  </si>
  <si>
    <t>Absorbance</t>
  </si>
  <si>
    <t>Concetration</t>
  </si>
  <si>
    <t>End</t>
  </si>
  <si>
    <t>Percent Removal</t>
  </si>
  <si>
    <t>* This standard is made using 0.5/4.5 dilution</t>
  </si>
  <si>
    <t>B conc (mg/L)</t>
  </si>
  <si>
    <t>E conc  (mg/L)</t>
  </si>
  <si>
    <t>Nitrite</t>
  </si>
  <si>
    <t>Nitrate</t>
  </si>
  <si>
    <t>Phosphorus End</t>
  </si>
  <si>
    <t>Phosphorus Begin</t>
  </si>
  <si>
    <t>Ammonia End</t>
  </si>
  <si>
    <t>Ammonia Begin</t>
  </si>
  <si>
    <t>Nitrite End</t>
  </si>
  <si>
    <t>Nitrite Begin</t>
  </si>
  <si>
    <t>Nitrate End</t>
  </si>
  <si>
    <t>Nitrate Begin</t>
  </si>
  <si>
    <t>Total P removal</t>
  </si>
  <si>
    <t>Total N removal</t>
  </si>
  <si>
    <t>Biomass</t>
  </si>
  <si>
    <t>DNA extracted</t>
  </si>
  <si>
    <t>Phosphorus_Begin</t>
  </si>
  <si>
    <t>Phosphorus_End</t>
  </si>
  <si>
    <t>Ammonia_Begin</t>
  </si>
  <si>
    <t>Ammonia_End</t>
  </si>
  <si>
    <t>Nitrite_Begin</t>
  </si>
  <si>
    <t>Nitrite_End</t>
  </si>
  <si>
    <t>Nitrate_Begin</t>
  </si>
  <si>
    <t>Nitrate_End</t>
  </si>
  <si>
    <t>Total_P_removal</t>
  </si>
  <si>
    <t>Total_N_removal</t>
  </si>
  <si>
    <t>NA</t>
  </si>
  <si>
    <t>Three_sample_average_P</t>
  </si>
  <si>
    <t>Three_sample_average_N</t>
  </si>
  <si>
    <t>*Transition to All Light occurred here</t>
  </si>
  <si>
    <t>phase1</t>
  </si>
  <si>
    <t>total</t>
  </si>
  <si>
    <t>phase2</t>
  </si>
  <si>
    <t>phase3</t>
  </si>
  <si>
    <t>phase</t>
  </si>
  <si>
    <t>6/3/2015-6/22/15</t>
  </si>
  <si>
    <t>defined as: when P removal reached &gt;90% for first time, until N removal was at minimum</t>
  </si>
  <si>
    <t>6/23/15-7/16/15</t>
  </si>
  <si>
    <t>7/19/15-8/6/15</t>
  </si>
  <si>
    <t>Until lights were turned on full time</t>
  </si>
  <si>
    <t>lights on full time</t>
  </si>
  <si>
    <t>Pair-wise t-test, 1 sided, heteroscedastic (phases)</t>
  </si>
  <si>
    <t>1 v 2</t>
  </si>
  <si>
    <t>1 v 3</t>
  </si>
  <si>
    <t>2 v 3</t>
  </si>
  <si>
    <t>P Begin</t>
  </si>
  <si>
    <t>P End</t>
  </si>
  <si>
    <t>NH4 Begin</t>
  </si>
  <si>
    <t>NH4 End</t>
  </si>
  <si>
    <t>NO2- Begin</t>
  </si>
  <si>
    <t>NO2- End</t>
  </si>
  <si>
    <t>NO3- Begin</t>
  </si>
  <si>
    <t>NO3- End</t>
  </si>
  <si>
    <t>Δ P</t>
  </si>
  <si>
    <t>Δ N</t>
  </si>
  <si>
    <t>Pair-wise t-test, 1 sided, heteroscedastic</t>
  </si>
  <si>
    <t>All</t>
  </si>
  <si>
    <t>TP</t>
  </si>
  <si>
    <t>1v2</t>
  </si>
  <si>
    <t>1v3</t>
  </si>
  <si>
    <t>2v3</t>
  </si>
  <si>
    <t>TP/TSS</t>
  </si>
  <si>
    <t>TTEST</t>
  </si>
  <si>
    <t>End Oxygen</t>
  </si>
  <si>
    <t>Cycle</t>
  </si>
  <si>
    <t>Correlation</t>
  </si>
  <si>
    <t>Variable</t>
  </si>
  <si>
    <t>DO @ END</t>
  </si>
  <si>
    <t>Disolved Oxygen @ End of Cycle</t>
  </si>
  <si>
    <t>DO End vs. Nitrite End</t>
  </si>
  <si>
    <t>P End of Dark (ED)</t>
  </si>
  <si>
    <t>O2 @ End of Cycle</t>
  </si>
  <si>
    <t>Slope</t>
  </si>
  <si>
    <t>mg/L/min O2 consumed after mixes start</t>
  </si>
  <si>
    <t>DO Begin Slope</t>
  </si>
  <si>
    <t>Table 1.</t>
  </si>
  <si>
    <t>Phase 1</t>
  </si>
  <si>
    <t>Phase 2</t>
  </si>
  <si>
    <t>Phase 3</t>
  </si>
  <si>
    <t>±</t>
  </si>
  <si>
    <t>ND</t>
  </si>
  <si>
    <t>2.63 ± 1.22</t>
  </si>
  <si>
    <t>2.7 ± 1.02</t>
  </si>
  <si>
    <t>2.9 ± 0.29</t>
  </si>
  <si>
    <t>2.72 ± 0.97</t>
  </si>
  <si>
    <t>0.26 ± 0.23</t>
  </si>
  <si>
    <t>0.14 ± 0.18</t>
  </si>
  <si>
    <t>0.08 ± 0.16</t>
  </si>
  <si>
    <t>0.17 ± 0.21</t>
  </si>
  <si>
    <t>22.06 ± 2.68</t>
  </si>
  <si>
    <t>23.84 ± 3.09</t>
  </si>
  <si>
    <t>23.85 ± 2.41</t>
  </si>
  <si>
    <t>23.16 ± 2.84</t>
  </si>
  <si>
    <t>3.6 ± 0.53</t>
  </si>
  <si>
    <t>4.47 ± 0.91</t>
  </si>
  <si>
    <t>4.85 ± 0.83</t>
  </si>
  <si>
    <t>4.24 ± 0.91</t>
  </si>
  <si>
    <t>1.75 ± 0.74</t>
  </si>
  <si>
    <t>1.38 ± 0.6</t>
  </si>
  <si>
    <t>0.35 ± 0.29</t>
  </si>
  <si>
    <t>1.28 ± 0.83</t>
  </si>
  <si>
    <t>5.09 ± 0.69</t>
  </si>
  <si>
    <t>5.15 ± 1.33</t>
  </si>
  <si>
    <t>4.73 ± 0.59</t>
  </si>
  <si>
    <t>5.01 ± 0.91</t>
  </si>
  <si>
    <t>-1.38 ± 0.65</t>
  </si>
  <si>
    <t>-0.25 ± 1.65</t>
  </si>
  <si>
    <t>0.12 ± 0.88</t>
  </si>
  <si>
    <t>-0.54 ± 1.3</t>
  </si>
  <si>
    <t>0.08 ± 0.1</t>
  </si>
  <si>
    <t>0.1 ± 0.14</t>
  </si>
  <si>
    <t>0.02 ± 0.03</t>
  </si>
  <si>
    <t>0.08 ± 0.11</t>
  </si>
  <si>
    <t>0.11 ± 0.29</t>
  </si>
  <si>
    <t>0.24 ± 0.39</t>
  </si>
  <si>
    <t>0.26 ± 0.12</t>
  </si>
  <si>
    <t>0.18 ± 0.31</t>
  </si>
  <si>
    <t>0.03 ± 0.09</t>
  </si>
  <si>
    <t>0.01 ± 0.04</t>
  </si>
  <si>
    <t>0.02 ± 0.06</t>
  </si>
  <si>
    <t>0.01 ± 0.03</t>
  </si>
  <si>
    <t>0.02 ± 0.05</t>
  </si>
  <si>
    <t>0.16 ± 0.37</t>
  </si>
  <si>
    <t>0.19 ± 0.44</t>
  </si>
  <si>
    <t>0.14 ± 0.36</t>
  </si>
  <si>
    <t>0.02 ± 0.04</t>
  </si>
  <si>
    <t>0.92 ± 0.08</t>
  </si>
  <si>
    <t>0.94 ± 0.07</t>
  </si>
  <si>
    <t>0.97 ± 0.06</t>
  </si>
  <si>
    <t>0.47 ± 0.2</t>
  </si>
  <si>
    <t>0.59 ± 0.2</t>
  </si>
  <si>
    <t>0.9 ± 0.05</t>
  </si>
  <si>
    <t>0.63 ± 0.25</t>
  </si>
  <si>
    <t>1.2 ± 1.77</t>
  </si>
  <si>
    <t>0.29 ± 0.31</t>
  </si>
  <si>
    <t>1.89 ± 2.06</t>
  </si>
  <si>
    <t>1.14 ± 1.71</t>
  </si>
  <si>
    <t>DO End</t>
  </si>
  <si>
    <t>Table 1. Average Values</t>
  </si>
  <si>
    <t>P removal (%)</t>
  </si>
  <si>
    <t>N removal (%)</t>
  </si>
  <si>
    <t>P Begin (mg/L)</t>
  </si>
  <si>
    <t>P End (mg/L)</t>
  </si>
  <si>
    <t>NH4-N Begin (mg/L)</t>
  </si>
  <si>
    <t>NH4-N End (mg/L)</t>
  </si>
  <si>
    <t>NO2-N Begin (mg/L)</t>
  </si>
  <si>
    <t>NO2-N End (mg/L)</t>
  </si>
  <si>
    <t>NO3-N Begin (mg/L)</t>
  </si>
  <si>
    <t>NO3-N End (mg/L)</t>
  </si>
  <si>
    <t>DO End (mg/L)</t>
  </si>
  <si>
    <t>Table 2. Pair-wise t-test, 1 sided, heteroscedastic</t>
  </si>
  <si>
    <t>ALL</t>
  </si>
  <si>
    <t>0.19 ± 0.07</t>
  </si>
  <si>
    <t>0.14 ± 0.04</t>
  </si>
  <si>
    <t>0.14 ± 0.02</t>
  </si>
  <si>
    <t>0.16 ± 0.05</t>
  </si>
  <si>
    <t>Dry Cell Weight</t>
  </si>
  <si>
    <t>TP/Dry Cell Weight</t>
  </si>
  <si>
    <t>114.4 ± 12.4</t>
  </si>
  <si>
    <t>120.3 ± 13.5</t>
  </si>
  <si>
    <t>135.7 ± 12.4</t>
  </si>
  <si>
    <t>121.9 ± 14.7</t>
  </si>
  <si>
    <t>833.3 ± 232.9</t>
  </si>
  <si>
    <t>958.6 ± 50.6</t>
  </si>
  <si>
    <t>914.4 ± 253.9</t>
  </si>
  <si>
    <t>660.7 ± 188.6</t>
  </si>
  <si>
    <t>t-test</t>
  </si>
  <si>
    <t>Phase</t>
  </si>
  <si>
    <t>Ratio</t>
  </si>
  <si>
    <t>Standards*</t>
  </si>
  <si>
    <t>Dark Period  (mg/L)</t>
  </si>
  <si>
    <t>Ammonia AF</t>
  </si>
  <si>
    <t>Ammonia AF Removal</t>
  </si>
  <si>
    <t>Δ Ammonia AF</t>
  </si>
  <si>
    <t>Δ NH4 AF</t>
  </si>
  <si>
    <t>Phosphorus AF</t>
  </si>
  <si>
    <t>Nitrate AF</t>
  </si>
  <si>
    <t>Nitrite AF</t>
  </si>
  <si>
    <t>P AF</t>
  </si>
  <si>
    <t>NH4 AF</t>
  </si>
  <si>
    <t>NO2- AF</t>
  </si>
  <si>
    <t>NO3- AF</t>
  </si>
  <si>
    <t>NH4 AF Removal</t>
  </si>
  <si>
    <t>AF</t>
  </si>
  <si>
    <t>Phosphorus_AF</t>
  </si>
  <si>
    <t>Ammonia_AF</t>
  </si>
  <si>
    <t>Nitrite_AF</t>
  </si>
  <si>
    <t>Nitrate_AF</t>
  </si>
  <si>
    <t>P AF (mg/L)</t>
  </si>
  <si>
    <t>NH4-N AF (mg/L)</t>
  </si>
  <si>
    <t>Δ NH4-N AF(mg/L)</t>
  </si>
  <si>
    <t>NO2-N AF (mg/L)</t>
  </si>
  <si>
    <t>NO3-N AF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</si>
</sst>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"/>
    <numFmt numFmtId="166" formatCode="0.0"/>
    <numFmt numFmtId="167" formatCode="0.0%"/>
    <numFmt numFmtId="168" formatCode="#,##0.000"/>
    <numFmt numFmtId="169" formatCode="0.000"/>
    <numFmt numFmtId="170" formatCode="0E+00"/>
  </numFmts>
  <fonts count="15" x14ac:knownFonts="1">
    <font>
      <sz val="12"/>
      <color theme="1"/>
      <name val="Calibri"/>
      <family val="2"/>
      <scheme val="minor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Times New Roman"/>
      <family val="1"/>
    </font>
    <font>
      <sz val="12"/>
      <color rgb="FF000000"/>
      <name val="Calibri"/>
      <family val="2"/>
      <scheme val="minor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Symbol"/>
      <family val="1"/>
    </font>
    <font>
      <b/>
      <vertAlign val="subscript"/>
      <sz val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name val="Calibri (Body)"/>
    </font>
    <font>
      <sz val="12"/>
      <color theme="1"/>
      <name val="Times New Roman"/>
    </font>
    <font>
      <sz val="12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8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/>
    <xf numFmtId="1" fontId="1" fillId="0" borderId="2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Fill="1"/>
    <xf numFmtId="2" fontId="1" fillId="0" borderId="0" xfId="0" applyNumberFormat="1" applyFont="1" applyFill="1" applyBorder="1" applyAlignment="1">
      <alignment horizontal="center"/>
    </xf>
    <xf numFmtId="0" fontId="0" fillId="0" borderId="0" xfId="0" applyBorder="1"/>
    <xf numFmtId="1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5" fillId="0" borderId="0" xfId="0" applyFont="1"/>
    <xf numFmtId="14" fontId="1" fillId="0" borderId="5" xfId="0" applyNumberFormat="1" applyFont="1" applyFill="1" applyBorder="1"/>
    <xf numFmtId="1" fontId="1" fillId="0" borderId="3" xfId="0" quotePrefix="1" applyNumberFormat="1" applyFont="1" applyFill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13" xfId="0" applyFont="1" applyBorder="1"/>
    <xf numFmtId="0" fontId="1" fillId="0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Fill="1" applyBorder="1" applyAlignment="1">
      <alignment horizontal="center"/>
    </xf>
    <xf numFmtId="0" fontId="1" fillId="0" borderId="0" xfId="0" applyFont="1"/>
    <xf numFmtId="1" fontId="1" fillId="0" borderId="19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2" fontId="1" fillId="0" borderId="19" xfId="0" applyNumberFormat="1" applyFont="1" applyFill="1" applyBorder="1" applyAlignment="1">
      <alignment horizontal="center"/>
    </xf>
    <xf numFmtId="164" fontId="1" fillId="0" borderId="21" xfId="0" applyNumberFormat="1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14" fontId="1" fillId="0" borderId="5" xfId="0" applyNumberFormat="1" applyFont="1" applyBorder="1"/>
    <xf numFmtId="0" fontId="7" fillId="0" borderId="0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1" fillId="0" borderId="5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0" borderId="10" xfId="0" applyNumberFormat="1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168" fontId="0" fillId="0" borderId="0" xfId="0" applyNumberFormat="1"/>
    <xf numFmtId="164" fontId="1" fillId="0" borderId="3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3" xfId="0" applyBorder="1"/>
    <xf numFmtId="166" fontId="1" fillId="0" borderId="0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0" fillId="0" borderId="0" xfId="0" applyNumberFormat="1" applyBorder="1"/>
    <xf numFmtId="14" fontId="1" fillId="0" borderId="5" xfId="0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1" fillId="2" borderId="25" xfId="0" applyNumberFormat="1" applyFont="1" applyFill="1" applyBorder="1" applyAlignment="1">
      <alignment horizontal="center"/>
    </xf>
    <xf numFmtId="167" fontId="1" fillId="2" borderId="24" xfId="0" applyNumberFormat="1" applyFont="1" applyFill="1" applyBorder="1" applyAlignment="1">
      <alignment horizontal="center"/>
    </xf>
    <xf numFmtId="0" fontId="5" fillId="0" borderId="10" xfId="0" applyFont="1" applyBorder="1"/>
    <xf numFmtId="0" fontId="0" fillId="0" borderId="11" xfId="0" applyBorder="1"/>
    <xf numFmtId="0" fontId="5" fillId="0" borderId="11" xfId="0" applyFont="1" applyBorder="1"/>
    <xf numFmtId="0" fontId="5" fillId="0" borderId="8" xfId="0" applyFont="1" applyBorder="1"/>
    <xf numFmtId="0" fontId="5" fillId="0" borderId="18" xfId="0" applyFont="1" applyBorder="1"/>
    <xf numFmtId="169" fontId="1" fillId="0" borderId="0" xfId="0" applyNumberFormat="1" applyFont="1" applyFill="1" applyBorder="1" applyAlignment="1">
      <alignment horizontal="center"/>
    </xf>
    <xf numFmtId="169" fontId="1" fillId="3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0" fontId="7" fillId="0" borderId="3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  <xf numFmtId="169" fontId="5" fillId="0" borderId="0" xfId="0" applyNumberFormat="1" applyFont="1"/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0" fillId="0" borderId="0" xfId="0" applyNumberFormat="1" applyBorder="1"/>
    <xf numFmtId="0" fontId="0" fillId="0" borderId="0" xfId="0" applyAlignment="1">
      <alignment horizontal="center" vertical="center"/>
    </xf>
    <xf numFmtId="1" fontId="1" fillId="0" borderId="0" xfId="0" applyNumberFormat="1" applyFont="1" applyBorder="1"/>
    <xf numFmtId="1" fontId="0" fillId="0" borderId="0" xfId="0" applyNumberFormat="1"/>
    <xf numFmtId="0" fontId="0" fillId="4" borderId="0" xfId="0" applyFill="1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vertical="center"/>
    </xf>
    <xf numFmtId="0" fontId="1" fillId="0" borderId="5" xfId="0" applyNumberFormat="1" applyFont="1" applyBorder="1"/>
    <xf numFmtId="0" fontId="5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14" fontId="1" fillId="4" borderId="0" xfId="0" applyNumberFormat="1" applyFont="1" applyFill="1" applyBorder="1"/>
    <xf numFmtId="1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2" fontId="0" fillId="4" borderId="8" xfId="0" applyNumberForma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4" borderId="18" xfId="0" applyNumberFormat="1" applyFont="1" applyFill="1" applyBorder="1" applyAlignment="1">
      <alignment horizontal="center"/>
    </xf>
    <xf numFmtId="2" fontId="12" fillId="4" borderId="5" xfId="0" applyNumberFormat="1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2" fontId="11" fillId="4" borderId="0" xfId="0" applyNumberFormat="1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4" fontId="1" fillId="0" borderId="0" xfId="0" applyNumberFormat="1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/>
    <xf numFmtId="0" fontId="13" fillId="4" borderId="1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2" fontId="13" fillId="4" borderId="26" xfId="0" applyNumberFormat="1" applyFont="1" applyFill="1" applyBorder="1" applyAlignment="1">
      <alignment horizontal="center" vertical="center"/>
    </xf>
    <xf numFmtId="2" fontId="13" fillId="4" borderId="5" xfId="0" applyNumberFormat="1" applyFont="1" applyFill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2" fontId="13" fillId="4" borderId="27" xfId="0" applyNumberFormat="1" applyFont="1" applyFill="1" applyBorder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/>
    </xf>
    <xf numFmtId="2" fontId="13" fillId="4" borderId="18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2" fontId="13" fillId="4" borderId="28" xfId="0" applyNumberFormat="1" applyFont="1" applyFill="1" applyBorder="1" applyAlignment="1">
      <alignment horizontal="center" vertical="center"/>
    </xf>
    <xf numFmtId="2" fontId="13" fillId="4" borderId="0" xfId="0" applyNumberFormat="1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4" fillId="5" borderId="27" xfId="0" applyNumberFormat="1" applyFont="1" applyFill="1" applyBorder="1" applyAlignment="1">
      <alignment horizontal="center" vertical="center"/>
    </xf>
    <xf numFmtId="2" fontId="14" fillId="5" borderId="3" xfId="0" applyNumberFormat="1" applyFont="1" applyFill="1" applyBorder="1" applyAlignment="1">
      <alignment horizontal="center" vertical="center"/>
    </xf>
    <xf numFmtId="2" fontId="14" fillId="5" borderId="18" xfId="0" applyNumberFormat="1" applyFont="1" applyFill="1" applyBorder="1" applyAlignment="1">
      <alignment horizontal="center" vertical="center"/>
    </xf>
    <xf numFmtId="2" fontId="13" fillId="0" borderId="0" xfId="0" applyNumberFormat="1" applyFont="1"/>
    <xf numFmtId="0" fontId="13" fillId="4" borderId="2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69" fontId="13" fillId="4" borderId="3" xfId="0" applyNumberFormat="1" applyFont="1" applyFill="1" applyBorder="1" applyAlignment="1">
      <alignment horizontal="center" vertical="center"/>
    </xf>
    <xf numFmtId="169" fontId="13" fillId="4" borderId="27" xfId="0" applyNumberFormat="1" applyFont="1" applyFill="1" applyBorder="1" applyAlignment="1">
      <alignment horizontal="center" vertical="center"/>
    </xf>
    <xf numFmtId="170" fontId="13" fillId="4" borderId="28" xfId="0" applyNumberFormat="1" applyFont="1" applyFill="1" applyBorder="1" applyAlignment="1">
      <alignment horizontal="center" vertical="center"/>
    </xf>
    <xf numFmtId="170" fontId="13" fillId="4" borderId="11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2" fontId="13" fillId="4" borderId="24" xfId="0" applyNumberFormat="1" applyFont="1" applyFill="1" applyBorder="1" applyAlignment="1">
      <alignment horizontal="center" vertical="center"/>
    </xf>
    <xf numFmtId="2" fontId="13" fillId="4" borderId="22" xfId="0" applyNumberFormat="1" applyFont="1" applyFill="1" applyBorder="1" applyAlignment="1">
      <alignment horizontal="center" vertical="center"/>
    </xf>
    <xf numFmtId="169" fontId="13" fillId="4" borderId="0" xfId="0" applyNumberFormat="1" applyFont="1" applyFill="1" applyBorder="1" applyAlignment="1">
      <alignment horizontal="center" vertical="center"/>
    </xf>
    <xf numFmtId="169" fontId="13" fillId="4" borderId="28" xfId="0" applyNumberFormat="1" applyFont="1" applyFill="1" applyBorder="1" applyAlignment="1">
      <alignment horizontal="center" vertical="center"/>
    </xf>
    <xf numFmtId="169" fontId="13" fillId="4" borderId="11" xfId="0" applyNumberFormat="1" applyFont="1" applyFill="1" applyBorder="1" applyAlignment="1">
      <alignment horizontal="center" vertical="center"/>
    </xf>
    <xf numFmtId="169" fontId="13" fillId="4" borderId="6" xfId="0" applyNumberFormat="1" applyFont="1" applyFill="1" applyBorder="1" applyAlignment="1">
      <alignment horizontal="center" vertical="center"/>
    </xf>
    <xf numFmtId="169" fontId="13" fillId="4" borderId="26" xfId="0" applyNumberFormat="1" applyFont="1" applyFill="1" applyBorder="1" applyAlignment="1">
      <alignment horizontal="center" vertical="center"/>
    </xf>
    <xf numFmtId="169" fontId="13" fillId="4" borderId="7" xfId="0" applyNumberFormat="1" applyFont="1" applyFill="1" applyBorder="1" applyAlignment="1">
      <alignment horizontal="center" vertical="center"/>
    </xf>
    <xf numFmtId="169" fontId="13" fillId="4" borderId="10" xfId="0" applyNumberFormat="1" applyFont="1" applyFill="1" applyBorder="1" applyAlignment="1">
      <alignment horizontal="center" vertical="center"/>
    </xf>
    <xf numFmtId="169" fontId="13" fillId="4" borderId="8" xfId="0" applyNumberFormat="1" applyFont="1" applyFill="1" applyBorder="1" applyAlignment="1">
      <alignment horizontal="center" vertical="center"/>
    </xf>
    <xf numFmtId="169" fontId="13" fillId="4" borderId="18" xfId="0" applyNumberFormat="1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/>
    </xf>
    <xf numFmtId="0" fontId="13" fillId="0" borderId="3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textRotation="90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 vertical="center" textRotation="90"/>
    </xf>
    <xf numFmtId="0" fontId="1" fillId="0" borderId="10" xfId="0" applyNumberFormat="1" applyFont="1" applyFill="1" applyBorder="1" applyAlignment="1">
      <alignment horizontal="center" vertical="center" textRotation="90"/>
    </xf>
    <xf numFmtId="0" fontId="1" fillId="0" borderId="8" xfId="0" applyNumberFormat="1" applyFont="1" applyFill="1" applyBorder="1" applyAlignment="1">
      <alignment horizontal="center" vertical="center" textRotation="90"/>
    </xf>
    <xf numFmtId="0" fontId="1" fillId="0" borderId="5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6" xfId="0" applyNumberFormat="1" applyFont="1" applyBorder="1" applyAlignment="1">
      <alignment horizontal="center" vertical="center" textRotation="90"/>
    </xf>
    <xf numFmtId="0" fontId="1" fillId="0" borderId="10" xfId="0" applyNumberFormat="1" applyFont="1" applyBorder="1" applyAlignment="1">
      <alignment horizontal="center" vertical="center" textRotation="90"/>
    </xf>
    <xf numFmtId="0" fontId="1" fillId="0" borderId="8" xfId="0" applyNumberFormat="1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 vertical="center" textRotation="90"/>
    </xf>
    <xf numFmtId="0" fontId="1" fillId="0" borderId="14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4" borderId="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169" fontId="14" fillId="4" borderId="1" xfId="0" applyNumberFormat="1" applyFont="1" applyFill="1" applyBorder="1" applyAlignment="1">
      <alignment horizontal="center" vertical="center"/>
    </xf>
    <xf numFmtId="169" fontId="14" fillId="4" borderId="4" xfId="0" applyNumberFormat="1" applyFont="1" applyFill="1" applyBorder="1" applyAlignment="1">
      <alignment horizontal="center" vertical="center"/>
    </xf>
    <xf numFmtId="169" fontId="14" fillId="4" borderId="22" xfId="0" applyNumberFormat="1" applyFont="1" applyFill="1" applyBorder="1" applyAlignment="1">
      <alignment horizontal="center" vertical="center"/>
    </xf>
  </cellXfs>
  <cellStyles count="833">
    <cellStyle name="Followed Hyperlink" xfId="250" builtinId="9" hidden="1"/>
    <cellStyle name="Followed Hyperlink" xfId="234" builtinId="9" hidden="1"/>
    <cellStyle name="Followed Hyperlink" xfId="218" builtinId="9" hidden="1"/>
    <cellStyle name="Followed Hyperlink" xfId="202" builtinId="9" hidden="1"/>
    <cellStyle name="Followed Hyperlink" xfId="4" builtinId="9" hidden="1"/>
    <cellStyle name="Followed Hyperlink" xfId="10" builtinId="9" hidden="1"/>
    <cellStyle name="Followed Hyperlink" xfId="60" builtinId="9" hidden="1"/>
    <cellStyle name="Followed Hyperlink" xfId="40" builtinId="9" hidden="1"/>
    <cellStyle name="Followed Hyperlink" xfId="70" builtinId="9" hidden="1"/>
    <cellStyle name="Followed Hyperlink" xfId="102" builtinId="9" hidden="1"/>
    <cellStyle name="Followed Hyperlink" xfId="134" builtinId="9" hidden="1"/>
    <cellStyle name="Followed Hyperlink" xfId="166" builtinId="9" hidden="1"/>
    <cellStyle name="Followed Hyperlink" xfId="116" builtinId="9" hidden="1"/>
    <cellStyle name="Followed Hyperlink" xfId="136" builtinId="9" hidden="1"/>
    <cellStyle name="Followed Hyperlink" xfId="160" builtinId="9" hidden="1"/>
    <cellStyle name="Followed Hyperlink" xfId="180" builtinId="9" hidden="1"/>
    <cellStyle name="Followed Hyperlink" xfId="172" builtinId="9" hidden="1"/>
    <cellStyle name="Followed Hyperlink" xfId="108" builtinId="9" hidden="1"/>
    <cellStyle name="Followed Hyperlink" xfId="100" builtinId="9" hidden="1"/>
    <cellStyle name="Followed Hyperlink" xfId="80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76" builtinId="9" hidden="1"/>
    <cellStyle name="Followed Hyperlink" xfId="96" builtinId="9" hidden="1"/>
    <cellStyle name="Followed Hyperlink" xfId="124" builtinId="9" hidden="1"/>
    <cellStyle name="Followed Hyperlink" xfId="188" builtinId="9" hidden="1"/>
    <cellStyle name="Followed Hyperlink" xfId="176" builtinId="9" hidden="1"/>
    <cellStyle name="Followed Hyperlink" xfId="152" builtinId="9" hidden="1"/>
    <cellStyle name="Followed Hyperlink" xfId="132" builtinId="9" hidden="1"/>
    <cellStyle name="Followed Hyperlink" xfId="112" builtinId="9" hidden="1"/>
    <cellStyle name="Followed Hyperlink" xfId="158" builtinId="9" hidden="1"/>
    <cellStyle name="Followed Hyperlink" xfId="126" builtinId="9" hidden="1"/>
    <cellStyle name="Followed Hyperlink" xfId="94" builtinId="9" hidden="1"/>
    <cellStyle name="Followed Hyperlink" xfId="24" builtinId="9" hidden="1"/>
    <cellStyle name="Followed Hyperlink" xfId="44" builtinId="9" hidden="1"/>
    <cellStyle name="Followed Hyperlink" xfId="62" builtinId="9" hidden="1"/>
    <cellStyle name="Followed Hyperlink" xfId="16" builtinId="9" hidden="1"/>
    <cellStyle name="Followed Hyperlink" xfId="190" builtinId="9" hidden="1"/>
    <cellStyle name="Followed Hyperlink" xfId="206" builtinId="9" hidden="1"/>
    <cellStyle name="Followed Hyperlink" xfId="222" builtinId="9" hidden="1"/>
    <cellStyle name="Followed Hyperlink" xfId="238" builtinId="9" hidden="1"/>
    <cellStyle name="Followed Hyperlink" xfId="254" builtinId="9" hidden="1"/>
    <cellStyle name="Followed Hyperlink" xfId="270" builtinId="9" hidden="1"/>
    <cellStyle name="Followed Hyperlink" xfId="286" builtinId="9" hidden="1"/>
    <cellStyle name="Followed Hyperlink" xfId="302" builtinId="9" hidden="1"/>
    <cellStyle name="Followed Hyperlink" xfId="318" builtinId="9" hidden="1"/>
    <cellStyle name="Followed Hyperlink" xfId="334" builtinId="9" hidden="1"/>
    <cellStyle name="Followed Hyperlink" xfId="350" builtinId="9" hidden="1"/>
    <cellStyle name="Followed Hyperlink" xfId="348" builtinId="9" hidden="1"/>
    <cellStyle name="Followed Hyperlink" xfId="332" builtinId="9" hidden="1"/>
    <cellStyle name="Followed Hyperlink" xfId="316" builtinId="9" hidden="1"/>
    <cellStyle name="Followed Hyperlink" xfId="300" builtinId="9" hidden="1"/>
    <cellStyle name="Followed Hyperlink" xfId="284" builtinId="9" hidden="1"/>
    <cellStyle name="Followed Hyperlink" xfId="268" builtinId="9" hidden="1"/>
    <cellStyle name="Followed Hyperlink" xfId="252" builtinId="9" hidden="1"/>
    <cellStyle name="Followed Hyperlink" xfId="236" builtinId="9" hidden="1"/>
    <cellStyle name="Followed Hyperlink" xfId="220" builtinId="9" hidden="1"/>
    <cellStyle name="Followed Hyperlink" xfId="204" builtinId="9" hidden="1"/>
    <cellStyle name="Followed Hyperlink" xfId="90" builtinId="9" hidden="1"/>
    <cellStyle name="Followed Hyperlink" xfId="74" builtinId="9" hidden="1"/>
    <cellStyle name="Followed Hyperlink" xfId="32" builtinId="9" hidden="1"/>
    <cellStyle name="Followed Hyperlink" xfId="48" builtinId="9" hidden="1"/>
    <cellStyle name="Followed Hyperlink" xfId="58" builtinId="9" hidden="1"/>
    <cellStyle name="Followed Hyperlink" xfId="38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4" builtinId="9" hidden="1"/>
    <cellStyle name="Followed Hyperlink" xfId="66" builtinId="9" hidden="1"/>
    <cellStyle name="Followed Hyperlink" xfId="146" builtinId="9" hidden="1"/>
    <cellStyle name="Followed Hyperlink" xfId="122" builtinId="9" hidden="1"/>
    <cellStyle name="Followed Hyperlink" xfId="106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54" builtinId="9" hidden="1"/>
    <cellStyle name="Followed Hyperlink" xfId="130" builtinId="9" hidden="1"/>
    <cellStyle name="Followed Hyperlink" xfId="114" builtinId="9" hidden="1"/>
    <cellStyle name="Followed Hyperlink" xfId="138" builtinId="9" hidden="1"/>
    <cellStyle name="Followed Hyperlink" xfId="98" builtinId="9" hidden="1"/>
    <cellStyle name="Followed Hyperlink" xfId="42" builtinId="9" hidden="1"/>
    <cellStyle name="Followed Hyperlink" xfId="12" builtinId="9" hidden="1"/>
    <cellStyle name="Followed Hyperlink" xfId="192" builtinId="9" hidden="1"/>
    <cellStyle name="Followed Hyperlink" xfId="14" builtinId="9" hidden="1"/>
    <cellStyle name="Followed Hyperlink" xfId="22" builtinId="9" hidden="1"/>
    <cellStyle name="Followed Hyperlink" xfId="54" builtinId="9" hidden="1"/>
    <cellStyle name="Followed Hyperlink" xfId="52" builtinId="9" hidden="1"/>
    <cellStyle name="Followed Hyperlink" xfId="36" builtinId="9" hidden="1"/>
    <cellStyle name="Followed Hyperlink" xfId="26" builtinId="9" hidden="1"/>
    <cellStyle name="Followed Hyperlink" xfId="82" builtinId="9" hidden="1"/>
    <cellStyle name="Followed Hyperlink" xfId="196" builtinId="9" hidden="1"/>
    <cellStyle name="Followed Hyperlink" xfId="212" builtinId="9" hidden="1"/>
    <cellStyle name="Followed Hyperlink" xfId="228" builtinId="9" hidden="1"/>
    <cellStyle name="Followed Hyperlink" xfId="244" builtinId="9" hidden="1"/>
    <cellStyle name="Followed Hyperlink" xfId="260" builtinId="9" hidden="1"/>
    <cellStyle name="Followed Hyperlink" xfId="276" builtinId="9" hidden="1"/>
    <cellStyle name="Followed Hyperlink" xfId="292" builtinId="9" hidden="1"/>
    <cellStyle name="Followed Hyperlink" xfId="308" builtinId="9" hidden="1"/>
    <cellStyle name="Followed Hyperlink" xfId="324" builtinId="9" hidden="1"/>
    <cellStyle name="Followed Hyperlink" xfId="340" builtinId="9" hidden="1"/>
    <cellStyle name="Followed Hyperlink" xfId="356" builtinId="9" hidden="1"/>
    <cellStyle name="Followed Hyperlink" xfId="342" builtinId="9" hidden="1"/>
    <cellStyle name="Followed Hyperlink" xfId="326" builtinId="9" hidden="1"/>
    <cellStyle name="Followed Hyperlink" xfId="310" builtinId="9" hidden="1"/>
    <cellStyle name="Followed Hyperlink" xfId="294" builtinId="9" hidden="1"/>
    <cellStyle name="Followed Hyperlink" xfId="278" builtinId="9" hidden="1"/>
    <cellStyle name="Followed Hyperlink" xfId="262" builtinId="9" hidden="1"/>
    <cellStyle name="Followed Hyperlink" xfId="246" builtinId="9" hidden="1"/>
    <cellStyle name="Followed Hyperlink" xfId="230" builtinId="9" hidden="1"/>
    <cellStyle name="Followed Hyperlink" xfId="214" builtinId="9" hidden="1"/>
    <cellStyle name="Followed Hyperlink" xfId="198" builtinId="9" hidden="1"/>
    <cellStyle name="Followed Hyperlink" xfId="6" builtinId="9" hidden="1"/>
    <cellStyle name="Followed Hyperlink" xfId="30" builtinId="9" hidden="1"/>
    <cellStyle name="Followed Hyperlink" xfId="56" builtinId="9" hidden="1"/>
    <cellStyle name="Followed Hyperlink" xfId="34" builtinId="9" hidden="1"/>
    <cellStyle name="Followed Hyperlink" xfId="78" builtinId="9" hidden="1"/>
    <cellStyle name="Followed Hyperlink" xfId="110" builtinId="9" hidden="1"/>
    <cellStyle name="Followed Hyperlink" xfId="142" builtinId="9" hidden="1"/>
    <cellStyle name="Followed Hyperlink" xfId="174" builtinId="9" hidden="1"/>
    <cellStyle name="Followed Hyperlink" xfId="120" builtinId="9" hidden="1"/>
    <cellStyle name="Followed Hyperlink" xfId="144" builtinId="9" hidden="1"/>
    <cellStyle name="Followed Hyperlink" xfId="164" builtinId="9" hidden="1"/>
    <cellStyle name="Followed Hyperlink" xfId="184" builtinId="9" hidden="1"/>
    <cellStyle name="Followed Hyperlink" xfId="156" builtinId="9" hidden="1"/>
    <cellStyle name="Followed Hyperlink" xfId="84" builtinId="9" hidden="1"/>
    <cellStyle name="Followed Hyperlink" xfId="104" builtinId="9" hidden="1"/>
    <cellStyle name="Followed Hyperlink" xfId="72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68" builtinId="9" hidden="1"/>
    <cellStyle name="Followed Hyperlink" xfId="92" builtinId="9" hidden="1"/>
    <cellStyle name="Followed Hyperlink" xfId="88" builtinId="9" hidden="1"/>
    <cellStyle name="Followed Hyperlink" xfId="140" builtinId="9" hidden="1"/>
    <cellStyle name="Followed Hyperlink" xfId="186" builtinId="9" hidden="1"/>
    <cellStyle name="Followed Hyperlink" xfId="168" builtinId="9" hidden="1"/>
    <cellStyle name="Followed Hyperlink" xfId="148" builtinId="9" hidden="1"/>
    <cellStyle name="Followed Hyperlink" xfId="128" builtinId="9" hidden="1"/>
    <cellStyle name="Followed Hyperlink" xfId="182" builtinId="9" hidden="1"/>
    <cellStyle name="Followed Hyperlink" xfId="150" builtinId="9" hidden="1"/>
    <cellStyle name="Followed Hyperlink" xfId="118" builtinId="9" hidden="1"/>
    <cellStyle name="Followed Hyperlink" xfId="86" builtinId="9" hidden="1"/>
    <cellStyle name="Followed Hyperlink" xfId="28" builtinId="9" hidden="1"/>
    <cellStyle name="Followed Hyperlink" xfId="50" builtinId="9" hidden="1"/>
    <cellStyle name="Followed Hyperlink" xfId="46" builtinId="9" hidden="1"/>
    <cellStyle name="Followed Hyperlink" xfId="20" builtinId="9" hidden="1"/>
    <cellStyle name="Followed Hyperlink" xfId="194" builtinId="9" hidden="1"/>
    <cellStyle name="Followed Hyperlink" xfId="210" builtinId="9" hidden="1"/>
    <cellStyle name="Followed Hyperlink" xfId="226" builtinId="9" hidden="1"/>
    <cellStyle name="Followed Hyperlink" xfId="242" builtinId="9" hidden="1"/>
    <cellStyle name="Followed Hyperlink" xfId="258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52" builtinId="9" hidden="1"/>
    <cellStyle name="Followed Hyperlink" xfId="354" builtinId="9" hidden="1"/>
    <cellStyle name="Followed Hyperlink" xfId="346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66" builtinId="9" hidden="1"/>
    <cellStyle name="Followed Hyperlink" xfId="274" builtinId="9" hidden="1"/>
    <cellStyle name="Followed Hyperlink" xfId="306" builtinId="9" hidden="1"/>
    <cellStyle name="Followed Hyperlink" xfId="338" builtinId="9" hidden="1"/>
    <cellStyle name="Followed Hyperlink" xfId="344" builtinId="9" hidden="1"/>
    <cellStyle name="Followed Hyperlink" xfId="312" builtinId="9" hidden="1"/>
    <cellStyle name="Followed Hyperlink" xfId="280" builtinId="9" hidden="1"/>
    <cellStyle name="Followed Hyperlink" xfId="232" builtinId="9" hidden="1"/>
    <cellStyle name="Followed Hyperlink" xfId="240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48" builtinId="9" hidden="1"/>
    <cellStyle name="Followed Hyperlink" xfId="216" builtinId="9" hidden="1"/>
    <cellStyle name="Followed Hyperlink" xfId="224" builtinId="9" hidden="1"/>
    <cellStyle name="Followed Hyperlink" xfId="208" builtinId="9" hidden="1"/>
    <cellStyle name="Followed Hyperlink" xfId="200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Hyperlink" xfId="389" builtinId="8" hidden="1"/>
    <cellStyle name="Hyperlink" xfId="391" builtinId="8" hidden="1"/>
    <cellStyle name="Hyperlink" xfId="397" builtinId="8" hidden="1"/>
    <cellStyle name="Hyperlink" xfId="399" builtinId="8" hidden="1"/>
    <cellStyle name="Hyperlink" xfId="401" builtinId="8" hidden="1"/>
    <cellStyle name="Hyperlink" xfId="407" builtinId="8" hidden="1"/>
    <cellStyle name="Hyperlink" xfId="409" builtinId="8" hidden="1"/>
    <cellStyle name="Hyperlink" xfId="413" builtinId="8" hidden="1"/>
    <cellStyle name="Hyperlink" xfId="417" builtinId="8" hidden="1"/>
    <cellStyle name="Hyperlink" xfId="421" builtinId="8" hidden="1"/>
    <cellStyle name="Hyperlink" xfId="419" builtinId="8" hidden="1"/>
    <cellStyle name="Hyperlink" xfId="403" builtinId="8" hidden="1"/>
    <cellStyle name="Hyperlink" xfId="395" builtinId="8" hidden="1"/>
    <cellStyle name="Hyperlink" xfId="387" builtinId="8" hidden="1"/>
    <cellStyle name="Hyperlink" xfId="371" builtinId="8" hidden="1"/>
    <cellStyle name="Hyperlink" xfId="363" builtinId="8" hidden="1"/>
    <cellStyle name="Hyperlink" xfId="89" builtinId="8" hidden="1"/>
    <cellStyle name="Hyperlink" xfId="121" builtinId="8" hidden="1"/>
    <cellStyle name="Hyperlink" xfId="111" builtinId="8" hidden="1"/>
    <cellStyle name="Hyperlink" xfId="163" builtinId="8" hidden="1"/>
    <cellStyle name="Hyperlink" xfId="139" builtinId="8" hidden="1"/>
    <cellStyle name="Hyperlink" xfId="129" builtinId="8" hidden="1"/>
    <cellStyle name="Hyperlink" xfId="117" builtinId="8" hidden="1"/>
    <cellStyle name="Hyperlink" xfId="75" builtinId="8" hidden="1"/>
    <cellStyle name="Hyperlink" xfId="63" builtinId="8" hidden="1"/>
    <cellStyle name="Hyperlink" xfId="55" builtinId="8" hidden="1"/>
    <cellStyle name="Hyperlink" xfId="101" builtinId="8" hidden="1"/>
    <cellStyle name="Hyperlink" xfId="141" builtinId="8" hidden="1"/>
    <cellStyle name="Hyperlink" xfId="173" builtinId="8" hidden="1"/>
    <cellStyle name="Hyperlink" xfId="53" builtinId="8" hidden="1"/>
    <cellStyle name="Hyperlink" xfId="5" builtinId="8" hidden="1"/>
    <cellStyle name="Hyperlink" xfId="213" builtinId="8" hidden="1"/>
    <cellStyle name="Hyperlink" xfId="277" builtinId="8" hidden="1"/>
    <cellStyle name="Hyperlink" xfId="309" builtinId="8" hidden="1"/>
    <cellStyle name="Hyperlink" xfId="239" builtinId="8" hidden="1"/>
    <cellStyle name="Hyperlink" xfId="247" builtinId="8" hidden="1"/>
    <cellStyle name="Hyperlink" xfId="249" builtinId="8" hidden="1"/>
    <cellStyle name="Hyperlink" xfId="251" builtinId="8" hidden="1"/>
    <cellStyle name="Hyperlink" xfId="257" builtinId="8" hidden="1"/>
    <cellStyle name="Hyperlink" xfId="259" builtinId="8" hidden="1"/>
    <cellStyle name="Hyperlink" xfId="263" builtinId="8" hidden="1"/>
    <cellStyle name="Hyperlink" xfId="271" builtinId="8" hidden="1"/>
    <cellStyle name="Hyperlink" xfId="273" builtinId="8" hidden="1"/>
    <cellStyle name="Hyperlink" xfId="275" builtinId="8" hidden="1"/>
    <cellStyle name="Hyperlink" xfId="281" builtinId="8" hidden="1"/>
    <cellStyle name="Hyperlink" xfId="283" builtinId="8" hidden="1"/>
    <cellStyle name="Hyperlink" xfId="289" builtinId="8" hidden="1"/>
    <cellStyle name="Hyperlink" xfId="295" builtinId="8" hidden="1"/>
    <cellStyle name="Hyperlink" xfId="297" builtinId="8" hidden="1"/>
    <cellStyle name="Hyperlink" xfId="299" builtinId="8" hidden="1"/>
    <cellStyle name="Hyperlink" xfId="305" builtinId="8" hidden="1"/>
    <cellStyle name="Hyperlink" xfId="311" builtinId="8" hidden="1"/>
    <cellStyle name="Hyperlink" xfId="313" builtinId="8" hidden="1"/>
    <cellStyle name="Hyperlink" xfId="319" builtinId="8" hidden="1"/>
    <cellStyle name="Hyperlink" xfId="321" builtinId="8" hidden="1"/>
    <cellStyle name="Hyperlink" xfId="323" builtinId="8" hidden="1"/>
    <cellStyle name="Hyperlink" xfId="331" builtinId="8" hidden="1"/>
    <cellStyle name="Hyperlink" xfId="335" builtinId="8" hidden="1"/>
    <cellStyle name="Hyperlink" xfId="337" builtinId="8" hidden="1"/>
    <cellStyle name="Hyperlink" xfId="343" builtinId="8" hidden="1"/>
    <cellStyle name="Hyperlink" xfId="345" builtinId="8" hidden="1"/>
    <cellStyle name="Hyperlink" xfId="347" builtinId="8" hidden="1"/>
    <cellStyle name="Hyperlink" xfId="355" builtinId="8" hidden="1"/>
    <cellStyle name="Hyperlink" xfId="349" builtinId="8" hidden="1"/>
    <cellStyle name="Hyperlink" xfId="341" builtinId="8" hidden="1"/>
    <cellStyle name="Hyperlink" xfId="351" builtinId="8" hidden="1"/>
    <cellStyle name="Hyperlink" xfId="329" builtinId="8" hidden="1"/>
    <cellStyle name="Hyperlink" xfId="307" builtinId="8" hidden="1"/>
    <cellStyle name="Hyperlink" xfId="265" builtinId="8" hidden="1"/>
    <cellStyle name="Hyperlink" xfId="243" builtinId="8" hidden="1"/>
    <cellStyle name="Hyperlink" xfId="1" builtinId="8" hidden="1"/>
    <cellStyle name="Hyperlink" xfId="193" builtinId="8" hidden="1"/>
    <cellStyle name="Hyperlink" xfId="195" builtinId="8" hidden="1"/>
    <cellStyle name="Hyperlink" xfId="199" builtinId="8" hidden="1"/>
    <cellStyle name="Hyperlink" xfId="207" builtinId="8" hidden="1"/>
    <cellStyle name="Hyperlink" xfId="209" builtinId="8" hidden="1"/>
    <cellStyle name="Hyperlink" xfId="211" builtinId="8" hidden="1"/>
    <cellStyle name="Hyperlink" xfId="217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3" builtinId="8" hidden="1"/>
    <cellStyle name="Hyperlink" xfId="201" builtinId="8" hidden="1"/>
    <cellStyle name="Hyperlink" xfId="33" builtinId="8" hidden="1"/>
    <cellStyle name="Hyperlink" xfId="35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17" builtinId="8" hidden="1"/>
    <cellStyle name="Hyperlink" xfId="19" builtinId="8" hidden="1"/>
    <cellStyle name="Hyperlink" xfId="29" builtinId="8" hidden="1"/>
    <cellStyle name="Hyperlink" xfId="25" builtinId="8" hidden="1"/>
    <cellStyle name="Hyperlink" xfId="69" builtinId="8" hidden="1"/>
    <cellStyle name="Hyperlink" xfId="85" builtinId="8" hidden="1"/>
    <cellStyle name="Hyperlink" xfId="37" builtinId="8" hidden="1"/>
    <cellStyle name="Hyperlink" xfId="27" builtinId="8" hidden="1"/>
    <cellStyle name="Hyperlink" xfId="7" builtinId="8" hidden="1"/>
    <cellStyle name="Hyperlink" xfId="21" builtinId="8" hidden="1"/>
    <cellStyle name="Hyperlink" xfId="235" builtinId="8" hidden="1"/>
    <cellStyle name="Hyperlink" xfId="225" builtinId="8" hidden="1"/>
    <cellStyle name="Hyperlink" xfId="215" builtinId="8" hidden="1"/>
    <cellStyle name="Hyperlink" xfId="203" builtinId="8" hidden="1"/>
    <cellStyle name="Hyperlink" xfId="191" builtinId="8" hidden="1"/>
    <cellStyle name="Hyperlink" xfId="287" builtinId="8" hidden="1"/>
    <cellStyle name="Hyperlink" xfId="333" builtinId="8" hidden="1"/>
    <cellStyle name="Hyperlink" xfId="353" builtinId="8" hidden="1"/>
    <cellStyle name="Hyperlink" xfId="339" builtinId="8" hidden="1"/>
    <cellStyle name="Hyperlink" xfId="327" builtinId="8" hidden="1"/>
    <cellStyle name="Hyperlink" xfId="315" builtinId="8" hidden="1"/>
    <cellStyle name="Hyperlink" xfId="303" builtinId="8" hidden="1"/>
    <cellStyle name="Hyperlink" xfId="291" builtinId="8" hidden="1"/>
    <cellStyle name="Hyperlink" xfId="279" builtinId="8" hidden="1"/>
    <cellStyle name="Hyperlink" xfId="267" builtinId="8" hidden="1"/>
    <cellStyle name="Hyperlink" xfId="255" builtinId="8" hidden="1"/>
    <cellStyle name="Hyperlink" xfId="241" builtinId="8" hidden="1"/>
    <cellStyle name="Hyperlink" xfId="245" builtinId="8" hidden="1"/>
    <cellStyle name="Hyperlink" xfId="179" builtinId="8" hidden="1"/>
    <cellStyle name="Hyperlink" xfId="43" builtinId="8" hidden="1"/>
    <cellStyle name="Hyperlink" xfId="87" builtinId="8" hidden="1"/>
    <cellStyle name="Hyperlink" xfId="153" builtinId="8" hidden="1"/>
    <cellStyle name="Hyperlink" xfId="99" builtinId="8" hidden="1"/>
    <cellStyle name="Hyperlink" xfId="379" builtinId="8" hidden="1"/>
    <cellStyle name="Hyperlink" xfId="411" builtinId="8" hidden="1"/>
    <cellStyle name="Hyperlink" xfId="415" builtinId="8" hidden="1"/>
    <cellStyle name="Hyperlink" xfId="405" builtinId="8" hidden="1"/>
    <cellStyle name="Hyperlink" xfId="393" builtinId="8" hidden="1"/>
    <cellStyle name="Hyperlink" xfId="57" builtinId="8" hidden="1"/>
    <cellStyle name="Hyperlink" xfId="59" builtinId="8" hidden="1"/>
    <cellStyle name="Hyperlink" xfId="67" builtinId="8" hidden="1"/>
    <cellStyle name="Hyperlink" xfId="71" builtinId="8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47" builtinId="8" hidden="1"/>
    <cellStyle name="Hyperlink" xfId="181" builtinId="8" hidden="1"/>
    <cellStyle name="Hyperlink" xfId="169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45" builtinId="8" hidden="1"/>
    <cellStyle name="Hyperlink" xfId="151" builtinId="8" hidden="1"/>
    <cellStyle name="Hyperlink" xfId="155" builtinId="8" hidden="1"/>
    <cellStyle name="Hyperlink" xfId="159" builtinId="8" hidden="1"/>
    <cellStyle name="Hyperlink" xfId="161" builtinId="8" hidden="1"/>
    <cellStyle name="Hyperlink" xfId="167" builtinId="8" hidden="1"/>
    <cellStyle name="Hyperlink" xfId="147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05" builtinId="8" hidden="1"/>
    <cellStyle name="Hyperlink" xfId="97" builtinId="8" hidden="1"/>
    <cellStyle name="Hyperlink" xfId="103" builtinId="8" hidden="1"/>
    <cellStyle name="Hyperlink" xfId="9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5" builtinId="8" hidden="1"/>
    <cellStyle name="Hyperlink" xfId="377" builtinId="8" hidden="1"/>
    <cellStyle name="Hyperlink" xfId="381" builtinId="8" hidden="1"/>
    <cellStyle name="Hyperlink" xfId="383" builtinId="8" hidden="1"/>
    <cellStyle name="Hyperlink" xfId="385" builtinId="8" hidden="1"/>
    <cellStyle name="Hyperlink" xfId="373" builtinId="8" hidden="1"/>
    <cellStyle name="Hyperlink" xfId="91" builtinId="8" hidden="1"/>
    <cellStyle name="Hyperlink" xfId="107" builtinId="8" hidden="1"/>
    <cellStyle name="Hyperlink" xfId="143" builtinId="8" hidden="1"/>
    <cellStyle name="Hyperlink" xfId="65" builtinId="8" hidden="1"/>
    <cellStyle name="Hyperlink" xfId="61" builtinId="8" hidden="1"/>
    <cellStyle name="Hyperlink" xfId="23" builtinId="8" hidden="1"/>
    <cellStyle name="Hyperlink" xfId="171" builtinId="8" hidden="1"/>
    <cellStyle name="Hyperlink" xfId="175" builtinId="8" hidden="1"/>
    <cellStyle name="Hyperlink" xfId="177" builtinId="8" hidden="1"/>
    <cellStyle name="Hyperlink" xfId="183" builtinId="8" hidden="1"/>
    <cellStyle name="Hyperlink" xfId="187" builtinId="8" hidden="1"/>
    <cellStyle name="Hyperlink" xfId="165" builtinId="8" hidden="1"/>
    <cellStyle name="Hyperlink" xfId="157" builtinId="8" hidden="1"/>
    <cellStyle name="Hyperlink" xfId="149" builtinId="8" hidden="1"/>
    <cellStyle name="Hyperlink" xfId="133" builtinId="8" hidden="1"/>
    <cellStyle name="Hyperlink" xfId="125" builtinId="8" hidden="1"/>
    <cellStyle name="Hyperlink" xfId="109" builtinId="8" hidden="1"/>
    <cellStyle name="Hyperlink" xfId="93" builtinId="8" hidden="1"/>
    <cellStyle name="Hyperlink" xfId="39" builtinId="8" hidden="1"/>
    <cellStyle name="Hyperlink" xfId="41" builtinId="8" hidden="1"/>
    <cellStyle name="Hyperlink" xfId="45" builtinId="8" hidden="1"/>
    <cellStyle name="Hyperlink" xfId="49" builtinId="8" hidden="1"/>
    <cellStyle name="Hyperlink" xfId="51" builtinId="8" hidden="1"/>
    <cellStyle name="Hyperlink" xfId="185" builtinId="8" hidden="1"/>
    <cellStyle name="Hyperlink" xfId="237" builtinId="8" hidden="1"/>
    <cellStyle name="Hyperlink" xfId="229" builtinId="8" hidden="1"/>
    <cellStyle name="Hyperlink" xfId="221" builtinId="8" hidden="1"/>
    <cellStyle name="Hyperlink" xfId="205" builtinId="8" hidden="1"/>
    <cellStyle name="Hyperlink" xfId="197" builtinId="8" hidden="1"/>
    <cellStyle name="Hyperlink" xfId="189" builtinId="8" hidden="1"/>
    <cellStyle name="Hyperlink" xfId="9" builtinId="8" hidden="1"/>
    <cellStyle name="Hyperlink" xfId="31" builtinId="8" hidden="1"/>
    <cellStyle name="Hyperlink" xfId="293" builtinId="8" hidden="1"/>
    <cellStyle name="Hyperlink" xfId="285" builtinId="8" hidden="1"/>
    <cellStyle name="Hyperlink" xfId="261" builtinId="8" hidden="1"/>
    <cellStyle name="Hyperlink" xfId="253" builtinId="8" hidden="1"/>
    <cellStyle name="Hyperlink" xfId="269" builtinId="8" hidden="1"/>
    <cellStyle name="Hyperlink" xfId="317" builtinId="8" hidden="1"/>
    <cellStyle name="Hyperlink" xfId="301" builtinId="8" hidden="1"/>
    <cellStyle name="Hyperlink" xfId="325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Summary!$A$31:$A$34</c:f>
              <c:strCache>
                <c:ptCount val="4"/>
                <c:pt idx="0">
                  <c:v>Ammonia Begin</c:v>
                </c:pt>
                <c:pt idx="1">
                  <c:v>Ammonia End</c:v>
                </c:pt>
                <c:pt idx="2">
                  <c:v>Ammonia AF</c:v>
                </c:pt>
                <c:pt idx="3">
                  <c:v>Δ Ammonia AF</c:v>
                </c:pt>
              </c:strCache>
            </c:strRef>
          </c:cat>
          <c:val>
            <c:numRef>
              <c:f>Summary!$B$31:$B$34</c:f>
              <c:numCache>
                <c:formatCode>0.00</c:formatCode>
                <c:ptCount val="4"/>
                <c:pt idx="0">
                  <c:v>3.602225319235965</c:v>
                </c:pt>
                <c:pt idx="1">
                  <c:v>1.752350019348176</c:v>
                </c:pt>
                <c:pt idx="2">
                  <c:v>5.085553138068109</c:v>
                </c:pt>
                <c:pt idx="3">
                  <c:v>-1.375126925619873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Summary!$A$31:$A$34</c:f>
              <c:strCache>
                <c:ptCount val="4"/>
                <c:pt idx="0">
                  <c:v>Ammonia Begin</c:v>
                </c:pt>
                <c:pt idx="1">
                  <c:v>Ammonia End</c:v>
                </c:pt>
                <c:pt idx="2">
                  <c:v>Ammonia AF</c:v>
                </c:pt>
                <c:pt idx="3">
                  <c:v>Δ Ammonia AF</c:v>
                </c:pt>
              </c:strCache>
            </c:strRef>
          </c:cat>
          <c:val>
            <c:numRef>
              <c:f>Summary!$C$31:$C$34</c:f>
              <c:numCache>
                <c:formatCode>0.00</c:formatCode>
                <c:ptCount val="4"/>
                <c:pt idx="0">
                  <c:v>4.474484159188977</c:v>
                </c:pt>
                <c:pt idx="1">
                  <c:v>1.382776669533461</c:v>
                </c:pt>
                <c:pt idx="2">
                  <c:v>5.150618801870121</c:v>
                </c:pt>
                <c:pt idx="3">
                  <c:v>-0.246916409191967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Summary!$A$31:$A$34</c:f>
              <c:strCache>
                <c:ptCount val="4"/>
                <c:pt idx="0">
                  <c:v>Ammonia Begin</c:v>
                </c:pt>
                <c:pt idx="1">
                  <c:v>Ammonia End</c:v>
                </c:pt>
                <c:pt idx="2">
                  <c:v>Ammonia AF</c:v>
                </c:pt>
                <c:pt idx="3">
                  <c:v>Δ Ammonia AF</c:v>
                </c:pt>
              </c:strCache>
            </c:strRef>
          </c:cat>
          <c:val>
            <c:numRef>
              <c:f>Summary!$D$31:$D$34</c:f>
              <c:numCache>
                <c:formatCode>0.00</c:formatCode>
                <c:ptCount val="4"/>
                <c:pt idx="0">
                  <c:v>4.850083161446324</c:v>
                </c:pt>
                <c:pt idx="1">
                  <c:v>0.348482557532238</c:v>
                </c:pt>
                <c:pt idx="2">
                  <c:v>4.732747274790723</c:v>
                </c:pt>
                <c:pt idx="3">
                  <c:v>0.117335886655601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790488"/>
        <c:axId val="-2143787512"/>
      </c:barChart>
      <c:catAx>
        <c:axId val="-214379048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3787512"/>
        <c:crosses val="autoZero"/>
        <c:auto val="1"/>
        <c:lblAlgn val="ctr"/>
        <c:lblOffset val="100"/>
        <c:noMultiLvlLbl val="0"/>
      </c:catAx>
      <c:valAx>
        <c:axId val="-2143787512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4379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Begin Cycle</c:v>
          </c:tx>
          <c:spPr>
            <a:ln w="47625">
              <a:noFill/>
            </a:ln>
          </c:spPr>
          <c:xVal>
            <c:numRef>
              <c:f>ammonium!$D$1:$BD$1</c:f>
              <c:numCache>
                <c:formatCode>m/d/yy</c:formatCode>
                <c:ptCount val="53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42161.0</c:v>
                </c:pt>
                <c:pt idx="6">
                  <c:v>42162.0</c:v>
                </c:pt>
                <c:pt idx="7">
                  <c:v>42163.0</c:v>
                </c:pt>
                <c:pt idx="8">
                  <c:v>42164.0</c:v>
                </c:pt>
                <c:pt idx="9">
                  <c:v>42165.0</c:v>
                </c:pt>
                <c:pt idx="10">
                  <c:v>42166.0</c:v>
                </c:pt>
                <c:pt idx="11">
                  <c:v>42167.0</c:v>
                </c:pt>
                <c:pt idx="12">
                  <c:v>42168.0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42189.0</c:v>
                </c:pt>
                <c:pt idx="28">
                  <c:v>42191.0</c:v>
                </c:pt>
                <c:pt idx="29">
                  <c:v>42194.0</c:v>
                </c:pt>
                <c:pt idx="30">
                  <c:v>42195.0</c:v>
                </c:pt>
                <c:pt idx="31">
                  <c:v>42197.0</c:v>
                </c:pt>
                <c:pt idx="32">
                  <c:v>42198.0</c:v>
                </c:pt>
                <c:pt idx="33">
                  <c:v>42204.0</c:v>
                </c:pt>
                <c:pt idx="34">
                  <c:v>42206.0</c:v>
                </c:pt>
                <c:pt idx="35">
                  <c:v>42207.0</c:v>
                </c:pt>
                <c:pt idx="36">
                  <c:v>42208.0</c:v>
                </c:pt>
                <c:pt idx="37">
                  <c:v>42209.0</c:v>
                </c:pt>
                <c:pt idx="38">
                  <c:v>42210.0</c:v>
                </c:pt>
                <c:pt idx="39">
                  <c:v>42213.0</c:v>
                </c:pt>
                <c:pt idx="40">
                  <c:v>42214.0</c:v>
                </c:pt>
                <c:pt idx="41">
                  <c:v>42215.0</c:v>
                </c:pt>
                <c:pt idx="42">
                  <c:v>42219.0</c:v>
                </c:pt>
                <c:pt idx="43">
                  <c:v>42220.0</c:v>
                </c:pt>
                <c:pt idx="44">
                  <c:v>42221.0</c:v>
                </c:pt>
                <c:pt idx="45">
                  <c:v>42222.0</c:v>
                </c:pt>
              </c:numCache>
            </c:numRef>
          </c:xVal>
          <c:yVal>
            <c:numRef>
              <c:f>ammonium!$D$3:$BD$3</c:f>
              <c:numCache>
                <c:formatCode>0.00</c:formatCode>
                <c:ptCount val="53"/>
                <c:pt idx="0">
                  <c:v>4.282028472081906</c:v>
                </c:pt>
                <c:pt idx="1">
                  <c:v>6.600809089323543</c:v>
                </c:pt>
                <c:pt idx="2">
                  <c:v>3.527726343581615</c:v>
                </c:pt>
                <c:pt idx="4">
                  <c:v>3.928158337723745</c:v>
                </c:pt>
                <c:pt idx="6">
                  <c:v>2.698925239426974</c:v>
                </c:pt>
                <c:pt idx="7">
                  <c:v>3.173856209223454</c:v>
                </c:pt>
                <c:pt idx="8">
                  <c:v>3.31354178857536</c:v>
                </c:pt>
                <c:pt idx="9">
                  <c:v>3.052795373785135</c:v>
                </c:pt>
                <c:pt idx="10">
                  <c:v>3.835034618155808</c:v>
                </c:pt>
                <c:pt idx="11">
                  <c:v>3.583600575322377</c:v>
                </c:pt>
                <c:pt idx="12">
                  <c:v>3.06210774574193</c:v>
                </c:pt>
                <c:pt idx="13">
                  <c:v>4.580024374699306</c:v>
                </c:pt>
                <c:pt idx="14">
                  <c:v>3.453227367927266</c:v>
                </c:pt>
                <c:pt idx="15">
                  <c:v>4.458963539260987</c:v>
                </c:pt>
                <c:pt idx="16">
                  <c:v>3.844346990112602</c:v>
                </c:pt>
                <c:pt idx="18">
                  <c:v>3.918845965766952</c:v>
                </c:pt>
                <c:pt idx="19">
                  <c:v>5.71613375342814</c:v>
                </c:pt>
                <c:pt idx="20">
                  <c:v>4.822146045575943</c:v>
                </c:pt>
                <c:pt idx="21">
                  <c:v>4.077156289032445</c:v>
                </c:pt>
                <c:pt idx="22">
                  <c:v>5.203953295804486</c:v>
                </c:pt>
                <c:pt idx="23">
                  <c:v>6.321437930619733</c:v>
                </c:pt>
                <c:pt idx="24">
                  <c:v>4.701085210137624</c:v>
                </c:pt>
                <c:pt idx="25">
                  <c:v>4.94320688101426</c:v>
                </c:pt>
                <c:pt idx="26">
                  <c:v>3.816409874242221</c:v>
                </c:pt>
                <c:pt idx="27">
                  <c:v>4.151655264686794</c:v>
                </c:pt>
                <c:pt idx="28">
                  <c:v>3.993344941421302</c:v>
                </c:pt>
                <c:pt idx="29">
                  <c:v>3.071420117698723</c:v>
                </c:pt>
                <c:pt idx="30">
                  <c:v>3.537038715538409</c:v>
                </c:pt>
                <c:pt idx="31">
                  <c:v>4.403089307520224</c:v>
                </c:pt>
                <c:pt idx="32">
                  <c:v>4.2913408440387</c:v>
                </c:pt>
                <c:pt idx="33">
                  <c:v>5.650947149730584</c:v>
                </c:pt>
                <c:pt idx="34">
                  <c:v>3.704661410760696</c:v>
                </c:pt>
                <c:pt idx="35">
                  <c:v>5.185328551890898</c:v>
                </c:pt>
                <c:pt idx="36">
                  <c:v>4.431026423390606</c:v>
                </c:pt>
                <c:pt idx="37">
                  <c:v>4.431026423390606</c:v>
                </c:pt>
                <c:pt idx="38">
                  <c:v>4.431026423390606</c:v>
                </c:pt>
                <c:pt idx="39">
                  <c:v>5.110829576236548</c:v>
                </c:pt>
                <c:pt idx="40">
                  <c:v>3.648787179019934</c:v>
                </c:pt>
                <c:pt idx="41">
                  <c:v>5.203953295804486</c:v>
                </c:pt>
                <c:pt idx="42">
                  <c:v>6.08862863169989</c:v>
                </c:pt>
                <c:pt idx="43">
                  <c:v>5.092204832322961</c:v>
                </c:pt>
                <c:pt idx="44">
                  <c:v>3.415977880100091</c:v>
                </c:pt>
                <c:pt idx="45">
                  <c:v>4.61727386252648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5-4212-B54A-E5C88DE65EBF}"/>
            </c:ext>
          </c:extLst>
        </c:ser>
        <c:ser>
          <c:idx val="2"/>
          <c:order val="2"/>
          <c:tx>
            <c:v>End of Cycle</c:v>
          </c:tx>
          <c:spPr>
            <a:ln w="47625">
              <a:noFill/>
            </a:ln>
          </c:spPr>
          <c:xVal>
            <c:numRef>
              <c:f>ammonium!$D$1:$BD$1</c:f>
              <c:numCache>
                <c:formatCode>m/d/yy</c:formatCode>
                <c:ptCount val="53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42161.0</c:v>
                </c:pt>
                <c:pt idx="6">
                  <c:v>42162.0</c:v>
                </c:pt>
                <c:pt idx="7">
                  <c:v>42163.0</c:v>
                </c:pt>
                <c:pt idx="8">
                  <c:v>42164.0</c:v>
                </c:pt>
                <c:pt idx="9">
                  <c:v>42165.0</c:v>
                </c:pt>
                <c:pt idx="10">
                  <c:v>42166.0</c:v>
                </c:pt>
                <c:pt idx="11">
                  <c:v>42167.0</c:v>
                </c:pt>
                <c:pt idx="12">
                  <c:v>42168.0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42189.0</c:v>
                </c:pt>
                <c:pt idx="28">
                  <c:v>42191.0</c:v>
                </c:pt>
                <c:pt idx="29">
                  <c:v>42194.0</c:v>
                </c:pt>
                <c:pt idx="30">
                  <c:v>42195.0</c:v>
                </c:pt>
                <c:pt idx="31">
                  <c:v>42197.0</c:v>
                </c:pt>
                <c:pt idx="32">
                  <c:v>42198.0</c:v>
                </c:pt>
                <c:pt idx="33">
                  <c:v>42204.0</c:v>
                </c:pt>
                <c:pt idx="34">
                  <c:v>42206.0</c:v>
                </c:pt>
                <c:pt idx="35">
                  <c:v>42207.0</c:v>
                </c:pt>
                <c:pt idx="36">
                  <c:v>42208.0</c:v>
                </c:pt>
                <c:pt idx="37">
                  <c:v>42209.0</c:v>
                </c:pt>
                <c:pt idx="38">
                  <c:v>42210.0</c:v>
                </c:pt>
                <c:pt idx="39">
                  <c:v>42213.0</c:v>
                </c:pt>
                <c:pt idx="40">
                  <c:v>42214.0</c:v>
                </c:pt>
                <c:pt idx="41">
                  <c:v>42215.0</c:v>
                </c:pt>
                <c:pt idx="42">
                  <c:v>42219.0</c:v>
                </c:pt>
                <c:pt idx="43">
                  <c:v>42220.0</c:v>
                </c:pt>
                <c:pt idx="44">
                  <c:v>42221.0</c:v>
                </c:pt>
                <c:pt idx="45">
                  <c:v>42222.0</c:v>
                </c:pt>
              </c:numCache>
            </c:numRef>
          </c:xVal>
          <c:yVal>
            <c:numRef>
              <c:f>ammonium!$D$7:$BD$7</c:f>
              <c:numCache>
                <c:formatCode>0.00</c:formatCode>
                <c:ptCount val="53"/>
                <c:pt idx="0">
                  <c:v>1.879436507229126</c:v>
                </c:pt>
                <c:pt idx="1">
                  <c:v>1.479004513086996</c:v>
                </c:pt>
                <c:pt idx="2">
                  <c:v>1.078572518944866</c:v>
                </c:pt>
                <c:pt idx="3">
                  <c:v>1.721126183963633</c:v>
                </c:pt>
                <c:pt idx="4">
                  <c:v>1.544191116784552</c:v>
                </c:pt>
                <c:pt idx="5">
                  <c:v>1.032010659160897</c:v>
                </c:pt>
                <c:pt idx="6">
                  <c:v>0.808513732197848</c:v>
                </c:pt>
                <c:pt idx="7">
                  <c:v>0.883012707852198</c:v>
                </c:pt>
                <c:pt idx="8">
                  <c:v>1.860811763315539</c:v>
                </c:pt>
                <c:pt idx="9">
                  <c:v>1.320694189821503</c:v>
                </c:pt>
                <c:pt idx="10">
                  <c:v>0.724702384586704</c:v>
                </c:pt>
                <c:pt idx="11">
                  <c:v>1.879436507229126</c:v>
                </c:pt>
                <c:pt idx="12">
                  <c:v>1.898061251142713</c:v>
                </c:pt>
                <c:pt idx="13">
                  <c:v>2.196057153760113</c:v>
                </c:pt>
                <c:pt idx="14">
                  <c:v>2.726862355297355</c:v>
                </c:pt>
                <c:pt idx="15">
                  <c:v>2.14018292201935</c:v>
                </c:pt>
                <c:pt idx="16">
                  <c:v>2.68961286747018</c:v>
                </c:pt>
                <c:pt idx="17">
                  <c:v>1.916685995056301</c:v>
                </c:pt>
                <c:pt idx="18">
                  <c:v>3.369416020316122</c:v>
                </c:pt>
                <c:pt idx="19">
                  <c:v>1.395193165475852</c:v>
                </c:pt>
                <c:pt idx="20">
                  <c:v>2.177432409846525</c:v>
                </c:pt>
                <c:pt idx="21">
                  <c:v>1.432442653303027</c:v>
                </c:pt>
                <c:pt idx="22">
                  <c:v>1.972560226797063</c:v>
                </c:pt>
                <c:pt idx="23">
                  <c:v>1.88874887918592</c:v>
                </c:pt>
                <c:pt idx="24">
                  <c:v>2.177432409846525</c:v>
                </c:pt>
                <c:pt idx="25">
                  <c:v>1.804937531574776</c:v>
                </c:pt>
                <c:pt idx="26">
                  <c:v>1.227570470253565</c:v>
                </c:pt>
                <c:pt idx="27">
                  <c:v>0.817826104154641</c:v>
                </c:pt>
                <c:pt idx="28">
                  <c:v>0.743327128500292</c:v>
                </c:pt>
                <c:pt idx="29">
                  <c:v>0.398769366098924</c:v>
                </c:pt>
                <c:pt idx="30">
                  <c:v>0.650203408932354</c:v>
                </c:pt>
                <c:pt idx="31">
                  <c:v>0.93888693959296</c:v>
                </c:pt>
                <c:pt idx="32">
                  <c:v>1.758375671790808</c:v>
                </c:pt>
                <c:pt idx="33">
                  <c:v>0.855075591981816</c:v>
                </c:pt>
                <c:pt idx="34">
                  <c:v>0.221834298919843</c:v>
                </c:pt>
                <c:pt idx="35">
                  <c:v>0.249771414790224</c:v>
                </c:pt>
                <c:pt idx="36">
                  <c:v>0.240459042833431</c:v>
                </c:pt>
                <c:pt idx="37">
                  <c:v>0.240459042833431</c:v>
                </c:pt>
                <c:pt idx="38">
                  <c:v>0.240459042833431</c:v>
                </c:pt>
                <c:pt idx="39">
                  <c:v>0.0448992317407625</c:v>
                </c:pt>
                <c:pt idx="40">
                  <c:v>0.31495801848778</c:v>
                </c:pt>
                <c:pt idx="41">
                  <c:v>0.324270390444574</c:v>
                </c:pt>
                <c:pt idx="42">
                  <c:v>0.110085835438319</c:v>
                </c:pt>
                <c:pt idx="43">
                  <c:v>0.594329177191592</c:v>
                </c:pt>
                <c:pt idx="44">
                  <c:v>0.0635239756543499</c:v>
                </c:pt>
                <c:pt idx="45">
                  <c:v>0.780576616327467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5-4212-B54A-E5C88DE65EBF}"/>
            </c:ext>
          </c:extLst>
        </c:ser>
        <c:ser>
          <c:idx val="0"/>
          <c:order val="0"/>
          <c:tx>
            <c:v>End Dark Period</c:v>
          </c:tx>
          <c:spPr>
            <a:ln w="47625">
              <a:noFill/>
            </a:ln>
          </c:spPr>
          <c:xVal>
            <c:numRef>
              <c:f>ammonium!$D$1:$BD$1</c:f>
              <c:numCache>
                <c:formatCode>m/d/yy</c:formatCode>
                <c:ptCount val="53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42161.0</c:v>
                </c:pt>
                <c:pt idx="6">
                  <c:v>42162.0</c:v>
                </c:pt>
                <c:pt idx="7">
                  <c:v>42163.0</c:v>
                </c:pt>
                <c:pt idx="8">
                  <c:v>42164.0</c:v>
                </c:pt>
                <c:pt idx="9">
                  <c:v>42165.0</c:v>
                </c:pt>
                <c:pt idx="10">
                  <c:v>42166.0</c:v>
                </c:pt>
                <c:pt idx="11">
                  <c:v>42167.0</c:v>
                </c:pt>
                <c:pt idx="12">
                  <c:v>42168.0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42189.0</c:v>
                </c:pt>
                <c:pt idx="28">
                  <c:v>42191.0</c:v>
                </c:pt>
                <c:pt idx="29">
                  <c:v>42194.0</c:v>
                </c:pt>
                <c:pt idx="30">
                  <c:v>42195.0</c:v>
                </c:pt>
                <c:pt idx="31">
                  <c:v>42197.0</c:v>
                </c:pt>
                <c:pt idx="32">
                  <c:v>42198.0</c:v>
                </c:pt>
                <c:pt idx="33">
                  <c:v>42204.0</c:v>
                </c:pt>
                <c:pt idx="34">
                  <c:v>42206.0</c:v>
                </c:pt>
                <c:pt idx="35">
                  <c:v>42207.0</c:v>
                </c:pt>
                <c:pt idx="36">
                  <c:v>42208.0</c:v>
                </c:pt>
                <c:pt idx="37">
                  <c:v>42209.0</c:v>
                </c:pt>
                <c:pt idx="38">
                  <c:v>42210.0</c:v>
                </c:pt>
                <c:pt idx="39">
                  <c:v>42213.0</c:v>
                </c:pt>
                <c:pt idx="40">
                  <c:v>42214.0</c:v>
                </c:pt>
                <c:pt idx="41">
                  <c:v>42215.0</c:v>
                </c:pt>
                <c:pt idx="42">
                  <c:v>42219.0</c:v>
                </c:pt>
                <c:pt idx="43">
                  <c:v>42220.0</c:v>
                </c:pt>
                <c:pt idx="44">
                  <c:v>42221.0</c:v>
                </c:pt>
                <c:pt idx="45">
                  <c:v>42222.0</c:v>
                </c:pt>
              </c:numCache>
            </c:numRef>
          </c:xVal>
          <c:yVal>
            <c:numRef>
              <c:f>ammonium!$D$11:$BD$11</c:f>
              <c:numCache>
                <c:formatCode>0.00</c:formatCode>
                <c:ptCount val="53"/>
                <c:pt idx="0">
                  <c:v>5.054955344495786</c:v>
                </c:pt>
                <c:pt idx="1">
                  <c:v>5.157391436020517</c:v>
                </c:pt>
                <c:pt idx="2">
                  <c:v>4.2913408440387</c:v>
                </c:pt>
                <c:pt idx="3">
                  <c:v>4.924582137100674</c:v>
                </c:pt>
                <c:pt idx="4">
                  <c:v>5.21326566776128</c:v>
                </c:pt>
                <c:pt idx="8">
                  <c:v>4.142342892730001</c:v>
                </c:pt>
                <c:pt idx="9">
                  <c:v>4.300653215995494</c:v>
                </c:pt>
                <c:pt idx="10">
                  <c:v>4.61727386252648</c:v>
                </c:pt>
                <c:pt idx="11">
                  <c:v>4.61727386252648</c:v>
                </c:pt>
                <c:pt idx="12">
                  <c:v>5.250515155588453</c:v>
                </c:pt>
                <c:pt idx="13">
                  <c:v>5.799945101039284</c:v>
                </c:pt>
                <c:pt idx="14">
                  <c:v>5.222578039718073</c:v>
                </c:pt>
                <c:pt idx="15">
                  <c:v>5.194640923847692</c:v>
                </c:pt>
                <c:pt idx="16">
                  <c:v>5.734758497341727</c:v>
                </c:pt>
                <c:pt idx="17">
                  <c:v>5.21326566776128</c:v>
                </c:pt>
                <c:pt idx="18">
                  <c:v>6.675308064977893</c:v>
                </c:pt>
                <c:pt idx="19">
                  <c:v>5.865131704736839</c:v>
                </c:pt>
                <c:pt idx="20">
                  <c:v>6.91742973585453</c:v>
                </c:pt>
                <c:pt idx="22">
                  <c:v>6.554247229539575</c:v>
                </c:pt>
                <c:pt idx="23">
                  <c:v>5.79063272908249</c:v>
                </c:pt>
                <c:pt idx="24">
                  <c:v>6.880180248027355</c:v>
                </c:pt>
                <c:pt idx="25">
                  <c:v>6.591496717366749</c:v>
                </c:pt>
                <c:pt idx="26">
                  <c:v>5.120141948193342</c:v>
                </c:pt>
                <c:pt idx="27">
                  <c:v>4.859395533403117</c:v>
                </c:pt>
                <c:pt idx="28">
                  <c:v>4.049219173162063</c:v>
                </c:pt>
                <c:pt idx="29">
                  <c:v>3.080732489655517</c:v>
                </c:pt>
                <c:pt idx="30">
                  <c:v>4.039906801205269</c:v>
                </c:pt>
                <c:pt idx="31">
                  <c:v>4.095781032946032</c:v>
                </c:pt>
                <c:pt idx="32">
                  <c:v>4.226154240341144</c:v>
                </c:pt>
                <c:pt idx="33">
                  <c:v>4.226154240341144</c:v>
                </c:pt>
                <c:pt idx="34">
                  <c:v>4.980456368841436</c:v>
                </c:pt>
                <c:pt idx="35">
                  <c:v>5.436762594724328</c:v>
                </c:pt>
                <c:pt idx="36">
                  <c:v>4.896645021230292</c:v>
                </c:pt>
                <c:pt idx="37">
                  <c:v>5.39020073494036</c:v>
                </c:pt>
                <c:pt idx="38">
                  <c:v>4.216841868384351</c:v>
                </c:pt>
                <c:pt idx="39">
                  <c:v>4.812833673619149</c:v>
                </c:pt>
                <c:pt idx="40">
                  <c:v>3.611537691192759</c:v>
                </c:pt>
                <c:pt idx="41">
                  <c:v>5.157391436020517</c:v>
                </c:pt>
                <c:pt idx="42">
                  <c:v>4.701085210137624</c:v>
                </c:pt>
                <c:pt idx="43">
                  <c:v>4.94320688101426</c:v>
                </c:pt>
                <c:pt idx="44">
                  <c:v>3.695349038803902</c:v>
                </c:pt>
                <c:pt idx="45">
                  <c:v>3.984032569464508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25-4212-B54A-E5C88DE6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44136"/>
        <c:axId val="-2145041112"/>
      </c:scatterChart>
      <c:valAx>
        <c:axId val="-214504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5041112"/>
        <c:crosses val="autoZero"/>
        <c:crossBetween val="midCat"/>
      </c:valAx>
      <c:valAx>
        <c:axId val="-21450411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45044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 of Cycle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Nitrite</c:v>
          </c:tx>
          <c:spPr>
            <a:ln w="47625">
              <a:noFill/>
            </a:ln>
          </c:spPr>
          <c:xVal>
            <c:numRef>
              <c:f>'nitrite&amp;nitrate'!$D$2:$AV$2</c:f>
              <c:numCache>
                <c:formatCode>m/d/yy</c:formatCode>
                <c:ptCount val="45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42162.0</c:v>
                </c:pt>
                <c:pt idx="6">
                  <c:v>42163.0</c:v>
                </c:pt>
                <c:pt idx="7">
                  <c:v>42164.0</c:v>
                </c:pt>
                <c:pt idx="8">
                  <c:v>42165.0</c:v>
                </c:pt>
                <c:pt idx="9">
                  <c:v>42166.0</c:v>
                </c:pt>
                <c:pt idx="10">
                  <c:v>42167.0</c:v>
                </c:pt>
                <c:pt idx="11">
                  <c:v>42168.0</c:v>
                </c:pt>
                <c:pt idx="12">
                  <c:v>42169.0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42188.0</c:v>
                </c:pt>
                <c:pt idx="28">
                  <c:v>42189.0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42197.0</c:v>
                </c:pt>
                <c:pt idx="33">
                  <c:v>42198.0</c:v>
                </c:pt>
                <c:pt idx="34">
                  <c:v>42201.0</c:v>
                </c:pt>
                <c:pt idx="35">
                  <c:v>42202.0</c:v>
                </c:pt>
                <c:pt idx="36">
                  <c:v>42204.0</c:v>
                </c:pt>
                <c:pt idx="37">
                  <c:v>42206.0</c:v>
                </c:pt>
                <c:pt idx="38">
                  <c:v>42207.0</c:v>
                </c:pt>
                <c:pt idx="39">
                  <c:v>42208.0</c:v>
                </c:pt>
                <c:pt idx="40">
                  <c:v>42209.0</c:v>
                </c:pt>
                <c:pt idx="41">
                  <c:v>42210.0</c:v>
                </c:pt>
                <c:pt idx="42">
                  <c:v>42213.0</c:v>
                </c:pt>
                <c:pt idx="43">
                  <c:v>42214.0</c:v>
                </c:pt>
                <c:pt idx="44">
                  <c:v>42215.0</c:v>
                </c:pt>
              </c:numCache>
            </c:numRef>
          </c:xVal>
          <c:yVal>
            <c:numRef>
              <c:f>'nitrite&amp;nitrate'!$D$4:$AV$4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0.015</c:v>
                </c:pt>
                <c:pt idx="9">
                  <c:v>0.161</c:v>
                </c:pt>
                <c:pt idx="10">
                  <c:v>0.0</c:v>
                </c:pt>
                <c:pt idx="11" formatCode="0.00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0.142</c:v>
                </c:pt>
                <c:pt idx="16">
                  <c:v>0.141</c:v>
                </c:pt>
                <c:pt idx="17">
                  <c:v>0.225</c:v>
                </c:pt>
                <c:pt idx="18">
                  <c:v>1.187</c:v>
                </c:pt>
                <c:pt idx="19">
                  <c:v>1.376</c:v>
                </c:pt>
                <c:pt idx="20">
                  <c:v>0.365</c:v>
                </c:pt>
                <c:pt idx="21">
                  <c:v>0.517</c:v>
                </c:pt>
                <c:pt idx="22">
                  <c:v>0.276</c:v>
                </c:pt>
                <c:pt idx="23">
                  <c:v>0.53</c:v>
                </c:pt>
                <c:pt idx="24">
                  <c:v>0.023</c:v>
                </c:pt>
                <c:pt idx="25">
                  <c:v>0.076</c:v>
                </c:pt>
                <c:pt idx="26">
                  <c:v>0.161</c:v>
                </c:pt>
                <c:pt idx="27">
                  <c:v>0.0</c:v>
                </c:pt>
                <c:pt idx="28">
                  <c:v>0.53</c:v>
                </c:pt>
                <c:pt idx="29">
                  <c:v>0.025</c:v>
                </c:pt>
                <c:pt idx="30">
                  <c:v>0.021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0.008</c:v>
                </c:pt>
                <c:pt idx="36">
                  <c:v>0.064</c:v>
                </c:pt>
                <c:pt idx="37">
                  <c:v>0.195</c:v>
                </c:pt>
                <c:pt idx="38">
                  <c:v>0.259</c:v>
                </c:pt>
                <c:pt idx="39">
                  <c:v>0.305</c:v>
                </c:pt>
                <c:pt idx="40">
                  <c:v>0.363</c:v>
                </c:pt>
                <c:pt idx="41">
                  <c:v>0.234</c:v>
                </c:pt>
                <c:pt idx="42">
                  <c:v>0.288</c:v>
                </c:pt>
                <c:pt idx="43">
                  <c:v>0.079</c:v>
                </c:pt>
                <c:pt idx="44">
                  <c:v>0.387</c:v>
                </c:pt>
              </c:numCache>
            </c:numRef>
          </c:yVal>
          <c:smooth val="0"/>
        </c:ser>
        <c:ser>
          <c:idx val="2"/>
          <c:order val="1"/>
          <c:tx>
            <c:v>Nitrate</c:v>
          </c:tx>
          <c:spPr>
            <a:ln w="47625">
              <a:noFill/>
            </a:ln>
          </c:spPr>
          <c:xVal>
            <c:numRef>
              <c:f>'nitrite&amp;nitrate'!$D$2:$AV$2</c:f>
              <c:numCache>
                <c:formatCode>m/d/yy</c:formatCode>
                <c:ptCount val="45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42162.0</c:v>
                </c:pt>
                <c:pt idx="6">
                  <c:v>42163.0</c:v>
                </c:pt>
                <c:pt idx="7">
                  <c:v>42164.0</c:v>
                </c:pt>
                <c:pt idx="8">
                  <c:v>42165.0</c:v>
                </c:pt>
                <c:pt idx="9">
                  <c:v>42166.0</c:v>
                </c:pt>
                <c:pt idx="10">
                  <c:v>42167.0</c:v>
                </c:pt>
                <c:pt idx="11">
                  <c:v>42168.0</c:v>
                </c:pt>
                <c:pt idx="12">
                  <c:v>42169.0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42188.0</c:v>
                </c:pt>
                <c:pt idx="28">
                  <c:v>42189.0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42197.0</c:v>
                </c:pt>
                <c:pt idx="33">
                  <c:v>42198.0</c:v>
                </c:pt>
                <c:pt idx="34">
                  <c:v>42201.0</c:v>
                </c:pt>
                <c:pt idx="35">
                  <c:v>42202.0</c:v>
                </c:pt>
                <c:pt idx="36">
                  <c:v>42204.0</c:v>
                </c:pt>
                <c:pt idx="37">
                  <c:v>42206.0</c:v>
                </c:pt>
                <c:pt idx="38">
                  <c:v>42207.0</c:v>
                </c:pt>
                <c:pt idx="39">
                  <c:v>42208.0</c:v>
                </c:pt>
                <c:pt idx="40">
                  <c:v>42209.0</c:v>
                </c:pt>
                <c:pt idx="41">
                  <c:v>42210.0</c:v>
                </c:pt>
                <c:pt idx="42">
                  <c:v>42213.0</c:v>
                </c:pt>
                <c:pt idx="43">
                  <c:v>42214.0</c:v>
                </c:pt>
                <c:pt idx="44">
                  <c:v>42215.0</c:v>
                </c:pt>
              </c:numCache>
            </c:numRef>
          </c:xVal>
          <c:yVal>
            <c:numRef>
              <c:f>'nitrite&amp;nitrate'!$D$7:$AV$7</c:f>
              <c:numCache>
                <c:formatCode>General</c:formatCode>
                <c:ptCount val="45"/>
                <c:pt idx="0">
                  <c:v>0.996</c:v>
                </c:pt>
                <c:pt idx="1">
                  <c:v>0.345</c:v>
                </c:pt>
                <c:pt idx="2">
                  <c:v>0.063</c:v>
                </c:pt>
                <c:pt idx="3">
                  <c:v>0.0</c:v>
                </c:pt>
                <c:pt idx="4">
                  <c:v>0.0</c:v>
                </c:pt>
                <c:pt idx="5">
                  <c:v>0.159</c:v>
                </c:pt>
                <c:pt idx="6">
                  <c:v>0.0</c:v>
                </c:pt>
                <c:pt idx="7">
                  <c:v>0.0</c:v>
                </c:pt>
                <c:pt idx="8">
                  <c:v>0.383</c:v>
                </c:pt>
                <c:pt idx="9">
                  <c:v>0.34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0.084</c:v>
                </c:pt>
                <c:pt idx="16">
                  <c:v>0.0</c:v>
                </c:pt>
                <c:pt idx="17">
                  <c:v>0.118</c:v>
                </c:pt>
                <c:pt idx="18">
                  <c:v>1.51</c:v>
                </c:pt>
                <c:pt idx="19">
                  <c:v>1.572</c:v>
                </c:pt>
                <c:pt idx="20">
                  <c:v>0.225</c:v>
                </c:pt>
                <c:pt idx="21">
                  <c:v>0.451</c:v>
                </c:pt>
                <c:pt idx="22">
                  <c:v>0.132</c:v>
                </c:pt>
                <c:pt idx="23">
                  <c:v>0.269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0.269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00136"/>
        <c:axId val="-2144997080"/>
      </c:scatterChart>
      <c:valAx>
        <c:axId val="-2145000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4997080"/>
        <c:crosses val="autoZero"/>
        <c:crossBetween val="midCat"/>
      </c:valAx>
      <c:valAx>
        <c:axId val="-2144997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00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</a:t>
            </a:r>
            <a:r>
              <a:rPr lang="en-US" baseline="0"/>
              <a:t> of Dark Period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Nitrite</c:v>
          </c:tx>
          <c:spPr>
            <a:ln w="47625">
              <a:noFill/>
            </a:ln>
          </c:spPr>
          <c:xVal>
            <c:numRef>
              <c:f>'nitrite&amp;nitrate'!$D$2:$AV$2</c:f>
              <c:numCache>
                <c:formatCode>m/d/yy</c:formatCode>
                <c:ptCount val="45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42162.0</c:v>
                </c:pt>
                <c:pt idx="6">
                  <c:v>42163.0</c:v>
                </c:pt>
                <c:pt idx="7">
                  <c:v>42164.0</c:v>
                </c:pt>
                <c:pt idx="8">
                  <c:v>42165.0</c:v>
                </c:pt>
                <c:pt idx="9">
                  <c:v>42166.0</c:v>
                </c:pt>
                <c:pt idx="10">
                  <c:v>42167.0</c:v>
                </c:pt>
                <c:pt idx="11">
                  <c:v>42168.0</c:v>
                </c:pt>
                <c:pt idx="12">
                  <c:v>42169.0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42188.0</c:v>
                </c:pt>
                <c:pt idx="28">
                  <c:v>42189.0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42197.0</c:v>
                </c:pt>
                <c:pt idx="33">
                  <c:v>42198.0</c:v>
                </c:pt>
                <c:pt idx="34">
                  <c:v>42201.0</c:v>
                </c:pt>
                <c:pt idx="35">
                  <c:v>42202.0</c:v>
                </c:pt>
                <c:pt idx="36">
                  <c:v>42204.0</c:v>
                </c:pt>
                <c:pt idx="37">
                  <c:v>42206.0</c:v>
                </c:pt>
                <c:pt idx="38">
                  <c:v>42207.0</c:v>
                </c:pt>
                <c:pt idx="39">
                  <c:v>42208.0</c:v>
                </c:pt>
                <c:pt idx="40">
                  <c:v>42209.0</c:v>
                </c:pt>
                <c:pt idx="41">
                  <c:v>42210.0</c:v>
                </c:pt>
                <c:pt idx="42">
                  <c:v>42213.0</c:v>
                </c:pt>
                <c:pt idx="43">
                  <c:v>42214.0</c:v>
                </c:pt>
                <c:pt idx="44">
                  <c:v>42215.0</c:v>
                </c:pt>
              </c:numCache>
            </c:numRef>
          </c:xVal>
          <c:yVal>
            <c:numRef>
              <c:f>'nitrite&amp;nitrate'!$D$5:$AV$5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0.214</c:v>
                </c:pt>
                <c:pt idx="14">
                  <c:v>0.0</c:v>
                </c:pt>
                <c:pt idx="15">
                  <c:v>0.0</c:v>
                </c:pt>
                <c:pt idx="16">
                  <c:v>0.3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0.143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0.025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0.008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yVal>
          <c:smooth val="0"/>
        </c:ser>
        <c:ser>
          <c:idx val="2"/>
          <c:order val="1"/>
          <c:tx>
            <c:v>Nitrate</c:v>
          </c:tx>
          <c:spPr>
            <a:ln w="47625">
              <a:noFill/>
            </a:ln>
          </c:spPr>
          <c:xVal>
            <c:numRef>
              <c:f>'nitrite&amp;nitrate'!$D$2:$AV$2</c:f>
              <c:numCache>
                <c:formatCode>m/d/yy</c:formatCode>
                <c:ptCount val="45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42162.0</c:v>
                </c:pt>
                <c:pt idx="6">
                  <c:v>42163.0</c:v>
                </c:pt>
                <c:pt idx="7">
                  <c:v>42164.0</c:v>
                </c:pt>
                <c:pt idx="8">
                  <c:v>42165.0</c:v>
                </c:pt>
                <c:pt idx="9">
                  <c:v>42166.0</c:v>
                </c:pt>
                <c:pt idx="10">
                  <c:v>42167.0</c:v>
                </c:pt>
                <c:pt idx="11">
                  <c:v>42168.0</c:v>
                </c:pt>
                <c:pt idx="12">
                  <c:v>42169.0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42188.0</c:v>
                </c:pt>
                <c:pt idx="28">
                  <c:v>42189.0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42197.0</c:v>
                </c:pt>
                <c:pt idx="33">
                  <c:v>42198.0</c:v>
                </c:pt>
                <c:pt idx="34">
                  <c:v>42201.0</c:v>
                </c:pt>
                <c:pt idx="35">
                  <c:v>42202.0</c:v>
                </c:pt>
                <c:pt idx="36">
                  <c:v>42204.0</c:v>
                </c:pt>
                <c:pt idx="37">
                  <c:v>42206.0</c:v>
                </c:pt>
                <c:pt idx="38">
                  <c:v>42207.0</c:v>
                </c:pt>
                <c:pt idx="39">
                  <c:v>42208.0</c:v>
                </c:pt>
                <c:pt idx="40">
                  <c:v>42209.0</c:v>
                </c:pt>
                <c:pt idx="41">
                  <c:v>42210.0</c:v>
                </c:pt>
                <c:pt idx="42">
                  <c:v>42213.0</c:v>
                </c:pt>
                <c:pt idx="43">
                  <c:v>42214.0</c:v>
                </c:pt>
                <c:pt idx="44">
                  <c:v>42215.0</c:v>
                </c:pt>
              </c:numCache>
            </c:numRef>
          </c:xVal>
          <c:yVal>
            <c:numRef>
              <c:f>'nitrite&amp;nitrate'!$D$8:$AV$8</c:f>
              <c:numCache>
                <c:formatCode>General</c:formatCode>
                <c:ptCount val="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7">
                  <c:v>0.163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0.141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0.446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88360"/>
        <c:axId val="-2144985480"/>
      </c:scatterChart>
      <c:valAx>
        <c:axId val="-214498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4985480"/>
        <c:crosses val="autoZero"/>
        <c:crossBetween val="midCat"/>
      </c:valAx>
      <c:valAx>
        <c:axId val="-2144985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8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Begining of Cycle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'nitrite&amp;nitrate'!$D$2:$AV$2</c:f>
              <c:numCache>
                <c:formatCode>m/d/yy</c:formatCode>
                <c:ptCount val="45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42162.0</c:v>
                </c:pt>
                <c:pt idx="6">
                  <c:v>42163.0</c:v>
                </c:pt>
                <c:pt idx="7">
                  <c:v>42164.0</c:v>
                </c:pt>
                <c:pt idx="8">
                  <c:v>42165.0</c:v>
                </c:pt>
                <c:pt idx="9">
                  <c:v>42166.0</c:v>
                </c:pt>
                <c:pt idx="10">
                  <c:v>42167.0</c:v>
                </c:pt>
                <c:pt idx="11">
                  <c:v>42168.0</c:v>
                </c:pt>
                <c:pt idx="12">
                  <c:v>42169.0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42188.0</c:v>
                </c:pt>
                <c:pt idx="28">
                  <c:v>42189.0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42197.0</c:v>
                </c:pt>
                <c:pt idx="33">
                  <c:v>42198.0</c:v>
                </c:pt>
                <c:pt idx="34">
                  <c:v>42201.0</c:v>
                </c:pt>
                <c:pt idx="35">
                  <c:v>42202.0</c:v>
                </c:pt>
                <c:pt idx="36">
                  <c:v>42204.0</c:v>
                </c:pt>
                <c:pt idx="37">
                  <c:v>42206.0</c:v>
                </c:pt>
                <c:pt idx="38">
                  <c:v>42207.0</c:v>
                </c:pt>
                <c:pt idx="39">
                  <c:v>42208.0</c:v>
                </c:pt>
                <c:pt idx="40">
                  <c:v>42209.0</c:v>
                </c:pt>
                <c:pt idx="41">
                  <c:v>42210.0</c:v>
                </c:pt>
                <c:pt idx="42">
                  <c:v>42213.0</c:v>
                </c:pt>
                <c:pt idx="43">
                  <c:v>42214.0</c:v>
                </c:pt>
                <c:pt idx="44">
                  <c:v>42215.0</c:v>
                </c:pt>
              </c:numCache>
            </c:numRef>
          </c:xVal>
          <c:yVal>
            <c:numRef>
              <c:f>'nitrite&amp;nitrate'!$D$3:$AV$3</c:f>
              <c:numCache>
                <c:formatCode>General</c:formatCode>
                <c:ptCount val="45"/>
                <c:pt idx="0">
                  <c:v>0.0</c:v>
                </c:pt>
                <c:pt idx="1">
                  <c:v>0.113</c:v>
                </c:pt>
                <c:pt idx="2">
                  <c:v>0.012</c:v>
                </c:pt>
                <c:pt idx="4">
                  <c:v>0.065</c:v>
                </c:pt>
                <c:pt idx="5">
                  <c:v>0.002</c:v>
                </c:pt>
                <c:pt idx="6">
                  <c:v>0.05</c:v>
                </c:pt>
                <c:pt idx="7">
                  <c:v>0.089</c:v>
                </c:pt>
                <c:pt idx="8">
                  <c:v>0.014</c:v>
                </c:pt>
                <c:pt idx="9">
                  <c:v>0.0</c:v>
                </c:pt>
                <c:pt idx="10">
                  <c:v>0.004</c:v>
                </c:pt>
                <c:pt idx="11">
                  <c:v>0.022</c:v>
                </c:pt>
                <c:pt idx="12">
                  <c:v>0.22</c:v>
                </c:pt>
                <c:pt idx="13">
                  <c:v>0.0</c:v>
                </c:pt>
                <c:pt idx="14">
                  <c:v>0.271</c:v>
                </c:pt>
                <c:pt idx="15">
                  <c:v>0.172</c:v>
                </c:pt>
                <c:pt idx="16">
                  <c:v>0.0</c:v>
                </c:pt>
                <c:pt idx="17">
                  <c:v>0.122</c:v>
                </c:pt>
                <c:pt idx="18">
                  <c:v>0.288</c:v>
                </c:pt>
                <c:pt idx="19">
                  <c:v>0.357</c:v>
                </c:pt>
                <c:pt idx="20">
                  <c:v>0.314</c:v>
                </c:pt>
                <c:pt idx="21">
                  <c:v>0.298</c:v>
                </c:pt>
                <c:pt idx="22">
                  <c:v>0.282</c:v>
                </c:pt>
                <c:pt idx="23">
                  <c:v>0.182</c:v>
                </c:pt>
                <c:pt idx="24">
                  <c:v>0.039</c:v>
                </c:pt>
                <c:pt idx="25">
                  <c:v>0.0</c:v>
                </c:pt>
                <c:pt idx="26">
                  <c:v>0.075</c:v>
                </c:pt>
                <c:pt idx="27">
                  <c:v>0.007</c:v>
                </c:pt>
                <c:pt idx="28">
                  <c:v>0.182</c:v>
                </c:pt>
                <c:pt idx="29">
                  <c:v>0.0</c:v>
                </c:pt>
                <c:pt idx="30">
                  <c:v>0.032</c:v>
                </c:pt>
                <c:pt idx="31">
                  <c:v>0.0</c:v>
                </c:pt>
                <c:pt idx="32">
                  <c:v>0.0</c:v>
                </c:pt>
                <c:pt idx="33">
                  <c:v>0.037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0.005</c:v>
                </c:pt>
                <c:pt idx="38">
                  <c:v>0.015</c:v>
                </c:pt>
                <c:pt idx="39">
                  <c:v>0.016</c:v>
                </c:pt>
                <c:pt idx="40">
                  <c:v>0.029</c:v>
                </c:pt>
                <c:pt idx="41">
                  <c:v>0.0</c:v>
                </c:pt>
                <c:pt idx="42">
                  <c:v>0.008</c:v>
                </c:pt>
                <c:pt idx="43">
                  <c:v>0.0</c:v>
                </c:pt>
                <c:pt idx="44">
                  <c:v>0.081</c:v>
                </c:pt>
              </c:numCache>
            </c:numRef>
          </c:yVal>
          <c:smooth val="0"/>
        </c:ser>
        <c:ser>
          <c:idx val="2"/>
          <c:order val="1"/>
          <c:spPr>
            <a:ln w="47625">
              <a:noFill/>
            </a:ln>
          </c:spPr>
          <c:xVal>
            <c:numRef>
              <c:f>'nitrite&amp;nitrate'!$D$2:$AV$2</c:f>
              <c:numCache>
                <c:formatCode>m/d/yy</c:formatCode>
                <c:ptCount val="45"/>
                <c:pt idx="0">
                  <c:v>42156.0</c:v>
                </c:pt>
                <c:pt idx="1">
                  <c:v>42157.0</c:v>
                </c:pt>
                <c:pt idx="2">
                  <c:v>42158.0</c:v>
                </c:pt>
                <c:pt idx="3">
                  <c:v>42159.0</c:v>
                </c:pt>
                <c:pt idx="4">
                  <c:v>42160.0</c:v>
                </c:pt>
                <c:pt idx="5">
                  <c:v>42162.0</c:v>
                </c:pt>
                <c:pt idx="6">
                  <c:v>42163.0</c:v>
                </c:pt>
                <c:pt idx="7">
                  <c:v>42164.0</c:v>
                </c:pt>
                <c:pt idx="8">
                  <c:v>42165.0</c:v>
                </c:pt>
                <c:pt idx="9">
                  <c:v>42166.0</c:v>
                </c:pt>
                <c:pt idx="10">
                  <c:v>42167.0</c:v>
                </c:pt>
                <c:pt idx="11">
                  <c:v>42168.0</c:v>
                </c:pt>
                <c:pt idx="12">
                  <c:v>42169.0</c:v>
                </c:pt>
                <c:pt idx="13">
                  <c:v>42170.0</c:v>
                </c:pt>
                <c:pt idx="14">
                  <c:v>42171.0</c:v>
                </c:pt>
                <c:pt idx="15">
                  <c:v>42172.0</c:v>
                </c:pt>
                <c:pt idx="16">
                  <c:v>42173.0</c:v>
                </c:pt>
                <c:pt idx="17">
                  <c:v>42174.0</c:v>
                </c:pt>
                <c:pt idx="18">
                  <c:v>42177.0</c:v>
                </c:pt>
                <c:pt idx="19">
                  <c:v>42178.0</c:v>
                </c:pt>
                <c:pt idx="20">
                  <c:v>42179.0</c:v>
                </c:pt>
                <c:pt idx="21">
                  <c:v>42180.0</c:v>
                </c:pt>
                <c:pt idx="22">
                  <c:v>42181.0</c:v>
                </c:pt>
                <c:pt idx="23">
                  <c:v>42183.0</c:v>
                </c:pt>
                <c:pt idx="24">
                  <c:v>42185.0</c:v>
                </c:pt>
                <c:pt idx="25">
                  <c:v>42186.0</c:v>
                </c:pt>
                <c:pt idx="26">
                  <c:v>42187.0</c:v>
                </c:pt>
                <c:pt idx="27">
                  <c:v>42188.0</c:v>
                </c:pt>
                <c:pt idx="28">
                  <c:v>42189.0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42197.0</c:v>
                </c:pt>
                <c:pt idx="33">
                  <c:v>42198.0</c:v>
                </c:pt>
                <c:pt idx="34">
                  <c:v>42201.0</c:v>
                </c:pt>
                <c:pt idx="35">
                  <c:v>42202.0</c:v>
                </c:pt>
                <c:pt idx="36">
                  <c:v>42204.0</c:v>
                </c:pt>
                <c:pt idx="37">
                  <c:v>42206.0</c:v>
                </c:pt>
                <c:pt idx="38">
                  <c:v>42207.0</c:v>
                </c:pt>
                <c:pt idx="39">
                  <c:v>42208.0</c:v>
                </c:pt>
                <c:pt idx="40">
                  <c:v>42209.0</c:v>
                </c:pt>
                <c:pt idx="41">
                  <c:v>42210.0</c:v>
                </c:pt>
                <c:pt idx="42">
                  <c:v>42213.0</c:v>
                </c:pt>
                <c:pt idx="43">
                  <c:v>42214.0</c:v>
                </c:pt>
                <c:pt idx="44">
                  <c:v>42215.0</c:v>
                </c:pt>
              </c:numCache>
            </c:numRef>
          </c:xVal>
          <c:yVal>
            <c:numRef>
              <c:f>'nitrite&amp;nitrate'!$D$6:$AV$6</c:f>
              <c:numCache>
                <c:formatCode>General</c:formatCode>
                <c:ptCount val="45"/>
                <c:pt idx="0">
                  <c:v>0.189</c:v>
                </c:pt>
                <c:pt idx="1">
                  <c:v>0.097</c:v>
                </c:pt>
                <c:pt idx="2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0.107</c:v>
                </c:pt>
                <c:pt idx="19">
                  <c:v>0.187</c:v>
                </c:pt>
                <c:pt idx="20">
                  <c:v>0.0</c:v>
                </c:pt>
                <c:pt idx="21">
                  <c:v>0.053</c:v>
                </c:pt>
                <c:pt idx="22">
                  <c:v>0.029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0.063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84664"/>
        <c:axId val="-2119495544"/>
      </c:scatterChart>
      <c:valAx>
        <c:axId val="-2119484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19495544"/>
        <c:crosses val="autoZero"/>
        <c:crossBetween val="midCat"/>
      </c:valAx>
      <c:valAx>
        <c:axId val="-2119495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8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Summary!$A$35:$A$37</c:f>
              <c:strCache>
                <c:ptCount val="3"/>
                <c:pt idx="0">
                  <c:v>Nitrite Begin</c:v>
                </c:pt>
                <c:pt idx="1">
                  <c:v>Nitrite End</c:v>
                </c:pt>
                <c:pt idx="2">
                  <c:v>Nitrite AF</c:v>
                </c:pt>
              </c:strCache>
            </c:strRef>
          </c:cat>
          <c:val>
            <c:numRef>
              <c:f>Summary!$B$35:$B$37</c:f>
              <c:numCache>
                <c:formatCode>0.00</c:formatCode>
                <c:ptCount val="3"/>
                <c:pt idx="0">
                  <c:v>0.0782941176470588</c:v>
                </c:pt>
                <c:pt idx="1">
                  <c:v>0.110058823529412</c:v>
                </c:pt>
                <c:pt idx="2">
                  <c:v>0.0302352941176471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Summary!$A$35:$A$37</c:f>
              <c:strCache>
                <c:ptCount val="3"/>
                <c:pt idx="0">
                  <c:v>Nitrite Begin</c:v>
                </c:pt>
                <c:pt idx="1">
                  <c:v>Nitrite End</c:v>
                </c:pt>
                <c:pt idx="2">
                  <c:v>Nitrite AF</c:v>
                </c:pt>
              </c:strCache>
            </c:strRef>
          </c:cat>
          <c:val>
            <c:numRef>
              <c:f>Summary!$C$35:$C$37</c:f>
              <c:numCache>
                <c:formatCode>0.00</c:formatCode>
                <c:ptCount val="3"/>
                <c:pt idx="0">
                  <c:v>0.102615384615385</c:v>
                </c:pt>
                <c:pt idx="1">
                  <c:v>0.238</c:v>
                </c:pt>
                <c:pt idx="2">
                  <c:v>0.0129230769230769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Summary!$A$35:$A$37</c:f>
              <c:strCache>
                <c:ptCount val="3"/>
                <c:pt idx="0">
                  <c:v>Nitrite Begin</c:v>
                </c:pt>
                <c:pt idx="1">
                  <c:v>Nitrite End</c:v>
                </c:pt>
                <c:pt idx="2">
                  <c:v>Nitrite AF</c:v>
                </c:pt>
              </c:strCache>
            </c:strRef>
          </c:cat>
          <c:val>
            <c:numRef>
              <c:f>Summary!$D$35:$D$37</c:f>
              <c:numCache>
                <c:formatCode>0.00</c:formatCode>
                <c:ptCount val="3"/>
                <c:pt idx="0">
                  <c:v>0.023</c:v>
                </c:pt>
                <c:pt idx="1">
                  <c:v>0.259333333333333</c:v>
                </c:pt>
                <c:pt idx="2" formatCode="0.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751576"/>
        <c:axId val="-2143748600"/>
      </c:barChart>
      <c:catAx>
        <c:axId val="-214375157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3748600"/>
        <c:crosses val="autoZero"/>
        <c:auto val="1"/>
        <c:lblAlgn val="ctr"/>
        <c:lblOffset val="100"/>
        <c:noMultiLvlLbl val="0"/>
      </c:catAx>
      <c:valAx>
        <c:axId val="-2143748600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-214375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Summary!$A$28:$A$30</c:f>
              <c:strCache>
                <c:ptCount val="3"/>
                <c:pt idx="0">
                  <c:v>Phosphorus Begin</c:v>
                </c:pt>
                <c:pt idx="1">
                  <c:v>Phosphorus End</c:v>
                </c:pt>
                <c:pt idx="2">
                  <c:v>Phosphorus AF</c:v>
                </c:pt>
              </c:strCache>
            </c:strRef>
          </c:cat>
          <c:val>
            <c:numRef>
              <c:f>Summary!$B$28:$B$30</c:f>
              <c:numCache>
                <c:formatCode>0.00</c:formatCode>
                <c:ptCount val="3"/>
                <c:pt idx="0">
                  <c:v>2.626624071958883</c:v>
                </c:pt>
                <c:pt idx="1">
                  <c:v>0.259539191890348</c:v>
                </c:pt>
                <c:pt idx="2">
                  <c:v>22.05739577384355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Summary!$A$28:$A$30</c:f>
              <c:strCache>
                <c:ptCount val="3"/>
                <c:pt idx="0">
                  <c:v>Phosphorus Begin</c:v>
                </c:pt>
                <c:pt idx="1">
                  <c:v>Phosphorus End</c:v>
                </c:pt>
                <c:pt idx="2">
                  <c:v>Phosphorus AF</c:v>
                </c:pt>
              </c:strCache>
            </c:strRef>
          </c:cat>
          <c:val>
            <c:numRef>
              <c:f>Summary!$C$28:$C$30</c:f>
              <c:numCache>
                <c:formatCode>0.00</c:formatCode>
                <c:ptCount val="3"/>
                <c:pt idx="0">
                  <c:v>2.697744146202172</c:v>
                </c:pt>
                <c:pt idx="1">
                  <c:v>0.141704740148487</c:v>
                </c:pt>
                <c:pt idx="2">
                  <c:v>23.84458880639638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Summary!$A$28:$A$30</c:f>
              <c:strCache>
                <c:ptCount val="3"/>
                <c:pt idx="0">
                  <c:v>Phosphorus Begin</c:v>
                </c:pt>
                <c:pt idx="1">
                  <c:v>Phosphorus End</c:v>
                </c:pt>
                <c:pt idx="2">
                  <c:v>Phosphorus AF</c:v>
                </c:pt>
              </c:strCache>
            </c:strRef>
          </c:cat>
          <c:val>
            <c:numRef>
              <c:f>Summary!$D$28:$D$30</c:f>
              <c:numCache>
                <c:formatCode>0.00</c:formatCode>
                <c:ptCount val="3"/>
                <c:pt idx="0">
                  <c:v>2.900842375785268</c:v>
                </c:pt>
                <c:pt idx="1">
                  <c:v>0.0789548829240435</c:v>
                </c:pt>
                <c:pt idx="2">
                  <c:v>23.85137064534554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59000"/>
        <c:axId val="2140059944"/>
      </c:barChart>
      <c:catAx>
        <c:axId val="21467590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40059944"/>
        <c:crosses val="autoZero"/>
        <c:auto val="1"/>
        <c:lblAlgn val="ctr"/>
        <c:lblOffset val="100"/>
        <c:noMultiLvlLbl val="0"/>
      </c:catAx>
      <c:valAx>
        <c:axId val="2140059944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467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Summary!$A$38:$A$40</c:f>
              <c:strCache>
                <c:ptCount val="3"/>
                <c:pt idx="0">
                  <c:v>Nitrate Begin</c:v>
                </c:pt>
                <c:pt idx="1">
                  <c:v>Nitrate End</c:v>
                </c:pt>
                <c:pt idx="2">
                  <c:v>Nitrate AF</c:v>
                </c:pt>
              </c:strCache>
            </c:strRef>
          </c:cat>
          <c:val>
            <c:numRef>
              <c:f>Summary!$B$38:$B$40</c:f>
              <c:numCache>
                <c:formatCode>0.00</c:formatCode>
                <c:ptCount val="3"/>
                <c:pt idx="0">
                  <c:v>0.00629411764705882</c:v>
                </c:pt>
                <c:pt idx="1">
                  <c:v>0.156294117647059</c:v>
                </c:pt>
                <c:pt idx="2">
                  <c:v>0.00958823529411764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Summary!$A$38:$A$40</c:f>
              <c:strCache>
                <c:ptCount val="3"/>
                <c:pt idx="0">
                  <c:v>Nitrate Begin</c:v>
                </c:pt>
                <c:pt idx="1">
                  <c:v>Nitrate End</c:v>
                </c:pt>
                <c:pt idx="2">
                  <c:v>Nitrate AF</c:v>
                </c:pt>
              </c:strCache>
            </c:strRef>
          </c:cat>
          <c:val>
            <c:numRef>
              <c:f>Summary!$C$38:$C$40</c:f>
              <c:numCache>
                <c:formatCode>0.00</c:formatCode>
                <c:ptCount val="3"/>
                <c:pt idx="0">
                  <c:v>0.0233076923076923</c:v>
                </c:pt>
                <c:pt idx="1">
                  <c:v>0.193615384615385</c:v>
                </c:pt>
                <c:pt idx="2">
                  <c:v>0.0154615384615385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Summary!$A$38:$A$40</c:f>
              <c:strCache>
                <c:ptCount val="3"/>
                <c:pt idx="0">
                  <c:v>Nitrate Begin</c:v>
                </c:pt>
                <c:pt idx="1">
                  <c:v>Nitrate End</c:v>
                </c:pt>
                <c:pt idx="2">
                  <c:v>Nitrate AF</c:v>
                </c:pt>
              </c:strCache>
            </c:strRef>
          </c:cat>
          <c:val>
            <c:numRef>
              <c:f>Summary!$D$38:$D$40</c:f>
              <c:numCache>
                <c:formatCode>0.0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39032"/>
        <c:axId val="2146885768"/>
      </c:barChart>
      <c:catAx>
        <c:axId val="2146939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46885768"/>
        <c:crosses val="autoZero"/>
        <c:auto val="1"/>
        <c:lblAlgn val="ctr"/>
        <c:lblOffset val="100"/>
        <c:noMultiLvlLbl val="0"/>
      </c:catAx>
      <c:valAx>
        <c:axId val="214688576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4693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Summary!$A$41:$A$42</c:f>
              <c:strCache>
                <c:ptCount val="2"/>
                <c:pt idx="0">
                  <c:v>Total P removal</c:v>
                </c:pt>
                <c:pt idx="1">
                  <c:v>Total N removal</c:v>
                </c:pt>
              </c:strCache>
            </c:strRef>
          </c:cat>
          <c:val>
            <c:numRef>
              <c:f>Summary!$B$41:$B$42</c:f>
              <c:numCache>
                <c:formatCode>0.00</c:formatCode>
                <c:ptCount val="2"/>
                <c:pt idx="0">
                  <c:v>0.916079135812126</c:v>
                </c:pt>
                <c:pt idx="1">
                  <c:v>0.465857653623963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Summary!$A$41:$A$42</c:f>
              <c:strCache>
                <c:ptCount val="2"/>
                <c:pt idx="0">
                  <c:v>Total P removal</c:v>
                </c:pt>
                <c:pt idx="1">
                  <c:v>Total N removal</c:v>
                </c:pt>
              </c:strCache>
            </c:strRef>
          </c:cat>
          <c:val>
            <c:numRef>
              <c:f>Summary!$C$41:$C$42</c:f>
              <c:numCache>
                <c:formatCode>0.00</c:formatCode>
                <c:ptCount val="2"/>
                <c:pt idx="0">
                  <c:v>0.93870867153408</c:v>
                </c:pt>
                <c:pt idx="1">
                  <c:v>0.592163160940355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Summary!$A$41:$A$42</c:f>
              <c:strCache>
                <c:ptCount val="2"/>
                <c:pt idx="0">
                  <c:v>Total P removal</c:v>
                </c:pt>
                <c:pt idx="1">
                  <c:v>Total N removal</c:v>
                </c:pt>
              </c:strCache>
            </c:strRef>
          </c:cat>
          <c:val>
            <c:numRef>
              <c:f>Summary!$D$41:$D$42</c:f>
              <c:numCache>
                <c:formatCode>0.00</c:formatCode>
                <c:ptCount val="2"/>
                <c:pt idx="0">
                  <c:v>0.970401325998025</c:v>
                </c:pt>
                <c:pt idx="1">
                  <c:v>0.896627505851268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96952"/>
        <c:axId val="2147199928"/>
      </c:barChart>
      <c:catAx>
        <c:axId val="21471969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199928"/>
        <c:crosses val="autoZero"/>
        <c:auto val="1"/>
        <c:lblAlgn val="ctr"/>
        <c:lblOffset val="100"/>
        <c:noMultiLvlLbl val="0"/>
      </c:catAx>
      <c:valAx>
        <c:axId val="2147199928"/>
        <c:scaling>
          <c:orientation val="minMax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4719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Soluble Phosphorus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End Light Period</c:v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xVal>
            <c:numRef>
              <c:f>SRP!$E$16:$BG$16</c:f>
              <c:numCache>
                <c:formatCode>m/d/yy</c:formatCode>
                <c:ptCount val="55"/>
                <c:pt idx="0">
                  <c:v>42155.0</c:v>
                </c:pt>
                <c:pt idx="1">
                  <c:v>42156.0</c:v>
                </c:pt>
                <c:pt idx="2">
                  <c:v>42157.0</c:v>
                </c:pt>
                <c:pt idx="3">
                  <c:v>42158.0</c:v>
                </c:pt>
                <c:pt idx="4">
                  <c:v>42159.0</c:v>
                </c:pt>
                <c:pt idx="5">
                  <c:v>42160.0</c:v>
                </c:pt>
                <c:pt idx="6">
                  <c:v>42161.0</c:v>
                </c:pt>
                <c:pt idx="7">
                  <c:v>42162.0</c:v>
                </c:pt>
                <c:pt idx="8">
                  <c:v>42163.0</c:v>
                </c:pt>
                <c:pt idx="9">
                  <c:v>42164.0</c:v>
                </c:pt>
                <c:pt idx="10">
                  <c:v>42165.0</c:v>
                </c:pt>
                <c:pt idx="11">
                  <c:v>42166.0</c:v>
                </c:pt>
                <c:pt idx="12">
                  <c:v>42167.0</c:v>
                </c:pt>
                <c:pt idx="13">
                  <c:v>42168.0</c:v>
                </c:pt>
                <c:pt idx="14">
                  <c:v>42169.0</c:v>
                </c:pt>
                <c:pt idx="15">
                  <c:v>42170.0</c:v>
                </c:pt>
                <c:pt idx="16">
                  <c:v>42171.0</c:v>
                </c:pt>
                <c:pt idx="17">
                  <c:v>42172.0</c:v>
                </c:pt>
                <c:pt idx="18">
                  <c:v>42173.0</c:v>
                </c:pt>
                <c:pt idx="19">
                  <c:v>42174.0</c:v>
                </c:pt>
                <c:pt idx="20">
                  <c:v>42177.0</c:v>
                </c:pt>
                <c:pt idx="21">
                  <c:v>42178.0</c:v>
                </c:pt>
                <c:pt idx="22">
                  <c:v>42179.0</c:v>
                </c:pt>
                <c:pt idx="23">
                  <c:v>42180.0</c:v>
                </c:pt>
                <c:pt idx="24">
                  <c:v>42183.0</c:v>
                </c:pt>
                <c:pt idx="25">
                  <c:v>42185.0</c:v>
                </c:pt>
                <c:pt idx="26">
                  <c:v>42186.0</c:v>
                </c:pt>
                <c:pt idx="27">
                  <c:v>42187.0</c:v>
                </c:pt>
                <c:pt idx="28">
                  <c:v>42191.0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42195.0</c:v>
                </c:pt>
                <c:pt idx="33">
                  <c:v>42198.0</c:v>
                </c:pt>
                <c:pt idx="34">
                  <c:v>42201.0</c:v>
                </c:pt>
                <c:pt idx="35">
                  <c:v>42204.0</c:v>
                </c:pt>
                <c:pt idx="36">
                  <c:v>42206.0</c:v>
                </c:pt>
                <c:pt idx="37">
                  <c:v>42207.0</c:v>
                </c:pt>
                <c:pt idx="38">
                  <c:v>42208.0</c:v>
                </c:pt>
                <c:pt idx="39">
                  <c:v>42209.0</c:v>
                </c:pt>
                <c:pt idx="40">
                  <c:v>42213.0</c:v>
                </c:pt>
                <c:pt idx="41">
                  <c:v>42213.0</c:v>
                </c:pt>
                <c:pt idx="42">
                  <c:v>42215.0</c:v>
                </c:pt>
                <c:pt idx="43">
                  <c:v>42219.0</c:v>
                </c:pt>
                <c:pt idx="44">
                  <c:v>42220.0</c:v>
                </c:pt>
                <c:pt idx="45">
                  <c:v>42221.0</c:v>
                </c:pt>
                <c:pt idx="46">
                  <c:v>42222.0</c:v>
                </c:pt>
              </c:numCache>
            </c:numRef>
          </c:xVal>
          <c:yVal>
            <c:numRef>
              <c:f>SRP!$E$27:$BG$27</c:f>
              <c:numCache>
                <c:formatCode>0.00</c:formatCode>
                <c:ptCount val="55"/>
                <c:pt idx="0">
                  <c:v>6.151484865790983</c:v>
                </c:pt>
                <c:pt idx="1">
                  <c:v>2.728440890919477</c:v>
                </c:pt>
                <c:pt idx="2">
                  <c:v>13.44731581953171</c:v>
                </c:pt>
                <c:pt idx="3">
                  <c:v>0.104940034266133</c:v>
                </c:pt>
                <c:pt idx="4">
                  <c:v>0.729583095374072</c:v>
                </c:pt>
                <c:pt idx="5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0.379782981153627</c:v>
                </c:pt>
                <c:pt idx="13">
                  <c:v>0.304825813820674</c:v>
                </c:pt>
                <c:pt idx="14">
                  <c:v>0.229868646487722</c:v>
                </c:pt>
                <c:pt idx="15">
                  <c:v>0.179897201599086</c:v>
                </c:pt>
                <c:pt idx="16">
                  <c:v>0.454740148486579</c:v>
                </c:pt>
                <c:pt idx="17">
                  <c:v>0.504711593375215</c:v>
                </c:pt>
                <c:pt idx="18">
                  <c:v>0.404768703597945</c:v>
                </c:pt>
                <c:pt idx="19">
                  <c:v>0.479725870930897</c:v>
                </c:pt>
                <c:pt idx="20">
                  <c:v>0.379782981153627</c:v>
                </c:pt>
                <c:pt idx="21">
                  <c:v>0.454740148486579</c:v>
                </c:pt>
                <c:pt idx="22">
                  <c:v>0.0</c:v>
                </c:pt>
                <c:pt idx="23">
                  <c:v>0.154911479154769</c:v>
                </c:pt>
                <c:pt idx="24">
                  <c:v>0.0</c:v>
                </c:pt>
                <c:pt idx="25">
                  <c:v>0.229868646487722</c:v>
                </c:pt>
                <c:pt idx="26">
                  <c:v>0.0</c:v>
                </c:pt>
                <c:pt idx="27">
                  <c:v>0.0</c:v>
                </c:pt>
                <c:pt idx="28">
                  <c:v>0.55468303826385</c:v>
                </c:pt>
                <c:pt idx="29">
                  <c:v>0.0</c:v>
                </c:pt>
                <c:pt idx="30">
                  <c:v>0.229868646487722</c:v>
                </c:pt>
                <c:pt idx="31">
                  <c:v>0.204882924043404</c:v>
                </c:pt>
                <c:pt idx="32">
                  <c:v>0.0</c:v>
                </c:pt>
                <c:pt idx="33">
                  <c:v>0.154911479154769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0.75456881781839</c:v>
                </c:pt>
                <c:pt idx="39">
                  <c:v>0.0</c:v>
                </c:pt>
                <c:pt idx="40">
                  <c:v>0.0</c:v>
                </c:pt>
                <c:pt idx="41">
                  <c:v>0.0799543118218162</c:v>
                </c:pt>
                <c:pt idx="42">
                  <c:v>0.0549685893774986</c:v>
                </c:pt>
                <c:pt idx="43">
                  <c:v>0.0</c:v>
                </c:pt>
                <c:pt idx="44">
                  <c:v>0.0</c:v>
                </c:pt>
                <c:pt idx="45">
                  <c:v>0.429754426042262</c:v>
                </c:pt>
                <c:pt idx="46">
                  <c:v>0.304825813820674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6F-489F-8EA4-24784D59B216}"/>
            </c:ext>
          </c:extLst>
        </c:ser>
        <c:ser>
          <c:idx val="2"/>
          <c:order val="1"/>
          <c:tx>
            <c:v>End Dark Period</c:v>
          </c:tx>
          <c:spPr>
            <a:ln w="47625">
              <a:noFill/>
            </a:ln>
          </c:spPr>
          <c:marker>
            <c:symbol val="squar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SRP!$E$30:$BG$30</c:f>
              <c:numCache>
                <c:formatCode>m/d/yy</c:formatCode>
                <c:ptCount val="55"/>
                <c:pt idx="0">
                  <c:v>42155.0</c:v>
                </c:pt>
                <c:pt idx="1">
                  <c:v>42156.0</c:v>
                </c:pt>
                <c:pt idx="2">
                  <c:v>42157.0</c:v>
                </c:pt>
                <c:pt idx="3">
                  <c:v>42158.0</c:v>
                </c:pt>
                <c:pt idx="4">
                  <c:v>42159.0</c:v>
                </c:pt>
                <c:pt idx="5">
                  <c:v>42160.0</c:v>
                </c:pt>
                <c:pt idx="6">
                  <c:v>42161.0</c:v>
                </c:pt>
                <c:pt idx="7">
                  <c:v>42162.0</c:v>
                </c:pt>
                <c:pt idx="8">
                  <c:v>42163.0</c:v>
                </c:pt>
                <c:pt idx="9">
                  <c:v>42164.0</c:v>
                </c:pt>
                <c:pt idx="10">
                  <c:v>42165.0</c:v>
                </c:pt>
                <c:pt idx="11">
                  <c:v>42166.0</c:v>
                </c:pt>
                <c:pt idx="12">
                  <c:v>42167.0</c:v>
                </c:pt>
                <c:pt idx="13">
                  <c:v>42168.0</c:v>
                </c:pt>
                <c:pt idx="14">
                  <c:v>42169.0</c:v>
                </c:pt>
                <c:pt idx="15">
                  <c:v>42170.0</c:v>
                </c:pt>
                <c:pt idx="16">
                  <c:v>42171.0</c:v>
                </c:pt>
                <c:pt idx="17">
                  <c:v>42172.0</c:v>
                </c:pt>
                <c:pt idx="18">
                  <c:v>42173.0</c:v>
                </c:pt>
                <c:pt idx="19">
                  <c:v>42174.0</c:v>
                </c:pt>
                <c:pt idx="20">
                  <c:v>42177.0</c:v>
                </c:pt>
                <c:pt idx="21">
                  <c:v>42178.0</c:v>
                </c:pt>
                <c:pt idx="22">
                  <c:v>42179.0</c:v>
                </c:pt>
                <c:pt idx="23">
                  <c:v>42180.0</c:v>
                </c:pt>
                <c:pt idx="24">
                  <c:v>42183.0</c:v>
                </c:pt>
                <c:pt idx="25">
                  <c:v>42185.0</c:v>
                </c:pt>
                <c:pt idx="26">
                  <c:v>42186.0</c:v>
                </c:pt>
                <c:pt idx="27">
                  <c:v>42187.0</c:v>
                </c:pt>
                <c:pt idx="28">
                  <c:v>42191.0</c:v>
                </c:pt>
                <c:pt idx="29">
                  <c:v>42193.0</c:v>
                </c:pt>
                <c:pt idx="30">
                  <c:v>42194.0</c:v>
                </c:pt>
                <c:pt idx="31">
                  <c:v>42195.0</c:v>
                </c:pt>
                <c:pt idx="32">
                  <c:v>42195.0</c:v>
                </c:pt>
                <c:pt idx="33">
                  <c:v>42198.0</c:v>
                </c:pt>
                <c:pt idx="34">
                  <c:v>42201.0</c:v>
                </c:pt>
                <c:pt idx="35">
                  <c:v>42204.0</c:v>
                </c:pt>
                <c:pt idx="36">
                  <c:v>42206.0</c:v>
                </c:pt>
                <c:pt idx="37">
                  <c:v>42207.0</c:v>
                </c:pt>
                <c:pt idx="38">
                  <c:v>42208.0</c:v>
                </c:pt>
                <c:pt idx="39">
                  <c:v>42209.0</c:v>
                </c:pt>
                <c:pt idx="40">
                  <c:v>42213.0</c:v>
                </c:pt>
                <c:pt idx="41">
                  <c:v>42213.0</c:v>
                </c:pt>
                <c:pt idx="42">
                  <c:v>42215.0</c:v>
                </c:pt>
                <c:pt idx="43">
                  <c:v>42219.0</c:v>
                </c:pt>
                <c:pt idx="44">
                  <c:v>42220.0</c:v>
                </c:pt>
                <c:pt idx="45">
                  <c:v>42221.0</c:v>
                </c:pt>
                <c:pt idx="46">
                  <c:v>42222.0</c:v>
                </c:pt>
              </c:numCache>
            </c:numRef>
          </c:xVal>
          <c:yVal>
            <c:numRef>
              <c:f>SRP!$E$41:$BG$41</c:f>
              <c:numCache>
                <c:formatCode>0.00</c:formatCode>
                <c:ptCount val="55"/>
                <c:pt idx="0">
                  <c:v>40.75171330668192</c:v>
                </c:pt>
                <c:pt idx="1">
                  <c:v>27.88906339234726</c:v>
                </c:pt>
                <c:pt idx="2">
                  <c:v>19.36893203883497</c:v>
                </c:pt>
                <c:pt idx="3">
                  <c:v>19.66876070816678</c:v>
                </c:pt>
                <c:pt idx="4">
                  <c:v>22.26727584237581</c:v>
                </c:pt>
                <c:pt idx="5">
                  <c:v>23.91633352370077</c:v>
                </c:pt>
                <c:pt idx="9">
                  <c:v>23.66647629925759</c:v>
                </c:pt>
                <c:pt idx="10">
                  <c:v>21.41776127926901</c:v>
                </c:pt>
                <c:pt idx="11">
                  <c:v>23.09180468303829</c:v>
                </c:pt>
                <c:pt idx="12">
                  <c:v>23.84137635636781</c:v>
                </c:pt>
                <c:pt idx="13">
                  <c:v>22.9668760708167</c:v>
                </c:pt>
                <c:pt idx="14">
                  <c:v>23.84137635636781</c:v>
                </c:pt>
                <c:pt idx="15">
                  <c:v>21.19288977727015</c:v>
                </c:pt>
                <c:pt idx="16">
                  <c:v>23.64149057681328</c:v>
                </c:pt>
                <c:pt idx="17">
                  <c:v>22.46716162193035</c:v>
                </c:pt>
                <c:pt idx="18">
                  <c:v>22.59209023415194</c:v>
                </c:pt>
                <c:pt idx="19">
                  <c:v>22.91690462592807</c:v>
                </c:pt>
                <c:pt idx="20">
                  <c:v>13.37235865219876</c:v>
                </c:pt>
                <c:pt idx="21">
                  <c:v>16.2707024557396</c:v>
                </c:pt>
                <c:pt idx="22">
                  <c:v>24.49100513992007</c:v>
                </c:pt>
                <c:pt idx="23">
                  <c:v>22.49214734437467</c:v>
                </c:pt>
                <c:pt idx="24">
                  <c:v>22.49214734437467</c:v>
                </c:pt>
                <c:pt idx="25">
                  <c:v>19.61878926327815</c:v>
                </c:pt>
                <c:pt idx="26">
                  <c:v>24.44103369503144</c:v>
                </c:pt>
                <c:pt idx="27">
                  <c:v>23.61650485436896</c:v>
                </c:pt>
                <c:pt idx="28">
                  <c:v>26.53983438035411</c:v>
                </c:pt>
                <c:pt idx="29">
                  <c:v>23.16676185037124</c:v>
                </c:pt>
                <c:pt idx="30">
                  <c:v>23.69146202170191</c:v>
                </c:pt>
                <c:pt idx="31">
                  <c:v>25.31553398058255</c:v>
                </c:pt>
                <c:pt idx="32">
                  <c:v>27.38435179897204</c:v>
                </c:pt>
                <c:pt idx="33">
                  <c:v>26.93960593946319</c:v>
                </c:pt>
                <c:pt idx="34">
                  <c:v>27.3643632210166</c:v>
                </c:pt>
                <c:pt idx="35">
                  <c:v>29.16333523700746</c:v>
                </c:pt>
                <c:pt idx="36">
                  <c:v>21.09294688749289</c:v>
                </c:pt>
                <c:pt idx="37">
                  <c:v>21.09294688749289</c:v>
                </c:pt>
                <c:pt idx="38">
                  <c:v>22.16733295259854</c:v>
                </c:pt>
                <c:pt idx="39">
                  <c:v>21.94246145059968</c:v>
                </c:pt>
                <c:pt idx="40">
                  <c:v>25.26556253569391</c:v>
                </c:pt>
                <c:pt idx="41">
                  <c:v>23.21673329525987</c:v>
                </c:pt>
                <c:pt idx="42">
                  <c:v>24.8158195316962</c:v>
                </c:pt>
                <c:pt idx="43">
                  <c:v>22.76699029126216</c:v>
                </c:pt>
                <c:pt idx="44">
                  <c:v>24.84080525414052</c:v>
                </c:pt>
                <c:pt idx="45">
                  <c:v>23.71644774414623</c:v>
                </c:pt>
                <c:pt idx="46">
                  <c:v>23.8163906339235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6F-489F-8EA4-24784D59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42984"/>
        <c:axId val="-2145131160"/>
      </c:scatterChart>
      <c:valAx>
        <c:axId val="-2145142984"/>
        <c:scaling>
          <c:orientation val="minMax"/>
          <c:min val="42155.0"/>
        </c:scaling>
        <c:delete val="0"/>
        <c:axPos val="b"/>
        <c:numFmt formatCode="m/d/yy" sourceLinked="1"/>
        <c:majorTickMark val="out"/>
        <c:minorTickMark val="none"/>
        <c:tickLblPos val="nextTo"/>
        <c:crossAx val="-2145131160"/>
        <c:crosses val="autoZero"/>
        <c:crossBetween val="midCat"/>
      </c:valAx>
      <c:valAx>
        <c:axId val="-21451311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4514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TP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TP!$E$18:$T$18</c:f>
                <c:numCache>
                  <c:formatCode>General</c:formatCode>
                  <c:ptCount val="16"/>
                  <c:pt idx="0">
                    <c:v>9.116090249658974</c:v>
                  </c:pt>
                  <c:pt idx="1">
                    <c:v>6.510416666666671</c:v>
                  </c:pt>
                  <c:pt idx="2">
                    <c:v>4.108006615885613</c:v>
                  </c:pt>
                  <c:pt idx="3">
                    <c:v>2.505860543357755</c:v>
                  </c:pt>
                  <c:pt idx="4">
                    <c:v>2.730698218775593</c:v>
                  </c:pt>
                  <c:pt idx="5">
                    <c:v>31.17254257293872</c:v>
                  </c:pt>
                  <c:pt idx="6">
                    <c:v>21.73752777968271</c:v>
                  </c:pt>
                  <c:pt idx="7">
                    <c:v>4.729708055057147</c:v>
                  </c:pt>
                  <c:pt idx="8">
                    <c:v>2.258752169559603</c:v>
                  </c:pt>
                  <c:pt idx="9">
                    <c:v>6.510416666666671</c:v>
                  </c:pt>
                  <c:pt idx="10">
                    <c:v>2.258752169559611</c:v>
                  </c:pt>
                  <c:pt idx="11">
                    <c:v>5.425347222222221</c:v>
                  </c:pt>
                  <c:pt idx="12">
                    <c:v>8.216013231771217</c:v>
                  </c:pt>
                  <c:pt idx="13">
                    <c:v>9.228407712798818</c:v>
                  </c:pt>
                  <c:pt idx="14">
                    <c:v>7.224748392447271</c:v>
                  </c:pt>
                  <c:pt idx="15">
                    <c:v>6.041410983973546</c:v>
                  </c:pt>
                </c:numCache>
              </c:numRef>
            </c:plus>
            <c:minus>
              <c:numRef>
                <c:f>TP!$E$18:$T$18</c:f>
                <c:numCache>
                  <c:formatCode>General</c:formatCode>
                  <c:ptCount val="16"/>
                  <c:pt idx="0">
                    <c:v>9.116090249658974</c:v>
                  </c:pt>
                  <c:pt idx="1">
                    <c:v>6.510416666666671</c:v>
                  </c:pt>
                  <c:pt idx="2">
                    <c:v>4.108006615885613</c:v>
                  </c:pt>
                  <c:pt idx="3">
                    <c:v>2.505860543357755</c:v>
                  </c:pt>
                  <c:pt idx="4">
                    <c:v>2.730698218775593</c:v>
                  </c:pt>
                  <c:pt idx="5">
                    <c:v>31.17254257293872</c:v>
                  </c:pt>
                  <c:pt idx="6">
                    <c:v>21.73752777968271</c:v>
                  </c:pt>
                  <c:pt idx="7">
                    <c:v>4.729708055057147</c:v>
                  </c:pt>
                  <c:pt idx="8">
                    <c:v>2.258752169559603</c:v>
                  </c:pt>
                  <c:pt idx="9">
                    <c:v>6.510416666666671</c:v>
                  </c:pt>
                  <c:pt idx="10">
                    <c:v>2.258752169559611</c:v>
                  </c:pt>
                  <c:pt idx="11">
                    <c:v>5.425347222222221</c:v>
                  </c:pt>
                  <c:pt idx="12">
                    <c:v>8.216013231771217</c:v>
                  </c:pt>
                  <c:pt idx="13">
                    <c:v>9.228407712798818</c:v>
                  </c:pt>
                  <c:pt idx="14">
                    <c:v>7.224748392447271</c:v>
                  </c:pt>
                  <c:pt idx="15">
                    <c:v>6.041410983973546</c:v>
                  </c:pt>
                </c:numCache>
              </c:numRef>
            </c:minus>
          </c:errBars>
          <c:xVal>
            <c:numRef>
              <c:f>TP!$E$1:$T$1</c:f>
              <c:numCache>
                <c:formatCode>m/d/yy</c:formatCode>
                <c:ptCount val="16"/>
                <c:pt idx="0">
                  <c:v>42155.0</c:v>
                </c:pt>
                <c:pt idx="1">
                  <c:v>42156.0</c:v>
                </c:pt>
                <c:pt idx="2">
                  <c:v>42157.0</c:v>
                </c:pt>
                <c:pt idx="3">
                  <c:v>42164.0</c:v>
                </c:pt>
                <c:pt idx="4">
                  <c:v>42169.0</c:v>
                </c:pt>
                <c:pt idx="5">
                  <c:v>42174.0</c:v>
                </c:pt>
                <c:pt idx="6">
                  <c:v>42178.0</c:v>
                </c:pt>
                <c:pt idx="7">
                  <c:v>42183.0</c:v>
                </c:pt>
                <c:pt idx="8">
                  <c:v>42187.0</c:v>
                </c:pt>
                <c:pt idx="9">
                  <c:v>42192.0</c:v>
                </c:pt>
                <c:pt idx="10">
                  <c:v>42197.0</c:v>
                </c:pt>
                <c:pt idx="11">
                  <c:v>42201.0</c:v>
                </c:pt>
                <c:pt idx="12">
                  <c:v>42204.0</c:v>
                </c:pt>
                <c:pt idx="13">
                  <c:v>42210.0</c:v>
                </c:pt>
                <c:pt idx="14">
                  <c:v>42215.0</c:v>
                </c:pt>
                <c:pt idx="15">
                  <c:v>42222.0</c:v>
                </c:pt>
              </c:numCache>
            </c:numRef>
          </c:xVal>
          <c:yVal>
            <c:numRef>
              <c:f>TP!$E$17:$T$17</c:f>
              <c:numCache>
                <c:formatCode>0.00</c:formatCode>
                <c:ptCount val="16"/>
                <c:pt idx="0">
                  <c:v>119.2853009259259</c:v>
                </c:pt>
                <c:pt idx="1">
                  <c:v>101.1284722222222</c:v>
                </c:pt>
                <c:pt idx="2">
                  <c:v>135.1273148148148</c:v>
                </c:pt>
                <c:pt idx="3">
                  <c:v>108.3622685185185</c:v>
                </c:pt>
                <c:pt idx="4">
                  <c:v>104.7453703703704</c:v>
                </c:pt>
                <c:pt idx="5">
                  <c:v>117.7662037037037</c:v>
                </c:pt>
                <c:pt idx="6">
                  <c:v>130.0636574074074</c:v>
                </c:pt>
                <c:pt idx="7">
                  <c:v>111.9791666666667</c:v>
                </c:pt>
                <c:pt idx="8">
                  <c:v>118.1278935185185</c:v>
                </c:pt>
                <c:pt idx="9">
                  <c:v>138.0208333333333</c:v>
                </c:pt>
                <c:pt idx="10">
                  <c:v>123.5532407407408</c:v>
                </c:pt>
                <c:pt idx="11">
                  <c:v>100.0434027777778</c:v>
                </c:pt>
                <c:pt idx="12">
                  <c:v>152.488425925926</c:v>
                </c:pt>
                <c:pt idx="13">
                  <c:v>135.1273148148148</c:v>
                </c:pt>
                <c:pt idx="14">
                  <c:v>132.2337962962963</c:v>
                </c:pt>
                <c:pt idx="15">
                  <c:v>122.8298611111111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63208"/>
        <c:axId val="2147256360"/>
      </c:scatterChart>
      <c:scatterChart>
        <c:scatterStyle val="lineMarker"/>
        <c:varyColors val="0"/>
        <c:ser>
          <c:idx val="1"/>
          <c:order val="0"/>
          <c:tx>
            <c:v>TSS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'TSS VSS'!$C$16:$P$16</c:f>
                <c:numCache>
                  <c:formatCode>General</c:formatCode>
                  <c:ptCount val="14"/>
                  <c:pt idx="0">
                    <c:v>52.91502622128598</c:v>
                  </c:pt>
                  <c:pt idx="1">
                    <c:v>28.28427124745876</c:v>
                  </c:pt>
                  <c:pt idx="2">
                    <c:v>7.071067811864751</c:v>
                  </c:pt>
                  <c:pt idx="3">
                    <c:v>63.63961030678228</c:v>
                  </c:pt>
                  <c:pt idx="4">
                    <c:v>63.63961030678228</c:v>
                  </c:pt>
                  <c:pt idx="5">
                    <c:v>296.9848480983641</c:v>
                  </c:pt>
                  <c:pt idx="6">
                    <c:v>103.7089945740368</c:v>
                  </c:pt>
                  <c:pt idx="7">
                    <c:v>28.28427124745876</c:v>
                  </c:pt>
                  <c:pt idx="8">
                    <c:v>21.21320343560977</c:v>
                  </c:pt>
                  <c:pt idx="9">
                    <c:v>37.71236166329928</c:v>
                  </c:pt>
                  <c:pt idx="10">
                    <c:v>56.56854249491753</c:v>
                  </c:pt>
                  <c:pt idx="11">
                    <c:v>18.85618083166013</c:v>
                  </c:pt>
                  <c:pt idx="12">
                    <c:v>4.714045207899357</c:v>
                  </c:pt>
                  <c:pt idx="13">
                    <c:v>9.428090415819616</c:v>
                  </c:pt>
                </c:numCache>
              </c:numRef>
            </c:plus>
            <c:minus>
              <c:numRef>
                <c:f>'TSS VSS'!$C$16:$P$16</c:f>
                <c:numCache>
                  <c:formatCode>General</c:formatCode>
                  <c:ptCount val="14"/>
                  <c:pt idx="0">
                    <c:v>52.91502622128598</c:v>
                  </c:pt>
                  <c:pt idx="1">
                    <c:v>28.28427124745876</c:v>
                  </c:pt>
                  <c:pt idx="2">
                    <c:v>7.071067811864751</c:v>
                  </c:pt>
                  <c:pt idx="3">
                    <c:v>63.63961030678228</c:v>
                  </c:pt>
                  <c:pt idx="4">
                    <c:v>63.63961030678228</c:v>
                  </c:pt>
                  <c:pt idx="5">
                    <c:v>296.9848480983641</c:v>
                  </c:pt>
                  <c:pt idx="6">
                    <c:v>103.7089945740368</c:v>
                  </c:pt>
                  <c:pt idx="7">
                    <c:v>28.28427124745876</c:v>
                  </c:pt>
                  <c:pt idx="8">
                    <c:v>21.21320343560977</c:v>
                  </c:pt>
                  <c:pt idx="9">
                    <c:v>37.71236166329928</c:v>
                  </c:pt>
                  <c:pt idx="10">
                    <c:v>56.56854249491753</c:v>
                  </c:pt>
                  <c:pt idx="11">
                    <c:v>18.85618083166013</c:v>
                  </c:pt>
                  <c:pt idx="12">
                    <c:v>4.714045207899357</c:v>
                  </c:pt>
                  <c:pt idx="13">
                    <c:v>9.428090415819616</c:v>
                  </c:pt>
                </c:numCache>
              </c:numRef>
            </c:minus>
          </c:errBars>
          <c:xVal>
            <c:numRef>
              <c:f>'TSS VSS'!$C$1:$P$1</c:f>
              <c:numCache>
                <c:formatCode>m/d/yy</c:formatCode>
                <c:ptCount val="14"/>
                <c:pt idx="0">
                  <c:v>42155.0</c:v>
                </c:pt>
                <c:pt idx="1">
                  <c:v>42157.0</c:v>
                </c:pt>
                <c:pt idx="2">
                  <c:v>42164.0</c:v>
                </c:pt>
                <c:pt idx="3">
                  <c:v>42169.0</c:v>
                </c:pt>
                <c:pt idx="4">
                  <c:v>42174.0</c:v>
                </c:pt>
                <c:pt idx="5">
                  <c:v>42178.0</c:v>
                </c:pt>
                <c:pt idx="6">
                  <c:v>42183.0</c:v>
                </c:pt>
                <c:pt idx="7">
                  <c:v>42187.0</c:v>
                </c:pt>
                <c:pt idx="8">
                  <c:v>42191.0</c:v>
                </c:pt>
                <c:pt idx="9">
                  <c:v>42197.0</c:v>
                </c:pt>
                <c:pt idx="10">
                  <c:v>42201.0</c:v>
                </c:pt>
                <c:pt idx="11">
                  <c:v>42204.0</c:v>
                </c:pt>
                <c:pt idx="12">
                  <c:v>42210.0</c:v>
                </c:pt>
                <c:pt idx="13">
                  <c:v>42222.0</c:v>
                </c:pt>
              </c:numCache>
            </c:numRef>
          </c:xVal>
          <c:yVal>
            <c:numRef>
              <c:f>'TSS VSS'!$C$15:$P$15</c:f>
              <c:numCache>
                <c:formatCode>0.00</c:formatCode>
                <c:ptCount val="14"/>
                <c:pt idx="0">
                  <c:v>439.9999999999959</c:v>
                </c:pt>
                <c:pt idx="1">
                  <c:v>516.6666666666615</c:v>
                </c:pt>
                <c:pt idx="2">
                  <c:v>919.9999999999949</c:v>
                </c:pt>
                <c:pt idx="3">
                  <c:v>713.3333333333362</c:v>
                </c:pt>
                <c:pt idx="4">
                  <c:v>713.3333333333362</c:v>
                </c:pt>
                <c:pt idx="5">
                  <c:v>870.0000000000003</c:v>
                </c:pt>
                <c:pt idx="6">
                  <c:v>693.3333333333162</c:v>
                </c:pt>
                <c:pt idx="7">
                  <c:v>626.6666666666716</c:v>
                </c:pt>
                <c:pt idx="8">
                  <c:v>1070.0</c:v>
                </c:pt>
                <c:pt idx="9">
                  <c:v>906.6666666666656</c:v>
                </c:pt>
                <c:pt idx="10">
                  <c:v>1320.00000000001</c:v>
                </c:pt>
                <c:pt idx="11">
                  <c:v>900.2222222222184</c:v>
                </c:pt>
                <c:pt idx="12">
                  <c:v>988.8888888888837</c:v>
                </c:pt>
                <c:pt idx="13">
                  <c:v>986.6666666666715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36200"/>
        <c:axId val="-2143744056"/>
      </c:scatterChart>
      <c:valAx>
        <c:axId val="214726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2147256360"/>
        <c:crosses val="autoZero"/>
        <c:crossBetween val="midCat"/>
      </c:valAx>
      <c:valAx>
        <c:axId val="2147256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7263208"/>
        <c:crosses val="autoZero"/>
        <c:crossBetween val="midCat"/>
      </c:valAx>
      <c:valAx>
        <c:axId val="-2143744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TSS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43736200"/>
        <c:crosses val="max"/>
        <c:crossBetween val="midCat"/>
      </c:valAx>
      <c:valAx>
        <c:axId val="-21437362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14374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988407699038"/>
          <c:y val="0.0277777777777778"/>
          <c:w val="0.65822375328084"/>
          <c:h val="0.822469378827647"/>
        </c:manualLayout>
      </c:layou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5135749731688"/>
                  <c:y val="-0.219441192954731"/>
                </c:manualLayout>
              </c:layout>
              <c:numFmt formatCode="General" sourceLinked="0"/>
            </c:trendlineLbl>
          </c:trendline>
          <c:xVal>
            <c:numRef>
              <c:f>'TSS VSS'!$C$1:$P$1</c:f>
              <c:numCache>
                <c:formatCode>m/d/yy</c:formatCode>
                <c:ptCount val="14"/>
                <c:pt idx="0">
                  <c:v>42155.0</c:v>
                </c:pt>
                <c:pt idx="1">
                  <c:v>42157.0</c:v>
                </c:pt>
                <c:pt idx="2">
                  <c:v>42164.0</c:v>
                </c:pt>
                <c:pt idx="3">
                  <c:v>42169.0</c:v>
                </c:pt>
                <c:pt idx="4">
                  <c:v>42174.0</c:v>
                </c:pt>
                <c:pt idx="5">
                  <c:v>42178.0</c:v>
                </c:pt>
                <c:pt idx="6">
                  <c:v>42183.0</c:v>
                </c:pt>
                <c:pt idx="7">
                  <c:v>42187.0</c:v>
                </c:pt>
                <c:pt idx="8">
                  <c:v>42191.0</c:v>
                </c:pt>
                <c:pt idx="9">
                  <c:v>42197.0</c:v>
                </c:pt>
                <c:pt idx="10">
                  <c:v>42201.0</c:v>
                </c:pt>
                <c:pt idx="11">
                  <c:v>42204.0</c:v>
                </c:pt>
                <c:pt idx="12">
                  <c:v>42210.0</c:v>
                </c:pt>
                <c:pt idx="13">
                  <c:v>42222.0</c:v>
                </c:pt>
              </c:numCache>
            </c:numRef>
          </c:xVal>
          <c:yVal>
            <c:numRef>
              <c:f>'TSS VSS'!$C$21:$P$21</c:f>
              <c:numCache>
                <c:formatCode>0.00</c:formatCode>
                <c:ptCount val="14"/>
                <c:pt idx="0">
                  <c:v>569.9999999999927</c:v>
                </c:pt>
                <c:pt idx="1">
                  <c:v>536.6666666666593</c:v>
                </c:pt>
                <c:pt idx="2">
                  <c:v>813.3333333333325</c:v>
                </c:pt>
                <c:pt idx="3">
                  <c:v>546.6666666666657</c:v>
                </c:pt>
                <c:pt idx="4">
                  <c:v>546.6666666666657</c:v>
                </c:pt>
                <c:pt idx="5">
                  <c:v>650.0000000000023</c:v>
                </c:pt>
                <c:pt idx="6">
                  <c:v>560.0000000000073</c:v>
                </c:pt>
                <c:pt idx="7">
                  <c:v>560.0000000000025</c:v>
                </c:pt>
                <c:pt idx="8">
                  <c:v>586.6666666666687</c:v>
                </c:pt>
                <c:pt idx="9">
                  <c:v>771.1111111111101</c:v>
                </c:pt>
                <c:pt idx="10">
                  <c:v>1053.333333333336</c:v>
                </c:pt>
                <c:pt idx="11">
                  <c:v>824.6666666666711</c:v>
                </c:pt>
                <c:pt idx="12">
                  <c:v>908.8888888888826</c:v>
                </c:pt>
                <c:pt idx="13">
                  <c:v>864.4444444444529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0-46C3-A231-511307896DF7}"/>
            </c:ext>
          </c:extLst>
        </c:ser>
        <c:ser>
          <c:idx val="0"/>
          <c:order val="0"/>
          <c:spPr>
            <a:ln w="47625">
              <a:noFill/>
            </a:ln>
          </c:spPr>
          <c:xVal>
            <c:numRef>
              <c:f>'TSS VSS'!$C$1:$P$1</c:f>
              <c:numCache>
                <c:formatCode>m/d/yy</c:formatCode>
                <c:ptCount val="14"/>
                <c:pt idx="0">
                  <c:v>42155.0</c:v>
                </c:pt>
                <c:pt idx="1">
                  <c:v>42157.0</c:v>
                </c:pt>
                <c:pt idx="2">
                  <c:v>42164.0</c:v>
                </c:pt>
                <c:pt idx="3">
                  <c:v>42169.0</c:v>
                </c:pt>
                <c:pt idx="4">
                  <c:v>42174.0</c:v>
                </c:pt>
                <c:pt idx="5">
                  <c:v>42178.0</c:v>
                </c:pt>
                <c:pt idx="6">
                  <c:v>42183.0</c:v>
                </c:pt>
                <c:pt idx="7">
                  <c:v>42187.0</c:v>
                </c:pt>
                <c:pt idx="8">
                  <c:v>42191.0</c:v>
                </c:pt>
                <c:pt idx="9">
                  <c:v>42197.0</c:v>
                </c:pt>
                <c:pt idx="10">
                  <c:v>42201.0</c:v>
                </c:pt>
                <c:pt idx="11">
                  <c:v>42204.0</c:v>
                </c:pt>
                <c:pt idx="12">
                  <c:v>42210.0</c:v>
                </c:pt>
                <c:pt idx="13">
                  <c:v>42222.0</c:v>
                </c:pt>
              </c:numCache>
            </c:numRef>
          </c:xVal>
          <c:yVal>
            <c:numRef>
              <c:f>'TSS VSS'!$C$15:$P$15</c:f>
              <c:numCache>
                <c:formatCode>0.00</c:formatCode>
                <c:ptCount val="14"/>
                <c:pt idx="0">
                  <c:v>439.9999999999959</c:v>
                </c:pt>
                <c:pt idx="1">
                  <c:v>516.6666666666615</c:v>
                </c:pt>
                <c:pt idx="2">
                  <c:v>919.9999999999949</c:v>
                </c:pt>
                <c:pt idx="3">
                  <c:v>713.3333333333362</c:v>
                </c:pt>
                <c:pt idx="4">
                  <c:v>713.3333333333362</c:v>
                </c:pt>
                <c:pt idx="5">
                  <c:v>870.0000000000003</c:v>
                </c:pt>
                <c:pt idx="6">
                  <c:v>693.3333333333162</c:v>
                </c:pt>
                <c:pt idx="7">
                  <c:v>626.6666666666716</c:v>
                </c:pt>
                <c:pt idx="8">
                  <c:v>1070.0</c:v>
                </c:pt>
                <c:pt idx="9">
                  <c:v>906.6666666666656</c:v>
                </c:pt>
                <c:pt idx="10">
                  <c:v>1320.00000000001</c:v>
                </c:pt>
                <c:pt idx="11">
                  <c:v>900.2222222222184</c:v>
                </c:pt>
                <c:pt idx="12">
                  <c:v>988.8888888888837</c:v>
                </c:pt>
                <c:pt idx="13">
                  <c:v>986.6666666666715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0-46C3-A231-51130789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24600"/>
        <c:axId val="2071223752"/>
      </c:scatterChart>
      <c:valAx>
        <c:axId val="-2143724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1223752"/>
        <c:crosses val="autoZero"/>
        <c:crossBetween val="midCat"/>
      </c:valAx>
      <c:valAx>
        <c:axId val="20712237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143724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ammonium!$Q$18:$Q$22</c:f>
              <c:numCache>
                <c:formatCode>General</c:formatCode>
                <c:ptCount val="5"/>
                <c:pt idx="0">
                  <c:v>25.0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0.0</c:v>
                </c:pt>
              </c:numCache>
            </c:numRef>
          </c:xVal>
          <c:yVal>
            <c:numRef>
              <c:f>ammonium!$R$18:$R$22</c:f>
              <c:numCache>
                <c:formatCode>General</c:formatCode>
                <c:ptCount val="5"/>
                <c:pt idx="0">
                  <c:v>2.684</c:v>
                </c:pt>
                <c:pt idx="1">
                  <c:v>1.312</c:v>
                </c:pt>
                <c:pt idx="2">
                  <c:v>0.653</c:v>
                </c:pt>
                <c:pt idx="3">
                  <c:v>0.329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8D-45C0-B7BC-EB9638BAD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088264"/>
        <c:axId val="-2145085304"/>
      </c:scatterChart>
      <c:valAx>
        <c:axId val="-214508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085304"/>
        <c:crosses val="autoZero"/>
        <c:crossBetween val="midCat"/>
      </c:valAx>
      <c:valAx>
        <c:axId val="-214508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8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241300</xdr:colOff>
      <xdr:row>26</xdr:row>
      <xdr:rowOff>24446</xdr:rowOff>
    </xdr:from>
    <xdr:to>
      <xdr:col>19</xdr:col>
      <xdr:colOff>774700</xdr:colOff>
      <xdr:row>36</xdr:row>
      <xdr:rowOff>50799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36</xdr:row>
      <xdr:rowOff>22860</xdr:rowOff>
    </xdr:from>
    <xdr:to>
      <xdr:col>20</xdr:col>
      <xdr:colOff>12700</xdr:colOff>
      <xdr:row>48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26</xdr:row>
      <xdr:rowOff>72072</xdr:rowOff>
    </xdr:from>
    <xdr:to>
      <xdr:col>16</xdr:col>
      <xdr:colOff>228600</xdr:colOff>
      <xdr:row>35</xdr:row>
      <xdr:rowOff>38100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35</xdr:row>
      <xdr:rowOff>124460</xdr:rowOff>
    </xdr:from>
    <xdr:to>
      <xdr:col>16</xdr:col>
      <xdr:colOff>266700</xdr:colOff>
      <xdr:row>48</xdr:row>
      <xdr:rowOff>25400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533400</xdr:colOff>
      <xdr:row>48</xdr:row>
      <xdr:rowOff>86360</xdr:rowOff>
    </xdr:from>
    <xdr:to>
      <xdr:col>16</xdr:col>
      <xdr:colOff>241300</xdr:colOff>
      <xdr:row>57</xdr:row>
      <xdr:rowOff>177800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48</xdr:row>
      <xdr:rowOff>38100</xdr:rowOff>
    </xdr:from>
    <xdr:to>
      <xdr:col>17</xdr:col>
      <xdr:colOff>0</xdr:colOff>
      <xdr:row>59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29</xdr:row>
      <xdr:rowOff>120650</xdr:rowOff>
    </xdr:from>
    <xdr:to>
      <xdr:col>8</xdr:col>
      <xdr:colOff>41275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19</xdr:row>
      <xdr:rowOff>123825</xdr:rowOff>
    </xdr:from>
    <xdr:to>
      <xdr:col>25</xdr:col>
      <xdr:colOff>415925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501650</xdr:colOff>
      <xdr:row>17</xdr:row>
      <xdr:rowOff>28575</xdr:rowOff>
    </xdr:from>
    <xdr:to>
      <xdr:col>24</xdr:col>
      <xdr:colOff>6350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165100</xdr:colOff>
      <xdr:row>15</xdr:row>
      <xdr:rowOff>101600</xdr:rowOff>
    </xdr:from>
    <xdr:to>
      <xdr:col>14</xdr:col>
      <xdr:colOff>549275</xdr:colOff>
      <xdr:row>28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266700</xdr:colOff>
      <xdr:row>25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266700</xdr:colOff>
      <xdr:row>42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10</xdr:col>
      <xdr:colOff>266700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oyserman/Desktop/Oxygen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2"/>
      <sheetName val="O2 @ end"/>
      <sheetName val="O2 @ begin"/>
    </sheetNames>
    <sheetDataSet>
      <sheetData sheetId="0"/>
      <sheetData sheetId="1">
        <row r="1">
          <cell r="B1" t="str">
            <v>Date</v>
          </cell>
          <cell r="C1" t="str">
            <v>O2 @ End of Cycle</v>
          </cell>
        </row>
        <row r="2">
          <cell r="A2">
            <v>1</v>
          </cell>
          <cell r="B2">
            <v>42155.541666666664</v>
          </cell>
          <cell r="C2">
            <v>0.09</v>
          </cell>
        </row>
        <row r="3">
          <cell r="A3">
            <v>29</v>
          </cell>
          <cell r="B3">
            <v>42170.00277777778</v>
          </cell>
          <cell r="C3">
            <v>0.06</v>
          </cell>
        </row>
        <row r="4">
          <cell r="A4">
            <v>30</v>
          </cell>
          <cell r="B4">
            <v>42170.50277777778</v>
          </cell>
          <cell r="C4">
            <v>0.04</v>
          </cell>
        </row>
        <row r="5">
          <cell r="A5">
            <v>31</v>
          </cell>
          <cell r="B5">
            <v>42171.00277777778</v>
          </cell>
          <cell r="C5">
            <v>0.04</v>
          </cell>
        </row>
        <row r="6">
          <cell r="A6">
            <v>32</v>
          </cell>
          <cell r="B6">
            <v>42171.50277777778</v>
          </cell>
          <cell r="C6">
            <v>0.11</v>
          </cell>
        </row>
        <row r="7">
          <cell r="A7">
            <v>33</v>
          </cell>
          <cell r="B7">
            <v>42172.00277777778</v>
          </cell>
          <cell r="C7">
            <v>0.06</v>
          </cell>
        </row>
        <row r="8">
          <cell r="A8">
            <v>34</v>
          </cell>
          <cell r="B8">
            <v>42172.50277777778</v>
          </cell>
          <cell r="C8">
            <v>0.12</v>
          </cell>
        </row>
        <row r="9">
          <cell r="A9">
            <v>35</v>
          </cell>
          <cell r="B9">
            <v>42173.00277777778</v>
          </cell>
          <cell r="C9">
            <v>0.06</v>
          </cell>
        </row>
        <row r="10">
          <cell r="A10">
            <v>36</v>
          </cell>
          <cell r="B10">
            <v>42173.50277777778</v>
          </cell>
          <cell r="C10">
            <v>0.11</v>
          </cell>
        </row>
        <row r="11">
          <cell r="A11">
            <v>37</v>
          </cell>
          <cell r="B11">
            <v>42174.00277777778</v>
          </cell>
          <cell r="C11">
            <v>0.2</v>
          </cell>
        </row>
        <row r="12">
          <cell r="A12">
            <v>38</v>
          </cell>
          <cell r="B12">
            <v>42174.50277777778</v>
          </cell>
          <cell r="C12">
            <v>0.52</v>
          </cell>
        </row>
        <row r="13">
          <cell r="A13">
            <v>39</v>
          </cell>
          <cell r="B13">
            <v>42175.00277777778</v>
          </cell>
          <cell r="C13">
            <v>0.42</v>
          </cell>
        </row>
        <row r="14">
          <cell r="A14">
            <v>40</v>
          </cell>
          <cell r="B14">
            <v>42175.50277777778</v>
          </cell>
          <cell r="C14">
            <v>1.61</v>
          </cell>
        </row>
        <row r="15">
          <cell r="A15">
            <v>41</v>
          </cell>
          <cell r="B15">
            <v>42176.00277777778</v>
          </cell>
          <cell r="C15">
            <v>2.74</v>
          </cell>
        </row>
        <row r="16">
          <cell r="A16">
            <v>42</v>
          </cell>
          <cell r="B16">
            <v>42176.50277777778</v>
          </cell>
          <cell r="C16">
            <v>4.5999999999999996</v>
          </cell>
        </row>
        <row r="17">
          <cell r="A17">
            <v>43</v>
          </cell>
          <cell r="B17">
            <v>42177.00277777778</v>
          </cell>
          <cell r="C17">
            <v>4.75</v>
          </cell>
        </row>
        <row r="18">
          <cell r="A18">
            <v>45</v>
          </cell>
          <cell r="B18">
            <v>42177.87777777778</v>
          </cell>
          <cell r="C18">
            <v>4.79</v>
          </cell>
        </row>
        <row r="19">
          <cell r="A19">
            <v>46</v>
          </cell>
          <cell r="B19">
            <v>42178.37777777778</v>
          </cell>
          <cell r="C19">
            <v>1.3</v>
          </cell>
        </row>
        <row r="20">
          <cell r="A20">
            <v>47</v>
          </cell>
          <cell r="B20">
            <v>42178.87777777778</v>
          </cell>
          <cell r="C20">
            <v>0.32</v>
          </cell>
        </row>
        <row r="21">
          <cell r="A21">
            <v>48</v>
          </cell>
          <cell r="B21">
            <v>42179.37777777778</v>
          </cell>
          <cell r="C21">
            <v>0.2</v>
          </cell>
        </row>
        <row r="22">
          <cell r="A22">
            <v>49</v>
          </cell>
          <cell r="B22">
            <v>42179.87777777778</v>
          </cell>
          <cell r="C22">
            <v>0.56999999999999995</v>
          </cell>
        </row>
        <row r="23">
          <cell r="A23">
            <v>50</v>
          </cell>
          <cell r="B23">
            <v>42180.37777777778</v>
          </cell>
          <cell r="C23">
            <v>0.77</v>
          </cell>
        </row>
        <row r="24">
          <cell r="A24">
            <v>51</v>
          </cell>
          <cell r="B24">
            <v>42180.87777777778</v>
          </cell>
          <cell r="C24">
            <v>1</v>
          </cell>
        </row>
        <row r="25">
          <cell r="A25">
            <v>52</v>
          </cell>
          <cell r="B25">
            <v>42181.37777777778</v>
          </cell>
          <cell r="C25">
            <v>0.38</v>
          </cell>
        </row>
        <row r="26">
          <cell r="A26">
            <v>53</v>
          </cell>
          <cell r="B26">
            <v>42181.87777777778</v>
          </cell>
          <cell r="C26">
            <v>0.78</v>
          </cell>
        </row>
        <row r="27">
          <cell r="A27">
            <v>54</v>
          </cell>
          <cell r="B27">
            <v>42182.37777777778</v>
          </cell>
          <cell r="C27">
            <v>0.36</v>
          </cell>
        </row>
        <row r="28">
          <cell r="A28">
            <v>55</v>
          </cell>
          <cell r="B28">
            <v>42182.87777777778</v>
          </cell>
          <cell r="C28">
            <v>0.67</v>
          </cell>
        </row>
        <row r="29">
          <cell r="A29">
            <v>56</v>
          </cell>
          <cell r="B29">
            <v>42183.37777777778</v>
          </cell>
          <cell r="C29">
            <v>0.74</v>
          </cell>
        </row>
        <row r="30">
          <cell r="A30">
            <v>57</v>
          </cell>
          <cell r="B30">
            <v>42183.87777777778</v>
          </cell>
          <cell r="C30">
            <v>0.48</v>
          </cell>
        </row>
        <row r="31">
          <cell r="A31">
            <v>58</v>
          </cell>
          <cell r="B31">
            <v>42184.37777777778</v>
          </cell>
          <cell r="C31">
            <v>0.54</v>
          </cell>
        </row>
        <row r="32">
          <cell r="A32">
            <v>61</v>
          </cell>
          <cell r="B32">
            <v>42185.877743055556</v>
          </cell>
          <cell r="C32">
            <v>0.3</v>
          </cell>
        </row>
        <row r="33">
          <cell r="A33">
            <v>62</v>
          </cell>
          <cell r="B33">
            <v>42186.377743055556</v>
          </cell>
          <cell r="C33">
            <v>0.38</v>
          </cell>
        </row>
        <row r="34">
          <cell r="A34">
            <v>63</v>
          </cell>
          <cell r="B34">
            <v>42186.877743055556</v>
          </cell>
          <cell r="C34">
            <v>1.1299999999999999</v>
          </cell>
        </row>
        <row r="35">
          <cell r="A35">
            <v>64</v>
          </cell>
          <cell r="B35">
            <v>42187.377743055556</v>
          </cell>
          <cell r="C35">
            <v>0.55000000000000004</v>
          </cell>
        </row>
        <row r="36">
          <cell r="A36">
            <v>65</v>
          </cell>
          <cell r="B36">
            <v>42187.877743055556</v>
          </cell>
          <cell r="C36">
            <v>0.62</v>
          </cell>
        </row>
        <row r="37">
          <cell r="A37">
            <v>66</v>
          </cell>
          <cell r="B37">
            <v>42188.377743055556</v>
          </cell>
          <cell r="C37">
            <v>0.28000000000000003</v>
          </cell>
        </row>
        <row r="38">
          <cell r="A38">
            <v>67</v>
          </cell>
          <cell r="B38">
            <v>42188.877743055556</v>
          </cell>
          <cell r="C38">
            <v>0.3</v>
          </cell>
        </row>
        <row r="39">
          <cell r="A39">
            <v>68</v>
          </cell>
          <cell r="B39">
            <v>42189.377743055556</v>
          </cell>
          <cell r="C39">
            <v>0.03</v>
          </cell>
        </row>
        <row r="40">
          <cell r="A40">
            <v>69</v>
          </cell>
          <cell r="B40">
            <v>42189.877743055556</v>
          </cell>
          <cell r="C40">
            <v>0.03</v>
          </cell>
        </row>
        <row r="41">
          <cell r="A41">
            <v>70</v>
          </cell>
          <cell r="B41">
            <v>42190.377743055556</v>
          </cell>
          <cell r="C41">
            <v>0.03</v>
          </cell>
        </row>
        <row r="42">
          <cell r="A42">
            <v>71</v>
          </cell>
          <cell r="B42">
            <v>42190.877743055556</v>
          </cell>
          <cell r="C42">
            <v>0.03</v>
          </cell>
        </row>
        <row r="43">
          <cell r="A43">
            <v>72</v>
          </cell>
          <cell r="B43">
            <v>42191.377743055556</v>
          </cell>
          <cell r="C43">
            <v>0.03</v>
          </cell>
        </row>
        <row r="44">
          <cell r="A44">
            <v>73</v>
          </cell>
          <cell r="B44">
            <v>42191.877743055556</v>
          </cell>
          <cell r="C44">
            <v>0.03</v>
          </cell>
        </row>
        <row r="45">
          <cell r="A45">
            <v>74</v>
          </cell>
          <cell r="B45">
            <v>42192.377743055556</v>
          </cell>
          <cell r="C45">
            <v>0.03</v>
          </cell>
        </row>
        <row r="46">
          <cell r="A46">
            <v>75</v>
          </cell>
          <cell r="B46">
            <v>42192.877743055556</v>
          </cell>
          <cell r="C46">
            <v>0.03</v>
          </cell>
        </row>
        <row r="47">
          <cell r="A47">
            <v>76</v>
          </cell>
          <cell r="B47">
            <v>42193.377743055556</v>
          </cell>
          <cell r="C47">
            <v>0.03</v>
          </cell>
        </row>
        <row r="48">
          <cell r="A48">
            <v>77</v>
          </cell>
          <cell r="B48">
            <v>42193.877743055556</v>
          </cell>
          <cell r="C48">
            <v>0.03</v>
          </cell>
        </row>
        <row r="49">
          <cell r="A49">
            <v>78</v>
          </cell>
          <cell r="B49">
            <v>42194.377743055556</v>
          </cell>
          <cell r="C49">
            <v>0.03</v>
          </cell>
        </row>
        <row r="50">
          <cell r="A50">
            <v>79</v>
          </cell>
          <cell r="B50">
            <v>42194.877743055556</v>
          </cell>
          <cell r="C50">
            <v>0.05</v>
          </cell>
        </row>
        <row r="51">
          <cell r="A51">
            <v>80</v>
          </cell>
          <cell r="B51">
            <v>42195.377743055556</v>
          </cell>
          <cell r="C51">
            <v>0.03</v>
          </cell>
        </row>
        <row r="52">
          <cell r="A52">
            <v>81</v>
          </cell>
          <cell r="B52">
            <v>42195.877743055556</v>
          </cell>
          <cell r="C52">
            <v>0.06</v>
          </cell>
        </row>
        <row r="53">
          <cell r="A53">
            <v>82</v>
          </cell>
          <cell r="B53">
            <v>42196.377743055556</v>
          </cell>
          <cell r="C53">
            <v>0.1</v>
          </cell>
        </row>
        <row r="54">
          <cell r="A54">
            <v>83</v>
          </cell>
          <cell r="B54">
            <v>42196.877743055556</v>
          </cell>
          <cell r="C54">
            <v>0.03</v>
          </cell>
        </row>
        <row r="55">
          <cell r="A55">
            <v>84</v>
          </cell>
          <cell r="B55">
            <v>42197.377743055556</v>
          </cell>
          <cell r="C55">
            <v>0.04</v>
          </cell>
        </row>
        <row r="56">
          <cell r="A56">
            <v>85</v>
          </cell>
          <cell r="B56">
            <v>42197.877743055556</v>
          </cell>
          <cell r="C56">
            <v>0.04</v>
          </cell>
        </row>
        <row r="57">
          <cell r="A57">
            <v>86</v>
          </cell>
          <cell r="B57">
            <v>42198.377743055556</v>
          </cell>
          <cell r="C57">
            <v>0.04</v>
          </cell>
        </row>
        <row r="58">
          <cell r="A58">
            <v>87</v>
          </cell>
          <cell r="B58">
            <v>42198.877743055556</v>
          </cell>
          <cell r="C58">
            <v>0.03</v>
          </cell>
        </row>
        <row r="59">
          <cell r="A59">
            <v>88</v>
          </cell>
          <cell r="B59">
            <v>42199.377743055556</v>
          </cell>
          <cell r="C59">
            <v>0.04</v>
          </cell>
        </row>
        <row r="60">
          <cell r="A60">
            <v>89</v>
          </cell>
          <cell r="B60">
            <v>42199.877743055556</v>
          </cell>
          <cell r="C60">
            <v>0.04</v>
          </cell>
        </row>
        <row r="61">
          <cell r="A61">
            <v>90</v>
          </cell>
          <cell r="B61">
            <v>42200.377743055556</v>
          </cell>
          <cell r="C61">
            <v>0.03</v>
          </cell>
        </row>
        <row r="62">
          <cell r="A62">
            <v>98</v>
          </cell>
          <cell r="B62">
            <v>42204.376388888886</v>
          </cell>
          <cell r="C62">
            <v>0.09</v>
          </cell>
        </row>
        <row r="63">
          <cell r="A63">
            <v>99</v>
          </cell>
          <cell r="B63">
            <v>42204.876388888886</v>
          </cell>
          <cell r="C63">
            <v>3.22</v>
          </cell>
        </row>
        <row r="64">
          <cell r="A64">
            <v>100</v>
          </cell>
          <cell r="B64">
            <v>42205.376388888886</v>
          </cell>
          <cell r="C64">
            <v>0.43</v>
          </cell>
        </row>
        <row r="65">
          <cell r="A65">
            <v>101</v>
          </cell>
          <cell r="B65">
            <v>42205.876388888886</v>
          </cell>
          <cell r="C65">
            <v>2.62</v>
          </cell>
        </row>
        <row r="66">
          <cell r="A66">
            <v>102</v>
          </cell>
          <cell r="B66">
            <v>42206.376388888886</v>
          </cell>
          <cell r="C66">
            <v>4.3099999999999996</v>
          </cell>
        </row>
        <row r="67">
          <cell r="A67">
            <v>103</v>
          </cell>
          <cell r="B67">
            <v>42206.876388888886</v>
          </cell>
          <cell r="C67">
            <v>5.18</v>
          </cell>
        </row>
        <row r="68">
          <cell r="A68">
            <v>104</v>
          </cell>
          <cell r="B68">
            <v>42207.376388888886</v>
          </cell>
          <cell r="C68">
            <v>4.41</v>
          </cell>
        </row>
        <row r="69">
          <cell r="A69">
            <v>105</v>
          </cell>
          <cell r="B69">
            <v>42207.876388888886</v>
          </cell>
          <cell r="C69">
            <v>5.97</v>
          </cell>
        </row>
        <row r="70">
          <cell r="A70">
            <v>106</v>
          </cell>
          <cell r="B70">
            <v>42208.376388888886</v>
          </cell>
          <cell r="C70">
            <v>5.16</v>
          </cell>
        </row>
        <row r="71">
          <cell r="A71">
            <v>107</v>
          </cell>
          <cell r="B71">
            <v>42208.876388888886</v>
          </cell>
          <cell r="C71">
            <v>5.64</v>
          </cell>
        </row>
        <row r="72">
          <cell r="A72">
            <v>108</v>
          </cell>
          <cell r="B72">
            <v>42209.376388888886</v>
          </cell>
          <cell r="C72">
            <v>4.88</v>
          </cell>
        </row>
        <row r="73">
          <cell r="A73">
            <v>109</v>
          </cell>
          <cell r="B73">
            <v>42209.876388888886</v>
          </cell>
          <cell r="C73">
            <v>4.41</v>
          </cell>
        </row>
        <row r="74">
          <cell r="A74">
            <v>110</v>
          </cell>
          <cell r="B74">
            <v>42210.376388888886</v>
          </cell>
          <cell r="C74">
            <v>3.58</v>
          </cell>
        </row>
        <row r="75">
          <cell r="A75">
            <v>111</v>
          </cell>
          <cell r="B75">
            <v>42210.876388888886</v>
          </cell>
          <cell r="C75">
            <v>0.6</v>
          </cell>
        </row>
        <row r="76">
          <cell r="A76">
            <v>112</v>
          </cell>
          <cell r="B76">
            <v>42211.376388888886</v>
          </cell>
          <cell r="C76">
            <v>0.03</v>
          </cell>
        </row>
        <row r="77">
          <cell r="A77">
            <v>113</v>
          </cell>
          <cell r="B77">
            <v>42211.876388888886</v>
          </cell>
          <cell r="C77">
            <v>0.34</v>
          </cell>
        </row>
        <row r="78">
          <cell r="A78">
            <v>114</v>
          </cell>
          <cell r="B78">
            <v>42212.376388888886</v>
          </cell>
          <cell r="C78">
            <v>5.12</v>
          </cell>
        </row>
        <row r="79">
          <cell r="A79">
            <v>115</v>
          </cell>
          <cell r="B79">
            <v>42212.876388888886</v>
          </cell>
          <cell r="C79">
            <v>3.73</v>
          </cell>
        </row>
        <row r="80">
          <cell r="A80">
            <v>116</v>
          </cell>
          <cell r="B80">
            <v>42213.376388888886</v>
          </cell>
          <cell r="C80">
            <v>4.58</v>
          </cell>
        </row>
        <row r="81">
          <cell r="A81">
            <v>117</v>
          </cell>
          <cell r="B81">
            <v>42213.876388888886</v>
          </cell>
          <cell r="C81">
            <v>0.43</v>
          </cell>
        </row>
        <row r="82">
          <cell r="A82">
            <v>118</v>
          </cell>
          <cell r="B82">
            <v>42214.376388888886</v>
          </cell>
          <cell r="C82">
            <v>0.15</v>
          </cell>
        </row>
        <row r="83">
          <cell r="A83">
            <v>119</v>
          </cell>
          <cell r="B83">
            <v>42214.876388888886</v>
          </cell>
          <cell r="C83">
            <v>0.03</v>
          </cell>
        </row>
        <row r="84">
          <cell r="A84">
            <v>120</v>
          </cell>
          <cell r="B84">
            <v>42215.376388888886</v>
          </cell>
          <cell r="C84">
            <v>0.39</v>
          </cell>
        </row>
        <row r="85">
          <cell r="A85">
            <v>121</v>
          </cell>
          <cell r="B85">
            <v>42215.876388888886</v>
          </cell>
          <cell r="C85">
            <v>1.43</v>
          </cell>
        </row>
        <row r="86">
          <cell r="A86">
            <v>122</v>
          </cell>
          <cell r="B86">
            <v>42216.376388888886</v>
          </cell>
          <cell r="C86">
            <v>2.2400000000000002</v>
          </cell>
        </row>
        <row r="87">
          <cell r="A87">
            <v>123</v>
          </cell>
          <cell r="B87">
            <v>42216.876388888886</v>
          </cell>
          <cell r="C87">
            <v>2.68</v>
          </cell>
        </row>
        <row r="88">
          <cell r="A88">
            <v>124</v>
          </cell>
          <cell r="B88">
            <v>42217.376388888886</v>
          </cell>
          <cell r="C88">
            <v>2.96</v>
          </cell>
        </row>
        <row r="89">
          <cell r="A89">
            <v>125</v>
          </cell>
          <cell r="B89">
            <v>42217.876388888886</v>
          </cell>
          <cell r="C89">
            <v>2.34</v>
          </cell>
        </row>
        <row r="90">
          <cell r="A90">
            <v>126</v>
          </cell>
          <cell r="B90">
            <v>42218.376388888886</v>
          </cell>
          <cell r="C90">
            <v>0.3</v>
          </cell>
        </row>
        <row r="91">
          <cell r="A91">
            <v>127</v>
          </cell>
          <cell r="B91">
            <v>42218.876388888886</v>
          </cell>
          <cell r="C91">
            <v>0.03</v>
          </cell>
        </row>
        <row r="92">
          <cell r="A92">
            <v>128</v>
          </cell>
          <cell r="B92">
            <v>42219.376388888886</v>
          </cell>
          <cell r="C92">
            <v>0.03</v>
          </cell>
        </row>
        <row r="93">
          <cell r="A93">
            <v>129</v>
          </cell>
          <cell r="B93">
            <v>42219.876388888886</v>
          </cell>
          <cell r="C93">
            <v>0.04</v>
          </cell>
        </row>
        <row r="94">
          <cell r="A94">
            <v>130</v>
          </cell>
          <cell r="B94">
            <v>42220.376388888886</v>
          </cell>
          <cell r="C94">
            <v>0.04</v>
          </cell>
        </row>
        <row r="95">
          <cell r="A95">
            <v>131</v>
          </cell>
          <cell r="B95">
            <v>42220.876388888886</v>
          </cell>
          <cell r="C95">
            <v>0.16</v>
          </cell>
        </row>
        <row r="96">
          <cell r="A96">
            <v>132</v>
          </cell>
          <cell r="B96">
            <v>42221.376388888886</v>
          </cell>
          <cell r="C96">
            <v>0.98</v>
          </cell>
        </row>
        <row r="97">
          <cell r="A97">
            <v>133</v>
          </cell>
          <cell r="B97">
            <v>42221.876388888886</v>
          </cell>
          <cell r="C97">
            <v>0.05</v>
          </cell>
        </row>
        <row r="98">
          <cell r="A98">
            <v>134</v>
          </cell>
          <cell r="B98">
            <v>42222.376388888886</v>
          </cell>
          <cell r="C98">
            <v>0.03</v>
          </cell>
        </row>
        <row r="99">
          <cell r="A99">
            <v>135</v>
          </cell>
          <cell r="B99">
            <v>42222.876388888886</v>
          </cell>
          <cell r="C99">
            <v>0.6</v>
          </cell>
        </row>
        <row r="14100">
          <cell r="B14100">
            <v>134.9555555555562</v>
          </cell>
        </row>
        <row r="14101">
          <cell r="B14101">
            <v>134.96250000000873</v>
          </cell>
        </row>
        <row r="14102">
          <cell r="B14102">
            <v>134.96944444444671</v>
          </cell>
        </row>
        <row r="14103">
          <cell r="B14103">
            <v>134.97638888889924</v>
          </cell>
        </row>
        <row r="14104">
          <cell r="B14104">
            <v>134.98333333333721</v>
          </cell>
        </row>
        <row r="14105">
          <cell r="B14105">
            <v>134.99027777778974</v>
          </cell>
        </row>
        <row r="14106">
          <cell r="B14106">
            <v>134.99722222222772</v>
          </cell>
        </row>
        <row r="14107">
          <cell r="B14107">
            <v>135.0041666666657</v>
          </cell>
        </row>
        <row r="14108">
          <cell r="B14108">
            <v>135.01111111111823</v>
          </cell>
        </row>
        <row r="14109">
          <cell r="B14109">
            <v>135.0180555555562</v>
          </cell>
        </row>
        <row r="14110">
          <cell r="B14110">
            <v>135.02500000000873</v>
          </cell>
        </row>
        <row r="14111">
          <cell r="B14111">
            <v>135.03194444444671</v>
          </cell>
        </row>
        <row r="14112">
          <cell r="B14112">
            <v>135.03888888889924</v>
          </cell>
        </row>
        <row r="14113">
          <cell r="B14113">
            <v>135.04583333333721</v>
          </cell>
        </row>
        <row r="14114">
          <cell r="B14114">
            <v>135.05277777778974</v>
          </cell>
        </row>
        <row r="14115">
          <cell r="B14115">
            <v>135.05972222222772</v>
          </cell>
        </row>
        <row r="14116">
          <cell r="B14116">
            <v>135.0666666666657</v>
          </cell>
        </row>
        <row r="14117">
          <cell r="B14117">
            <v>135.07361111111823</v>
          </cell>
        </row>
        <row r="14118">
          <cell r="B14118">
            <v>135.0805555555562</v>
          </cell>
        </row>
        <row r="14119">
          <cell r="B14119">
            <v>135.08750000000873</v>
          </cell>
        </row>
        <row r="14120">
          <cell r="B14120">
            <v>135.09444444444671</v>
          </cell>
        </row>
        <row r="14121">
          <cell r="B14121">
            <v>135.10138888889924</v>
          </cell>
        </row>
        <row r="14122">
          <cell r="B14122">
            <v>135.10833333333721</v>
          </cell>
        </row>
        <row r="14123">
          <cell r="B14123">
            <v>135.11527777778974</v>
          </cell>
        </row>
        <row r="14124">
          <cell r="B14124">
            <v>135.12222222222772</v>
          </cell>
        </row>
        <row r="14125">
          <cell r="B14125">
            <v>135.1291666666657</v>
          </cell>
        </row>
        <row r="14126">
          <cell r="B14126">
            <v>135.13611111111823</v>
          </cell>
        </row>
        <row r="14127">
          <cell r="B14127">
            <v>135.1430555555562</v>
          </cell>
        </row>
        <row r="14128">
          <cell r="B14128">
            <v>135.15000000000873</v>
          </cell>
        </row>
        <row r="14129">
          <cell r="B14129">
            <v>135.15694444444671</v>
          </cell>
        </row>
        <row r="14130">
          <cell r="B14130">
            <v>135.16388888889924</v>
          </cell>
        </row>
        <row r="14131">
          <cell r="B14131">
            <v>135.17083333333721</v>
          </cell>
        </row>
        <row r="14132">
          <cell r="B14132">
            <v>135.17777777778974</v>
          </cell>
        </row>
        <row r="14133">
          <cell r="B14133">
            <v>135.18472222222772</v>
          </cell>
        </row>
        <row r="14134">
          <cell r="B14134">
            <v>135.1916666666657</v>
          </cell>
        </row>
        <row r="14135">
          <cell r="B14135">
            <v>135.19861111111823</v>
          </cell>
        </row>
        <row r="14136">
          <cell r="B14136">
            <v>135.2055555555562</v>
          </cell>
        </row>
        <row r="14137">
          <cell r="B14137">
            <v>135.21250000000873</v>
          </cell>
        </row>
        <row r="14138">
          <cell r="B14138">
            <v>135.21944444444671</v>
          </cell>
        </row>
        <row r="14139">
          <cell r="B14139">
            <v>135.22638888889924</v>
          </cell>
        </row>
        <row r="14140">
          <cell r="B14140">
            <v>135.23333333333721</v>
          </cell>
        </row>
        <row r="14141">
          <cell r="B14141">
            <v>135.24027777778974</v>
          </cell>
        </row>
        <row r="14142">
          <cell r="B14142">
            <v>135.24722222222772</v>
          </cell>
        </row>
        <row r="14143">
          <cell r="B14143">
            <v>135.2541666666657</v>
          </cell>
        </row>
        <row r="14144">
          <cell r="B14144">
            <v>135.26111111111823</v>
          </cell>
        </row>
        <row r="14145">
          <cell r="B14145">
            <v>135.2680555555562</v>
          </cell>
        </row>
        <row r="14146">
          <cell r="B14146">
            <v>135.27500000000873</v>
          </cell>
        </row>
        <row r="14147">
          <cell r="B14147">
            <v>135.28194444444671</v>
          </cell>
        </row>
        <row r="14148">
          <cell r="B14148">
            <v>135.28888888889924</v>
          </cell>
        </row>
        <row r="14149">
          <cell r="B14149">
            <v>135.29583333333721</v>
          </cell>
        </row>
        <row r="14150">
          <cell r="B14150">
            <v>135.30277777778974</v>
          </cell>
        </row>
        <row r="14151">
          <cell r="B14151">
            <v>135.30972222222772</v>
          </cell>
        </row>
        <row r="14152">
          <cell r="B14152">
            <v>135.3166666666657</v>
          </cell>
        </row>
        <row r="14153">
          <cell r="B14153">
            <v>135.32361111111823</v>
          </cell>
        </row>
        <row r="14154">
          <cell r="B14154">
            <v>135.3305555555562</v>
          </cell>
        </row>
        <row r="14155">
          <cell r="B14155">
            <v>135.33750000000873</v>
          </cell>
        </row>
        <row r="14156">
          <cell r="B14156">
            <v>135.34444444444671</v>
          </cell>
        </row>
        <row r="14157">
          <cell r="B14157">
            <v>135.35138888889924</v>
          </cell>
        </row>
        <row r="14158">
          <cell r="B14158">
            <v>135.35833333333721</v>
          </cell>
        </row>
        <row r="14159">
          <cell r="B14159">
            <v>135.36527777778974</v>
          </cell>
        </row>
        <row r="14160">
          <cell r="B14160">
            <v>135.37222222222772</v>
          </cell>
        </row>
        <row r="14161">
          <cell r="B14161">
            <v>135.3791666666657</v>
          </cell>
        </row>
        <row r="14162">
          <cell r="B14162">
            <v>135.38611111111823</v>
          </cell>
        </row>
        <row r="14163">
          <cell r="B14163">
            <v>135.3930555555562</v>
          </cell>
        </row>
        <row r="14164">
          <cell r="B14164">
            <v>135.40000000000873</v>
          </cell>
        </row>
        <row r="14165">
          <cell r="B14165">
            <v>135.40694444444671</v>
          </cell>
        </row>
        <row r="14166">
          <cell r="B14166">
            <v>135.41388888889924</v>
          </cell>
        </row>
        <row r="14167">
          <cell r="B14167">
            <v>135.42083333333721</v>
          </cell>
        </row>
        <row r="14168">
          <cell r="B14168">
            <v>135.42777777778974</v>
          </cell>
        </row>
        <row r="14169">
          <cell r="B14169">
            <v>135.43472222222772</v>
          </cell>
        </row>
        <row r="14170">
          <cell r="B14170">
            <v>135.4416666666657</v>
          </cell>
        </row>
        <row r="14171">
          <cell r="B14171">
            <v>135.44861111111823</v>
          </cell>
        </row>
        <row r="14172">
          <cell r="B14172">
            <v>135.4555555555562</v>
          </cell>
        </row>
        <row r="14173">
          <cell r="B14173">
            <v>135.46250000000873</v>
          </cell>
        </row>
        <row r="14174">
          <cell r="B14174">
            <v>135.46944444444671</v>
          </cell>
        </row>
        <row r="14175">
          <cell r="B14175">
            <v>135.47638888889924</v>
          </cell>
        </row>
        <row r="14176">
          <cell r="B14176">
            <v>135.48333333333721</v>
          </cell>
        </row>
        <row r="14177">
          <cell r="B14177">
            <v>135.49027777778974</v>
          </cell>
        </row>
        <row r="14178">
          <cell r="B14178">
            <v>135.49722222222772</v>
          </cell>
        </row>
        <row r="14179">
          <cell r="B14179">
            <v>135.5041666666657</v>
          </cell>
        </row>
        <row r="14180">
          <cell r="B14180">
            <v>135.51111111111823</v>
          </cell>
        </row>
        <row r="14181">
          <cell r="B14181">
            <v>135.5180555555562</v>
          </cell>
        </row>
        <row r="14182">
          <cell r="B14182">
            <v>135.52500000000873</v>
          </cell>
        </row>
        <row r="14183">
          <cell r="B14183">
            <v>135.53194444444671</v>
          </cell>
        </row>
        <row r="14184">
          <cell r="B14184">
            <v>135.53888888889924</v>
          </cell>
        </row>
        <row r="14185">
          <cell r="B14185">
            <v>135.54583333333721</v>
          </cell>
        </row>
        <row r="14186">
          <cell r="B14186">
            <v>135.55277777778974</v>
          </cell>
        </row>
        <row r="14187">
          <cell r="B14187">
            <v>135.55972222222772</v>
          </cell>
        </row>
        <row r="14188">
          <cell r="B14188">
            <v>135.5666666666657</v>
          </cell>
        </row>
        <row r="14189">
          <cell r="B14189">
            <v>135.57361111111823</v>
          </cell>
        </row>
        <row r="14190">
          <cell r="B14190">
            <v>135.5805555555562</v>
          </cell>
        </row>
        <row r="14191">
          <cell r="B14191">
            <v>135.58750000000873</v>
          </cell>
        </row>
        <row r="14192">
          <cell r="B14192">
            <v>135.59444444444671</v>
          </cell>
        </row>
        <row r="14193">
          <cell r="B14193">
            <v>135.60138888889924</v>
          </cell>
        </row>
        <row r="14194">
          <cell r="B14194">
            <v>135.60833333333721</v>
          </cell>
        </row>
        <row r="14195">
          <cell r="B14195">
            <v>135.61527777778974</v>
          </cell>
        </row>
        <row r="14196">
          <cell r="B14196">
            <v>135.62222222222772</v>
          </cell>
        </row>
        <row r="14197">
          <cell r="B14197">
            <v>135.6291666666657</v>
          </cell>
        </row>
        <row r="14198">
          <cell r="B14198">
            <v>135.63611111111823</v>
          </cell>
        </row>
        <row r="14199">
          <cell r="B14199">
            <v>135.6430555555562</v>
          </cell>
        </row>
        <row r="14200">
          <cell r="B14200">
            <v>135.65000000000873</v>
          </cell>
        </row>
        <row r="14201">
          <cell r="B14201">
            <v>135.65694444444671</v>
          </cell>
        </row>
        <row r="14202">
          <cell r="B14202">
            <v>135.66388888889924</v>
          </cell>
        </row>
        <row r="14203">
          <cell r="B14203">
            <v>135.67083333333721</v>
          </cell>
        </row>
        <row r="14204">
          <cell r="B14204">
            <v>135.67777777778974</v>
          </cell>
        </row>
        <row r="14205">
          <cell r="B14205">
            <v>135.68472222222772</v>
          </cell>
        </row>
        <row r="14206">
          <cell r="B14206">
            <v>135.6916666666657</v>
          </cell>
        </row>
        <row r="14207">
          <cell r="B14207">
            <v>135.69861111111823</v>
          </cell>
        </row>
        <row r="14208">
          <cell r="B14208">
            <v>135.7055555555562</v>
          </cell>
        </row>
        <row r="14209">
          <cell r="B14209">
            <v>135.71250000000873</v>
          </cell>
        </row>
        <row r="14210">
          <cell r="B14210">
            <v>135.71944444444671</v>
          </cell>
        </row>
        <row r="14211">
          <cell r="B14211">
            <v>135.72638888889924</v>
          </cell>
        </row>
        <row r="14212">
          <cell r="B14212">
            <v>135.73333333333721</v>
          </cell>
        </row>
        <row r="14213">
          <cell r="B14213">
            <v>135.74027777778974</v>
          </cell>
        </row>
        <row r="14214">
          <cell r="B14214">
            <v>135.74722222222772</v>
          </cell>
        </row>
        <row r="14215">
          <cell r="B14215">
            <v>135.7541666666657</v>
          </cell>
        </row>
        <row r="14216">
          <cell r="B14216">
            <v>135.76111111111823</v>
          </cell>
        </row>
        <row r="14217">
          <cell r="B14217">
            <v>135.7680555555562</v>
          </cell>
        </row>
        <row r="14218">
          <cell r="B14218">
            <v>135.77500000000873</v>
          </cell>
        </row>
        <row r="14219">
          <cell r="B14219">
            <v>135.78194444444671</v>
          </cell>
        </row>
        <row r="14220">
          <cell r="B14220">
            <v>135.78888888889924</v>
          </cell>
        </row>
        <row r="14221">
          <cell r="B14221">
            <v>135.79583333333721</v>
          </cell>
        </row>
        <row r="14222">
          <cell r="B14222">
            <v>135.80277777778974</v>
          </cell>
        </row>
        <row r="14223">
          <cell r="B14223">
            <v>135.80972222222772</v>
          </cell>
        </row>
        <row r="14224">
          <cell r="B14224">
            <v>135.8166666666657</v>
          </cell>
        </row>
        <row r="14225">
          <cell r="B14225">
            <v>135.82361111111823</v>
          </cell>
        </row>
        <row r="14226">
          <cell r="B14226">
            <v>135.8305555555562</v>
          </cell>
        </row>
        <row r="14227">
          <cell r="B14227">
            <v>135.83750000000873</v>
          </cell>
        </row>
        <row r="14228">
          <cell r="B14228">
            <v>135.84444444444671</v>
          </cell>
        </row>
        <row r="14229">
          <cell r="B14229">
            <v>135.85138888889924</v>
          </cell>
        </row>
        <row r="14230">
          <cell r="B14230">
            <v>135.85833333333721</v>
          </cell>
        </row>
        <row r="14231">
          <cell r="B14231">
            <v>135.86527777778974</v>
          </cell>
        </row>
        <row r="14232">
          <cell r="B14232">
            <v>135.87222222222772</v>
          </cell>
        </row>
        <row r="14233">
          <cell r="B14233">
            <v>135.8791666666657</v>
          </cell>
        </row>
        <row r="14234">
          <cell r="B14234">
            <v>135.88611111111823</v>
          </cell>
        </row>
        <row r="14235">
          <cell r="B14235">
            <v>135.8930555555562</v>
          </cell>
        </row>
        <row r="14236">
          <cell r="B14236">
            <v>135.90000000000873</v>
          </cell>
        </row>
        <row r="14237">
          <cell r="B14237">
            <v>135.90694444444671</v>
          </cell>
        </row>
        <row r="14238">
          <cell r="B14238">
            <v>135.91388888889924</v>
          </cell>
        </row>
        <row r="14239">
          <cell r="B14239">
            <v>135.92083333333721</v>
          </cell>
        </row>
        <row r="14240">
          <cell r="B14240">
            <v>135.92777777778974</v>
          </cell>
        </row>
        <row r="14241">
          <cell r="B14241">
            <v>135.93472222222772</v>
          </cell>
        </row>
        <row r="14242">
          <cell r="B14242">
            <v>135.9416666666657</v>
          </cell>
        </row>
        <row r="14243">
          <cell r="B14243">
            <v>135.94861111111823</v>
          </cell>
        </row>
        <row r="14244">
          <cell r="B14244">
            <v>135.9555555555562</v>
          </cell>
        </row>
        <row r="14245">
          <cell r="B14245">
            <v>135.96250000000873</v>
          </cell>
        </row>
        <row r="14246">
          <cell r="B14246">
            <v>135.96944444444671</v>
          </cell>
        </row>
        <row r="14247">
          <cell r="B14247">
            <v>135.97638888889924</v>
          </cell>
        </row>
        <row r="14248">
          <cell r="B14248">
            <v>135.98333333333721</v>
          </cell>
        </row>
        <row r="14249">
          <cell r="B14249">
            <v>135.99027777778974</v>
          </cell>
        </row>
        <row r="14250">
          <cell r="B14250">
            <v>135.99722222222772</v>
          </cell>
        </row>
        <row r="14251">
          <cell r="B14251">
            <v>136.0041666666657</v>
          </cell>
        </row>
        <row r="14252">
          <cell r="B14252">
            <v>136.01111111111823</v>
          </cell>
        </row>
        <row r="14253">
          <cell r="B14253">
            <v>136.0180555555562</v>
          </cell>
        </row>
        <row r="14254">
          <cell r="B14254">
            <v>136.02500000000873</v>
          </cell>
        </row>
        <row r="14255">
          <cell r="B14255">
            <v>136.03194444444671</v>
          </cell>
        </row>
        <row r="14256">
          <cell r="B14256">
            <v>136.03888888889924</v>
          </cell>
        </row>
        <row r="14257">
          <cell r="B14257">
            <v>136.04583333333721</v>
          </cell>
        </row>
        <row r="14258">
          <cell r="B14258">
            <v>136.05277777778974</v>
          </cell>
        </row>
        <row r="14259">
          <cell r="B14259">
            <v>136.05972222222772</v>
          </cell>
        </row>
        <row r="14260">
          <cell r="B14260">
            <v>136.0666666666657</v>
          </cell>
        </row>
        <row r="14261">
          <cell r="B14261">
            <v>136.07361111111823</v>
          </cell>
        </row>
        <row r="14262">
          <cell r="B14262">
            <v>136.0805555555562</v>
          </cell>
        </row>
        <row r="14263">
          <cell r="B14263">
            <v>136.08750000000873</v>
          </cell>
        </row>
        <row r="14264">
          <cell r="B14264">
            <v>136.09444444444671</v>
          </cell>
        </row>
        <row r="14265">
          <cell r="B14265">
            <v>136.10138888889924</v>
          </cell>
        </row>
        <row r="14266">
          <cell r="B14266">
            <v>136.10833333333721</v>
          </cell>
        </row>
        <row r="14267">
          <cell r="B14267">
            <v>136.11527777778974</v>
          </cell>
        </row>
        <row r="14268">
          <cell r="B14268">
            <v>136.12222222222772</v>
          </cell>
        </row>
        <row r="14269">
          <cell r="B14269">
            <v>136.1291666666657</v>
          </cell>
        </row>
        <row r="14270">
          <cell r="B14270">
            <v>136.13611111111823</v>
          </cell>
        </row>
        <row r="14271">
          <cell r="B14271">
            <v>136.1430555555562</v>
          </cell>
        </row>
        <row r="14272">
          <cell r="B14272">
            <v>136.15000000000873</v>
          </cell>
        </row>
        <row r="14273">
          <cell r="B14273">
            <v>136.15694444444671</v>
          </cell>
        </row>
        <row r="14274">
          <cell r="B14274">
            <v>136.16388888889924</v>
          </cell>
        </row>
        <row r="14275">
          <cell r="B14275">
            <v>136.17083333333721</v>
          </cell>
        </row>
        <row r="14276">
          <cell r="B14276">
            <v>136.17777777778974</v>
          </cell>
        </row>
        <row r="14277">
          <cell r="B14277">
            <v>136.18472222222772</v>
          </cell>
        </row>
        <row r="14278">
          <cell r="B14278">
            <v>136.1916666666657</v>
          </cell>
        </row>
        <row r="14279">
          <cell r="B14279">
            <v>136.19861111111823</v>
          </cell>
        </row>
        <row r="14280">
          <cell r="B14280">
            <v>136.2055555555562</v>
          </cell>
        </row>
        <row r="14281">
          <cell r="B14281">
            <v>136.21250000000873</v>
          </cell>
        </row>
        <row r="14282">
          <cell r="B14282">
            <v>136.21944444444671</v>
          </cell>
        </row>
        <row r="14283">
          <cell r="B14283">
            <v>136.22638888889924</v>
          </cell>
        </row>
        <row r="14284">
          <cell r="B14284">
            <v>136.23333333333721</v>
          </cell>
        </row>
        <row r="14285">
          <cell r="B14285">
            <v>136.24027777778974</v>
          </cell>
        </row>
        <row r="14286">
          <cell r="B14286">
            <v>136.24722222222772</v>
          </cell>
        </row>
        <row r="14287">
          <cell r="B14287">
            <v>136.2541666666657</v>
          </cell>
        </row>
        <row r="14288">
          <cell r="B14288">
            <v>136.26111111111823</v>
          </cell>
        </row>
        <row r="14289">
          <cell r="B14289">
            <v>136.2680555555562</v>
          </cell>
        </row>
        <row r="14290">
          <cell r="B14290">
            <v>136.27500000000873</v>
          </cell>
        </row>
        <row r="14291">
          <cell r="B14291">
            <v>136.28194444444671</v>
          </cell>
        </row>
        <row r="14292">
          <cell r="B14292">
            <v>136.28888888889924</v>
          </cell>
        </row>
        <row r="14293">
          <cell r="B14293">
            <v>136.29583333333721</v>
          </cell>
        </row>
        <row r="14294">
          <cell r="B14294">
            <v>136.30277777778974</v>
          </cell>
        </row>
        <row r="14295">
          <cell r="B14295">
            <v>136.30972222222772</v>
          </cell>
        </row>
        <row r="14296">
          <cell r="B14296">
            <v>136.3166666666657</v>
          </cell>
        </row>
        <row r="14297">
          <cell r="B14297">
            <v>136.32361111111823</v>
          </cell>
        </row>
        <row r="14298">
          <cell r="B14298">
            <v>136.3305555555562</v>
          </cell>
        </row>
        <row r="14299">
          <cell r="B14299">
            <v>136.33750000000873</v>
          </cell>
        </row>
        <row r="14300">
          <cell r="B14300">
            <v>136.34444444444671</v>
          </cell>
        </row>
        <row r="14301">
          <cell r="B14301">
            <v>136.35138888889924</v>
          </cell>
        </row>
        <row r="14302">
          <cell r="B14302">
            <v>136.35833333333721</v>
          </cell>
        </row>
        <row r="14303">
          <cell r="B14303">
            <v>136.36527777778974</v>
          </cell>
        </row>
        <row r="14304">
          <cell r="B14304">
            <v>136.37222222222772</v>
          </cell>
        </row>
        <row r="14305">
          <cell r="B14305">
            <v>136.3791666666657</v>
          </cell>
        </row>
        <row r="14306">
          <cell r="B14306">
            <v>136.38611111111823</v>
          </cell>
        </row>
        <row r="14307">
          <cell r="B14307">
            <v>136.3930555555562</v>
          </cell>
        </row>
        <row r="14308">
          <cell r="B14308">
            <v>136.40000000000873</v>
          </cell>
        </row>
        <row r="14309">
          <cell r="B14309">
            <v>136.40694444444671</v>
          </cell>
        </row>
        <row r="14310">
          <cell r="B14310">
            <v>136.41388888889924</v>
          </cell>
        </row>
        <row r="14311">
          <cell r="B14311">
            <v>136.42083333333721</v>
          </cell>
        </row>
        <row r="14312">
          <cell r="B14312">
            <v>136.42777777778974</v>
          </cell>
        </row>
        <row r="14313">
          <cell r="B14313">
            <v>136.43472222222772</v>
          </cell>
        </row>
        <row r="14314">
          <cell r="B14314">
            <v>136.4416666666657</v>
          </cell>
        </row>
        <row r="14315">
          <cell r="B14315">
            <v>136.44861111111823</v>
          </cell>
        </row>
        <row r="14316">
          <cell r="B14316">
            <v>136.4555555555562</v>
          </cell>
        </row>
        <row r="14317">
          <cell r="B14317">
            <v>136.46250000000873</v>
          </cell>
        </row>
        <row r="14318">
          <cell r="B14318">
            <v>136.46944444444671</v>
          </cell>
        </row>
        <row r="14319">
          <cell r="B14319">
            <v>136.47638888889924</v>
          </cell>
        </row>
        <row r="14320">
          <cell r="B14320">
            <v>136.48333333333721</v>
          </cell>
        </row>
        <row r="14321">
          <cell r="B14321">
            <v>136.49027777778974</v>
          </cell>
        </row>
        <row r="14322">
          <cell r="B14322">
            <v>136.49722222222772</v>
          </cell>
        </row>
        <row r="14323">
          <cell r="B14323">
            <v>136.5041666666657</v>
          </cell>
        </row>
        <row r="14324">
          <cell r="B14324">
            <v>136.51111111111823</v>
          </cell>
        </row>
        <row r="14325">
          <cell r="B14325">
            <v>136.5180555555562</v>
          </cell>
        </row>
        <row r="14326">
          <cell r="B14326">
            <v>136.52500000000873</v>
          </cell>
        </row>
        <row r="14327">
          <cell r="B14327">
            <v>136.53194444444671</v>
          </cell>
        </row>
        <row r="14328">
          <cell r="B14328">
            <v>136.53888888889924</v>
          </cell>
        </row>
        <row r="14329">
          <cell r="B14329">
            <v>136.54583333333721</v>
          </cell>
        </row>
        <row r="14330">
          <cell r="B14330">
            <v>136.55277777778974</v>
          </cell>
        </row>
        <row r="14331">
          <cell r="B14331">
            <v>136.55972222222772</v>
          </cell>
        </row>
        <row r="14332">
          <cell r="B14332">
            <v>136.5666666666657</v>
          </cell>
        </row>
        <row r="14333">
          <cell r="B14333">
            <v>136.57361111111823</v>
          </cell>
        </row>
        <row r="14334">
          <cell r="B14334">
            <v>136.5805555555562</v>
          </cell>
        </row>
        <row r="14335">
          <cell r="B14335">
            <v>136.58750000000873</v>
          </cell>
        </row>
        <row r="14336">
          <cell r="B14336">
            <v>136.59444444444671</v>
          </cell>
        </row>
        <row r="14337">
          <cell r="B14337">
            <v>136.60138888889924</v>
          </cell>
        </row>
        <row r="14338">
          <cell r="B14338">
            <v>136.60833333333721</v>
          </cell>
        </row>
        <row r="14339">
          <cell r="B14339">
            <v>136.61527777778974</v>
          </cell>
        </row>
        <row r="14340">
          <cell r="B14340">
            <v>136.62222222222772</v>
          </cell>
        </row>
        <row r="14341">
          <cell r="B14341">
            <v>136.6291666666657</v>
          </cell>
        </row>
        <row r="14342">
          <cell r="B14342">
            <v>136.63611111111823</v>
          </cell>
        </row>
        <row r="14343">
          <cell r="B14343">
            <v>136.6430555555562</v>
          </cell>
        </row>
        <row r="14344">
          <cell r="B14344">
            <v>136.65000000000873</v>
          </cell>
        </row>
        <row r="14345">
          <cell r="B14345">
            <v>136.65694444444671</v>
          </cell>
        </row>
        <row r="14346">
          <cell r="B14346">
            <v>136.66388888889924</v>
          </cell>
        </row>
        <row r="14347">
          <cell r="B14347">
            <v>136.67083333333721</v>
          </cell>
        </row>
        <row r="14348">
          <cell r="B14348">
            <v>136.67777777778974</v>
          </cell>
        </row>
        <row r="14349">
          <cell r="B14349">
            <v>136.68472222222772</v>
          </cell>
        </row>
        <row r="14350">
          <cell r="B14350">
            <v>136.6916666666657</v>
          </cell>
        </row>
        <row r="14351">
          <cell r="B14351">
            <v>136.69861111111823</v>
          </cell>
        </row>
        <row r="14352">
          <cell r="B14352">
            <v>136.7055555555562</v>
          </cell>
        </row>
        <row r="14353">
          <cell r="B14353">
            <v>136.71250000000873</v>
          </cell>
        </row>
        <row r="14354">
          <cell r="B14354">
            <v>136.71944444444671</v>
          </cell>
        </row>
        <row r="14355">
          <cell r="B14355">
            <v>136.72638888889924</v>
          </cell>
        </row>
        <row r="14356">
          <cell r="B14356">
            <v>136.73333333333721</v>
          </cell>
        </row>
        <row r="14357">
          <cell r="B14357">
            <v>136.74027777778974</v>
          </cell>
        </row>
        <row r="14358">
          <cell r="B14358">
            <v>136.74722222222772</v>
          </cell>
        </row>
        <row r="14359">
          <cell r="B14359">
            <v>136.7541666666657</v>
          </cell>
        </row>
        <row r="14360">
          <cell r="B14360">
            <v>136.76111111111823</v>
          </cell>
        </row>
        <row r="14361">
          <cell r="B14361">
            <v>136.7680555555562</v>
          </cell>
        </row>
        <row r="14362">
          <cell r="B14362">
            <v>136.77500000000873</v>
          </cell>
        </row>
        <row r="14363">
          <cell r="B14363">
            <v>136.78194444444671</v>
          </cell>
        </row>
        <row r="14364">
          <cell r="B14364">
            <v>136.78888888889924</v>
          </cell>
        </row>
        <row r="14365">
          <cell r="B14365">
            <v>136.79583333333721</v>
          </cell>
        </row>
        <row r="14366">
          <cell r="B14366">
            <v>136.80277777778974</v>
          </cell>
        </row>
        <row r="14367">
          <cell r="B14367">
            <v>136.80972222222772</v>
          </cell>
        </row>
        <row r="14368">
          <cell r="B14368">
            <v>136.8166666666657</v>
          </cell>
        </row>
        <row r="14369">
          <cell r="B14369">
            <v>136.82361111111823</v>
          </cell>
        </row>
        <row r="14370">
          <cell r="B14370">
            <v>136.8305555555562</v>
          </cell>
        </row>
        <row r="14371">
          <cell r="B14371">
            <v>136.83750000000873</v>
          </cell>
        </row>
        <row r="14372">
          <cell r="B14372">
            <v>136.84444444444671</v>
          </cell>
        </row>
        <row r="14373">
          <cell r="B14373">
            <v>136.85138888889924</v>
          </cell>
        </row>
        <row r="14374">
          <cell r="B14374">
            <v>136.85833333333721</v>
          </cell>
        </row>
        <row r="14375">
          <cell r="B14375">
            <v>136.86527777778974</v>
          </cell>
        </row>
        <row r="14376">
          <cell r="B14376">
            <v>136.87222222222772</v>
          </cell>
        </row>
        <row r="14377">
          <cell r="B14377">
            <v>136.8791666666657</v>
          </cell>
        </row>
        <row r="14378">
          <cell r="B14378">
            <v>136.88611111111823</v>
          </cell>
        </row>
        <row r="14379">
          <cell r="B14379">
            <v>136.8930555555562</v>
          </cell>
        </row>
        <row r="14380">
          <cell r="B14380">
            <v>136.90000000000873</v>
          </cell>
        </row>
        <row r="14381">
          <cell r="B14381">
            <v>136.90694444444671</v>
          </cell>
        </row>
        <row r="14382">
          <cell r="B14382">
            <v>136.91388888889924</v>
          </cell>
        </row>
        <row r="14383">
          <cell r="B14383">
            <v>136.92083333333721</v>
          </cell>
        </row>
        <row r="14384">
          <cell r="B14384">
            <v>136.92777777778974</v>
          </cell>
        </row>
        <row r="14385">
          <cell r="B14385">
            <v>136.93472222222772</v>
          </cell>
        </row>
        <row r="14386">
          <cell r="B14386">
            <v>136.9416666666657</v>
          </cell>
        </row>
        <row r="14387">
          <cell r="B14387">
            <v>136.94861111111823</v>
          </cell>
        </row>
        <row r="14388">
          <cell r="B14388">
            <v>136.9555555555562</v>
          </cell>
        </row>
        <row r="14389">
          <cell r="B14389">
            <v>136.96250000000873</v>
          </cell>
        </row>
        <row r="14390">
          <cell r="B14390">
            <v>136.96944444444671</v>
          </cell>
        </row>
        <row r="14391">
          <cell r="B14391">
            <v>136.97638888889924</v>
          </cell>
        </row>
        <row r="14392">
          <cell r="B14392">
            <v>136.98333333333721</v>
          </cell>
        </row>
        <row r="14393">
          <cell r="B14393">
            <v>136.99027777778974</v>
          </cell>
        </row>
        <row r="14394">
          <cell r="B14394">
            <v>136.99722222222772</v>
          </cell>
        </row>
        <row r="14395">
          <cell r="B14395">
            <v>137.0041666666657</v>
          </cell>
        </row>
        <row r="14396">
          <cell r="B14396">
            <v>137.01111111111823</v>
          </cell>
        </row>
        <row r="14397">
          <cell r="B14397">
            <v>137.0180555555562</v>
          </cell>
        </row>
        <row r="14398">
          <cell r="B14398">
            <v>137.02500000000873</v>
          </cell>
        </row>
        <row r="14399">
          <cell r="B14399">
            <v>137.03194444444671</v>
          </cell>
        </row>
        <row r="14400">
          <cell r="B14400">
            <v>137.03888888889924</v>
          </cell>
        </row>
        <row r="14401">
          <cell r="B14401">
            <v>137.04583333333721</v>
          </cell>
        </row>
        <row r="14402">
          <cell r="B14402">
            <v>137.05277777778974</v>
          </cell>
        </row>
        <row r="14403">
          <cell r="B14403">
            <v>137.05972222222772</v>
          </cell>
        </row>
        <row r="14404">
          <cell r="B14404">
            <v>137.0666666666657</v>
          </cell>
        </row>
        <row r="14405">
          <cell r="B14405">
            <v>137.07361111111823</v>
          </cell>
        </row>
        <row r="14406">
          <cell r="B14406">
            <v>137.0805555555562</v>
          </cell>
        </row>
        <row r="14407">
          <cell r="B14407">
            <v>137.08750000000873</v>
          </cell>
        </row>
        <row r="14408">
          <cell r="B14408">
            <v>137.09444444444671</v>
          </cell>
        </row>
        <row r="14409">
          <cell r="B14409">
            <v>137.10138888889924</v>
          </cell>
        </row>
        <row r="14410">
          <cell r="B14410">
            <v>137.10833333333721</v>
          </cell>
        </row>
        <row r="14411">
          <cell r="B14411">
            <v>137.11527777778974</v>
          </cell>
        </row>
        <row r="14412">
          <cell r="B14412">
            <v>137.12222222222772</v>
          </cell>
        </row>
        <row r="14413">
          <cell r="B14413">
            <v>137.1291666666657</v>
          </cell>
        </row>
        <row r="14414">
          <cell r="B14414">
            <v>137.13611111111823</v>
          </cell>
        </row>
        <row r="14415">
          <cell r="B14415">
            <v>137.1430555555562</v>
          </cell>
        </row>
        <row r="14416">
          <cell r="B14416">
            <v>137.15000000000873</v>
          </cell>
        </row>
        <row r="14417">
          <cell r="B14417">
            <v>137.15694444444671</v>
          </cell>
        </row>
        <row r="14418">
          <cell r="B14418">
            <v>137.16388888889924</v>
          </cell>
        </row>
        <row r="14419">
          <cell r="B14419">
            <v>137.17083333333721</v>
          </cell>
        </row>
        <row r="14420">
          <cell r="B14420">
            <v>137.17777777778974</v>
          </cell>
        </row>
        <row r="14421">
          <cell r="B14421">
            <v>137.18472222222772</v>
          </cell>
        </row>
        <row r="14422">
          <cell r="B14422">
            <v>137.1916666666657</v>
          </cell>
        </row>
        <row r="14423">
          <cell r="B14423">
            <v>137.19861111111823</v>
          </cell>
        </row>
        <row r="14424">
          <cell r="B14424">
            <v>137.2055555555562</v>
          </cell>
        </row>
        <row r="14425">
          <cell r="B14425">
            <v>137.21250000000873</v>
          </cell>
        </row>
        <row r="14426">
          <cell r="B14426">
            <v>137.21944444444671</v>
          </cell>
        </row>
        <row r="14427">
          <cell r="B14427">
            <v>137.22638888889924</v>
          </cell>
        </row>
        <row r="14428">
          <cell r="B14428">
            <v>137.23333333333721</v>
          </cell>
        </row>
        <row r="14429">
          <cell r="B14429">
            <v>137.24027777778974</v>
          </cell>
        </row>
        <row r="14430">
          <cell r="B14430">
            <v>137.24722222222772</v>
          </cell>
        </row>
        <row r="14431">
          <cell r="B14431">
            <v>137.2541666666657</v>
          </cell>
        </row>
        <row r="14432">
          <cell r="B14432">
            <v>137.26111111111823</v>
          </cell>
        </row>
        <row r="14433">
          <cell r="B14433">
            <v>137.2680555555562</v>
          </cell>
        </row>
        <row r="14434">
          <cell r="B14434">
            <v>137.27500000000873</v>
          </cell>
        </row>
        <row r="14435">
          <cell r="B14435">
            <v>137.28194444444671</v>
          </cell>
        </row>
        <row r="14436">
          <cell r="B14436">
            <v>137.28888888889924</v>
          </cell>
        </row>
        <row r="14437">
          <cell r="B14437">
            <v>137.29583333333721</v>
          </cell>
        </row>
        <row r="14438">
          <cell r="B14438">
            <v>137.30277777778974</v>
          </cell>
        </row>
        <row r="14439">
          <cell r="B14439">
            <v>137.30972222222772</v>
          </cell>
        </row>
        <row r="14440">
          <cell r="B14440">
            <v>137.3166666666657</v>
          </cell>
        </row>
        <row r="14441">
          <cell r="B14441">
            <v>137.32361111111823</v>
          </cell>
        </row>
        <row r="14442">
          <cell r="B14442">
            <v>137.3305555555562</v>
          </cell>
        </row>
        <row r="14443">
          <cell r="B14443">
            <v>137.33750000000873</v>
          </cell>
        </row>
        <row r="14444">
          <cell r="B14444">
            <v>137.34444444444671</v>
          </cell>
        </row>
        <row r="14445">
          <cell r="B14445">
            <v>137.35138888889924</v>
          </cell>
        </row>
        <row r="14446">
          <cell r="B14446">
            <v>137.35833333333721</v>
          </cell>
        </row>
        <row r="14447">
          <cell r="B14447">
            <v>137.36527777778974</v>
          </cell>
        </row>
        <row r="14448">
          <cell r="B14448">
            <v>137.37222222222772</v>
          </cell>
        </row>
        <row r="14449">
          <cell r="B14449">
            <v>137.3791666666657</v>
          </cell>
        </row>
        <row r="14450">
          <cell r="B14450">
            <v>137.38611111111823</v>
          </cell>
        </row>
        <row r="14451">
          <cell r="B14451">
            <v>137.3930555555562</v>
          </cell>
        </row>
        <row r="14452">
          <cell r="B14452">
            <v>137.40000000000873</v>
          </cell>
        </row>
        <row r="14453">
          <cell r="B14453">
            <v>137.40694444444671</v>
          </cell>
        </row>
        <row r="14454">
          <cell r="B14454">
            <v>137.41388888889924</v>
          </cell>
        </row>
        <row r="14455">
          <cell r="B14455">
            <v>137.42083333333721</v>
          </cell>
        </row>
        <row r="14456">
          <cell r="B14456">
            <v>137.42777777778974</v>
          </cell>
        </row>
        <row r="14457">
          <cell r="B14457">
            <v>137.43472222222772</v>
          </cell>
        </row>
        <row r="14458">
          <cell r="B14458">
            <v>137.4416666666657</v>
          </cell>
        </row>
        <row r="14459">
          <cell r="B14459">
            <v>137.44861111111823</v>
          </cell>
        </row>
        <row r="14460">
          <cell r="B14460">
            <v>137.4555555555562</v>
          </cell>
        </row>
        <row r="14461">
          <cell r="B14461">
            <v>137.46250000000873</v>
          </cell>
        </row>
        <row r="14462">
          <cell r="B14462">
            <v>137.46944444444671</v>
          </cell>
        </row>
        <row r="14463">
          <cell r="B14463">
            <v>137.47638888889924</v>
          </cell>
        </row>
        <row r="14464">
          <cell r="B14464">
            <v>137.48333333333721</v>
          </cell>
        </row>
        <row r="14465">
          <cell r="B14465">
            <v>137.49027777778974</v>
          </cell>
        </row>
        <row r="14466">
          <cell r="B14466">
            <v>137.49722222222772</v>
          </cell>
        </row>
        <row r="14467">
          <cell r="B14467">
            <v>137.5041666666657</v>
          </cell>
        </row>
        <row r="14468">
          <cell r="B14468">
            <v>137.51111111111823</v>
          </cell>
        </row>
        <row r="14469">
          <cell r="B14469">
            <v>137.5180555555562</v>
          </cell>
        </row>
        <row r="14470">
          <cell r="B14470">
            <v>137.52500000000873</v>
          </cell>
        </row>
        <row r="14471">
          <cell r="B14471">
            <v>137.53194444444671</v>
          </cell>
        </row>
        <row r="14472">
          <cell r="B14472">
            <v>137.53888888889924</v>
          </cell>
        </row>
        <row r="14473">
          <cell r="B14473">
            <v>137.54583333333721</v>
          </cell>
        </row>
        <row r="14474">
          <cell r="B14474">
            <v>137.55277777778974</v>
          </cell>
        </row>
        <row r="14475">
          <cell r="B14475">
            <v>137.55972222222772</v>
          </cell>
        </row>
        <row r="14476">
          <cell r="B14476">
            <v>137.5666666666657</v>
          </cell>
        </row>
        <row r="14477">
          <cell r="B14477">
            <v>137.57361111111823</v>
          </cell>
        </row>
        <row r="14478">
          <cell r="B14478">
            <v>137.5805555555562</v>
          </cell>
        </row>
        <row r="14479">
          <cell r="B14479">
            <v>137.58750000000873</v>
          </cell>
        </row>
        <row r="14480">
          <cell r="B14480">
            <v>137.59444444444671</v>
          </cell>
        </row>
        <row r="14481">
          <cell r="B14481">
            <v>137.60138888889924</v>
          </cell>
        </row>
        <row r="14482">
          <cell r="B14482">
            <v>137.60833333333721</v>
          </cell>
        </row>
        <row r="14483">
          <cell r="B14483">
            <v>137.61527777778974</v>
          </cell>
        </row>
        <row r="14484">
          <cell r="B14484">
            <v>137.62222222222772</v>
          </cell>
        </row>
        <row r="14485">
          <cell r="B14485">
            <v>137.6291666666657</v>
          </cell>
        </row>
        <row r="14486">
          <cell r="B14486">
            <v>137.63611111111823</v>
          </cell>
        </row>
        <row r="14487">
          <cell r="B14487">
            <v>137.6430555555562</v>
          </cell>
        </row>
        <row r="14488">
          <cell r="B14488">
            <v>137.65000000000873</v>
          </cell>
        </row>
        <row r="14489">
          <cell r="B14489">
            <v>137.65694444444671</v>
          </cell>
        </row>
        <row r="14490">
          <cell r="B14490">
            <v>137.66388888889924</v>
          </cell>
        </row>
        <row r="14491">
          <cell r="B14491">
            <v>137.67083333333721</v>
          </cell>
        </row>
        <row r="14492">
          <cell r="B14492">
            <v>137.67777777778974</v>
          </cell>
        </row>
        <row r="14493">
          <cell r="B14493">
            <v>137.68472222222772</v>
          </cell>
        </row>
        <row r="14494">
          <cell r="B14494">
            <v>137.6916666666657</v>
          </cell>
        </row>
        <row r="14495">
          <cell r="B14495">
            <v>137.69861111111823</v>
          </cell>
        </row>
        <row r="14496">
          <cell r="B14496">
            <v>137.7055555555562</v>
          </cell>
        </row>
        <row r="14497">
          <cell r="B14497">
            <v>137.71250000000873</v>
          </cell>
        </row>
        <row r="14498">
          <cell r="B14498">
            <v>137.71944444444671</v>
          </cell>
        </row>
        <row r="14499">
          <cell r="B14499">
            <v>137.72638888889924</v>
          </cell>
        </row>
        <row r="14500">
          <cell r="B14500">
            <v>137.73333333333721</v>
          </cell>
        </row>
        <row r="14501">
          <cell r="B14501">
            <v>137.74027777778974</v>
          </cell>
        </row>
        <row r="14502">
          <cell r="B14502">
            <v>137.74722222222772</v>
          </cell>
        </row>
        <row r="14503">
          <cell r="B14503">
            <v>137.7541666666657</v>
          </cell>
        </row>
        <row r="14504">
          <cell r="B14504">
            <v>137.76111111111823</v>
          </cell>
        </row>
        <row r="14505">
          <cell r="B14505">
            <v>137.7680555555562</v>
          </cell>
        </row>
        <row r="14506">
          <cell r="B14506">
            <v>137.77500000000873</v>
          </cell>
        </row>
        <row r="14507">
          <cell r="B14507">
            <v>137.78194444444671</v>
          </cell>
        </row>
        <row r="14508">
          <cell r="B14508">
            <v>137.78888888889924</v>
          </cell>
        </row>
        <row r="14509">
          <cell r="B14509">
            <v>137.79583333333721</v>
          </cell>
        </row>
        <row r="14510">
          <cell r="B14510">
            <v>137.80277777778974</v>
          </cell>
        </row>
        <row r="14511">
          <cell r="B14511">
            <v>137.80972222222772</v>
          </cell>
        </row>
        <row r="14512">
          <cell r="B14512">
            <v>137.8166666666657</v>
          </cell>
        </row>
        <row r="14513">
          <cell r="B14513">
            <v>137.82361111111823</v>
          </cell>
        </row>
        <row r="14514">
          <cell r="B14514">
            <v>137.8305555555562</v>
          </cell>
        </row>
        <row r="14515">
          <cell r="B14515">
            <v>137.83750000000873</v>
          </cell>
        </row>
        <row r="14516">
          <cell r="B14516">
            <v>137.84444444444671</v>
          </cell>
        </row>
        <row r="14517">
          <cell r="B14517">
            <v>137.85138888889924</v>
          </cell>
        </row>
        <row r="14518">
          <cell r="B14518">
            <v>137.85833333333721</v>
          </cell>
        </row>
        <row r="14519">
          <cell r="B14519">
            <v>137.86527777778974</v>
          </cell>
        </row>
        <row r="14520">
          <cell r="B14520">
            <v>137.87222222222772</v>
          </cell>
        </row>
        <row r="14521">
          <cell r="B14521">
            <v>137.8791666666657</v>
          </cell>
        </row>
        <row r="14522">
          <cell r="B14522">
            <v>137.88611111111823</v>
          </cell>
        </row>
        <row r="14523">
          <cell r="B14523">
            <v>137.8930555555562</v>
          </cell>
        </row>
        <row r="14524">
          <cell r="B14524">
            <v>137.90000000000873</v>
          </cell>
        </row>
        <row r="14525">
          <cell r="B14525">
            <v>137.90694444444671</v>
          </cell>
        </row>
        <row r="14526">
          <cell r="B14526">
            <v>137.91388888889924</v>
          </cell>
        </row>
        <row r="14527">
          <cell r="B14527">
            <v>137.92083333333721</v>
          </cell>
        </row>
        <row r="14528">
          <cell r="B14528">
            <v>137.92777777778974</v>
          </cell>
        </row>
        <row r="14529">
          <cell r="B14529">
            <v>137.93472222222772</v>
          </cell>
        </row>
        <row r="14530">
          <cell r="B14530">
            <v>137.9416666666657</v>
          </cell>
        </row>
        <row r="14531">
          <cell r="B14531">
            <v>137.94861111111823</v>
          </cell>
        </row>
        <row r="14532">
          <cell r="B14532">
            <v>137.9555555555562</v>
          </cell>
        </row>
        <row r="14533">
          <cell r="B14533">
            <v>137.96250000000873</v>
          </cell>
        </row>
        <row r="14534">
          <cell r="B14534">
            <v>137.96944444444671</v>
          </cell>
        </row>
        <row r="14535">
          <cell r="B14535">
            <v>137.97638888889924</v>
          </cell>
        </row>
        <row r="14536">
          <cell r="B14536">
            <v>137.98333333333721</v>
          </cell>
        </row>
        <row r="14537">
          <cell r="B14537">
            <v>137.99027777778974</v>
          </cell>
        </row>
        <row r="14538">
          <cell r="B14538">
            <v>137.99722222222772</v>
          </cell>
        </row>
        <row r="14539">
          <cell r="B14539">
            <v>138.0041666666657</v>
          </cell>
        </row>
        <row r="14540">
          <cell r="B14540">
            <v>138.01111111111823</v>
          </cell>
        </row>
        <row r="14541">
          <cell r="B14541">
            <v>138.0180555555562</v>
          </cell>
        </row>
        <row r="14542">
          <cell r="B14542">
            <v>138.02500000000873</v>
          </cell>
        </row>
        <row r="14543">
          <cell r="B14543">
            <v>138.03194444444671</v>
          </cell>
        </row>
        <row r="14544">
          <cell r="B14544">
            <v>138.03888888889924</v>
          </cell>
        </row>
        <row r="14545">
          <cell r="B14545">
            <v>138.04583333333721</v>
          </cell>
        </row>
        <row r="14546">
          <cell r="B14546">
            <v>138.05277777778974</v>
          </cell>
        </row>
        <row r="14547">
          <cell r="B14547">
            <v>138.05972222222772</v>
          </cell>
        </row>
        <row r="14548">
          <cell r="B14548">
            <v>138.0666666666657</v>
          </cell>
        </row>
        <row r="14549">
          <cell r="B14549">
            <v>138.07361111111823</v>
          </cell>
        </row>
        <row r="14550">
          <cell r="B14550">
            <v>138.0805555555562</v>
          </cell>
        </row>
        <row r="14551">
          <cell r="B14551">
            <v>138.08750000000873</v>
          </cell>
        </row>
        <row r="14552">
          <cell r="B14552">
            <v>138.09444444444671</v>
          </cell>
        </row>
        <row r="14553">
          <cell r="B14553">
            <v>138.10138888889924</v>
          </cell>
        </row>
        <row r="14554">
          <cell r="B14554">
            <v>138.10833333333721</v>
          </cell>
        </row>
        <row r="14555">
          <cell r="B14555">
            <v>138.11527777778974</v>
          </cell>
        </row>
        <row r="14556">
          <cell r="B14556">
            <v>138.12222222222772</v>
          </cell>
        </row>
        <row r="14557">
          <cell r="B14557">
            <v>138.1291666666657</v>
          </cell>
        </row>
        <row r="14558">
          <cell r="B14558">
            <v>138.13611111111823</v>
          </cell>
        </row>
        <row r="14559">
          <cell r="B14559">
            <v>138.1430555555562</v>
          </cell>
        </row>
        <row r="14560">
          <cell r="B14560">
            <v>138.15000000000873</v>
          </cell>
        </row>
        <row r="14561">
          <cell r="B14561">
            <v>138.15694444444671</v>
          </cell>
        </row>
        <row r="14562">
          <cell r="B14562">
            <v>138.16388888889924</v>
          </cell>
        </row>
        <row r="14563">
          <cell r="B14563">
            <v>138.17083333333721</v>
          </cell>
        </row>
        <row r="14564">
          <cell r="B14564">
            <v>138.17777777778974</v>
          </cell>
        </row>
        <row r="14565">
          <cell r="B14565">
            <v>138.18472222222772</v>
          </cell>
        </row>
        <row r="14566">
          <cell r="B14566">
            <v>138.1916666666657</v>
          </cell>
        </row>
        <row r="14567">
          <cell r="B14567">
            <v>138.19861111111823</v>
          </cell>
        </row>
        <row r="14568">
          <cell r="B14568">
            <v>138.2055555555562</v>
          </cell>
        </row>
        <row r="14569">
          <cell r="B14569">
            <v>138.21250000000873</v>
          </cell>
        </row>
        <row r="14570">
          <cell r="B14570">
            <v>138.21944444444671</v>
          </cell>
        </row>
        <row r="14571">
          <cell r="B14571">
            <v>138.22638888889924</v>
          </cell>
        </row>
        <row r="14572">
          <cell r="B14572">
            <v>138.23333333333721</v>
          </cell>
        </row>
        <row r="14573">
          <cell r="B14573">
            <v>138.24027777778974</v>
          </cell>
        </row>
        <row r="14574">
          <cell r="B14574">
            <v>138.24722222222772</v>
          </cell>
        </row>
        <row r="14575">
          <cell r="B14575">
            <v>138.2541666666657</v>
          </cell>
        </row>
        <row r="14576">
          <cell r="B14576">
            <v>138.26111111111823</v>
          </cell>
        </row>
        <row r="14577">
          <cell r="B14577">
            <v>138.2680555555562</v>
          </cell>
        </row>
        <row r="14578">
          <cell r="B14578">
            <v>138.27500000000873</v>
          </cell>
        </row>
        <row r="14579">
          <cell r="B14579">
            <v>138.28194444444671</v>
          </cell>
        </row>
        <row r="14580">
          <cell r="B14580">
            <v>138.28888888889924</v>
          </cell>
        </row>
        <row r="14581">
          <cell r="B14581">
            <v>138.29583333333721</v>
          </cell>
        </row>
        <row r="14582">
          <cell r="B14582">
            <v>138.30277777778974</v>
          </cell>
        </row>
        <row r="14583">
          <cell r="B14583">
            <v>138.30972222222772</v>
          </cell>
        </row>
        <row r="14584">
          <cell r="B14584">
            <v>138.3166666666657</v>
          </cell>
        </row>
        <row r="14585">
          <cell r="B14585">
            <v>138.32361111111823</v>
          </cell>
        </row>
        <row r="14586">
          <cell r="B14586">
            <v>138.3305555555562</v>
          </cell>
        </row>
        <row r="14587">
          <cell r="B14587">
            <v>138.33750000000873</v>
          </cell>
        </row>
        <row r="14588">
          <cell r="B14588">
            <v>138.34444444444671</v>
          </cell>
        </row>
        <row r="14589">
          <cell r="B14589">
            <v>138.35138888889924</v>
          </cell>
        </row>
        <row r="14590">
          <cell r="B14590">
            <v>138.35833333333721</v>
          </cell>
        </row>
        <row r="14591">
          <cell r="B14591">
            <v>138.36527777778974</v>
          </cell>
        </row>
        <row r="14592">
          <cell r="B14592">
            <v>138.37222222222772</v>
          </cell>
        </row>
        <row r="14593">
          <cell r="B14593">
            <v>138.3791666666657</v>
          </cell>
        </row>
        <row r="14594">
          <cell r="B14594">
            <v>138.38611111111823</v>
          </cell>
        </row>
        <row r="14595">
          <cell r="B14595">
            <v>138.3930555555562</v>
          </cell>
        </row>
        <row r="14596">
          <cell r="B14596">
            <v>138.40000000000873</v>
          </cell>
        </row>
        <row r="14597">
          <cell r="B14597">
            <v>138.40694444444671</v>
          </cell>
        </row>
        <row r="14598">
          <cell r="B14598">
            <v>138.41388888889924</v>
          </cell>
        </row>
        <row r="14599">
          <cell r="B14599">
            <v>138.42083333333721</v>
          </cell>
        </row>
        <row r="14600">
          <cell r="B14600">
            <v>138.42777777778974</v>
          </cell>
        </row>
        <row r="14601">
          <cell r="B14601">
            <v>138.43472222222772</v>
          </cell>
        </row>
        <row r="14602">
          <cell r="B14602">
            <v>138.4416666666657</v>
          </cell>
        </row>
        <row r="14603">
          <cell r="B14603">
            <v>138.44861111111823</v>
          </cell>
        </row>
        <row r="14604">
          <cell r="B14604">
            <v>138.4555555555562</v>
          </cell>
        </row>
        <row r="14605">
          <cell r="B14605">
            <v>138.46250000000873</v>
          </cell>
        </row>
        <row r="14606">
          <cell r="B14606">
            <v>138.46944444444671</v>
          </cell>
        </row>
        <row r="14607">
          <cell r="B14607">
            <v>138.47638888889924</v>
          </cell>
        </row>
        <row r="14608">
          <cell r="B14608">
            <v>138.48333333333721</v>
          </cell>
        </row>
        <row r="14609">
          <cell r="B14609">
            <v>138.49027777778974</v>
          </cell>
        </row>
        <row r="14610">
          <cell r="B14610">
            <v>138.49722222222772</v>
          </cell>
        </row>
        <row r="14611">
          <cell r="B14611">
            <v>138.5041666666657</v>
          </cell>
        </row>
        <row r="14612">
          <cell r="B14612">
            <v>138.51111111111823</v>
          </cell>
        </row>
        <row r="14613">
          <cell r="B14613">
            <v>138.5180555555562</v>
          </cell>
        </row>
        <row r="14614">
          <cell r="B14614">
            <v>138.52500000000873</v>
          </cell>
        </row>
        <row r="14615">
          <cell r="B14615">
            <v>138.53194444444671</v>
          </cell>
        </row>
        <row r="14616">
          <cell r="B14616">
            <v>138.53888888889924</v>
          </cell>
        </row>
        <row r="14617">
          <cell r="B14617">
            <v>138.54583333333721</v>
          </cell>
        </row>
        <row r="14618">
          <cell r="B14618">
            <v>138.55277777778974</v>
          </cell>
        </row>
        <row r="14619">
          <cell r="B14619">
            <v>138.55972222222772</v>
          </cell>
        </row>
        <row r="14620">
          <cell r="B14620">
            <v>138.5666666666657</v>
          </cell>
        </row>
        <row r="14621">
          <cell r="B14621">
            <v>138.57361111111823</v>
          </cell>
        </row>
        <row r="14622">
          <cell r="B14622">
            <v>138.5805555555562</v>
          </cell>
        </row>
        <row r="14623">
          <cell r="B14623">
            <v>138.58750000000873</v>
          </cell>
        </row>
        <row r="14624">
          <cell r="B14624">
            <v>138.59444444444671</v>
          </cell>
        </row>
        <row r="14625">
          <cell r="B14625">
            <v>138.60138888889924</v>
          </cell>
        </row>
        <row r="14626">
          <cell r="B14626">
            <v>138.60833333333721</v>
          </cell>
        </row>
        <row r="14627">
          <cell r="B14627">
            <v>138.61527777778974</v>
          </cell>
        </row>
        <row r="14628">
          <cell r="B14628">
            <v>138.62222222222772</v>
          </cell>
        </row>
        <row r="14629">
          <cell r="B14629">
            <v>138.6291666666657</v>
          </cell>
        </row>
        <row r="14630">
          <cell r="B14630">
            <v>138.63611111111823</v>
          </cell>
        </row>
        <row r="14631">
          <cell r="B14631">
            <v>138.6430555555562</v>
          </cell>
        </row>
        <row r="14632">
          <cell r="B14632">
            <v>138.65000000000873</v>
          </cell>
        </row>
        <row r="14633">
          <cell r="B14633">
            <v>138.65694444444671</v>
          </cell>
        </row>
        <row r="14634">
          <cell r="B14634">
            <v>138.66388888889924</v>
          </cell>
        </row>
        <row r="14635">
          <cell r="B14635">
            <v>138.67083333333721</v>
          </cell>
        </row>
        <row r="14636">
          <cell r="B14636">
            <v>138.67777777778974</v>
          </cell>
        </row>
        <row r="14637">
          <cell r="B14637">
            <v>138.68472222222772</v>
          </cell>
        </row>
        <row r="14638">
          <cell r="B14638">
            <v>138.6916666666657</v>
          </cell>
        </row>
        <row r="14639">
          <cell r="B14639">
            <v>138.69861111111823</v>
          </cell>
        </row>
        <row r="14640">
          <cell r="B14640">
            <v>138.7055555555562</v>
          </cell>
        </row>
        <row r="14641">
          <cell r="B14641">
            <v>138.71250000000873</v>
          </cell>
        </row>
        <row r="14642">
          <cell r="B14642">
            <v>138.71944444444671</v>
          </cell>
        </row>
        <row r="14643">
          <cell r="B14643">
            <v>138.72638888889924</v>
          </cell>
        </row>
        <row r="14644">
          <cell r="B14644">
            <v>138.73333333333721</v>
          </cell>
        </row>
        <row r="14645">
          <cell r="B14645">
            <v>138.74027777778974</v>
          </cell>
        </row>
        <row r="14646">
          <cell r="B14646">
            <v>138.74722222222772</v>
          </cell>
        </row>
        <row r="14647">
          <cell r="B14647">
            <v>138.7541666666657</v>
          </cell>
        </row>
        <row r="14648">
          <cell r="B14648">
            <v>138.76111111111823</v>
          </cell>
        </row>
        <row r="14649">
          <cell r="B14649">
            <v>138.7680555555562</v>
          </cell>
        </row>
        <row r="14650">
          <cell r="B14650">
            <v>138.77500000000873</v>
          </cell>
        </row>
        <row r="14651">
          <cell r="B14651">
            <v>138.78194444444671</v>
          </cell>
        </row>
        <row r="14652">
          <cell r="B14652">
            <v>138.78888888889924</v>
          </cell>
        </row>
        <row r="14653">
          <cell r="B14653">
            <v>138.79583333333721</v>
          </cell>
        </row>
        <row r="14654">
          <cell r="B14654">
            <v>138.80277777778974</v>
          </cell>
        </row>
        <row r="14655">
          <cell r="B14655">
            <v>138.80972222222772</v>
          </cell>
        </row>
        <row r="14656">
          <cell r="B14656">
            <v>138.8166666666657</v>
          </cell>
        </row>
        <row r="14657">
          <cell r="B14657">
            <v>138.82361111111823</v>
          </cell>
        </row>
        <row r="14658">
          <cell r="B14658">
            <v>138.8305555555562</v>
          </cell>
        </row>
        <row r="14659">
          <cell r="B14659">
            <v>138.83750000000873</v>
          </cell>
        </row>
        <row r="14660">
          <cell r="B14660">
            <v>138.84444444444671</v>
          </cell>
        </row>
        <row r="14661">
          <cell r="B14661">
            <v>138.85138888889924</v>
          </cell>
        </row>
        <row r="14662">
          <cell r="B14662">
            <v>138.85833333333721</v>
          </cell>
        </row>
        <row r="14663">
          <cell r="B14663">
            <v>138.86527777778974</v>
          </cell>
        </row>
        <row r="14664">
          <cell r="B14664">
            <v>138.87222222222772</v>
          </cell>
        </row>
        <row r="14665">
          <cell r="B14665">
            <v>138.8791666666657</v>
          </cell>
        </row>
        <row r="14666">
          <cell r="B14666">
            <v>138.88611111111823</v>
          </cell>
        </row>
        <row r="14667">
          <cell r="B14667">
            <v>138.8930555555562</v>
          </cell>
        </row>
        <row r="14668">
          <cell r="B14668">
            <v>138.90000000000873</v>
          </cell>
        </row>
        <row r="14669">
          <cell r="B14669">
            <v>138.90694444444671</v>
          </cell>
        </row>
        <row r="14670">
          <cell r="B14670">
            <v>138.91388888889924</v>
          </cell>
        </row>
        <row r="14671">
          <cell r="B14671">
            <v>138.92083333333721</v>
          </cell>
        </row>
        <row r="14672">
          <cell r="B14672">
            <v>138.92777777778974</v>
          </cell>
        </row>
        <row r="14673">
          <cell r="B14673">
            <v>138.93472222222772</v>
          </cell>
        </row>
        <row r="14674">
          <cell r="B14674">
            <v>138.9416666666657</v>
          </cell>
        </row>
        <row r="14675">
          <cell r="B14675">
            <v>138.94861111111823</v>
          </cell>
        </row>
        <row r="14676">
          <cell r="B14676">
            <v>138.9555555555562</v>
          </cell>
        </row>
        <row r="14677">
          <cell r="B14677">
            <v>138.96250000000873</v>
          </cell>
        </row>
        <row r="14678">
          <cell r="B14678">
            <v>138.96944444444671</v>
          </cell>
        </row>
        <row r="14679">
          <cell r="B14679">
            <v>138.97638888889924</v>
          </cell>
        </row>
        <row r="14680">
          <cell r="B14680">
            <v>138.98333333333721</v>
          </cell>
        </row>
        <row r="14681">
          <cell r="B14681">
            <v>138.99027777778974</v>
          </cell>
        </row>
        <row r="14682">
          <cell r="B14682">
            <v>138.99722222222772</v>
          </cell>
        </row>
        <row r="14683">
          <cell r="B14683">
            <v>139.0041666666657</v>
          </cell>
        </row>
        <row r="14684">
          <cell r="B14684">
            <v>139.01111111111823</v>
          </cell>
        </row>
        <row r="14685">
          <cell r="B14685">
            <v>139.0180555555562</v>
          </cell>
        </row>
        <row r="14686">
          <cell r="B14686">
            <v>139.02500000000873</v>
          </cell>
        </row>
        <row r="14687">
          <cell r="B14687">
            <v>139.03194444444671</v>
          </cell>
        </row>
        <row r="14688">
          <cell r="B14688">
            <v>139.03888888889924</v>
          </cell>
        </row>
        <row r="14689">
          <cell r="B14689">
            <v>139.04583333333721</v>
          </cell>
        </row>
        <row r="14690">
          <cell r="B14690">
            <v>139.05277777778974</v>
          </cell>
        </row>
        <row r="14691">
          <cell r="B14691">
            <v>139.05972222222772</v>
          </cell>
        </row>
        <row r="14692">
          <cell r="B14692">
            <v>139.0666666666657</v>
          </cell>
        </row>
        <row r="14693">
          <cell r="B14693">
            <v>139.07361111111823</v>
          </cell>
        </row>
        <row r="14694">
          <cell r="B14694">
            <v>139.0805555555562</v>
          </cell>
        </row>
        <row r="14695">
          <cell r="B14695">
            <v>139.08750000000873</v>
          </cell>
        </row>
        <row r="14696">
          <cell r="B14696">
            <v>139.09444444444671</v>
          </cell>
        </row>
        <row r="14697">
          <cell r="B14697">
            <v>139.10138888889924</v>
          </cell>
        </row>
        <row r="14698">
          <cell r="B14698">
            <v>139.10833333333721</v>
          </cell>
        </row>
        <row r="14699">
          <cell r="B14699">
            <v>139.11527777778974</v>
          </cell>
        </row>
        <row r="14700">
          <cell r="B14700">
            <v>139.12222222222772</v>
          </cell>
        </row>
        <row r="14701">
          <cell r="B14701">
            <v>139.1291666666657</v>
          </cell>
        </row>
        <row r="14702">
          <cell r="B14702">
            <v>139.13611111111823</v>
          </cell>
        </row>
        <row r="14703">
          <cell r="B14703">
            <v>139.1430555555562</v>
          </cell>
        </row>
        <row r="14704">
          <cell r="B14704">
            <v>139.15000000000873</v>
          </cell>
        </row>
        <row r="14705">
          <cell r="B14705">
            <v>139.15694444444671</v>
          </cell>
        </row>
        <row r="14706">
          <cell r="B14706">
            <v>139.16388888889924</v>
          </cell>
        </row>
        <row r="14707">
          <cell r="B14707">
            <v>139.17083333333721</v>
          </cell>
        </row>
        <row r="14708">
          <cell r="B14708">
            <v>139.17777777778974</v>
          </cell>
        </row>
        <row r="14709">
          <cell r="B14709">
            <v>139.18472222222772</v>
          </cell>
        </row>
        <row r="14710">
          <cell r="B14710">
            <v>139.1916666666657</v>
          </cell>
        </row>
        <row r="14711">
          <cell r="B14711">
            <v>139.19861111111823</v>
          </cell>
        </row>
        <row r="14712">
          <cell r="B14712">
            <v>139.2055555555562</v>
          </cell>
        </row>
        <row r="14713">
          <cell r="B14713">
            <v>139.21250000000873</v>
          </cell>
        </row>
        <row r="14714">
          <cell r="B14714">
            <v>139.21944444444671</v>
          </cell>
        </row>
        <row r="14715">
          <cell r="B14715">
            <v>139.22638888889924</v>
          </cell>
        </row>
        <row r="14716">
          <cell r="B14716">
            <v>139.23333333333721</v>
          </cell>
        </row>
        <row r="14717">
          <cell r="B14717">
            <v>139.24027777778974</v>
          </cell>
        </row>
        <row r="14718">
          <cell r="B14718">
            <v>139.24722222222772</v>
          </cell>
        </row>
        <row r="14719">
          <cell r="B14719">
            <v>139.2541666666657</v>
          </cell>
        </row>
        <row r="14720">
          <cell r="B14720">
            <v>139.26111111111823</v>
          </cell>
        </row>
        <row r="14721">
          <cell r="B14721">
            <v>139.2680555555562</v>
          </cell>
        </row>
        <row r="14722">
          <cell r="B14722">
            <v>139.27500000000873</v>
          </cell>
        </row>
        <row r="14723">
          <cell r="B14723">
            <v>139.28194444444671</v>
          </cell>
        </row>
        <row r="14724">
          <cell r="B14724">
            <v>139.28888888889924</v>
          </cell>
        </row>
        <row r="14725">
          <cell r="B14725">
            <v>139.29583333333721</v>
          </cell>
        </row>
        <row r="14726">
          <cell r="B14726">
            <v>139.30277777778974</v>
          </cell>
        </row>
        <row r="14727">
          <cell r="B14727">
            <v>139.30972222222772</v>
          </cell>
        </row>
        <row r="14728">
          <cell r="B14728">
            <v>139.3166666666657</v>
          </cell>
        </row>
        <row r="14729">
          <cell r="B14729">
            <v>139.32361111111823</v>
          </cell>
        </row>
        <row r="14730">
          <cell r="B14730">
            <v>139.3305555555562</v>
          </cell>
        </row>
        <row r="14731">
          <cell r="B14731">
            <v>139.33750000000873</v>
          </cell>
        </row>
        <row r="14732">
          <cell r="B14732">
            <v>139.34444444444671</v>
          </cell>
        </row>
        <row r="14733">
          <cell r="B14733">
            <v>139.35138888889924</v>
          </cell>
        </row>
        <row r="14734">
          <cell r="B14734">
            <v>139.35833333333721</v>
          </cell>
        </row>
        <row r="14735">
          <cell r="B14735">
            <v>139.36527777778974</v>
          </cell>
        </row>
        <row r="14736">
          <cell r="B14736">
            <v>139.37222222222772</v>
          </cell>
        </row>
        <row r="14737">
          <cell r="B14737">
            <v>139.3791666666657</v>
          </cell>
        </row>
        <row r="14738">
          <cell r="B14738">
            <v>139.38611111111823</v>
          </cell>
        </row>
        <row r="14739">
          <cell r="B14739">
            <v>139.3930555555562</v>
          </cell>
        </row>
        <row r="14740">
          <cell r="B14740">
            <v>139.40000000000873</v>
          </cell>
        </row>
        <row r="14741">
          <cell r="B14741">
            <v>139.40694444444671</v>
          </cell>
        </row>
        <row r="14742">
          <cell r="B14742">
            <v>139.41388888889924</v>
          </cell>
        </row>
        <row r="14743">
          <cell r="B14743">
            <v>139.42083333333721</v>
          </cell>
        </row>
        <row r="14744">
          <cell r="B14744">
            <v>139.42777777778974</v>
          </cell>
        </row>
        <row r="14745">
          <cell r="B14745">
            <v>139.43472222222772</v>
          </cell>
        </row>
        <row r="14746">
          <cell r="B14746">
            <v>139.4416666666657</v>
          </cell>
        </row>
        <row r="14747">
          <cell r="B14747">
            <v>139.44861111111823</v>
          </cell>
        </row>
        <row r="14748">
          <cell r="B14748">
            <v>139.4555555555562</v>
          </cell>
        </row>
        <row r="14749">
          <cell r="B14749">
            <v>139.46250000000873</v>
          </cell>
        </row>
        <row r="14750">
          <cell r="B14750">
            <v>139.46944444444671</v>
          </cell>
        </row>
        <row r="14751">
          <cell r="B14751">
            <v>139.47638888889924</v>
          </cell>
        </row>
        <row r="14752">
          <cell r="B14752">
            <v>139.48333333333721</v>
          </cell>
        </row>
        <row r="14753">
          <cell r="B14753">
            <v>139.49027777778974</v>
          </cell>
        </row>
        <row r="14754">
          <cell r="B14754">
            <v>139.49722222222772</v>
          </cell>
        </row>
        <row r="14755">
          <cell r="B14755">
            <v>139.5041666666657</v>
          </cell>
        </row>
        <row r="14756">
          <cell r="B14756">
            <v>139.51111111111823</v>
          </cell>
        </row>
        <row r="14757">
          <cell r="B14757">
            <v>139.5180555555562</v>
          </cell>
        </row>
        <row r="14758">
          <cell r="B14758">
            <v>139.52500000000873</v>
          </cell>
        </row>
        <row r="14759">
          <cell r="B14759">
            <v>139.53194444444671</v>
          </cell>
        </row>
        <row r="14760">
          <cell r="B14760">
            <v>139.53888888889924</v>
          </cell>
        </row>
        <row r="14761">
          <cell r="B14761">
            <v>139.54583333333721</v>
          </cell>
        </row>
        <row r="14762">
          <cell r="B14762">
            <v>139.55277777778974</v>
          </cell>
        </row>
        <row r="14763">
          <cell r="B14763">
            <v>139.55972222222772</v>
          </cell>
        </row>
        <row r="14764">
          <cell r="B14764">
            <v>139.5666666666657</v>
          </cell>
        </row>
        <row r="14765">
          <cell r="B14765">
            <v>139.57361111111823</v>
          </cell>
        </row>
        <row r="14766">
          <cell r="B14766">
            <v>139.5805555555562</v>
          </cell>
        </row>
        <row r="14767">
          <cell r="B14767">
            <v>139.58750000000873</v>
          </cell>
        </row>
        <row r="14768">
          <cell r="B14768">
            <v>139.59444444444671</v>
          </cell>
        </row>
        <row r="14769">
          <cell r="B14769">
            <v>139.60138888889924</v>
          </cell>
        </row>
        <row r="14770">
          <cell r="B14770">
            <v>139.60833333333721</v>
          </cell>
        </row>
        <row r="14771">
          <cell r="B14771">
            <v>139.61527777778974</v>
          </cell>
        </row>
        <row r="14772">
          <cell r="B14772">
            <v>139.62222222222772</v>
          </cell>
        </row>
        <row r="14773">
          <cell r="B14773">
            <v>139.6291666666657</v>
          </cell>
        </row>
        <row r="14774">
          <cell r="B14774">
            <v>139.63611111111823</v>
          </cell>
        </row>
        <row r="14775">
          <cell r="B14775">
            <v>139.6430555555562</v>
          </cell>
        </row>
        <row r="14776">
          <cell r="B14776">
            <v>139.65000000000873</v>
          </cell>
        </row>
        <row r="14777">
          <cell r="B14777">
            <v>139.65694444444671</v>
          </cell>
        </row>
        <row r="14778">
          <cell r="B14778">
            <v>139.66388888889924</v>
          </cell>
        </row>
        <row r="14779">
          <cell r="B14779">
            <v>139.67083333333721</v>
          </cell>
        </row>
        <row r="14780">
          <cell r="B14780">
            <v>139.67777777778974</v>
          </cell>
        </row>
        <row r="14781">
          <cell r="B14781">
            <v>139.68472222222772</v>
          </cell>
        </row>
        <row r="14782">
          <cell r="B14782">
            <v>139.6916666666657</v>
          </cell>
        </row>
        <row r="14783">
          <cell r="B14783">
            <v>139.69861111111823</v>
          </cell>
        </row>
        <row r="14784">
          <cell r="B14784">
            <v>139.7055555555562</v>
          </cell>
        </row>
        <row r="14785">
          <cell r="B14785">
            <v>139.71250000000873</v>
          </cell>
        </row>
        <row r="14786">
          <cell r="B14786">
            <v>139.71944444444671</v>
          </cell>
        </row>
        <row r="14787">
          <cell r="B14787">
            <v>139.72638888889924</v>
          </cell>
        </row>
        <row r="14788">
          <cell r="B14788">
            <v>139.73333333333721</v>
          </cell>
        </row>
        <row r="14789">
          <cell r="B14789">
            <v>139.74027777778974</v>
          </cell>
        </row>
        <row r="14790">
          <cell r="B14790">
            <v>139.74722222222772</v>
          </cell>
        </row>
        <row r="14791">
          <cell r="B14791">
            <v>139.7541666666657</v>
          </cell>
        </row>
        <row r="14792">
          <cell r="B14792">
            <v>139.76111111111823</v>
          </cell>
        </row>
        <row r="14793">
          <cell r="B14793">
            <v>139.7680555555562</v>
          </cell>
        </row>
        <row r="14794">
          <cell r="B14794">
            <v>139.77500000000873</v>
          </cell>
        </row>
        <row r="14795">
          <cell r="B14795">
            <v>139.78194444444671</v>
          </cell>
        </row>
        <row r="14796">
          <cell r="B14796">
            <v>139.78888888889924</v>
          </cell>
        </row>
        <row r="14797">
          <cell r="B14797">
            <v>139.79583333333721</v>
          </cell>
        </row>
        <row r="14798">
          <cell r="B14798">
            <v>139.80277777778974</v>
          </cell>
        </row>
        <row r="14799">
          <cell r="B14799">
            <v>139.80972222222772</v>
          </cell>
        </row>
        <row r="14800">
          <cell r="B14800">
            <v>139.8166666666657</v>
          </cell>
        </row>
        <row r="14801">
          <cell r="B14801">
            <v>139.82361111111823</v>
          </cell>
        </row>
        <row r="14802">
          <cell r="B14802">
            <v>139.8305555555562</v>
          </cell>
        </row>
        <row r="14803">
          <cell r="B14803">
            <v>139.83750000000873</v>
          </cell>
        </row>
        <row r="14804">
          <cell r="B14804">
            <v>139.84444444444671</v>
          </cell>
        </row>
        <row r="14805">
          <cell r="B14805">
            <v>139.85138888889924</v>
          </cell>
        </row>
        <row r="14806">
          <cell r="B14806">
            <v>139.85833333333721</v>
          </cell>
        </row>
        <row r="14807">
          <cell r="B14807">
            <v>139.86527777778974</v>
          </cell>
        </row>
        <row r="14808">
          <cell r="B14808">
            <v>139.87222222222772</v>
          </cell>
        </row>
        <row r="14809">
          <cell r="B14809">
            <v>139.8791666666657</v>
          </cell>
        </row>
        <row r="14810">
          <cell r="B14810">
            <v>139.88611111111823</v>
          </cell>
        </row>
        <row r="14811">
          <cell r="B14811">
            <v>139.8930555555562</v>
          </cell>
        </row>
        <row r="14812">
          <cell r="B14812">
            <v>139.90000000000873</v>
          </cell>
        </row>
        <row r="14813">
          <cell r="B14813">
            <v>139.90694444444671</v>
          </cell>
        </row>
        <row r="14814">
          <cell r="B14814">
            <v>139.91388888889924</v>
          </cell>
        </row>
        <row r="14815">
          <cell r="B14815">
            <v>139.92083333333721</v>
          </cell>
        </row>
        <row r="14816">
          <cell r="B14816">
            <v>139.92777777778974</v>
          </cell>
        </row>
        <row r="14817">
          <cell r="B14817">
            <v>139.93472222222772</v>
          </cell>
        </row>
        <row r="14818">
          <cell r="B14818">
            <v>139.9416666666657</v>
          </cell>
        </row>
        <row r="14819">
          <cell r="B14819">
            <v>139.94861111111823</v>
          </cell>
        </row>
        <row r="14820">
          <cell r="B14820">
            <v>139.9555555555562</v>
          </cell>
        </row>
        <row r="14821">
          <cell r="B14821">
            <v>139.96250000000873</v>
          </cell>
        </row>
        <row r="14822">
          <cell r="B14822">
            <v>139.96944444444671</v>
          </cell>
        </row>
        <row r="14823">
          <cell r="B14823">
            <v>139.97638888889924</v>
          </cell>
        </row>
        <row r="14824">
          <cell r="B14824">
            <v>139.98333333333721</v>
          </cell>
        </row>
        <row r="14825">
          <cell r="B14825">
            <v>139.99027777778974</v>
          </cell>
        </row>
        <row r="14826">
          <cell r="B14826">
            <v>139.99722222222772</v>
          </cell>
        </row>
        <row r="14827">
          <cell r="B14827">
            <v>140.0041666666657</v>
          </cell>
        </row>
        <row r="14828">
          <cell r="B14828">
            <v>140.01111111111823</v>
          </cell>
        </row>
        <row r="14829">
          <cell r="B14829">
            <v>140.0180555555562</v>
          </cell>
        </row>
        <row r="14830">
          <cell r="B14830">
            <v>140.02500000000873</v>
          </cell>
        </row>
        <row r="14831">
          <cell r="B14831">
            <v>140.03194444444671</v>
          </cell>
        </row>
        <row r="14832">
          <cell r="B14832">
            <v>140.03888888889924</v>
          </cell>
        </row>
        <row r="14833">
          <cell r="B14833">
            <v>140.04583333333721</v>
          </cell>
        </row>
        <row r="14834">
          <cell r="B14834">
            <v>140.05277777778974</v>
          </cell>
        </row>
        <row r="14835">
          <cell r="B14835">
            <v>140.05972222222772</v>
          </cell>
        </row>
        <row r="14836">
          <cell r="B14836">
            <v>140.0666666666657</v>
          </cell>
        </row>
        <row r="14837">
          <cell r="B14837">
            <v>140.07361111111823</v>
          </cell>
        </row>
        <row r="14838">
          <cell r="B14838">
            <v>140.0805555555562</v>
          </cell>
        </row>
        <row r="14839">
          <cell r="B14839">
            <v>140.08750000000873</v>
          </cell>
        </row>
        <row r="14840">
          <cell r="B14840">
            <v>140.09444444444671</v>
          </cell>
        </row>
        <row r="14841">
          <cell r="B14841">
            <v>140.10138888889924</v>
          </cell>
        </row>
        <row r="14842">
          <cell r="B14842">
            <v>140.10833333333721</v>
          </cell>
        </row>
        <row r="14843">
          <cell r="B14843">
            <v>140.11527777778974</v>
          </cell>
        </row>
        <row r="14844">
          <cell r="B14844">
            <v>140.12222222222772</v>
          </cell>
        </row>
        <row r="14845">
          <cell r="B14845">
            <v>140.1291666666657</v>
          </cell>
        </row>
        <row r="14846">
          <cell r="B14846">
            <v>140.13611111111823</v>
          </cell>
        </row>
        <row r="14847">
          <cell r="B14847">
            <v>140.1430555555562</v>
          </cell>
        </row>
        <row r="14848">
          <cell r="B14848">
            <v>140.15000000000873</v>
          </cell>
        </row>
        <row r="14849">
          <cell r="B14849">
            <v>140.15694444444671</v>
          </cell>
        </row>
        <row r="14850">
          <cell r="B14850">
            <v>140.16388888889924</v>
          </cell>
        </row>
        <row r="14851">
          <cell r="B14851">
            <v>140.17083333333721</v>
          </cell>
        </row>
        <row r="14852">
          <cell r="B14852">
            <v>140.17777777778974</v>
          </cell>
        </row>
        <row r="14853">
          <cell r="B14853">
            <v>140.18472222222772</v>
          </cell>
        </row>
        <row r="14854">
          <cell r="B14854">
            <v>140.1916666666657</v>
          </cell>
        </row>
        <row r="14855">
          <cell r="B14855">
            <v>140.19861111111823</v>
          </cell>
        </row>
        <row r="14856">
          <cell r="B14856">
            <v>140.2055555555562</v>
          </cell>
        </row>
        <row r="14857">
          <cell r="B14857">
            <v>140.21250000000873</v>
          </cell>
        </row>
        <row r="14858">
          <cell r="B14858">
            <v>140.21944444444671</v>
          </cell>
        </row>
        <row r="14859">
          <cell r="B14859">
            <v>140.22638888889924</v>
          </cell>
        </row>
        <row r="14860">
          <cell r="B14860">
            <v>140.23333333333721</v>
          </cell>
        </row>
        <row r="14861">
          <cell r="B14861">
            <v>140.24027777778974</v>
          </cell>
        </row>
        <row r="14862">
          <cell r="B14862">
            <v>140.24722222222772</v>
          </cell>
        </row>
        <row r="14863">
          <cell r="B14863">
            <v>140.2541666666657</v>
          </cell>
        </row>
        <row r="14864">
          <cell r="B14864">
            <v>140.26111111111823</v>
          </cell>
        </row>
        <row r="14865">
          <cell r="B14865">
            <v>140.2680555555562</v>
          </cell>
        </row>
        <row r="14866">
          <cell r="B14866">
            <v>140.27500000000873</v>
          </cell>
        </row>
        <row r="14867">
          <cell r="B14867">
            <v>140.28194444444671</v>
          </cell>
        </row>
        <row r="14868">
          <cell r="B14868">
            <v>140.28888888889924</v>
          </cell>
        </row>
        <row r="14869">
          <cell r="B14869">
            <v>140.29583333333721</v>
          </cell>
        </row>
        <row r="14870">
          <cell r="B14870">
            <v>140.30277777778974</v>
          </cell>
        </row>
        <row r="14871">
          <cell r="B14871">
            <v>140.30972222222772</v>
          </cell>
        </row>
        <row r="14872">
          <cell r="B14872">
            <v>140.3166666666657</v>
          </cell>
        </row>
        <row r="14873">
          <cell r="B14873">
            <v>140.32361111111823</v>
          </cell>
        </row>
        <row r="14874">
          <cell r="B14874">
            <v>140.3305555555562</v>
          </cell>
        </row>
        <row r="14875">
          <cell r="B14875">
            <v>140.33750000000873</v>
          </cell>
        </row>
        <row r="14876">
          <cell r="B14876">
            <v>140.34444444444671</v>
          </cell>
        </row>
        <row r="14877">
          <cell r="B14877">
            <v>140.35138888889924</v>
          </cell>
        </row>
        <row r="14878">
          <cell r="B14878">
            <v>140.35833333333721</v>
          </cell>
        </row>
        <row r="14879">
          <cell r="B14879">
            <v>140.36527777778974</v>
          </cell>
        </row>
        <row r="14880">
          <cell r="B14880">
            <v>140.37222222222772</v>
          </cell>
        </row>
        <row r="14881">
          <cell r="B14881">
            <v>140.3791666666657</v>
          </cell>
        </row>
        <row r="14882">
          <cell r="B14882">
            <v>140.38611111111823</v>
          </cell>
        </row>
        <row r="14883">
          <cell r="B14883">
            <v>140.3930555555562</v>
          </cell>
        </row>
        <row r="14884">
          <cell r="B14884">
            <v>140.40000000000873</v>
          </cell>
        </row>
        <row r="14885">
          <cell r="B14885">
            <v>140.40694444444671</v>
          </cell>
        </row>
        <row r="14886">
          <cell r="B14886">
            <v>140.41388888889924</v>
          </cell>
        </row>
        <row r="14887">
          <cell r="B14887">
            <v>140.42083333333721</v>
          </cell>
        </row>
        <row r="14888">
          <cell r="B14888">
            <v>140.42777777778974</v>
          </cell>
        </row>
        <row r="14889">
          <cell r="B14889">
            <v>140.43472222222772</v>
          </cell>
        </row>
        <row r="14890">
          <cell r="B14890">
            <v>140.4416666666657</v>
          </cell>
        </row>
        <row r="14891">
          <cell r="B14891">
            <v>140.44861111111823</v>
          </cell>
        </row>
        <row r="14892">
          <cell r="B14892">
            <v>140.4555555555562</v>
          </cell>
        </row>
        <row r="14893">
          <cell r="B14893">
            <v>140.46250000000873</v>
          </cell>
        </row>
        <row r="14894">
          <cell r="B14894">
            <v>140.46944444444671</v>
          </cell>
        </row>
        <row r="14895">
          <cell r="B14895">
            <v>140.47638888889924</v>
          </cell>
        </row>
        <row r="14896">
          <cell r="B14896">
            <v>140.48333333333721</v>
          </cell>
        </row>
        <row r="14897">
          <cell r="B14897">
            <v>140.49027777778974</v>
          </cell>
        </row>
        <row r="14898">
          <cell r="B14898">
            <v>140.49722222222772</v>
          </cell>
        </row>
        <row r="14899">
          <cell r="B14899">
            <v>140.5041666666657</v>
          </cell>
        </row>
        <row r="14900">
          <cell r="B14900">
            <v>140.51111111111823</v>
          </cell>
        </row>
        <row r="14901">
          <cell r="B14901">
            <v>140.5180555555562</v>
          </cell>
        </row>
        <row r="14902">
          <cell r="B14902">
            <v>140.52500000000873</v>
          </cell>
        </row>
        <row r="14903">
          <cell r="B14903">
            <v>140.53194444444671</v>
          </cell>
        </row>
        <row r="14904">
          <cell r="B14904">
            <v>140.53888888889924</v>
          </cell>
        </row>
        <row r="14905">
          <cell r="B14905">
            <v>140.54583333333721</v>
          </cell>
        </row>
        <row r="14906">
          <cell r="B14906">
            <v>140.55277777778974</v>
          </cell>
        </row>
        <row r="14907">
          <cell r="B14907">
            <v>140.55972222222772</v>
          </cell>
        </row>
        <row r="14908">
          <cell r="B14908">
            <v>140.5666666666657</v>
          </cell>
        </row>
        <row r="14909">
          <cell r="B14909">
            <v>140.57361111111823</v>
          </cell>
        </row>
        <row r="14910">
          <cell r="B14910">
            <v>140.5805555555562</v>
          </cell>
        </row>
        <row r="14911">
          <cell r="B14911">
            <v>140.58750000000873</v>
          </cell>
        </row>
        <row r="14912">
          <cell r="B14912">
            <v>140.59444444444671</v>
          </cell>
        </row>
        <row r="14913">
          <cell r="B14913">
            <v>140.60138888889924</v>
          </cell>
        </row>
        <row r="14914">
          <cell r="B14914">
            <v>140.60833333333721</v>
          </cell>
        </row>
        <row r="14915">
          <cell r="B14915">
            <v>140.61527777778974</v>
          </cell>
        </row>
        <row r="14916">
          <cell r="B14916">
            <v>140.62222222222772</v>
          </cell>
        </row>
        <row r="14917">
          <cell r="B14917">
            <v>140.6291666666657</v>
          </cell>
        </row>
        <row r="14918">
          <cell r="B14918">
            <v>140.63611111111823</v>
          </cell>
        </row>
        <row r="14919">
          <cell r="B14919">
            <v>140.6430555555562</v>
          </cell>
        </row>
        <row r="14920">
          <cell r="B14920">
            <v>140.65000000000873</v>
          </cell>
        </row>
        <row r="14921">
          <cell r="B14921">
            <v>140.65694444444671</v>
          </cell>
        </row>
        <row r="14922">
          <cell r="B14922">
            <v>140.66388888889924</v>
          </cell>
        </row>
        <row r="14923">
          <cell r="B14923">
            <v>140.67083333333721</v>
          </cell>
        </row>
        <row r="14924">
          <cell r="B14924">
            <v>140.67777777778974</v>
          </cell>
        </row>
        <row r="14925">
          <cell r="B14925">
            <v>140.68472222222772</v>
          </cell>
        </row>
        <row r="14926">
          <cell r="B14926">
            <v>140.6916666666657</v>
          </cell>
        </row>
        <row r="14927">
          <cell r="B14927">
            <v>140.69861111111823</v>
          </cell>
        </row>
        <row r="14928">
          <cell r="B14928">
            <v>140.7055555555562</v>
          </cell>
        </row>
        <row r="14929">
          <cell r="B14929">
            <v>140.71250000000873</v>
          </cell>
        </row>
        <row r="14930">
          <cell r="B14930">
            <v>140.71944444444671</v>
          </cell>
        </row>
        <row r="14931">
          <cell r="B14931">
            <v>140.72638888889924</v>
          </cell>
        </row>
        <row r="14932">
          <cell r="B14932">
            <v>140.73333333333721</v>
          </cell>
        </row>
        <row r="14933">
          <cell r="B14933">
            <v>140.74027777778974</v>
          </cell>
        </row>
        <row r="14934">
          <cell r="B14934">
            <v>140.74722222222772</v>
          </cell>
        </row>
        <row r="14935">
          <cell r="B14935">
            <v>140.7541666666657</v>
          </cell>
        </row>
        <row r="14936">
          <cell r="B14936">
            <v>140.76111111111823</v>
          </cell>
        </row>
        <row r="14937">
          <cell r="B14937">
            <v>140.7680555555562</v>
          </cell>
        </row>
        <row r="14938">
          <cell r="B14938">
            <v>140.77500000000873</v>
          </cell>
        </row>
        <row r="14939">
          <cell r="B14939">
            <v>140.78194444444671</v>
          </cell>
        </row>
        <row r="14940">
          <cell r="B14940">
            <v>140.78888888889924</v>
          </cell>
        </row>
        <row r="14941">
          <cell r="B14941">
            <v>140.79583333333721</v>
          </cell>
        </row>
        <row r="14942">
          <cell r="B14942">
            <v>140.80277777778974</v>
          </cell>
        </row>
        <row r="14943">
          <cell r="B14943">
            <v>140.80972222222772</v>
          </cell>
        </row>
        <row r="14944">
          <cell r="B14944">
            <v>140.8166666666657</v>
          </cell>
        </row>
        <row r="14945">
          <cell r="B14945">
            <v>140.82361111111823</v>
          </cell>
        </row>
        <row r="14946">
          <cell r="B14946">
            <v>140.8305555555562</v>
          </cell>
        </row>
        <row r="14947">
          <cell r="B14947">
            <v>140.83750000000873</v>
          </cell>
        </row>
        <row r="14948">
          <cell r="B14948">
            <v>140.84444444444671</v>
          </cell>
        </row>
        <row r="14949">
          <cell r="B14949">
            <v>140.85138888889924</v>
          </cell>
        </row>
        <row r="14950">
          <cell r="B14950">
            <v>140.85833333333721</v>
          </cell>
        </row>
        <row r="14951">
          <cell r="B14951">
            <v>140.86527777778974</v>
          </cell>
        </row>
        <row r="14952">
          <cell r="B14952">
            <v>140.87222222222772</v>
          </cell>
        </row>
        <row r="14953">
          <cell r="B14953">
            <v>140.8791666666657</v>
          </cell>
        </row>
        <row r="14954">
          <cell r="B14954">
            <v>140.88611111111823</v>
          </cell>
        </row>
        <row r="14955">
          <cell r="B14955">
            <v>140.8930555555562</v>
          </cell>
        </row>
        <row r="14956">
          <cell r="B14956">
            <v>140.90000000000873</v>
          </cell>
        </row>
        <row r="14957">
          <cell r="B14957">
            <v>140.90694444444671</v>
          </cell>
        </row>
        <row r="14958">
          <cell r="B14958">
            <v>140.91388888889924</v>
          </cell>
        </row>
        <row r="14959">
          <cell r="B14959">
            <v>140.92083333333721</v>
          </cell>
        </row>
        <row r="14960">
          <cell r="B14960">
            <v>140.92777777778974</v>
          </cell>
        </row>
        <row r="14961">
          <cell r="B14961">
            <v>140.93472222222772</v>
          </cell>
        </row>
        <row r="14962">
          <cell r="B14962">
            <v>140.9416666666657</v>
          </cell>
        </row>
        <row r="14963">
          <cell r="B14963">
            <v>140.94861111111823</v>
          </cell>
        </row>
        <row r="14964">
          <cell r="B14964">
            <v>140.9555555555562</v>
          </cell>
        </row>
        <row r="14965">
          <cell r="B14965">
            <v>140.96250000000873</v>
          </cell>
        </row>
        <row r="14966">
          <cell r="B14966">
            <v>140.96944444444671</v>
          </cell>
        </row>
        <row r="14967">
          <cell r="B14967">
            <v>140.97638888889924</v>
          </cell>
        </row>
        <row r="14968">
          <cell r="B14968">
            <v>140.98333333333721</v>
          </cell>
        </row>
        <row r="14969">
          <cell r="B14969">
            <v>140.99027777778974</v>
          </cell>
        </row>
        <row r="14970">
          <cell r="B14970">
            <v>140.99722222222772</v>
          </cell>
        </row>
        <row r="14971">
          <cell r="B14971">
            <v>141.0041666666657</v>
          </cell>
        </row>
        <row r="14972">
          <cell r="B14972">
            <v>141.01111111111823</v>
          </cell>
        </row>
        <row r="14973">
          <cell r="B14973">
            <v>141.0180555555562</v>
          </cell>
        </row>
        <row r="14974">
          <cell r="B14974">
            <v>141.02500000000873</v>
          </cell>
        </row>
        <row r="14975">
          <cell r="B14975">
            <v>141.03194444444671</v>
          </cell>
        </row>
        <row r="14976">
          <cell r="B14976">
            <v>141.03888888889924</v>
          </cell>
        </row>
        <row r="14977">
          <cell r="B14977">
            <v>141.04583333333721</v>
          </cell>
        </row>
        <row r="14978">
          <cell r="B14978">
            <v>141.05277777778974</v>
          </cell>
        </row>
        <row r="14979">
          <cell r="B14979">
            <v>141.05972222222772</v>
          </cell>
        </row>
        <row r="14980">
          <cell r="B14980">
            <v>141.0666666666657</v>
          </cell>
        </row>
        <row r="14981">
          <cell r="B14981">
            <v>141.07361111111823</v>
          </cell>
        </row>
        <row r="14982">
          <cell r="B14982">
            <v>141.0805555555562</v>
          </cell>
        </row>
        <row r="14983">
          <cell r="B14983">
            <v>141.08750000000873</v>
          </cell>
        </row>
        <row r="14984">
          <cell r="B14984">
            <v>141.09444444444671</v>
          </cell>
        </row>
        <row r="14985">
          <cell r="B14985">
            <v>141.10138888889924</v>
          </cell>
        </row>
        <row r="14986">
          <cell r="B14986">
            <v>141.10833333333721</v>
          </cell>
        </row>
        <row r="14987">
          <cell r="B14987">
            <v>141.11527777778974</v>
          </cell>
        </row>
        <row r="14988">
          <cell r="B14988">
            <v>141.12222222222772</v>
          </cell>
        </row>
        <row r="14989">
          <cell r="B14989">
            <v>141.1291666666657</v>
          </cell>
        </row>
        <row r="14990">
          <cell r="B14990">
            <v>141.13611111111823</v>
          </cell>
        </row>
        <row r="14991">
          <cell r="B14991">
            <v>141.1430555555562</v>
          </cell>
        </row>
        <row r="14992">
          <cell r="B14992">
            <v>141.15000000000873</v>
          </cell>
        </row>
        <row r="14993">
          <cell r="B14993">
            <v>141.15694444444671</v>
          </cell>
        </row>
        <row r="14994">
          <cell r="B14994">
            <v>141.16388888889924</v>
          </cell>
        </row>
        <row r="14995">
          <cell r="B14995">
            <v>141.17083333333721</v>
          </cell>
        </row>
        <row r="14996">
          <cell r="B14996">
            <v>141.17777777778974</v>
          </cell>
        </row>
        <row r="14997">
          <cell r="B14997">
            <v>141.18472222222772</v>
          </cell>
        </row>
        <row r="14998">
          <cell r="B14998">
            <v>141.1916666666657</v>
          </cell>
        </row>
        <row r="14999">
          <cell r="B14999">
            <v>141.19861111111823</v>
          </cell>
        </row>
        <row r="15000">
          <cell r="B15000">
            <v>141.2055555555562</v>
          </cell>
        </row>
        <row r="15001">
          <cell r="B15001">
            <v>141.21250000000873</v>
          </cell>
        </row>
        <row r="15002">
          <cell r="B15002">
            <v>141.21944444444671</v>
          </cell>
        </row>
        <row r="15003">
          <cell r="B15003">
            <v>141.22638888889924</v>
          </cell>
        </row>
        <row r="15004">
          <cell r="B15004">
            <v>141.23333333333721</v>
          </cell>
        </row>
        <row r="15005">
          <cell r="B15005">
            <v>141.24027777778974</v>
          </cell>
        </row>
        <row r="15006">
          <cell r="B15006">
            <v>141.24722222222772</v>
          </cell>
        </row>
        <row r="15007">
          <cell r="B15007">
            <v>141.2541666666657</v>
          </cell>
        </row>
        <row r="15008">
          <cell r="B15008">
            <v>141.26111111111823</v>
          </cell>
        </row>
        <row r="15009">
          <cell r="B15009">
            <v>141.2680555555562</v>
          </cell>
        </row>
        <row r="15010">
          <cell r="B15010">
            <v>141.27500000000873</v>
          </cell>
        </row>
        <row r="15011">
          <cell r="B15011">
            <v>141.28194444444671</v>
          </cell>
        </row>
        <row r="15012">
          <cell r="B15012">
            <v>141.28888888889924</v>
          </cell>
        </row>
        <row r="15013">
          <cell r="B15013">
            <v>141.29583333333721</v>
          </cell>
        </row>
        <row r="15014">
          <cell r="B15014">
            <v>141.30277777778974</v>
          </cell>
        </row>
        <row r="15015">
          <cell r="B15015">
            <v>141.30972222222772</v>
          </cell>
        </row>
        <row r="15016">
          <cell r="B15016">
            <v>141.3166666666657</v>
          </cell>
        </row>
        <row r="15017">
          <cell r="B15017">
            <v>141.32361111111823</v>
          </cell>
        </row>
        <row r="15018">
          <cell r="B15018">
            <v>141.3305555555562</v>
          </cell>
        </row>
        <row r="15019">
          <cell r="B15019">
            <v>141.33750000000873</v>
          </cell>
        </row>
        <row r="15020">
          <cell r="B15020">
            <v>141.34444444444671</v>
          </cell>
        </row>
        <row r="15021">
          <cell r="B15021">
            <v>141.35138888889924</v>
          </cell>
        </row>
        <row r="15022">
          <cell r="B15022">
            <v>141.35833333333721</v>
          </cell>
        </row>
        <row r="15023">
          <cell r="B15023">
            <v>141.36527777778974</v>
          </cell>
        </row>
        <row r="15024">
          <cell r="B15024">
            <v>141.37222222222772</v>
          </cell>
        </row>
        <row r="15025">
          <cell r="B15025">
            <v>141.3791666666657</v>
          </cell>
        </row>
        <row r="15026">
          <cell r="B15026">
            <v>141.38611111111823</v>
          </cell>
        </row>
        <row r="15027">
          <cell r="B15027">
            <v>141.3930555555562</v>
          </cell>
        </row>
        <row r="15028">
          <cell r="B15028">
            <v>141.40000000000873</v>
          </cell>
        </row>
        <row r="15029">
          <cell r="B15029">
            <v>141.40694444444671</v>
          </cell>
        </row>
        <row r="15030">
          <cell r="B15030">
            <v>141.41388888889924</v>
          </cell>
        </row>
        <row r="15031">
          <cell r="B15031">
            <v>141.42083333333721</v>
          </cell>
        </row>
        <row r="15032">
          <cell r="B15032">
            <v>141.42777777778974</v>
          </cell>
        </row>
        <row r="15033">
          <cell r="B15033">
            <v>141.43472222222772</v>
          </cell>
        </row>
        <row r="15034">
          <cell r="B15034">
            <v>141.4416666666657</v>
          </cell>
        </row>
        <row r="15035">
          <cell r="B15035">
            <v>141.44861111111823</v>
          </cell>
        </row>
        <row r="15036">
          <cell r="B15036">
            <v>141.4555555555562</v>
          </cell>
        </row>
        <row r="15037">
          <cell r="B15037">
            <v>141.46250000000873</v>
          </cell>
        </row>
        <row r="15038">
          <cell r="B15038">
            <v>141.46944444444671</v>
          </cell>
        </row>
        <row r="15039">
          <cell r="B15039">
            <v>141.47638888889924</v>
          </cell>
        </row>
        <row r="15040">
          <cell r="B15040">
            <v>141.48333333333721</v>
          </cell>
        </row>
        <row r="15041">
          <cell r="B15041">
            <v>141.49027777778974</v>
          </cell>
        </row>
        <row r="15042">
          <cell r="B15042">
            <v>141.49722222222772</v>
          </cell>
        </row>
        <row r="15043">
          <cell r="B15043">
            <v>141.5041666666657</v>
          </cell>
        </row>
        <row r="15044">
          <cell r="B15044">
            <v>141.51111111111823</v>
          </cell>
        </row>
        <row r="15045">
          <cell r="B15045">
            <v>141.5180555555562</v>
          </cell>
        </row>
        <row r="15046">
          <cell r="B15046">
            <v>141.52500000000873</v>
          </cell>
        </row>
        <row r="15047">
          <cell r="B15047">
            <v>141.53194444444671</v>
          </cell>
        </row>
        <row r="15048">
          <cell r="B15048">
            <v>141.53888888889924</v>
          </cell>
        </row>
        <row r="15049">
          <cell r="B15049">
            <v>141.54583333333721</v>
          </cell>
        </row>
        <row r="15050">
          <cell r="B15050">
            <v>141.55277777778974</v>
          </cell>
        </row>
        <row r="15051">
          <cell r="B15051">
            <v>141.55972222222772</v>
          </cell>
        </row>
        <row r="15052">
          <cell r="B15052">
            <v>141.5666666666657</v>
          </cell>
        </row>
        <row r="15053">
          <cell r="B15053">
            <v>141.57361111111823</v>
          </cell>
        </row>
        <row r="15054">
          <cell r="B15054">
            <v>141.5805555555562</v>
          </cell>
        </row>
        <row r="15055">
          <cell r="B15055">
            <v>141.58750000000873</v>
          </cell>
        </row>
        <row r="15056">
          <cell r="B15056">
            <v>141.59444444444671</v>
          </cell>
        </row>
        <row r="15057">
          <cell r="B15057">
            <v>141.60138888889924</v>
          </cell>
        </row>
        <row r="15058">
          <cell r="B15058">
            <v>141.60833333333721</v>
          </cell>
        </row>
        <row r="15059">
          <cell r="B15059">
            <v>141.61527777778974</v>
          </cell>
        </row>
        <row r="15060">
          <cell r="B15060">
            <v>141.62222222222772</v>
          </cell>
        </row>
        <row r="15061">
          <cell r="B15061">
            <v>141.6291666666657</v>
          </cell>
        </row>
        <row r="15062">
          <cell r="B15062">
            <v>141.63611111111823</v>
          </cell>
        </row>
        <row r="15063">
          <cell r="B15063">
            <v>141.6430555555562</v>
          </cell>
        </row>
        <row r="15064">
          <cell r="B15064">
            <v>141.65000000000873</v>
          </cell>
        </row>
        <row r="15065">
          <cell r="B15065">
            <v>141.65694444444671</v>
          </cell>
        </row>
        <row r="15066">
          <cell r="B15066">
            <v>141.66388888889924</v>
          </cell>
        </row>
        <row r="15067">
          <cell r="B15067">
            <v>141.67083333333721</v>
          </cell>
        </row>
        <row r="15068">
          <cell r="B15068">
            <v>141.67777777778974</v>
          </cell>
        </row>
        <row r="15069">
          <cell r="B15069">
            <v>141.68472222222772</v>
          </cell>
        </row>
        <row r="15070">
          <cell r="B15070">
            <v>141.6916666666657</v>
          </cell>
        </row>
        <row r="15071">
          <cell r="B15071">
            <v>141.69861111111823</v>
          </cell>
        </row>
        <row r="15072">
          <cell r="B15072">
            <v>141.7055555555562</v>
          </cell>
        </row>
        <row r="15073">
          <cell r="B15073">
            <v>141.71250000000873</v>
          </cell>
        </row>
        <row r="15074">
          <cell r="B15074">
            <v>141.71944444444671</v>
          </cell>
        </row>
        <row r="15075">
          <cell r="B15075">
            <v>141.72638888889924</v>
          </cell>
        </row>
        <row r="15076">
          <cell r="B15076">
            <v>141.73333333333721</v>
          </cell>
        </row>
        <row r="15077">
          <cell r="B15077">
            <v>141.74027777778974</v>
          </cell>
        </row>
        <row r="15078">
          <cell r="B15078">
            <v>141.74722222222772</v>
          </cell>
        </row>
        <row r="15079">
          <cell r="B15079">
            <v>141.7541666666657</v>
          </cell>
        </row>
        <row r="15080">
          <cell r="B15080">
            <v>141.76111111111823</v>
          </cell>
        </row>
        <row r="15081">
          <cell r="B15081">
            <v>141.7680555555562</v>
          </cell>
        </row>
        <row r="15082">
          <cell r="B15082">
            <v>141.77500000000873</v>
          </cell>
        </row>
        <row r="15083">
          <cell r="B15083">
            <v>141.78194444444671</v>
          </cell>
        </row>
        <row r="15084">
          <cell r="B15084">
            <v>141.78888888889924</v>
          </cell>
        </row>
        <row r="15085">
          <cell r="B15085">
            <v>141.79583333333721</v>
          </cell>
        </row>
        <row r="15086">
          <cell r="B15086">
            <v>141.80277777778974</v>
          </cell>
        </row>
        <row r="15087">
          <cell r="B15087">
            <v>141.80972222222772</v>
          </cell>
        </row>
        <row r="15088">
          <cell r="B15088">
            <v>141.8166666666657</v>
          </cell>
        </row>
        <row r="15089">
          <cell r="B15089">
            <v>141.82361111111823</v>
          </cell>
        </row>
        <row r="15090">
          <cell r="B15090">
            <v>141.8305555555562</v>
          </cell>
        </row>
        <row r="15091">
          <cell r="B15091">
            <v>141.83750000000873</v>
          </cell>
        </row>
        <row r="15092">
          <cell r="B15092">
            <v>141.84444444444671</v>
          </cell>
        </row>
        <row r="15093">
          <cell r="B15093">
            <v>141.85138888889924</v>
          </cell>
        </row>
        <row r="15094">
          <cell r="B15094">
            <v>141.85833333333721</v>
          </cell>
        </row>
        <row r="15095">
          <cell r="B15095">
            <v>141.86527777778974</v>
          </cell>
        </row>
        <row r="15096">
          <cell r="B15096">
            <v>141.87222222222772</v>
          </cell>
        </row>
        <row r="15097">
          <cell r="B15097">
            <v>141.8791666666657</v>
          </cell>
        </row>
        <row r="15098">
          <cell r="B15098">
            <v>141.88611111111823</v>
          </cell>
        </row>
        <row r="15099">
          <cell r="B15099">
            <v>141.8930555555562</v>
          </cell>
        </row>
        <row r="15100">
          <cell r="B15100">
            <v>141.90000000000873</v>
          </cell>
        </row>
        <row r="15101">
          <cell r="B15101">
            <v>141.90694444444671</v>
          </cell>
        </row>
        <row r="15102">
          <cell r="B15102">
            <v>141.91388888889924</v>
          </cell>
        </row>
        <row r="15103">
          <cell r="B15103">
            <v>141.92083333333721</v>
          </cell>
        </row>
        <row r="15104">
          <cell r="B15104">
            <v>141.92777777778974</v>
          </cell>
        </row>
        <row r="15105">
          <cell r="B15105">
            <v>141.93472222222772</v>
          </cell>
        </row>
        <row r="15106">
          <cell r="B15106">
            <v>141.9416666666657</v>
          </cell>
        </row>
        <row r="15107">
          <cell r="B15107">
            <v>141.94861111111823</v>
          </cell>
        </row>
        <row r="15108">
          <cell r="B15108">
            <v>141.9555555555562</v>
          </cell>
        </row>
        <row r="15109">
          <cell r="B15109">
            <v>141.96250000000873</v>
          </cell>
        </row>
        <row r="15110">
          <cell r="B15110">
            <v>141.96944444444671</v>
          </cell>
        </row>
        <row r="15111">
          <cell r="B15111">
            <v>141.97638888889924</v>
          </cell>
        </row>
        <row r="15112">
          <cell r="B15112">
            <v>141.98333333333721</v>
          </cell>
        </row>
        <row r="15113">
          <cell r="B15113">
            <v>141.99027777778974</v>
          </cell>
        </row>
        <row r="15114">
          <cell r="B15114">
            <v>141.99722222222772</v>
          </cell>
        </row>
        <row r="15115">
          <cell r="B15115">
            <v>142.0041666666657</v>
          </cell>
        </row>
        <row r="15116">
          <cell r="B15116">
            <v>142.01111111111823</v>
          </cell>
        </row>
        <row r="15117">
          <cell r="B15117">
            <v>142.0180555555562</v>
          </cell>
        </row>
        <row r="15118">
          <cell r="B15118">
            <v>142.02500000000873</v>
          </cell>
        </row>
        <row r="15119">
          <cell r="B15119">
            <v>142.03194444444671</v>
          </cell>
        </row>
        <row r="15120">
          <cell r="B15120">
            <v>142.03888888889924</v>
          </cell>
        </row>
        <row r="15121">
          <cell r="B15121">
            <v>142.04583333333721</v>
          </cell>
        </row>
        <row r="15122">
          <cell r="B15122">
            <v>142.05277777778974</v>
          </cell>
        </row>
        <row r="15123">
          <cell r="B15123">
            <v>142.05972222222772</v>
          </cell>
        </row>
        <row r="15124">
          <cell r="B15124">
            <v>142.0666666666657</v>
          </cell>
        </row>
        <row r="15125">
          <cell r="B15125">
            <v>142.07361111111823</v>
          </cell>
        </row>
        <row r="15126">
          <cell r="B15126">
            <v>142.0805555555562</v>
          </cell>
        </row>
        <row r="15127">
          <cell r="B15127">
            <v>142.08750000000873</v>
          </cell>
        </row>
        <row r="15128">
          <cell r="B15128">
            <v>142.09444444444671</v>
          </cell>
        </row>
        <row r="15129">
          <cell r="B15129">
            <v>142.10138888889924</v>
          </cell>
        </row>
        <row r="15130">
          <cell r="B15130">
            <v>142.10833333333721</v>
          </cell>
        </row>
        <row r="15131">
          <cell r="B15131">
            <v>142.11527777778974</v>
          </cell>
        </row>
        <row r="15132">
          <cell r="B15132">
            <v>142.12222222222772</v>
          </cell>
        </row>
        <row r="15133">
          <cell r="B15133">
            <v>142.1291666666657</v>
          </cell>
        </row>
        <row r="15134">
          <cell r="B15134">
            <v>142.13611111111823</v>
          </cell>
        </row>
        <row r="15135">
          <cell r="B15135">
            <v>142.1430555555562</v>
          </cell>
        </row>
        <row r="15136">
          <cell r="B15136">
            <v>142.15000000000873</v>
          </cell>
        </row>
        <row r="15137">
          <cell r="B15137">
            <v>142.15694444444671</v>
          </cell>
        </row>
        <row r="15138">
          <cell r="B15138">
            <v>142.16388888889924</v>
          </cell>
        </row>
        <row r="15139">
          <cell r="B15139">
            <v>142.17083333333721</v>
          </cell>
        </row>
        <row r="15140">
          <cell r="B15140">
            <v>142.17777777778974</v>
          </cell>
        </row>
        <row r="15141">
          <cell r="B15141">
            <v>142.18472222222772</v>
          </cell>
        </row>
        <row r="15142">
          <cell r="B15142">
            <v>142.1916666666657</v>
          </cell>
        </row>
        <row r="15143">
          <cell r="B15143">
            <v>142.19861111111823</v>
          </cell>
        </row>
        <row r="15144">
          <cell r="B15144">
            <v>142.2055555555562</v>
          </cell>
        </row>
        <row r="15145">
          <cell r="B15145">
            <v>142.21250000000873</v>
          </cell>
        </row>
        <row r="15146">
          <cell r="B15146">
            <v>142.21944444444671</v>
          </cell>
        </row>
        <row r="15147">
          <cell r="B15147">
            <v>142.22638888889924</v>
          </cell>
        </row>
        <row r="15148">
          <cell r="B15148">
            <v>142.23333333333721</v>
          </cell>
        </row>
        <row r="15149">
          <cell r="B15149">
            <v>142.24027777778974</v>
          </cell>
        </row>
        <row r="15150">
          <cell r="B15150">
            <v>142.24722222222772</v>
          </cell>
        </row>
        <row r="15151">
          <cell r="B15151">
            <v>142.2541666666657</v>
          </cell>
        </row>
        <row r="15152">
          <cell r="B15152">
            <v>142.26111111111823</v>
          </cell>
        </row>
        <row r="15153">
          <cell r="B15153">
            <v>142.2680555555562</v>
          </cell>
        </row>
        <row r="15154">
          <cell r="B15154">
            <v>142.27500000000873</v>
          </cell>
        </row>
        <row r="15155">
          <cell r="B15155">
            <v>142.28194444444671</v>
          </cell>
        </row>
        <row r="15156">
          <cell r="B15156">
            <v>142.28888888889924</v>
          </cell>
        </row>
        <row r="15157">
          <cell r="B15157">
            <v>142.29583333333721</v>
          </cell>
        </row>
        <row r="15158">
          <cell r="B15158">
            <v>142.30277777778974</v>
          </cell>
        </row>
        <row r="15159">
          <cell r="B15159">
            <v>142.30972222222772</v>
          </cell>
        </row>
        <row r="15160">
          <cell r="B15160">
            <v>142.3166666666657</v>
          </cell>
        </row>
        <row r="15161">
          <cell r="B15161">
            <v>142.32361111111823</v>
          </cell>
        </row>
        <row r="15162">
          <cell r="B15162">
            <v>142.3305555555562</v>
          </cell>
        </row>
        <row r="15163">
          <cell r="B15163">
            <v>142.33750000000873</v>
          </cell>
        </row>
        <row r="15164">
          <cell r="B15164">
            <v>142.34444444444671</v>
          </cell>
        </row>
        <row r="15165">
          <cell r="B15165">
            <v>142.35138888889924</v>
          </cell>
        </row>
        <row r="15166">
          <cell r="B15166">
            <v>142.35833333333721</v>
          </cell>
        </row>
        <row r="15167">
          <cell r="B15167">
            <v>142.36527777778974</v>
          </cell>
        </row>
        <row r="15168">
          <cell r="B15168">
            <v>142.37222222222772</v>
          </cell>
        </row>
        <row r="15169">
          <cell r="B15169">
            <v>142.3791666666657</v>
          </cell>
        </row>
        <row r="15170">
          <cell r="B15170">
            <v>142.38611111111823</v>
          </cell>
        </row>
        <row r="15171">
          <cell r="B15171">
            <v>142.3930555555562</v>
          </cell>
        </row>
        <row r="15172">
          <cell r="B15172">
            <v>142.40000000000873</v>
          </cell>
        </row>
        <row r="15173">
          <cell r="B15173">
            <v>142.40694444444671</v>
          </cell>
        </row>
        <row r="15174">
          <cell r="B15174">
            <v>142.41388888889924</v>
          </cell>
        </row>
        <row r="15175">
          <cell r="B15175">
            <v>142.42083333333721</v>
          </cell>
        </row>
        <row r="15176">
          <cell r="B15176">
            <v>142.42777777778974</v>
          </cell>
        </row>
        <row r="15177">
          <cell r="B15177">
            <v>142.43472222222772</v>
          </cell>
        </row>
        <row r="15178">
          <cell r="B15178">
            <v>142.4416666666657</v>
          </cell>
        </row>
        <row r="15179">
          <cell r="B15179">
            <v>142.44861111111823</v>
          </cell>
        </row>
        <row r="15180">
          <cell r="B15180">
            <v>142.4555555555562</v>
          </cell>
        </row>
        <row r="15181">
          <cell r="B15181">
            <v>142.46250000000873</v>
          </cell>
        </row>
        <row r="15182">
          <cell r="B15182">
            <v>142.46944444444671</v>
          </cell>
        </row>
        <row r="15183">
          <cell r="B15183">
            <v>142.47638888889924</v>
          </cell>
        </row>
        <row r="15184">
          <cell r="B15184">
            <v>142.48333333333721</v>
          </cell>
        </row>
        <row r="15185">
          <cell r="B15185">
            <v>142.49027777778974</v>
          </cell>
        </row>
        <row r="15186">
          <cell r="B15186">
            <v>142.49722222222772</v>
          </cell>
        </row>
        <row r="15187">
          <cell r="B15187">
            <v>142.5041666666657</v>
          </cell>
        </row>
        <row r="15188">
          <cell r="B15188">
            <v>142.51111111111823</v>
          </cell>
        </row>
        <row r="15189">
          <cell r="B15189">
            <v>142.5180555555562</v>
          </cell>
        </row>
        <row r="15190">
          <cell r="B15190">
            <v>142.52500000000873</v>
          </cell>
        </row>
        <row r="15191">
          <cell r="B15191">
            <v>142.53194444444671</v>
          </cell>
        </row>
        <row r="15192">
          <cell r="B15192">
            <v>142.53888888889924</v>
          </cell>
        </row>
        <row r="15193">
          <cell r="B15193">
            <v>142.54583333333721</v>
          </cell>
        </row>
        <row r="15194">
          <cell r="B15194">
            <v>142.55277777778974</v>
          </cell>
        </row>
        <row r="15195">
          <cell r="B15195">
            <v>142.55972222222772</v>
          </cell>
        </row>
        <row r="15196">
          <cell r="B15196">
            <v>142.5666666666657</v>
          </cell>
        </row>
        <row r="15197">
          <cell r="B15197">
            <v>142.57361111111823</v>
          </cell>
        </row>
        <row r="15198">
          <cell r="B15198">
            <v>142.5805555555562</v>
          </cell>
        </row>
        <row r="15199">
          <cell r="B15199">
            <v>142.58750000000873</v>
          </cell>
        </row>
        <row r="15200">
          <cell r="B15200">
            <v>142.59444444444671</v>
          </cell>
        </row>
        <row r="15201">
          <cell r="B15201">
            <v>142.60138888889924</v>
          </cell>
        </row>
        <row r="15202">
          <cell r="B15202">
            <v>142.60833333333721</v>
          </cell>
        </row>
        <row r="15203">
          <cell r="B15203">
            <v>142.61527777778974</v>
          </cell>
        </row>
        <row r="15204">
          <cell r="B15204">
            <v>142.62222222222772</v>
          </cell>
        </row>
        <row r="15205">
          <cell r="B15205">
            <v>142.6291666666657</v>
          </cell>
        </row>
        <row r="15206">
          <cell r="B15206">
            <v>142.63611111111823</v>
          </cell>
        </row>
        <row r="15207">
          <cell r="B15207">
            <v>142.6430555555562</v>
          </cell>
        </row>
        <row r="15208">
          <cell r="B15208">
            <v>142.65000000000873</v>
          </cell>
        </row>
        <row r="15209">
          <cell r="B15209">
            <v>142.65694444444671</v>
          </cell>
        </row>
        <row r="15210">
          <cell r="B15210">
            <v>142.66388888889924</v>
          </cell>
        </row>
        <row r="15211">
          <cell r="B15211">
            <v>142.67083333333721</v>
          </cell>
        </row>
        <row r="15212">
          <cell r="B15212">
            <v>142.67777777778974</v>
          </cell>
        </row>
        <row r="15213">
          <cell r="B15213">
            <v>142.68472222222772</v>
          </cell>
        </row>
        <row r="15214">
          <cell r="B15214">
            <v>142.6916666666657</v>
          </cell>
        </row>
        <row r="15215">
          <cell r="B15215">
            <v>142.69861111111823</v>
          </cell>
        </row>
        <row r="15216">
          <cell r="B15216">
            <v>142.7055555555562</v>
          </cell>
        </row>
        <row r="15217">
          <cell r="B15217">
            <v>142.71250000000873</v>
          </cell>
        </row>
        <row r="15218">
          <cell r="B15218">
            <v>142.71944444444671</v>
          </cell>
        </row>
        <row r="15219">
          <cell r="B15219">
            <v>142.72638888889924</v>
          </cell>
        </row>
        <row r="15220">
          <cell r="B15220">
            <v>142.73333333333721</v>
          </cell>
        </row>
        <row r="15221">
          <cell r="B15221">
            <v>142.74027777778974</v>
          </cell>
        </row>
        <row r="15222">
          <cell r="B15222">
            <v>142.74722222222772</v>
          </cell>
        </row>
        <row r="15223">
          <cell r="B15223">
            <v>142.7541666666657</v>
          </cell>
        </row>
        <row r="15224">
          <cell r="B15224">
            <v>142.76111111111823</v>
          </cell>
        </row>
        <row r="15225">
          <cell r="B15225">
            <v>142.7680555555562</v>
          </cell>
        </row>
        <row r="15226">
          <cell r="B15226">
            <v>142.77500000000873</v>
          </cell>
        </row>
        <row r="15227">
          <cell r="B15227">
            <v>142.78194444444671</v>
          </cell>
        </row>
        <row r="15228">
          <cell r="B15228">
            <v>142.78888888889924</v>
          </cell>
        </row>
        <row r="15229">
          <cell r="B15229">
            <v>142.79583333333721</v>
          </cell>
        </row>
        <row r="15230">
          <cell r="B15230">
            <v>142.80277777778974</v>
          </cell>
        </row>
        <row r="15231">
          <cell r="B15231">
            <v>142.80972222222772</v>
          </cell>
        </row>
        <row r="15232">
          <cell r="B15232">
            <v>142.8166666666657</v>
          </cell>
        </row>
        <row r="15233">
          <cell r="B15233">
            <v>142.82361111111823</v>
          </cell>
        </row>
        <row r="15234">
          <cell r="B15234">
            <v>142.8305555555562</v>
          </cell>
        </row>
        <row r="15235">
          <cell r="B15235">
            <v>142.83750000000873</v>
          </cell>
        </row>
        <row r="15236">
          <cell r="B15236">
            <v>142.84444444444671</v>
          </cell>
        </row>
        <row r="15237">
          <cell r="B15237">
            <v>142.85138888889924</v>
          </cell>
        </row>
        <row r="15238">
          <cell r="B15238">
            <v>142.85833333333721</v>
          </cell>
        </row>
        <row r="15239">
          <cell r="B15239">
            <v>142.86527777778974</v>
          </cell>
        </row>
        <row r="15240">
          <cell r="B15240">
            <v>142.87222222222772</v>
          </cell>
        </row>
        <row r="15241">
          <cell r="B15241">
            <v>142.8791666666657</v>
          </cell>
        </row>
        <row r="15242">
          <cell r="B15242">
            <v>142.88611111111823</v>
          </cell>
        </row>
        <row r="15243">
          <cell r="B15243">
            <v>142.8930555555562</v>
          </cell>
        </row>
        <row r="15244">
          <cell r="B15244">
            <v>142.90000000000873</v>
          </cell>
        </row>
        <row r="15245">
          <cell r="B15245">
            <v>142.90694444444671</v>
          </cell>
        </row>
        <row r="15246">
          <cell r="B15246">
            <v>142.91388888889924</v>
          </cell>
        </row>
        <row r="15247">
          <cell r="B15247">
            <v>142.92083333333721</v>
          </cell>
        </row>
        <row r="15248">
          <cell r="B15248">
            <v>142.92777777778974</v>
          </cell>
        </row>
        <row r="15249">
          <cell r="B15249">
            <v>142.93472222222772</v>
          </cell>
        </row>
        <row r="15250">
          <cell r="B15250">
            <v>142.9416666666657</v>
          </cell>
        </row>
        <row r="15251">
          <cell r="B15251">
            <v>142.94861111111823</v>
          </cell>
        </row>
        <row r="15252">
          <cell r="B15252">
            <v>142.9555555555562</v>
          </cell>
        </row>
        <row r="15253">
          <cell r="B15253">
            <v>142.96250000000873</v>
          </cell>
        </row>
        <row r="15254">
          <cell r="B15254">
            <v>142.96944444444671</v>
          </cell>
        </row>
        <row r="15255">
          <cell r="B15255">
            <v>142.97638888889924</v>
          </cell>
        </row>
        <row r="15256">
          <cell r="B15256">
            <v>142.98333333333721</v>
          </cell>
        </row>
        <row r="15257">
          <cell r="B15257">
            <v>142.99027777778974</v>
          </cell>
        </row>
        <row r="15258">
          <cell r="B15258">
            <v>142.99722222222772</v>
          </cell>
        </row>
        <row r="15259">
          <cell r="B15259">
            <v>143.0041666666657</v>
          </cell>
        </row>
        <row r="15260">
          <cell r="B15260">
            <v>143.01111111111823</v>
          </cell>
        </row>
        <row r="15261">
          <cell r="B15261">
            <v>143.0180555555562</v>
          </cell>
        </row>
        <row r="15262">
          <cell r="B15262">
            <v>143.02500000000873</v>
          </cell>
        </row>
        <row r="15263">
          <cell r="B15263">
            <v>143.03194444444671</v>
          </cell>
        </row>
        <row r="15264">
          <cell r="B15264">
            <v>143.03888888889924</v>
          </cell>
        </row>
        <row r="15265">
          <cell r="B15265">
            <v>143.04583333333721</v>
          </cell>
        </row>
        <row r="15266">
          <cell r="B15266">
            <v>143.05277777778974</v>
          </cell>
        </row>
        <row r="15267">
          <cell r="B15267">
            <v>143.05972222222772</v>
          </cell>
        </row>
        <row r="15268">
          <cell r="B15268">
            <v>143.0666666666657</v>
          </cell>
        </row>
        <row r="15269">
          <cell r="B15269">
            <v>143.07361111111823</v>
          </cell>
        </row>
        <row r="15270">
          <cell r="B15270">
            <v>143.0805555555562</v>
          </cell>
        </row>
        <row r="15271">
          <cell r="B15271">
            <v>143.08750000000873</v>
          </cell>
        </row>
        <row r="15272">
          <cell r="B15272">
            <v>143.09444444444671</v>
          </cell>
        </row>
        <row r="15273">
          <cell r="B15273">
            <v>143.10138888889924</v>
          </cell>
        </row>
        <row r="15274">
          <cell r="B15274">
            <v>143.10833333333721</v>
          </cell>
        </row>
        <row r="15275">
          <cell r="B15275">
            <v>143.11527777778974</v>
          </cell>
        </row>
        <row r="15276">
          <cell r="B15276">
            <v>143.12222222222772</v>
          </cell>
        </row>
        <row r="15277">
          <cell r="B15277">
            <v>143.1291666666657</v>
          </cell>
        </row>
        <row r="15278">
          <cell r="B15278">
            <v>143.13611111111823</v>
          </cell>
        </row>
        <row r="15279">
          <cell r="B15279">
            <v>143.1430555555562</v>
          </cell>
        </row>
        <row r="15280">
          <cell r="B15280">
            <v>143.15000000000873</v>
          </cell>
        </row>
        <row r="15281">
          <cell r="B15281">
            <v>143.15694444444671</v>
          </cell>
        </row>
        <row r="15282">
          <cell r="B15282">
            <v>143.16388888889924</v>
          </cell>
        </row>
        <row r="15283">
          <cell r="B15283">
            <v>143.17083333333721</v>
          </cell>
        </row>
        <row r="15284">
          <cell r="B15284">
            <v>143.17777777778974</v>
          </cell>
        </row>
        <row r="15285">
          <cell r="B15285">
            <v>143.18472222222772</v>
          </cell>
        </row>
        <row r="15286">
          <cell r="B15286">
            <v>143.1916666666657</v>
          </cell>
        </row>
        <row r="15287">
          <cell r="B15287">
            <v>143.19861111111823</v>
          </cell>
        </row>
        <row r="15288">
          <cell r="B15288">
            <v>143.2055555555562</v>
          </cell>
        </row>
        <row r="15289">
          <cell r="B15289">
            <v>143.21250000000873</v>
          </cell>
        </row>
        <row r="15290">
          <cell r="B15290">
            <v>143.21944444444671</v>
          </cell>
        </row>
        <row r="15291">
          <cell r="B15291">
            <v>143.22638888889924</v>
          </cell>
        </row>
        <row r="15292">
          <cell r="B15292">
            <v>143.23333333333721</v>
          </cell>
        </row>
        <row r="15293">
          <cell r="B15293">
            <v>143.24027777778974</v>
          </cell>
        </row>
        <row r="15294">
          <cell r="B15294">
            <v>143.24722222222772</v>
          </cell>
        </row>
        <row r="15295">
          <cell r="B15295">
            <v>143.2541666666657</v>
          </cell>
        </row>
        <row r="15296">
          <cell r="B15296">
            <v>143.26111111111823</v>
          </cell>
        </row>
        <row r="15297">
          <cell r="B15297">
            <v>143.2680555555562</v>
          </cell>
        </row>
        <row r="15298">
          <cell r="B15298">
            <v>143.27500000000873</v>
          </cell>
        </row>
        <row r="15299">
          <cell r="B15299">
            <v>143.28194444444671</v>
          </cell>
        </row>
        <row r="15300">
          <cell r="B15300">
            <v>143.28888888889924</v>
          </cell>
        </row>
        <row r="15301">
          <cell r="B15301">
            <v>143.29583333333721</v>
          </cell>
        </row>
        <row r="15302">
          <cell r="B15302">
            <v>143.30277777778974</v>
          </cell>
        </row>
        <row r="15303">
          <cell r="B15303">
            <v>143.30972222222772</v>
          </cell>
        </row>
        <row r="15304">
          <cell r="B15304">
            <v>143.3166666666657</v>
          </cell>
        </row>
        <row r="15305">
          <cell r="B15305">
            <v>143.32361111111823</v>
          </cell>
        </row>
        <row r="15306">
          <cell r="B15306">
            <v>143.3305555555562</v>
          </cell>
        </row>
        <row r="15307">
          <cell r="B15307">
            <v>143.33750000000873</v>
          </cell>
        </row>
        <row r="15308">
          <cell r="B15308">
            <v>143.34444444444671</v>
          </cell>
        </row>
        <row r="15309">
          <cell r="B15309">
            <v>143.35138888889924</v>
          </cell>
        </row>
        <row r="15310">
          <cell r="B15310">
            <v>143.35833333333721</v>
          </cell>
        </row>
        <row r="15311">
          <cell r="B15311">
            <v>143.36527777778974</v>
          </cell>
        </row>
        <row r="15312">
          <cell r="B15312">
            <v>143.37222222222772</v>
          </cell>
        </row>
        <row r="15313">
          <cell r="B15313">
            <v>143.3791666666657</v>
          </cell>
        </row>
        <row r="15314">
          <cell r="B15314">
            <v>143.38611111111823</v>
          </cell>
        </row>
        <row r="15315">
          <cell r="B15315">
            <v>143.3930555555562</v>
          </cell>
        </row>
        <row r="15316">
          <cell r="B15316">
            <v>143.40000000000873</v>
          </cell>
        </row>
        <row r="15317">
          <cell r="B15317">
            <v>143.40694444444671</v>
          </cell>
        </row>
        <row r="15318">
          <cell r="B15318">
            <v>143.41388888889924</v>
          </cell>
        </row>
        <row r="15319">
          <cell r="B15319">
            <v>143.42083333333721</v>
          </cell>
        </row>
        <row r="15320">
          <cell r="B15320">
            <v>143.42777777778974</v>
          </cell>
        </row>
        <row r="15321">
          <cell r="B15321">
            <v>143.43472222222772</v>
          </cell>
        </row>
        <row r="15322">
          <cell r="B15322">
            <v>143.4416666666657</v>
          </cell>
        </row>
        <row r="15323">
          <cell r="B15323">
            <v>143.44861111111823</v>
          </cell>
        </row>
        <row r="15324">
          <cell r="B15324">
            <v>143.4555555555562</v>
          </cell>
        </row>
        <row r="15325">
          <cell r="B15325">
            <v>143.46250000000873</v>
          </cell>
        </row>
        <row r="15326">
          <cell r="B15326">
            <v>143.46944444444671</v>
          </cell>
        </row>
        <row r="15327">
          <cell r="B15327">
            <v>143.47638888889924</v>
          </cell>
        </row>
        <row r="15328">
          <cell r="B15328">
            <v>143.48333333333721</v>
          </cell>
        </row>
        <row r="15329">
          <cell r="B15329">
            <v>143.49027777778974</v>
          </cell>
        </row>
        <row r="15330">
          <cell r="B15330">
            <v>143.49722222222772</v>
          </cell>
        </row>
        <row r="15331">
          <cell r="B15331">
            <v>143.5041666666657</v>
          </cell>
        </row>
        <row r="15332">
          <cell r="B15332">
            <v>143.51111111111823</v>
          </cell>
        </row>
        <row r="15333">
          <cell r="B15333">
            <v>143.5180555555562</v>
          </cell>
        </row>
        <row r="15334">
          <cell r="B15334">
            <v>143.52500000000873</v>
          </cell>
        </row>
        <row r="15335">
          <cell r="B15335">
            <v>143.53194444444671</v>
          </cell>
        </row>
        <row r="15336">
          <cell r="B15336">
            <v>143.53888888889924</v>
          </cell>
        </row>
        <row r="15337">
          <cell r="B15337">
            <v>143.54583333333721</v>
          </cell>
        </row>
        <row r="15338">
          <cell r="B15338">
            <v>143.55277777778974</v>
          </cell>
        </row>
        <row r="15339">
          <cell r="B15339">
            <v>143.55972222222772</v>
          </cell>
        </row>
        <row r="15340">
          <cell r="B15340">
            <v>143.5666666666657</v>
          </cell>
        </row>
        <row r="15341">
          <cell r="B15341">
            <v>143.57361111111823</v>
          </cell>
        </row>
        <row r="15342">
          <cell r="B15342">
            <v>143.5805555555562</v>
          </cell>
        </row>
        <row r="15343">
          <cell r="B15343">
            <v>143.58750000000873</v>
          </cell>
        </row>
        <row r="15344">
          <cell r="B15344">
            <v>143.59444444444671</v>
          </cell>
        </row>
        <row r="15345">
          <cell r="B15345">
            <v>143.60138888889924</v>
          </cell>
        </row>
        <row r="15346">
          <cell r="B15346">
            <v>143.60833333333721</v>
          </cell>
        </row>
        <row r="15347">
          <cell r="B15347">
            <v>143.61527777778974</v>
          </cell>
        </row>
        <row r="15348">
          <cell r="B15348">
            <v>143.62222222222772</v>
          </cell>
        </row>
        <row r="15349">
          <cell r="B15349">
            <v>143.6291666666657</v>
          </cell>
        </row>
        <row r="15350">
          <cell r="B15350">
            <v>143.63611111111823</v>
          </cell>
        </row>
        <row r="15351">
          <cell r="B15351">
            <v>143.6430555555562</v>
          </cell>
        </row>
        <row r="15352">
          <cell r="B15352">
            <v>143.65000000000873</v>
          </cell>
        </row>
        <row r="15353">
          <cell r="B15353">
            <v>143.65694444444671</v>
          </cell>
        </row>
        <row r="15354">
          <cell r="B15354">
            <v>143.66388888889924</v>
          </cell>
        </row>
        <row r="15355">
          <cell r="B15355">
            <v>143.67083333333721</v>
          </cell>
        </row>
        <row r="15356">
          <cell r="B15356">
            <v>143.67777777778974</v>
          </cell>
        </row>
        <row r="15357">
          <cell r="B15357">
            <v>143.68472222222772</v>
          </cell>
        </row>
        <row r="15358">
          <cell r="B15358">
            <v>143.6916666666657</v>
          </cell>
        </row>
        <row r="15359">
          <cell r="B15359">
            <v>143.69861111111823</v>
          </cell>
        </row>
        <row r="15360">
          <cell r="B15360">
            <v>143.7055555555562</v>
          </cell>
        </row>
        <row r="15361">
          <cell r="B15361">
            <v>143.71250000000873</v>
          </cell>
        </row>
        <row r="15362">
          <cell r="B15362">
            <v>143.71944444444671</v>
          </cell>
        </row>
        <row r="15363">
          <cell r="B15363">
            <v>143.72638888889924</v>
          </cell>
        </row>
        <row r="15364">
          <cell r="B15364">
            <v>143.73333333333721</v>
          </cell>
        </row>
        <row r="15365">
          <cell r="B15365">
            <v>143.74027777778974</v>
          </cell>
        </row>
        <row r="15366">
          <cell r="B15366">
            <v>143.74722222222772</v>
          </cell>
        </row>
        <row r="15367">
          <cell r="B15367">
            <v>143.7541666666657</v>
          </cell>
        </row>
        <row r="15368">
          <cell r="B15368">
            <v>143.76111111111823</v>
          </cell>
        </row>
        <row r="15369">
          <cell r="B15369">
            <v>143.7680555555562</v>
          </cell>
        </row>
        <row r="15370">
          <cell r="B15370">
            <v>143.77500000000873</v>
          </cell>
        </row>
        <row r="15371">
          <cell r="B15371">
            <v>143.78194444444671</v>
          </cell>
        </row>
        <row r="15372">
          <cell r="B15372">
            <v>143.78888888889924</v>
          </cell>
        </row>
        <row r="15373">
          <cell r="B15373">
            <v>143.79583333333721</v>
          </cell>
        </row>
        <row r="15374">
          <cell r="B15374">
            <v>143.80277777778974</v>
          </cell>
        </row>
        <row r="15375">
          <cell r="B15375">
            <v>143.80972222222772</v>
          </cell>
        </row>
        <row r="15376">
          <cell r="B15376">
            <v>143.8166666666657</v>
          </cell>
        </row>
        <row r="15377">
          <cell r="B15377">
            <v>143.82361111111823</v>
          </cell>
        </row>
        <row r="15378">
          <cell r="B15378">
            <v>143.8305555555562</v>
          </cell>
        </row>
        <row r="15379">
          <cell r="B15379">
            <v>143.83750000000873</v>
          </cell>
        </row>
        <row r="15380">
          <cell r="B15380">
            <v>143.84444444444671</v>
          </cell>
        </row>
        <row r="15381">
          <cell r="B15381">
            <v>143.85138888889924</v>
          </cell>
        </row>
        <row r="15382">
          <cell r="B15382">
            <v>143.85833333333721</v>
          </cell>
        </row>
        <row r="15383">
          <cell r="B15383">
            <v>143.86527777778974</v>
          </cell>
        </row>
        <row r="15384">
          <cell r="B15384">
            <v>143.87222222222772</v>
          </cell>
        </row>
        <row r="15385">
          <cell r="B15385">
            <v>143.8791666666657</v>
          </cell>
        </row>
        <row r="15386">
          <cell r="B15386">
            <v>143.88611111111823</v>
          </cell>
        </row>
        <row r="15387">
          <cell r="B15387">
            <v>143.8930555555562</v>
          </cell>
        </row>
        <row r="15388">
          <cell r="B15388">
            <v>143.90000000000873</v>
          </cell>
        </row>
        <row r="15389">
          <cell r="B15389">
            <v>143.90694444444671</v>
          </cell>
        </row>
        <row r="15390">
          <cell r="B15390">
            <v>143.91388888889924</v>
          </cell>
        </row>
        <row r="15391">
          <cell r="B15391">
            <v>143.92083333333721</v>
          </cell>
        </row>
        <row r="15392">
          <cell r="B15392">
            <v>143.92777777778974</v>
          </cell>
        </row>
        <row r="15393">
          <cell r="B15393">
            <v>143.93472222222772</v>
          </cell>
        </row>
        <row r="15394">
          <cell r="B15394">
            <v>143.9416666666657</v>
          </cell>
        </row>
        <row r="15395">
          <cell r="B15395">
            <v>143.94861111111823</v>
          </cell>
        </row>
        <row r="15396">
          <cell r="B15396">
            <v>143.9555555555562</v>
          </cell>
        </row>
        <row r="15397">
          <cell r="B15397">
            <v>143.96250000000873</v>
          </cell>
        </row>
        <row r="15398">
          <cell r="B15398">
            <v>143.96944444444671</v>
          </cell>
        </row>
        <row r="15399">
          <cell r="B15399">
            <v>143.97638888889924</v>
          </cell>
        </row>
        <row r="15400">
          <cell r="B15400">
            <v>143.98333333333721</v>
          </cell>
        </row>
        <row r="15401">
          <cell r="B15401">
            <v>143.99027777778974</v>
          </cell>
        </row>
        <row r="15402">
          <cell r="B15402">
            <v>143.99722222222772</v>
          </cell>
        </row>
        <row r="15403">
          <cell r="B15403">
            <v>144.0041666666657</v>
          </cell>
        </row>
        <row r="15404">
          <cell r="B15404">
            <v>144.01111111111823</v>
          </cell>
        </row>
        <row r="15405">
          <cell r="B15405">
            <v>144.0180555555562</v>
          </cell>
        </row>
        <row r="15406">
          <cell r="B15406">
            <v>144.02500000000873</v>
          </cell>
        </row>
        <row r="15407">
          <cell r="B15407">
            <v>144.03194444444671</v>
          </cell>
        </row>
        <row r="15408">
          <cell r="B15408">
            <v>144.03888888889924</v>
          </cell>
        </row>
        <row r="15409">
          <cell r="B15409">
            <v>144.04583333333721</v>
          </cell>
        </row>
        <row r="15410">
          <cell r="B15410">
            <v>144.05277777778974</v>
          </cell>
        </row>
        <row r="15411">
          <cell r="B15411">
            <v>144.05972222222772</v>
          </cell>
        </row>
        <row r="15412">
          <cell r="B15412">
            <v>144.0666666666657</v>
          </cell>
        </row>
        <row r="15413">
          <cell r="B15413">
            <v>144.07361111111823</v>
          </cell>
        </row>
        <row r="15414">
          <cell r="B15414">
            <v>144.0805555555562</v>
          </cell>
        </row>
        <row r="15415">
          <cell r="B15415">
            <v>144.08750000000873</v>
          </cell>
        </row>
        <row r="15416">
          <cell r="B15416">
            <v>144.09444444444671</v>
          </cell>
        </row>
        <row r="15417">
          <cell r="B15417">
            <v>144.10138888889924</v>
          </cell>
        </row>
        <row r="15418">
          <cell r="B15418">
            <v>144.10833333333721</v>
          </cell>
        </row>
        <row r="15419">
          <cell r="B15419">
            <v>144.11527777778974</v>
          </cell>
        </row>
        <row r="15420">
          <cell r="B15420">
            <v>144.12222222222772</v>
          </cell>
        </row>
        <row r="15421">
          <cell r="B15421">
            <v>144.1291666666657</v>
          </cell>
        </row>
        <row r="15422">
          <cell r="B15422">
            <v>144.13611111111823</v>
          </cell>
        </row>
        <row r="15423">
          <cell r="B15423">
            <v>144.1430555555562</v>
          </cell>
        </row>
        <row r="15424">
          <cell r="B15424">
            <v>144.15000000000873</v>
          </cell>
        </row>
        <row r="15425">
          <cell r="B15425">
            <v>144.15694444444671</v>
          </cell>
        </row>
        <row r="15426">
          <cell r="B15426">
            <v>144.16388888889924</v>
          </cell>
        </row>
        <row r="15427">
          <cell r="B15427">
            <v>144.17083333333721</v>
          </cell>
        </row>
        <row r="15428">
          <cell r="B15428">
            <v>144.17777777778974</v>
          </cell>
        </row>
        <row r="15429">
          <cell r="B15429">
            <v>144.18472222222772</v>
          </cell>
        </row>
        <row r="15430">
          <cell r="B15430">
            <v>144.1916666666657</v>
          </cell>
        </row>
        <row r="15431">
          <cell r="B15431">
            <v>144.19861111111823</v>
          </cell>
        </row>
        <row r="15432">
          <cell r="B15432">
            <v>144.2055555555562</v>
          </cell>
        </row>
        <row r="15433">
          <cell r="B15433">
            <v>144.21250000000873</v>
          </cell>
        </row>
        <row r="15434">
          <cell r="B15434">
            <v>144.21944444444671</v>
          </cell>
        </row>
        <row r="15435">
          <cell r="B15435">
            <v>144.22638888889924</v>
          </cell>
        </row>
        <row r="15436">
          <cell r="B15436">
            <v>144.23333333333721</v>
          </cell>
        </row>
        <row r="15437">
          <cell r="B15437">
            <v>144.24027777778974</v>
          </cell>
        </row>
        <row r="15438">
          <cell r="B15438">
            <v>144.24722222222772</v>
          </cell>
        </row>
        <row r="15439">
          <cell r="B15439">
            <v>144.2541666666657</v>
          </cell>
        </row>
        <row r="15440">
          <cell r="B15440">
            <v>144.26111111111823</v>
          </cell>
        </row>
        <row r="15441">
          <cell r="B15441">
            <v>144.2680555555562</v>
          </cell>
        </row>
        <row r="15442">
          <cell r="B15442">
            <v>144.27500000000873</v>
          </cell>
        </row>
        <row r="15443">
          <cell r="B15443">
            <v>144.28194444444671</v>
          </cell>
        </row>
        <row r="15444">
          <cell r="B15444">
            <v>144.28888888889924</v>
          </cell>
        </row>
        <row r="15445">
          <cell r="B15445">
            <v>144.29583333333721</v>
          </cell>
        </row>
        <row r="15446">
          <cell r="B15446">
            <v>144.30277777778974</v>
          </cell>
        </row>
        <row r="15447">
          <cell r="B15447">
            <v>144.30972222222772</v>
          </cell>
        </row>
        <row r="15448">
          <cell r="B15448">
            <v>144.3166666666657</v>
          </cell>
        </row>
        <row r="15449">
          <cell r="B15449">
            <v>144.32361111111823</v>
          </cell>
        </row>
        <row r="15450">
          <cell r="B15450">
            <v>144.3305555555562</v>
          </cell>
        </row>
        <row r="15451">
          <cell r="B15451">
            <v>144.33750000000873</v>
          </cell>
        </row>
        <row r="15452">
          <cell r="B15452">
            <v>144.34444444444671</v>
          </cell>
        </row>
        <row r="15453">
          <cell r="B15453">
            <v>144.35138888889924</v>
          </cell>
        </row>
        <row r="15454">
          <cell r="B15454">
            <v>144.35833333333721</v>
          </cell>
        </row>
        <row r="15455">
          <cell r="B15455">
            <v>144.36527777778974</v>
          </cell>
        </row>
        <row r="15456">
          <cell r="B15456">
            <v>144.37222222222772</v>
          </cell>
        </row>
        <row r="15457">
          <cell r="B15457">
            <v>144.3791666666657</v>
          </cell>
        </row>
        <row r="15458">
          <cell r="B15458">
            <v>144.38611111111823</v>
          </cell>
        </row>
        <row r="15459">
          <cell r="B15459">
            <v>144.3930555555562</v>
          </cell>
        </row>
        <row r="15460">
          <cell r="B15460">
            <v>144.40000000000873</v>
          </cell>
        </row>
        <row r="15461">
          <cell r="B15461">
            <v>144.40694444444671</v>
          </cell>
        </row>
        <row r="15462">
          <cell r="B15462">
            <v>144.41388888889924</v>
          </cell>
        </row>
        <row r="15463">
          <cell r="B15463">
            <v>144.42083333333721</v>
          </cell>
        </row>
        <row r="15464">
          <cell r="B15464">
            <v>144.42777777778974</v>
          </cell>
        </row>
        <row r="15465">
          <cell r="B15465">
            <v>144.43472222222772</v>
          </cell>
        </row>
        <row r="15466">
          <cell r="B15466">
            <v>144.4416666666657</v>
          </cell>
        </row>
        <row r="15467">
          <cell r="B15467">
            <v>144.44861111111823</v>
          </cell>
        </row>
        <row r="15468">
          <cell r="B15468">
            <v>144.4555555555562</v>
          </cell>
        </row>
        <row r="15469">
          <cell r="B15469">
            <v>144.46250000000873</v>
          </cell>
        </row>
        <row r="15470">
          <cell r="B15470">
            <v>144.46944444444671</v>
          </cell>
        </row>
        <row r="15471">
          <cell r="B15471">
            <v>144.47638888889924</v>
          </cell>
        </row>
        <row r="15472">
          <cell r="B15472">
            <v>144.48333333333721</v>
          </cell>
        </row>
        <row r="15473">
          <cell r="B15473">
            <v>144.49027777778974</v>
          </cell>
        </row>
        <row r="15474">
          <cell r="B15474">
            <v>144.49722222222772</v>
          </cell>
        </row>
        <row r="15475">
          <cell r="B15475">
            <v>144.5041666666657</v>
          </cell>
        </row>
        <row r="15476">
          <cell r="B15476">
            <v>144.51111111111823</v>
          </cell>
        </row>
        <row r="15477">
          <cell r="B15477">
            <v>144.5180555555562</v>
          </cell>
        </row>
        <row r="15478">
          <cell r="B15478">
            <v>144.52500000000873</v>
          </cell>
        </row>
        <row r="15479">
          <cell r="B15479">
            <v>144.53194444444671</v>
          </cell>
        </row>
        <row r="15480">
          <cell r="B15480">
            <v>144.53888888889924</v>
          </cell>
        </row>
        <row r="15481">
          <cell r="B15481">
            <v>144.54583333333721</v>
          </cell>
        </row>
        <row r="15482">
          <cell r="B15482">
            <v>144.55277777778974</v>
          </cell>
        </row>
        <row r="15483">
          <cell r="B15483">
            <v>144.55972222222772</v>
          </cell>
        </row>
        <row r="15484">
          <cell r="B15484">
            <v>144.5666666666657</v>
          </cell>
        </row>
        <row r="15485">
          <cell r="B15485">
            <v>144.57361111111823</v>
          </cell>
        </row>
        <row r="15486">
          <cell r="B15486">
            <v>144.5805555555562</v>
          </cell>
        </row>
        <row r="15487">
          <cell r="B15487">
            <v>144.58750000000873</v>
          </cell>
        </row>
        <row r="15488">
          <cell r="B15488">
            <v>144.59444444444671</v>
          </cell>
        </row>
        <row r="15489">
          <cell r="B15489">
            <v>144.60138888889924</v>
          </cell>
        </row>
        <row r="15490">
          <cell r="B15490">
            <v>144.60833333333721</v>
          </cell>
        </row>
        <row r="15491">
          <cell r="B15491">
            <v>144.61527777778974</v>
          </cell>
        </row>
        <row r="15492">
          <cell r="B15492">
            <v>144.62222222222772</v>
          </cell>
        </row>
        <row r="15493">
          <cell r="B15493">
            <v>144.6291666666657</v>
          </cell>
        </row>
        <row r="15494">
          <cell r="B15494">
            <v>144.63611111111823</v>
          </cell>
        </row>
        <row r="15495">
          <cell r="B15495">
            <v>144.6430555555562</v>
          </cell>
        </row>
        <row r="15496">
          <cell r="B15496">
            <v>144.65000000000873</v>
          </cell>
        </row>
        <row r="15497">
          <cell r="B15497">
            <v>144.65694444444671</v>
          </cell>
        </row>
        <row r="15498">
          <cell r="B15498">
            <v>144.66388888889924</v>
          </cell>
        </row>
        <row r="15499">
          <cell r="B15499">
            <v>144.67083333333721</v>
          </cell>
        </row>
        <row r="15500">
          <cell r="B15500">
            <v>144.67777777778974</v>
          </cell>
        </row>
        <row r="15501">
          <cell r="B15501">
            <v>144.68472222222772</v>
          </cell>
        </row>
        <row r="15502">
          <cell r="B15502">
            <v>144.6916666666657</v>
          </cell>
        </row>
        <row r="15503">
          <cell r="B15503">
            <v>144.69861111111823</v>
          </cell>
        </row>
        <row r="15504">
          <cell r="B15504">
            <v>144.7055555555562</v>
          </cell>
        </row>
        <row r="15505">
          <cell r="B15505">
            <v>144.71250000000873</v>
          </cell>
        </row>
        <row r="15506">
          <cell r="B15506">
            <v>144.71944444444671</v>
          </cell>
        </row>
        <row r="15507">
          <cell r="B15507">
            <v>144.72638888889924</v>
          </cell>
        </row>
        <row r="15508">
          <cell r="B15508">
            <v>144.73333333333721</v>
          </cell>
        </row>
        <row r="15509">
          <cell r="B15509">
            <v>144.74027777778974</v>
          </cell>
        </row>
        <row r="15510">
          <cell r="B15510">
            <v>144.74722222222772</v>
          </cell>
        </row>
        <row r="15511">
          <cell r="B15511">
            <v>144.7541666666657</v>
          </cell>
        </row>
        <row r="15512">
          <cell r="B15512">
            <v>144.76111111111823</v>
          </cell>
        </row>
        <row r="15513">
          <cell r="B15513">
            <v>144.7680555555562</v>
          </cell>
        </row>
        <row r="15514">
          <cell r="B15514">
            <v>144.77500000000873</v>
          </cell>
        </row>
        <row r="15515">
          <cell r="B15515">
            <v>144.78194444444671</v>
          </cell>
        </row>
        <row r="15516">
          <cell r="B15516">
            <v>144.78888888889924</v>
          </cell>
        </row>
        <row r="15517">
          <cell r="B15517">
            <v>144.79583333333721</v>
          </cell>
        </row>
        <row r="15518">
          <cell r="B15518">
            <v>144.80277777778974</v>
          </cell>
        </row>
        <row r="15519">
          <cell r="B15519">
            <v>144.80972222222772</v>
          </cell>
        </row>
        <row r="15520">
          <cell r="B15520">
            <v>144.8166666666657</v>
          </cell>
        </row>
        <row r="15521">
          <cell r="B15521">
            <v>144.82361111111823</v>
          </cell>
        </row>
        <row r="15522">
          <cell r="B15522">
            <v>144.8305555555562</v>
          </cell>
        </row>
        <row r="15523">
          <cell r="B15523">
            <v>144.83750000000873</v>
          </cell>
        </row>
        <row r="15524">
          <cell r="B15524">
            <v>144.84444444444671</v>
          </cell>
        </row>
        <row r="15525">
          <cell r="B15525">
            <v>144.85138888889924</v>
          </cell>
        </row>
        <row r="15526">
          <cell r="B15526">
            <v>144.85833333333721</v>
          </cell>
        </row>
        <row r="15527">
          <cell r="B15527">
            <v>144.86527777778974</v>
          </cell>
        </row>
        <row r="15528">
          <cell r="B15528">
            <v>144.87222222222772</v>
          </cell>
        </row>
        <row r="15529">
          <cell r="B15529">
            <v>144.8791666666657</v>
          </cell>
        </row>
        <row r="15530">
          <cell r="B15530">
            <v>144.88611111111823</v>
          </cell>
        </row>
        <row r="15531">
          <cell r="B15531">
            <v>144.8930555555562</v>
          </cell>
        </row>
        <row r="15532">
          <cell r="B15532">
            <v>144.90000000000873</v>
          </cell>
        </row>
        <row r="15533">
          <cell r="B15533">
            <v>144.90694444444671</v>
          </cell>
        </row>
        <row r="15534">
          <cell r="B15534">
            <v>144.91388888889924</v>
          </cell>
        </row>
        <row r="15535">
          <cell r="B15535">
            <v>144.92083333333721</v>
          </cell>
        </row>
        <row r="15536">
          <cell r="B15536">
            <v>144.92777777778974</v>
          </cell>
        </row>
        <row r="15537">
          <cell r="B15537">
            <v>144.93472222222772</v>
          </cell>
        </row>
        <row r="15538">
          <cell r="B15538">
            <v>144.9416666666657</v>
          </cell>
        </row>
        <row r="15539">
          <cell r="B15539">
            <v>144.94861111111823</v>
          </cell>
        </row>
        <row r="15540">
          <cell r="B15540">
            <v>144.9555555555562</v>
          </cell>
        </row>
        <row r="15541">
          <cell r="B15541">
            <v>144.96250000000873</v>
          </cell>
        </row>
        <row r="15542">
          <cell r="B15542">
            <v>144.96944444444671</v>
          </cell>
        </row>
        <row r="15543">
          <cell r="B15543">
            <v>144.97638888889924</v>
          </cell>
        </row>
        <row r="15544">
          <cell r="B15544">
            <v>144.98333333333721</v>
          </cell>
        </row>
        <row r="15545">
          <cell r="B15545">
            <v>144.99027777778974</v>
          </cell>
        </row>
        <row r="15546">
          <cell r="B15546">
            <v>144.99722222222772</v>
          </cell>
        </row>
        <row r="15547">
          <cell r="B15547">
            <v>145.0041666666657</v>
          </cell>
        </row>
        <row r="15548">
          <cell r="B15548">
            <v>145.01111111111823</v>
          </cell>
        </row>
        <row r="15549">
          <cell r="B15549">
            <v>145.0180555555562</v>
          </cell>
        </row>
        <row r="15550">
          <cell r="B15550">
            <v>145.02500000000873</v>
          </cell>
        </row>
        <row r="15551">
          <cell r="B15551">
            <v>145.03194444444671</v>
          </cell>
        </row>
        <row r="15552">
          <cell r="B15552">
            <v>145.03888888889924</v>
          </cell>
        </row>
        <row r="15553">
          <cell r="B15553">
            <v>145.04583333333721</v>
          </cell>
        </row>
        <row r="15554">
          <cell r="B15554">
            <v>145.05277777778974</v>
          </cell>
        </row>
        <row r="15555">
          <cell r="B15555">
            <v>145.05972222222772</v>
          </cell>
        </row>
        <row r="15556">
          <cell r="B15556">
            <v>145.0666666666657</v>
          </cell>
        </row>
        <row r="15557">
          <cell r="B15557">
            <v>145.07361111111823</v>
          </cell>
        </row>
        <row r="15558">
          <cell r="B15558">
            <v>145.0805555555562</v>
          </cell>
        </row>
        <row r="15559">
          <cell r="B15559">
            <v>145.08750000000873</v>
          </cell>
        </row>
        <row r="15560">
          <cell r="B15560">
            <v>145.09444444444671</v>
          </cell>
        </row>
        <row r="15561">
          <cell r="B15561">
            <v>145.10138888889924</v>
          </cell>
        </row>
        <row r="15562">
          <cell r="B15562">
            <v>145.10833333333721</v>
          </cell>
        </row>
        <row r="15563">
          <cell r="B15563">
            <v>145.11527777778974</v>
          </cell>
        </row>
        <row r="15564">
          <cell r="B15564">
            <v>145.12222222222772</v>
          </cell>
        </row>
        <row r="15565">
          <cell r="B15565">
            <v>145.1291666666657</v>
          </cell>
        </row>
        <row r="15566">
          <cell r="B15566">
            <v>145.13611111111823</v>
          </cell>
        </row>
        <row r="15567">
          <cell r="B15567">
            <v>145.1430555555562</v>
          </cell>
        </row>
        <row r="15568">
          <cell r="B15568">
            <v>145.15000000000873</v>
          </cell>
        </row>
        <row r="15569">
          <cell r="B15569">
            <v>145.15694444444671</v>
          </cell>
        </row>
        <row r="15570">
          <cell r="B15570">
            <v>145.16388888889924</v>
          </cell>
        </row>
        <row r="15571">
          <cell r="B15571">
            <v>145.17083333333721</v>
          </cell>
        </row>
        <row r="15572">
          <cell r="B15572">
            <v>145.17777777778974</v>
          </cell>
        </row>
        <row r="15573">
          <cell r="B15573">
            <v>145.18472222222772</v>
          </cell>
        </row>
        <row r="15574">
          <cell r="B15574">
            <v>145.1916666666657</v>
          </cell>
        </row>
        <row r="15575">
          <cell r="B15575">
            <v>145.19861111111823</v>
          </cell>
        </row>
        <row r="15576">
          <cell r="B15576">
            <v>145.2055555555562</v>
          </cell>
        </row>
        <row r="15577">
          <cell r="B15577">
            <v>145.21250000000873</v>
          </cell>
        </row>
        <row r="15578">
          <cell r="B15578">
            <v>145.21944444444671</v>
          </cell>
        </row>
        <row r="15579">
          <cell r="B15579">
            <v>145.22638888889924</v>
          </cell>
        </row>
        <row r="15580">
          <cell r="B15580">
            <v>145.23333333333721</v>
          </cell>
        </row>
        <row r="15581">
          <cell r="B15581">
            <v>145.24027777778974</v>
          </cell>
        </row>
        <row r="15582">
          <cell r="B15582">
            <v>145.24722222222772</v>
          </cell>
        </row>
        <row r="15583">
          <cell r="B15583">
            <v>145.2541666666657</v>
          </cell>
        </row>
        <row r="15584">
          <cell r="B15584">
            <v>145.26111111111823</v>
          </cell>
        </row>
        <row r="15585">
          <cell r="B15585">
            <v>145.2680555555562</v>
          </cell>
        </row>
        <row r="15586">
          <cell r="B15586">
            <v>145.27500000000873</v>
          </cell>
        </row>
        <row r="15587">
          <cell r="B15587">
            <v>145.28194444444671</v>
          </cell>
        </row>
        <row r="15588">
          <cell r="B15588">
            <v>145.28888888889924</v>
          </cell>
        </row>
        <row r="15589">
          <cell r="B15589">
            <v>145.29583333333721</v>
          </cell>
        </row>
        <row r="15590">
          <cell r="B15590">
            <v>145.30277777778974</v>
          </cell>
        </row>
        <row r="15591">
          <cell r="B15591">
            <v>145.30972222222772</v>
          </cell>
        </row>
        <row r="15592">
          <cell r="B15592">
            <v>145.3166666666657</v>
          </cell>
        </row>
        <row r="15593">
          <cell r="B15593">
            <v>145.32361111111823</v>
          </cell>
        </row>
        <row r="15594">
          <cell r="B15594">
            <v>145.3305555555562</v>
          </cell>
        </row>
        <row r="15595">
          <cell r="B15595">
            <v>145.33750000000873</v>
          </cell>
        </row>
        <row r="15596">
          <cell r="B15596">
            <v>145.34444444444671</v>
          </cell>
        </row>
        <row r="15597">
          <cell r="B15597">
            <v>145.35138888889924</v>
          </cell>
        </row>
        <row r="15598">
          <cell r="B15598">
            <v>145.35833333333721</v>
          </cell>
        </row>
        <row r="15599">
          <cell r="B15599">
            <v>145.36527777778974</v>
          </cell>
        </row>
        <row r="15600">
          <cell r="B15600">
            <v>145.37222222222772</v>
          </cell>
        </row>
        <row r="15601">
          <cell r="B15601">
            <v>145.3791666666657</v>
          </cell>
        </row>
        <row r="15602">
          <cell r="B15602">
            <v>145.38611111111823</v>
          </cell>
        </row>
        <row r="15603">
          <cell r="B15603">
            <v>145.3930555555562</v>
          </cell>
        </row>
        <row r="15604">
          <cell r="B15604">
            <v>145.40000000000873</v>
          </cell>
        </row>
        <row r="15605">
          <cell r="B15605">
            <v>145.40694444444671</v>
          </cell>
        </row>
        <row r="15606">
          <cell r="B15606">
            <v>145.41388888889924</v>
          </cell>
        </row>
        <row r="15607">
          <cell r="B15607">
            <v>145.42083333333721</v>
          </cell>
        </row>
        <row r="15608">
          <cell r="B15608">
            <v>145.42777777778974</v>
          </cell>
        </row>
        <row r="15609">
          <cell r="B15609">
            <v>145.43472222222772</v>
          </cell>
        </row>
        <row r="15610">
          <cell r="B15610">
            <v>145.4416666666657</v>
          </cell>
        </row>
        <row r="15611">
          <cell r="B15611">
            <v>145.44861111111823</v>
          </cell>
        </row>
        <row r="15612">
          <cell r="B15612">
            <v>145.4555555555562</v>
          </cell>
        </row>
        <row r="15613">
          <cell r="B15613">
            <v>145.46250000000873</v>
          </cell>
        </row>
        <row r="15614">
          <cell r="B15614">
            <v>145.46944444444671</v>
          </cell>
        </row>
        <row r="15615">
          <cell r="B15615">
            <v>145.47638888889924</v>
          </cell>
        </row>
        <row r="15616">
          <cell r="B15616">
            <v>145.48333333333721</v>
          </cell>
        </row>
        <row r="15617">
          <cell r="B15617">
            <v>145.49027777778974</v>
          </cell>
        </row>
        <row r="15618">
          <cell r="B15618">
            <v>145.49722222222772</v>
          </cell>
        </row>
        <row r="15619">
          <cell r="B15619">
            <v>145.5041666666657</v>
          </cell>
        </row>
        <row r="15620">
          <cell r="B15620">
            <v>145.51111111111823</v>
          </cell>
        </row>
        <row r="15621">
          <cell r="B15621">
            <v>145.5180555555562</v>
          </cell>
        </row>
        <row r="15622">
          <cell r="B15622">
            <v>145.52500000000873</v>
          </cell>
        </row>
        <row r="15623">
          <cell r="B15623">
            <v>145.53194444444671</v>
          </cell>
        </row>
        <row r="15624">
          <cell r="B15624">
            <v>145.53888888889924</v>
          </cell>
        </row>
        <row r="15625">
          <cell r="B15625">
            <v>145.54583333333721</v>
          </cell>
        </row>
        <row r="15626">
          <cell r="B15626">
            <v>145.55277777778974</v>
          </cell>
        </row>
        <row r="15627">
          <cell r="B15627">
            <v>145.55972222222772</v>
          </cell>
        </row>
        <row r="15628">
          <cell r="B15628">
            <v>145.5666666666657</v>
          </cell>
        </row>
        <row r="15629">
          <cell r="B15629">
            <v>145.57361111111823</v>
          </cell>
        </row>
        <row r="15630">
          <cell r="B15630">
            <v>145.5805555555562</v>
          </cell>
        </row>
        <row r="15631">
          <cell r="B15631">
            <v>145.58750000000873</v>
          </cell>
        </row>
        <row r="15632">
          <cell r="B15632">
            <v>145.59444444444671</v>
          </cell>
        </row>
        <row r="15633">
          <cell r="B15633">
            <v>145.60138888889924</v>
          </cell>
        </row>
        <row r="15634">
          <cell r="B15634">
            <v>145.60833333333721</v>
          </cell>
        </row>
        <row r="15635">
          <cell r="B15635">
            <v>145.61527777778974</v>
          </cell>
        </row>
        <row r="15636">
          <cell r="B15636">
            <v>145.62222222222772</v>
          </cell>
        </row>
        <row r="15637">
          <cell r="B15637">
            <v>145.6291666666657</v>
          </cell>
        </row>
        <row r="15638">
          <cell r="B15638">
            <v>145.63611111111823</v>
          </cell>
        </row>
        <row r="15639">
          <cell r="B15639">
            <v>145.6430555555562</v>
          </cell>
        </row>
        <row r="15640">
          <cell r="B15640">
            <v>145.65000000000873</v>
          </cell>
        </row>
        <row r="15641">
          <cell r="B15641">
            <v>145.65694444444671</v>
          </cell>
        </row>
        <row r="15642">
          <cell r="B15642">
            <v>145.66388888889924</v>
          </cell>
        </row>
        <row r="15643">
          <cell r="B15643">
            <v>145.67083333333721</v>
          </cell>
        </row>
        <row r="15644">
          <cell r="B15644">
            <v>145.67777777778974</v>
          </cell>
        </row>
        <row r="15645">
          <cell r="B15645">
            <v>145.68472222222772</v>
          </cell>
        </row>
        <row r="15646">
          <cell r="B15646">
            <v>145.6916666666657</v>
          </cell>
        </row>
        <row r="15647">
          <cell r="B15647">
            <v>145.69861111111823</v>
          </cell>
        </row>
        <row r="15648">
          <cell r="B15648">
            <v>145.7055555555562</v>
          </cell>
        </row>
        <row r="15649">
          <cell r="B15649">
            <v>145.71250000000873</v>
          </cell>
        </row>
        <row r="15650">
          <cell r="B15650">
            <v>145.71944444444671</v>
          </cell>
        </row>
        <row r="15651">
          <cell r="B15651">
            <v>145.72638888889924</v>
          </cell>
        </row>
        <row r="15652">
          <cell r="B15652">
            <v>145.73333333333721</v>
          </cell>
        </row>
        <row r="15653">
          <cell r="B15653">
            <v>145.74027777778974</v>
          </cell>
        </row>
        <row r="15654">
          <cell r="B15654">
            <v>145.74722222222772</v>
          </cell>
        </row>
        <row r="15655">
          <cell r="B15655">
            <v>145.7541666666657</v>
          </cell>
        </row>
        <row r="15656">
          <cell r="B15656">
            <v>145.76111111111823</v>
          </cell>
        </row>
        <row r="15657">
          <cell r="B15657">
            <v>145.7680555555562</v>
          </cell>
        </row>
        <row r="15658">
          <cell r="B15658">
            <v>145.77500000000873</v>
          </cell>
        </row>
        <row r="15659">
          <cell r="B15659">
            <v>145.78194444444671</v>
          </cell>
        </row>
        <row r="15660">
          <cell r="B15660">
            <v>145.78888888889924</v>
          </cell>
        </row>
        <row r="15661">
          <cell r="B15661">
            <v>145.79583333333721</v>
          </cell>
        </row>
        <row r="15662">
          <cell r="B15662">
            <v>145.80277777778974</v>
          </cell>
        </row>
        <row r="15663">
          <cell r="B15663">
            <v>145.80972222222772</v>
          </cell>
        </row>
        <row r="15664">
          <cell r="B15664">
            <v>145.8166666666657</v>
          </cell>
        </row>
        <row r="15665">
          <cell r="B15665">
            <v>145.82361111111823</v>
          </cell>
        </row>
        <row r="15666">
          <cell r="B15666">
            <v>145.8305555555562</v>
          </cell>
        </row>
        <row r="15667">
          <cell r="B15667">
            <v>145.83750000000873</v>
          </cell>
        </row>
        <row r="15668">
          <cell r="B15668">
            <v>145.84444444444671</v>
          </cell>
        </row>
        <row r="15669">
          <cell r="B15669">
            <v>145.85138888889924</v>
          </cell>
        </row>
        <row r="15670">
          <cell r="B15670">
            <v>145.85833333333721</v>
          </cell>
        </row>
        <row r="15671">
          <cell r="B15671">
            <v>145.86527777778974</v>
          </cell>
        </row>
        <row r="15672">
          <cell r="B15672">
            <v>145.87222222222772</v>
          </cell>
        </row>
        <row r="15673">
          <cell r="B15673">
            <v>145.8791666666657</v>
          </cell>
        </row>
        <row r="15674">
          <cell r="B15674">
            <v>145.88611111111823</v>
          </cell>
        </row>
        <row r="15675">
          <cell r="B15675">
            <v>145.8930555555562</v>
          </cell>
        </row>
        <row r="15676">
          <cell r="B15676">
            <v>145.90000000000873</v>
          </cell>
        </row>
        <row r="15677">
          <cell r="B15677">
            <v>145.90694444444671</v>
          </cell>
        </row>
        <row r="15678">
          <cell r="B15678">
            <v>145.91388888889924</v>
          </cell>
        </row>
        <row r="15679">
          <cell r="B15679">
            <v>145.92083333333721</v>
          </cell>
        </row>
        <row r="15680">
          <cell r="B15680">
            <v>145.92777777778974</v>
          </cell>
        </row>
        <row r="15681">
          <cell r="B15681">
            <v>145.93472222222772</v>
          </cell>
        </row>
        <row r="15682">
          <cell r="B15682">
            <v>145.9416666666657</v>
          </cell>
        </row>
        <row r="15683">
          <cell r="B15683">
            <v>145.94861111111823</v>
          </cell>
        </row>
        <row r="15684">
          <cell r="B15684">
            <v>145.9555555555562</v>
          </cell>
        </row>
        <row r="15685">
          <cell r="B15685">
            <v>145.96250000000873</v>
          </cell>
        </row>
        <row r="15686">
          <cell r="B15686">
            <v>145.96944444444671</v>
          </cell>
        </row>
        <row r="15687">
          <cell r="B15687">
            <v>145.97638888889924</v>
          </cell>
        </row>
        <row r="15688">
          <cell r="B15688">
            <v>145.98333333333721</v>
          </cell>
        </row>
        <row r="15689">
          <cell r="B15689">
            <v>145.99027777778974</v>
          </cell>
        </row>
        <row r="15690">
          <cell r="B15690">
            <v>145.99722222222772</v>
          </cell>
        </row>
        <row r="15691">
          <cell r="B15691">
            <v>146.0041666666657</v>
          </cell>
        </row>
        <row r="15692">
          <cell r="B15692">
            <v>146.01111111111823</v>
          </cell>
        </row>
        <row r="15693">
          <cell r="B15693">
            <v>146.0180555555562</v>
          </cell>
        </row>
        <row r="15694">
          <cell r="B15694">
            <v>146.02500000000873</v>
          </cell>
        </row>
        <row r="15695">
          <cell r="B15695">
            <v>146.03194444444671</v>
          </cell>
        </row>
        <row r="15696">
          <cell r="B15696">
            <v>146.03888888889924</v>
          </cell>
        </row>
        <row r="15697">
          <cell r="B15697">
            <v>146.04583333333721</v>
          </cell>
        </row>
        <row r="15698">
          <cell r="B15698">
            <v>146.05277777778974</v>
          </cell>
        </row>
        <row r="15699">
          <cell r="B15699">
            <v>146.05972222222772</v>
          </cell>
        </row>
        <row r="15700">
          <cell r="B15700">
            <v>146.0666666666657</v>
          </cell>
        </row>
        <row r="15701">
          <cell r="B15701">
            <v>146.07361111111823</v>
          </cell>
        </row>
        <row r="15702">
          <cell r="B15702">
            <v>146.0805555555562</v>
          </cell>
        </row>
        <row r="15703">
          <cell r="B15703">
            <v>146.08750000000873</v>
          </cell>
        </row>
        <row r="15704">
          <cell r="B15704">
            <v>146.09444444444671</v>
          </cell>
        </row>
        <row r="15705">
          <cell r="B15705">
            <v>146.10138888889924</v>
          </cell>
        </row>
        <row r="15706">
          <cell r="B15706">
            <v>146.10833333333721</v>
          </cell>
        </row>
        <row r="15707">
          <cell r="B15707">
            <v>146.11527777778974</v>
          </cell>
        </row>
        <row r="15708">
          <cell r="B15708">
            <v>146.12222222222772</v>
          </cell>
        </row>
        <row r="15709">
          <cell r="B15709">
            <v>146.1291666666657</v>
          </cell>
        </row>
        <row r="15710">
          <cell r="B15710">
            <v>146.13611111111823</v>
          </cell>
        </row>
        <row r="15711">
          <cell r="B15711">
            <v>146.1430555555562</v>
          </cell>
        </row>
        <row r="15712">
          <cell r="B15712">
            <v>146.15000000000873</v>
          </cell>
        </row>
        <row r="15713">
          <cell r="B15713">
            <v>146.15694444444671</v>
          </cell>
        </row>
        <row r="15714">
          <cell r="B15714">
            <v>146.16388888889924</v>
          </cell>
        </row>
        <row r="15715">
          <cell r="B15715">
            <v>146.17083333333721</v>
          </cell>
        </row>
        <row r="15716">
          <cell r="B15716">
            <v>146.17777777778974</v>
          </cell>
        </row>
        <row r="15717">
          <cell r="B15717">
            <v>146.18472222222772</v>
          </cell>
        </row>
        <row r="15718">
          <cell r="B15718">
            <v>146.1916666666657</v>
          </cell>
        </row>
        <row r="15719">
          <cell r="B15719">
            <v>146.19861111111823</v>
          </cell>
        </row>
        <row r="15720">
          <cell r="B15720">
            <v>146.2055555555562</v>
          </cell>
        </row>
        <row r="15721">
          <cell r="B15721">
            <v>146.21250000000873</v>
          </cell>
        </row>
        <row r="15722">
          <cell r="B15722">
            <v>146.21944444444671</v>
          </cell>
        </row>
        <row r="15723">
          <cell r="B15723">
            <v>146.22638888889924</v>
          </cell>
        </row>
        <row r="15724">
          <cell r="B15724">
            <v>146.23333333333721</v>
          </cell>
        </row>
        <row r="15725">
          <cell r="B15725">
            <v>146.24027777778974</v>
          </cell>
        </row>
        <row r="15726">
          <cell r="B15726">
            <v>146.24722222222772</v>
          </cell>
        </row>
        <row r="15727">
          <cell r="B15727">
            <v>146.2541666666657</v>
          </cell>
        </row>
        <row r="15728">
          <cell r="B15728">
            <v>146.26111111111823</v>
          </cell>
        </row>
        <row r="15729">
          <cell r="B15729">
            <v>146.2680555555562</v>
          </cell>
        </row>
        <row r="15730">
          <cell r="B15730">
            <v>146.27500000000873</v>
          </cell>
        </row>
        <row r="15731">
          <cell r="B15731">
            <v>146.28194444444671</v>
          </cell>
        </row>
        <row r="15732">
          <cell r="B15732">
            <v>146.28888888889924</v>
          </cell>
        </row>
        <row r="15733">
          <cell r="B15733">
            <v>146.29583333333721</v>
          </cell>
        </row>
        <row r="15734">
          <cell r="B15734">
            <v>146.30277777778974</v>
          </cell>
        </row>
        <row r="15735">
          <cell r="B15735">
            <v>146.30972222222772</v>
          </cell>
        </row>
        <row r="15736">
          <cell r="B15736">
            <v>146.3166666666657</v>
          </cell>
        </row>
        <row r="15737">
          <cell r="B15737">
            <v>146.32361111111823</v>
          </cell>
        </row>
        <row r="15738">
          <cell r="B15738">
            <v>146.3305555555562</v>
          </cell>
        </row>
        <row r="15739">
          <cell r="B15739">
            <v>146.33750000000873</v>
          </cell>
        </row>
        <row r="15740">
          <cell r="B15740">
            <v>146.34444444444671</v>
          </cell>
        </row>
        <row r="15741">
          <cell r="B15741">
            <v>146.35138888889924</v>
          </cell>
        </row>
        <row r="15742">
          <cell r="B15742">
            <v>146.35833333333721</v>
          </cell>
        </row>
        <row r="15743">
          <cell r="B15743">
            <v>146.36527777778974</v>
          </cell>
        </row>
        <row r="15744">
          <cell r="B15744">
            <v>146.37222222222772</v>
          </cell>
        </row>
        <row r="15745">
          <cell r="B15745">
            <v>146.3791666666657</v>
          </cell>
        </row>
        <row r="15746">
          <cell r="B15746">
            <v>146.38611111111823</v>
          </cell>
        </row>
        <row r="15747">
          <cell r="B15747">
            <v>146.3930555555562</v>
          </cell>
        </row>
        <row r="15748">
          <cell r="B15748">
            <v>146.40000000000873</v>
          </cell>
        </row>
        <row r="15749">
          <cell r="B15749">
            <v>146.40694444444671</v>
          </cell>
        </row>
        <row r="15750">
          <cell r="B15750">
            <v>146.41388888889924</v>
          </cell>
        </row>
        <row r="15751">
          <cell r="B15751">
            <v>146.42083333333721</v>
          </cell>
        </row>
        <row r="15752">
          <cell r="B15752">
            <v>146.42777777778974</v>
          </cell>
        </row>
        <row r="15753">
          <cell r="B15753">
            <v>146.43472222222772</v>
          </cell>
        </row>
        <row r="15754">
          <cell r="B15754">
            <v>146.4416666666657</v>
          </cell>
        </row>
        <row r="15755">
          <cell r="B15755">
            <v>146.44861111111823</v>
          </cell>
        </row>
        <row r="15756">
          <cell r="B15756">
            <v>146.4555555555562</v>
          </cell>
        </row>
        <row r="15757">
          <cell r="B15757">
            <v>146.46250000000873</v>
          </cell>
        </row>
        <row r="15758">
          <cell r="B15758">
            <v>146.46944444444671</v>
          </cell>
        </row>
        <row r="15759">
          <cell r="B15759">
            <v>146.47638888889924</v>
          </cell>
        </row>
        <row r="15760">
          <cell r="B15760">
            <v>146.48333333333721</v>
          </cell>
        </row>
        <row r="15761">
          <cell r="B15761">
            <v>146.49027777778974</v>
          </cell>
        </row>
        <row r="15762">
          <cell r="B15762">
            <v>146.49722222222772</v>
          </cell>
        </row>
        <row r="15763">
          <cell r="B15763">
            <v>146.5041666666657</v>
          </cell>
        </row>
        <row r="15764">
          <cell r="B15764">
            <v>146.51111111111823</v>
          </cell>
        </row>
        <row r="15765">
          <cell r="B15765">
            <v>146.5180555555562</v>
          </cell>
        </row>
        <row r="15766">
          <cell r="B15766">
            <v>146.52500000000873</v>
          </cell>
        </row>
        <row r="15767">
          <cell r="B15767">
            <v>146.53194444444671</v>
          </cell>
        </row>
        <row r="15768">
          <cell r="B15768">
            <v>146.53888888889924</v>
          </cell>
        </row>
        <row r="15769">
          <cell r="B15769">
            <v>146.54583333333721</v>
          </cell>
        </row>
        <row r="15770">
          <cell r="B15770">
            <v>146.55277777778974</v>
          </cell>
        </row>
        <row r="15771">
          <cell r="B15771">
            <v>146.55972222222772</v>
          </cell>
        </row>
        <row r="15772">
          <cell r="B15772">
            <v>146.5666666666657</v>
          </cell>
        </row>
        <row r="15773">
          <cell r="B15773">
            <v>146.57361111111823</v>
          </cell>
        </row>
        <row r="15774">
          <cell r="B15774">
            <v>146.5805555555562</v>
          </cell>
        </row>
        <row r="15775">
          <cell r="B15775">
            <v>146.58750000000873</v>
          </cell>
        </row>
        <row r="15776">
          <cell r="B15776">
            <v>146.59444444444671</v>
          </cell>
        </row>
        <row r="15777">
          <cell r="B15777">
            <v>146.60138888889924</v>
          </cell>
        </row>
        <row r="15778">
          <cell r="B15778">
            <v>146.60833333333721</v>
          </cell>
        </row>
        <row r="15779">
          <cell r="B15779">
            <v>146.61527777778974</v>
          </cell>
        </row>
        <row r="15780">
          <cell r="B15780">
            <v>146.62222222222772</v>
          </cell>
        </row>
        <row r="15781">
          <cell r="B15781">
            <v>146.6291666666657</v>
          </cell>
        </row>
        <row r="15782">
          <cell r="B15782">
            <v>146.63611111111823</v>
          </cell>
        </row>
        <row r="15783">
          <cell r="B15783">
            <v>146.6430555555562</v>
          </cell>
        </row>
        <row r="15784">
          <cell r="B15784">
            <v>146.65000000000873</v>
          </cell>
        </row>
        <row r="15785">
          <cell r="B15785">
            <v>146.65694444444671</v>
          </cell>
        </row>
        <row r="15786">
          <cell r="B15786">
            <v>146.66388888889924</v>
          </cell>
        </row>
        <row r="15787">
          <cell r="B15787">
            <v>146.67083333333721</v>
          </cell>
        </row>
        <row r="15788">
          <cell r="B15788">
            <v>146.67777777778974</v>
          </cell>
        </row>
        <row r="15789">
          <cell r="B15789">
            <v>146.68472222222772</v>
          </cell>
        </row>
        <row r="15790">
          <cell r="B15790">
            <v>146.6916666666657</v>
          </cell>
        </row>
        <row r="15791">
          <cell r="B15791">
            <v>146.69861111111823</v>
          </cell>
        </row>
        <row r="15792">
          <cell r="B15792">
            <v>146.7055555555562</v>
          </cell>
        </row>
        <row r="15793">
          <cell r="B15793">
            <v>146.71250000000873</v>
          </cell>
        </row>
        <row r="15794">
          <cell r="B15794">
            <v>146.71944444444671</v>
          </cell>
        </row>
        <row r="15795">
          <cell r="B15795">
            <v>146.72638888889924</v>
          </cell>
        </row>
        <row r="15796">
          <cell r="B15796">
            <v>146.73333333333721</v>
          </cell>
        </row>
        <row r="15797">
          <cell r="B15797">
            <v>146.74027777778974</v>
          </cell>
        </row>
        <row r="15798">
          <cell r="B15798">
            <v>146.74722222222772</v>
          </cell>
        </row>
        <row r="15799">
          <cell r="B15799">
            <v>146.7541666666657</v>
          </cell>
        </row>
        <row r="15800">
          <cell r="B15800">
            <v>146.76111111111823</v>
          </cell>
        </row>
        <row r="15801">
          <cell r="B15801">
            <v>146.7680555555562</v>
          </cell>
        </row>
        <row r="15802">
          <cell r="B15802">
            <v>146.77500000000873</v>
          </cell>
        </row>
        <row r="15803">
          <cell r="B15803">
            <v>146.78194444444671</v>
          </cell>
        </row>
        <row r="15804">
          <cell r="B15804">
            <v>146.78888888889924</v>
          </cell>
        </row>
        <row r="15805">
          <cell r="B15805">
            <v>146.79583333333721</v>
          </cell>
        </row>
        <row r="15806">
          <cell r="B15806">
            <v>146.80277777778974</v>
          </cell>
        </row>
        <row r="15807">
          <cell r="B15807">
            <v>146.80972222222772</v>
          </cell>
        </row>
        <row r="15808">
          <cell r="B15808">
            <v>146.8166666666657</v>
          </cell>
        </row>
        <row r="15809">
          <cell r="B15809">
            <v>146.82361111111823</v>
          </cell>
        </row>
        <row r="15810">
          <cell r="B15810">
            <v>146.8305555555562</v>
          </cell>
        </row>
        <row r="15811">
          <cell r="B15811">
            <v>146.83750000000873</v>
          </cell>
        </row>
        <row r="15812">
          <cell r="B15812">
            <v>146.84444444444671</v>
          </cell>
        </row>
        <row r="15813">
          <cell r="B15813">
            <v>146.85138888889924</v>
          </cell>
        </row>
        <row r="15814">
          <cell r="B15814">
            <v>146.85833333333721</v>
          </cell>
        </row>
        <row r="15815">
          <cell r="B15815">
            <v>146.86527777778974</v>
          </cell>
        </row>
        <row r="15816">
          <cell r="B15816">
            <v>146.87222222222772</v>
          </cell>
        </row>
        <row r="15817">
          <cell r="B15817">
            <v>146.8791666666657</v>
          </cell>
        </row>
        <row r="15818">
          <cell r="B15818">
            <v>146.88611111111823</v>
          </cell>
        </row>
        <row r="15819">
          <cell r="B15819">
            <v>146.8930555555562</v>
          </cell>
        </row>
        <row r="15820">
          <cell r="B15820">
            <v>146.90000000000873</v>
          </cell>
        </row>
        <row r="15821">
          <cell r="B15821">
            <v>146.90694444444671</v>
          </cell>
        </row>
        <row r="15822">
          <cell r="B15822">
            <v>146.91388888889924</v>
          </cell>
        </row>
        <row r="15823">
          <cell r="B15823">
            <v>146.92083333333721</v>
          </cell>
        </row>
        <row r="15824">
          <cell r="B15824">
            <v>146.92777777778974</v>
          </cell>
        </row>
        <row r="15825">
          <cell r="B15825">
            <v>146.93472222222772</v>
          </cell>
        </row>
        <row r="15826">
          <cell r="B15826">
            <v>146.9416666666657</v>
          </cell>
        </row>
        <row r="15827">
          <cell r="B15827">
            <v>146.94861111111823</v>
          </cell>
        </row>
        <row r="15828">
          <cell r="B15828">
            <v>146.9555555555562</v>
          </cell>
        </row>
        <row r="15829">
          <cell r="B15829">
            <v>146.96250000000873</v>
          </cell>
        </row>
        <row r="15830">
          <cell r="B15830">
            <v>146.96944444444671</v>
          </cell>
        </row>
        <row r="15831">
          <cell r="B15831">
            <v>146.97638888889924</v>
          </cell>
        </row>
        <row r="15832">
          <cell r="B15832">
            <v>146.98333333333721</v>
          </cell>
        </row>
        <row r="15833">
          <cell r="B15833">
            <v>146.99027777778974</v>
          </cell>
        </row>
        <row r="15834">
          <cell r="B15834">
            <v>146.99722222222772</v>
          </cell>
        </row>
        <row r="15835">
          <cell r="B15835">
            <v>147.0041666666657</v>
          </cell>
        </row>
        <row r="15836">
          <cell r="B15836">
            <v>147.01111111111823</v>
          </cell>
        </row>
        <row r="15837">
          <cell r="B15837">
            <v>147.0180555555562</v>
          </cell>
        </row>
        <row r="15838">
          <cell r="B15838">
            <v>147.02500000000873</v>
          </cell>
        </row>
        <row r="15839">
          <cell r="B15839">
            <v>147.03194444444671</v>
          </cell>
        </row>
        <row r="15840">
          <cell r="B15840">
            <v>147.03888888889924</v>
          </cell>
        </row>
        <row r="15841">
          <cell r="B15841">
            <v>147.04583333333721</v>
          </cell>
        </row>
        <row r="15842">
          <cell r="B15842">
            <v>147.05277777778974</v>
          </cell>
        </row>
        <row r="15843">
          <cell r="B15843">
            <v>147.05972222222772</v>
          </cell>
        </row>
        <row r="15844">
          <cell r="B15844">
            <v>147.0666666666657</v>
          </cell>
        </row>
        <row r="15845">
          <cell r="B15845">
            <v>147.07361111111823</v>
          </cell>
        </row>
        <row r="15846">
          <cell r="B15846">
            <v>147.0805555555562</v>
          </cell>
        </row>
        <row r="15847">
          <cell r="B15847">
            <v>147.08750000000873</v>
          </cell>
        </row>
        <row r="15848">
          <cell r="B15848">
            <v>147.09444444444671</v>
          </cell>
        </row>
        <row r="15849">
          <cell r="B15849">
            <v>147.10138888889924</v>
          </cell>
        </row>
        <row r="15850">
          <cell r="B15850">
            <v>147.10833333333721</v>
          </cell>
        </row>
        <row r="15851">
          <cell r="B15851">
            <v>147.11527777778974</v>
          </cell>
        </row>
        <row r="15852">
          <cell r="B15852">
            <v>147.12222222222772</v>
          </cell>
        </row>
        <row r="15853">
          <cell r="B15853">
            <v>147.1291666666657</v>
          </cell>
        </row>
        <row r="15854">
          <cell r="B15854">
            <v>147.13611111111823</v>
          </cell>
        </row>
        <row r="15855">
          <cell r="B15855">
            <v>147.1430555555562</v>
          </cell>
        </row>
        <row r="15856">
          <cell r="B15856">
            <v>147.15000000000873</v>
          </cell>
        </row>
        <row r="15857">
          <cell r="B15857">
            <v>147.15694444444671</v>
          </cell>
        </row>
        <row r="15858">
          <cell r="B15858">
            <v>147.16388888889924</v>
          </cell>
        </row>
        <row r="15859">
          <cell r="B15859">
            <v>147.17083333333721</v>
          </cell>
        </row>
        <row r="15860">
          <cell r="B15860">
            <v>147.17777777778974</v>
          </cell>
        </row>
        <row r="15861">
          <cell r="B15861">
            <v>147.18472222222772</v>
          </cell>
        </row>
        <row r="15862">
          <cell r="B15862">
            <v>147.1916666666657</v>
          </cell>
        </row>
        <row r="15863">
          <cell r="B15863">
            <v>147.19861111111823</v>
          </cell>
        </row>
        <row r="15864">
          <cell r="B15864">
            <v>147.2055555555562</v>
          </cell>
        </row>
        <row r="15865">
          <cell r="B15865">
            <v>147.21250000000873</v>
          </cell>
        </row>
        <row r="15866">
          <cell r="B15866">
            <v>147.21944444444671</v>
          </cell>
        </row>
        <row r="15867">
          <cell r="B15867">
            <v>147.22638888889924</v>
          </cell>
        </row>
        <row r="15868">
          <cell r="B15868">
            <v>147.23333333333721</v>
          </cell>
        </row>
        <row r="15869">
          <cell r="B15869">
            <v>147.24027777778974</v>
          </cell>
        </row>
        <row r="15870">
          <cell r="B15870">
            <v>147.24722222222772</v>
          </cell>
        </row>
        <row r="15871">
          <cell r="B15871">
            <v>147.2541666666657</v>
          </cell>
        </row>
        <row r="15872">
          <cell r="B15872">
            <v>147.26111111111823</v>
          </cell>
        </row>
        <row r="15873">
          <cell r="B15873">
            <v>147.2680555555562</v>
          </cell>
        </row>
        <row r="15874">
          <cell r="B15874">
            <v>147.27500000000873</v>
          </cell>
        </row>
        <row r="15875">
          <cell r="B15875">
            <v>147.28194444444671</v>
          </cell>
        </row>
        <row r="15876">
          <cell r="B15876">
            <v>147.28888888889924</v>
          </cell>
        </row>
        <row r="15877">
          <cell r="B15877">
            <v>147.29583333333721</v>
          </cell>
        </row>
        <row r="15878">
          <cell r="B15878">
            <v>147.30277777778974</v>
          </cell>
        </row>
        <row r="15879">
          <cell r="B15879">
            <v>147.30972222222772</v>
          </cell>
        </row>
        <row r="15880">
          <cell r="B15880">
            <v>147.3166666666657</v>
          </cell>
        </row>
        <row r="15881">
          <cell r="B15881">
            <v>147.32361111111823</v>
          </cell>
        </row>
        <row r="15882">
          <cell r="B15882">
            <v>147.3305555555562</v>
          </cell>
        </row>
        <row r="15883">
          <cell r="B15883">
            <v>147.33750000000873</v>
          </cell>
        </row>
        <row r="15884">
          <cell r="B15884">
            <v>147.34444444444671</v>
          </cell>
        </row>
        <row r="15885">
          <cell r="B15885">
            <v>147.35138888889924</v>
          </cell>
        </row>
        <row r="15886">
          <cell r="B15886">
            <v>147.35833333333721</v>
          </cell>
        </row>
        <row r="15887">
          <cell r="B15887">
            <v>147.36527777778974</v>
          </cell>
        </row>
        <row r="15888">
          <cell r="B15888">
            <v>147.37222222222772</v>
          </cell>
        </row>
        <row r="15889">
          <cell r="B15889">
            <v>147.3791666666657</v>
          </cell>
        </row>
        <row r="15890">
          <cell r="B15890">
            <v>147.38611111111823</v>
          </cell>
        </row>
        <row r="15891">
          <cell r="B15891">
            <v>147.3930555555562</v>
          </cell>
        </row>
        <row r="15892">
          <cell r="B15892">
            <v>147.40000000000873</v>
          </cell>
        </row>
        <row r="15893">
          <cell r="B15893">
            <v>147.40694444444671</v>
          </cell>
        </row>
        <row r="15894">
          <cell r="B15894">
            <v>147.41388888889924</v>
          </cell>
        </row>
        <row r="15895">
          <cell r="B15895">
            <v>147.42083333333721</v>
          </cell>
        </row>
        <row r="15896">
          <cell r="B15896">
            <v>147.42777777778974</v>
          </cell>
        </row>
        <row r="15897">
          <cell r="B15897">
            <v>147.43472222222772</v>
          </cell>
        </row>
        <row r="15898">
          <cell r="B15898">
            <v>147.4416666666657</v>
          </cell>
        </row>
        <row r="15899">
          <cell r="B15899">
            <v>147.44861111111823</v>
          </cell>
        </row>
        <row r="15900">
          <cell r="B15900">
            <v>147.4555555555562</v>
          </cell>
        </row>
        <row r="15901">
          <cell r="B15901">
            <v>147.46250000000873</v>
          </cell>
        </row>
        <row r="15902">
          <cell r="B15902">
            <v>147.46944444444671</v>
          </cell>
        </row>
        <row r="15903">
          <cell r="B15903">
            <v>147.47638888889924</v>
          </cell>
        </row>
        <row r="15904">
          <cell r="B15904">
            <v>147.48333333333721</v>
          </cell>
        </row>
        <row r="15905">
          <cell r="B15905">
            <v>147.49027777778974</v>
          </cell>
        </row>
        <row r="15906">
          <cell r="B15906">
            <v>147.49722222222772</v>
          </cell>
        </row>
        <row r="15907">
          <cell r="B15907">
            <v>147.5041666666657</v>
          </cell>
        </row>
        <row r="15908">
          <cell r="B15908">
            <v>147.51111111111823</v>
          </cell>
        </row>
        <row r="15909">
          <cell r="B15909">
            <v>147.5180555555562</v>
          </cell>
        </row>
        <row r="15910">
          <cell r="B15910">
            <v>147.52500000000873</v>
          </cell>
        </row>
        <row r="15911">
          <cell r="B15911">
            <v>147.53194444444671</v>
          </cell>
        </row>
        <row r="15912">
          <cell r="B15912">
            <v>147.53888888889924</v>
          </cell>
        </row>
        <row r="15913">
          <cell r="B15913">
            <v>147.54583333333721</v>
          </cell>
        </row>
        <row r="15914">
          <cell r="B15914">
            <v>147.55277777778974</v>
          </cell>
        </row>
        <row r="15915">
          <cell r="B15915">
            <v>147.55972222222772</v>
          </cell>
        </row>
        <row r="15916">
          <cell r="B15916">
            <v>147.5666666666657</v>
          </cell>
        </row>
        <row r="15917">
          <cell r="B15917">
            <v>147.57361111111823</v>
          </cell>
        </row>
        <row r="15918">
          <cell r="B15918">
            <v>147.5805555555562</v>
          </cell>
        </row>
        <row r="15919">
          <cell r="B15919">
            <v>147.58750000000873</v>
          </cell>
        </row>
        <row r="15920">
          <cell r="B15920">
            <v>147.59444444444671</v>
          </cell>
        </row>
        <row r="15921">
          <cell r="B15921">
            <v>147.60138888889924</v>
          </cell>
        </row>
        <row r="15922">
          <cell r="B15922">
            <v>147.60833333333721</v>
          </cell>
        </row>
        <row r="15923">
          <cell r="B15923">
            <v>147.61527777778974</v>
          </cell>
        </row>
        <row r="15924">
          <cell r="B15924">
            <v>147.62222222222772</v>
          </cell>
        </row>
        <row r="15925">
          <cell r="B15925">
            <v>147.6291666666657</v>
          </cell>
        </row>
        <row r="15926">
          <cell r="B15926">
            <v>147.63611111111823</v>
          </cell>
        </row>
        <row r="15927">
          <cell r="B15927">
            <v>147.6430555555562</v>
          </cell>
        </row>
        <row r="15928">
          <cell r="B15928">
            <v>147.65000000000873</v>
          </cell>
        </row>
        <row r="15929">
          <cell r="B15929">
            <v>147.65694444444671</v>
          </cell>
        </row>
        <row r="15930">
          <cell r="B15930">
            <v>147.66388888889924</v>
          </cell>
        </row>
        <row r="15931">
          <cell r="B15931">
            <v>147.67083333333721</v>
          </cell>
        </row>
        <row r="15932">
          <cell r="B15932">
            <v>147.67777777778974</v>
          </cell>
        </row>
        <row r="15933">
          <cell r="B15933">
            <v>147.68472222222772</v>
          </cell>
        </row>
        <row r="15934">
          <cell r="B15934">
            <v>147.6916666666657</v>
          </cell>
        </row>
        <row r="15935">
          <cell r="B15935">
            <v>147.69861111111823</v>
          </cell>
        </row>
        <row r="15936">
          <cell r="B15936">
            <v>147.7055555555562</v>
          </cell>
        </row>
        <row r="15937">
          <cell r="B15937">
            <v>147.71250000000873</v>
          </cell>
        </row>
        <row r="15938">
          <cell r="B15938">
            <v>147.71944444444671</v>
          </cell>
        </row>
        <row r="15939">
          <cell r="B15939">
            <v>147.72638888889924</v>
          </cell>
        </row>
        <row r="15940">
          <cell r="B15940">
            <v>147.73333333333721</v>
          </cell>
        </row>
        <row r="15941">
          <cell r="B15941">
            <v>147.74027777778974</v>
          </cell>
        </row>
        <row r="15942">
          <cell r="B15942">
            <v>147.74722222222772</v>
          </cell>
        </row>
        <row r="15943">
          <cell r="B15943">
            <v>147.7541666666657</v>
          </cell>
        </row>
        <row r="15944">
          <cell r="B15944">
            <v>147.76111111111823</v>
          </cell>
        </row>
        <row r="15945">
          <cell r="B15945">
            <v>147.7680555555562</v>
          </cell>
        </row>
        <row r="15946">
          <cell r="B15946">
            <v>147.77500000000873</v>
          </cell>
        </row>
        <row r="15947">
          <cell r="B15947">
            <v>147.78194444444671</v>
          </cell>
        </row>
        <row r="15948">
          <cell r="B15948">
            <v>147.78888888889924</v>
          </cell>
        </row>
        <row r="15949">
          <cell r="B15949">
            <v>147.79583333333721</v>
          </cell>
        </row>
        <row r="15950">
          <cell r="B15950">
            <v>147.80277777778974</v>
          </cell>
        </row>
        <row r="15951">
          <cell r="B15951">
            <v>147.80972222222772</v>
          </cell>
        </row>
        <row r="15952">
          <cell r="B15952">
            <v>147.8166666666657</v>
          </cell>
        </row>
        <row r="15953">
          <cell r="B15953">
            <v>147.82361111111823</v>
          </cell>
        </row>
        <row r="15954">
          <cell r="B15954">
            <v>147.8305555555562</v>
          </cell>
        </row>
        <row r="15955">
          <cell r="B15955">
            <v>147.83750000000873</v>
          </cell>
        </row>
        <row r="15956">
          <cell r="B15956">
            <v>147.84444444444671</v>
          </cell>
        </row>
        <row r="15957">
          <cell r="B15957">
            <v>147.85138888889924</v>
          </cell>
        </row>
        <row r="15958">
          <cell r="B15958">
            <v>147.85833333333721</v>
          </cell>
        </row>
        <row r="15959">
          <cell r="B15959">
            <v>147.86527777778974</v>
          </cell>
        </row>
        <row r="15960">
          <cell r="B15960">
            <v>147.87222222222772</v>
          </cell>
        </row>
        <row r="15961">
          <cell r="B15961">
            <v>147.8791666666657</v>
          </cell>
        </row>
        <row r="15962">
          <cell r="B15962">
            <v>147.88611111111823</v>
          </cell>
        </row>
        <row r="15963">
          <cell r="B15963">
            <v>147.8930555555562</v>
          </cell>
        </row>
        <row r="15964">
          <cell r="B15964">
            <v>147.90000000000873</v>
          </cell>
        </row>
        <row r="15965">
          <cell r="B15965">
            <v>147.90694444444671</v>
          </cell>
        </row>
        <row r="15966">
          <cell r="B15966">
            <v>147.91388888889924</v>
          </cell>
        </row>
        <row r="15967">
          <cell r="B15967">
            <v>147.92083333333721</v>
          </cell>
        </row>
        <row r="15968">
          <cell r="B15968">
            <v>147.92777777778974</v>
          </cell>
        </row>
        <row r="15969">
          <cell r="B15969">
            <v>147.93472222222772</v>
          </cell>
        </row>
        <row r="15970">
          <cell r="B15970">
            <v>147.9416666666657</v>
          </cell>
        </row>
        <row r="15971">
          <cell r="B15971">
            <v>147.94861111111823</v>
          </cell>
        </row>
        <row r="15972">
          <cell r="B15972">
            <v>147.9555555555562</v>
          </cell>
        </row>
        <row r="15973">
          <cell r="B15973">
            <v>147.96250000000873</v>
          </cell>
        </row>
        <row r="15974">
          <cell r="B15974">
            <v>147.96944444444671</v>
          </cell>
        </row>
        <row r="15975">
          <cell r="B15975">
            <v>147.97638888889924</v>
          </cell>
        </row>
        <row r="15976">
          <cell r="B15976">
            <v>147.98333333333721</v>
          </cell>
        </row>
        <row r="15977">
          <cell r="B15977">
            <v>147.99027777778974</v>
          </cell>
        </row>
        <row r="15978">
          <cell r="B15978">
            <v>147.99722222222772</v>
          </cell>
        </row>
        <row r="15979">
          <cell r="B15979">
            <v>148.0041666666657</v>
          </cell>
        </row>
        <row r="15980">
          <cell r="B15980">
            <v>148.01111111111823</v>
          </cell>
        </row>
        <row r="15981">
          <cell r="B15981">
            <v>148.0180555555562</v>
          </cell>
        </row>
        <row r="15982">
          <cell r="B15982">
            <v>148.02500000000873</v>
          </cell>
        </row>
        <row r="15983">
          <cell r="B15983">
            <v>148.03194444444671</v>
          </cell>
        </row>
        <row r="15984">
          <cell r="B15984">
            <v>148.03888888889924</v>
          </cell>
        </row>
        <row r="15985">
          <cell r="B15985">
            <v>148.04583333333721</v>
          </cell>
        </row>
        <row r="15986">
          <cell r="B15986">
            <v>148.05277777778974</v>
          </cell>
        </row>
        <row r="15987">
          <cell r="B15987">
            <v>148.05972222222772</v>
          </cell>
        </row>
        <row r="15988">
          <cell r="B15988">
            <v>148.0666666666657</v>
          </cell>
        </row>
        <row r="15989">
          <cell r="B15989">
            <v>148.07361111111823</v>
          </cell>
        </row>
        <row r="15990">
          <cell r="B15990">
            <v>148.0805555555562</v>
          </cell>
        </row>
        <row r="15991">
          <cell r="B15991">
            <v>148.08750000000873</v>
          </cell>
        </row>
        <row r="15992">
          <cell r="B15992">
            <v>148.09444444444671</v>
          </cell>
        </row>
        <row r="15993">
          <cell r="B15993">
            <v>148.10138888889924</v>
          </cell>
        </row>
        <row r="15994">
          <cell r="B15994">
            <v>148.10833333333721</v>
          </cell>
        </row>
        <row r="15995">
          <cell r="B15995">
            <v>148.11527777778974</v>
          </cell>
        </row>
        <row r="15996">
          <cell r="B15996">
            <v>148.12222222222772</v>
          </cell>
        </row>
        <row r="15997">
          <cell r="B15997">
            <v>148.1291666666657</v>
          </cell>
        </row>
        <row r="15998">
          <cell r="B15998">
            <v>148.13611111111823</v>
          </cell>
        </row>
        <row r="15999">
          <cell r="B15999">
            <v>148.1430555555562</v>
          </cell>
        </row>
        <row r="16000">
          <cell r="B16000">
            <v>148.15000000000873</v>
          </cell>
        </row>
        <row r="16001">
          <cell r="B16001">
            <v>148.15694444444671</v>
          </cell>
        </row>
        <row r="16002">
          <cell r="B16002">
            <v>148.16388888889924</v>
          </cell>
        </row>
        <row r="16003">
          <cell r="B16003">
            <v>148.17083333333721</v>
          </cell>
        </row>
        <row r="16004">
          <cell r="B16004">
            <v>148.17777777778974</v>
          </cell>
        </row>
        <row r="16005">
          <cell r="B16005">
            <v>148.18472222222772</v>
          </cell>
        </row>
        <row r="16006">
          <cell r="B16006">
            <v>148.1916666666657</v>
          </cell>
        </row>
        <row r="16007">
          <cell r="B16007">
            <v>148.19861111111823</v>
          </cell>
        </row>
        <row r="16008">
          <cell r="B16008">
            <v>148.2055555555562</v>
          </cell>
        </row>
        <row r="16009">
          <cell r="B16009">
            <v>148.21250000000873</v>
          </cell>
        </row>
        <row r="16010">
          <cell r="B16010">
            <v>148.21944444444671</v>
          </cell>
        </row>
        <row r="16011">
          <cell r="B16011">
            <v>148.22638888889924</v>
          </cell>
        </row>
        <row r="16012">
          <cell r="B16012">
            <v>148.23333333333721</v>
          </cell>
        </row>
        <row r="16013">
          <cell r="B16013">
            <v>148.24027777778974</v>
          </cell>
        </row>
        <row r="16014">
          <cell r="B16014">
            <v>148.24722222222772</v>
          </cell>
        </row>
        <row r="16015">
          <cell r="B16015">
            <v>148.2541666666657</v>
          </cell>
        </row>
        <row r="16016">
          <cell r="B16016">
            <v>148.26111111111823</v>
          </cell>
        </row>
        <row r="16017">
          <cell r="B16017">
            <v>148.2680555555562</v>
          </cell>
        </row>
        <row r="16018">
          <cell r="B16018">
            <v>148.27500000000873</v>
          </cell>
        </row>
        <row r="16019">
          <cell r="B16019">
            <v>148.28194444444671</v>
          </cell>
        </row>
        <row r="16020">
          <cell r="B16020">
            <v>148.28888888889924</v>
          </cell>
        </row>
        <row r="16021">
          <cell r="B16021">
            <v>148.29583333333721</v>
          </cell>
        </row>
        <row r="16022">
          <cell r="B16022">
            <v>148.30277777778974</v>
          </cell>
        </row>
        <row r="16023">
          <cell r="B16023">
            <v>148.30972222222772</v>
          </cell>
        </row>
        <row r="16024">
          <cell r="B16024">
            <v>148.3166666666657</v>
          </cell>
        </row>
        <row r="16025">
          <cell r="B16025">
            <v>148.32361111111823</v>
          </cell>
        </row>
        <row r="16026">
          <cell r="B16026">
            <v>148.3305555555562</v>
          </cell>
        </row>
        <row r="16027">
          <cell r="B16027">
            <v>148.33750000000873</v>
          </cell>
        </row>
        <row r="16028">
          <cell r="B16028">
            <v>148.34444444444671</v>
          </cell>
        </row>
        <row r="16029">
          <cell r="B16029">
            <v>148.35138888889924</v>
          </cell>
        </row>
        <row r="16030">
          <cell r="B16030">
            <v>148.35833333333721</v>
          </cell>
        </row>
        <row r="16031">
          <cell r="B16031">
            <v>148.36527777778974</v>
          </cell>
        </row>
        <row r="16032">
          <cell r="B16032">
            <v>148.37222222222772</v>
          </cell>
        </row>
        <row r="16033">
          <cell r="B16033">
            <v>148.3791666666657</v>
          </cell>
        </row>
        <row r="16034">
          <cell r="B16034">
            <v>148.38611111111823</v>
          </cell>
        </row>
        <row r="16035">
          <cell r="B16035">
            <v>148.3930555555562</v>
          </cell>
        </row>
        <row r="16036">
          <cell r="B16036">
            <v>148.40000000000873</v>
          </cell>
        </row>
        <row r="16037">
          <cell r="B16037">
            <v>148.40694444444671</v>
          </cell>
        </row>
        <row r="16038">
          <cell r="B16038">
            <v>148.41388888889924</v>
          </cell>
        </row>
        <row r="16039">
          <cell r="B16039">
            <v>148.42083333333721</v>
          </cell>
        </row>
        <row r="16040">
          <cell r="B16040">
            <v>148.42777777778974</v>
          </cell>
        </row>
        <row r="16041">
          <cell r="B16041">
            <v>148.43472222222772</v>
          </cell>
        </row>
        <row r="16042">
          <cell r="B16042">
            <v>148.4416666666657</v>
          </cell>
        </row>
        <row r="16043">
          <cell r="B16043">
            <v>148.44861111111823</v>
          </cell>
        </row>
        <row r="16044">
          <cell r="B16044">
            <v>148.4555555555562</v>
          </cell>
        </row>
        <row r="16045">
          <cell r="B16045">
            <v>148.46250000000873</v>
          </cell>
        </row>
        <row r="16046">
          <cell r="B16046">
            <v>148.46944444444671</v>
          </cell>
        </row>
        <row r="16047">
          <cell r="B16047">
            <v>148.47638888889924</v>
          </cell>
        </row>
        <row r="16048">
          <cell r="B16048">
            <v>148.48333333333721</v>
          </cell>
        </row>
        <row r="16049">
          <cell r="B16049">
            <v>148.49027777778974</v>
          </cell>
        </row>
        <row r="16050">
          <cell r="B16050">
            <v>148.49722222222772</v>
          </cell>
        </row>
        <row r="16051">
          <cell r="B16051">
            <v>148.5041666666657</v>
          </cell>
        </row>
        <row r="16052">
          <cell r="B16052">
            <v>148.51111111111823</v>
          </cell>
        </row>
        <row r="16053">
          <cell r="B16053">
            <v>148.5180555555562</v>
          </cell>
        </row>
        <row r="16054">
          <cell r="B16054">
            <v>148.52500000000873</v>
          </cell>
        </row>
        <row r="16055">
          <cell r="B16055">
            <v>148.53194444444671</v>
          </cell>
        </row>
        <row r="16056">
          <cell r="B16056">
            <v>148.53888888889924</v>
          </cell>
        </row>
        <row r="16057">
          <cell r="B16057">
            <v>148.54583333333721</v>
          </cell>
        </row>
        <row r="16058">
          <cell r="B16058">
            <v>148.55277777778974</v>
          </cell>
        </row>
        <row r="16059">
          <cell r="B16059">
            <v>148.55972222222772</v>
          </cell>
        </row>
        <row r="16060">
          <cell r="B16060">
            <v>148.5666666666657</v>
          </cell>
        </row>
        <row r="16061">
          <cell r="B16061">
            <v>148.57361111111823</v>
          </cell>
        </row>
        <row r="16062">
          <cell r="B16062">
            <v>148.5805555555562</v>
          </cell>
        </row>
        <row r="16063">
          <cell r="B16063">
            <v>148.58750000000873</v>
          </cell>
        </row>
        <row r="16064">
          <cell r="B16064">
            <v>148.59444444444671</v>
          </cell>
        </row>
        <row r="16065">
          <cell r="B16065">
            <v>148.60138888889924</v>
          </cell>
        </row>
        <row r="16066">
          <cell r="B16066">
            <v>148.60833333333721</v>
          </cell>
        </row>
        <row r="16067">
          <cell r="B16067">
            <v>148.61527777778974</v>
          </cell>
        </row>
        <row r="16068">
          <cell r="B16068">
            <v>148.62222222222772</v>
          </cell>
        </row>
        <row r="16069">
          <cell r="B16069">
            <v>148.6291666666657</v>
          </cell>
        </row>
        <row r="16070">
          <cell r="B16070">
            <v>148.63611111111823</v>
          </cell>
        </row>
        <row r="16071">
          <cell r="B16071">
            <v>148.6430555555562</v>
          </cell>
        </row>
        <row r="16072">
          <cell r="B16072">
            <v>148.65000000000873</v>
          </cell>
        </row>
        <row r="16073">
          <cell r="B16073">
            <v>148.65694444444671</v>
          </cell>
        </row>
        <row r="16074">
          <cell r="B16074">
            <v>148.66388888889924</v>
          </cell>
        </row>
        <row r="16075">
          <cell r="B16075">
            <v>148.67083333333721</v>
          </cell>
        </row>
        <row r="16076">
          <cell r="B16076">
            <v>148.67777777778974</v>
          </cell>
        </row>
        <row r="16077">
          <cell r="B16077">
            <v>148.68472222222772</v>
          </cell>
        </row>
        <row r="16078">
          <cell r="B16078">
            <v>148.6916666666657</v>
          </cell>
        </row>
        <row r="16079">
          <cell r="B16079">
            <v>148.69861111111823</v>
          </cell>
        </row>
        <row r="16080">
          <cell r="B16080">
            <v>148.7055555555562</v>
          </cell>
        </row>
        <row r="16081">
          <cell r="B16081">
            <v>148.71250000000873</v>
          </cell>
        </row>
        <row r="16082">
          <cell r="B16082">
            <v>148.71944444444671</v>
          </cell>
        </row>
        <row r="16083">
          <cell r="B16083">
            <v>148.72638888889924</v>
          </cell>
        </row>
        <row r="16084">
          <cell r="B16084">
            <v>148.73333333333721</v>
          </cell>
        </row>
        <row r="16085">
          <cell r="B16085">
            <v>148.74027777778974</v>
          </cell>
        </row>
        <row r="16086">
          <cell r="B16086">
            <v>148.74722222222772</v>
          </cell>
        </row>
        <row r="16087">
          <cell r="B16087">
            <v>148.7541666666657</v>
          </cell>
        </row>
        <row r="16088">
          <cell r="B16088">
            <v>148.76111111111823</v>
          </cell>
        </row>
        <row r="16089">
          <cell r="B16089">
            <v>148.7680555555562</v>
          </cell>
        </row>
        <row r="16090">
          <cell r="B16090">
            <v>148.77500000000873</v>
          </cell>
        </row>
        <row r="16091">
          <cell r="B16091">
            <v>148.78194444444671</v>
          </cell>
        </row>
        <row r="16092">
          <cell r="B16092">
            <v>148.78888888889924</v>
          </cell>
        </row>
        <row r="16093">
          <cell r="B16093">
            <v>148.79583333333721</v>
          </cell>
        </row>
        <row r="16094">
          <cell r="B16094">
            <v>148.80277777778974</v>
          </cell>
        </row>
        <row r="16095">
          <cell r="B16095">
            <v>148.80972222222772</v>
          </cell>
        </row>
        <row r="16096">
          <cell r="B16096">
            <v>148.8166666666657</v>
          </cell>
        </row>
        <row r="16097">
          <cell r="B16097">
            <v>148.82361111111823</v>
          </cell>
        </row>
        <row r="16098">
          <cell r="B16098">
            <v>148.8305555555562</v>
          </cell>
        </row>
        <row r="16099">
          <cell r="B16099">
            <v>148.83750000000873</v>
          </cell>
        </row>
        <row r="16100">
          <cell r="B16100">
            <v>148.84444444444671</v>
          </cell>
        </row>
        <row r="16101">
          <cell r="B16101">
            <v>148.85138888889924</v>
          </cell>
        </row>
        <row r="16102">
          <cell r="B16102">
            <v>148.85833333333721</v>
          </cell>
        </row>
        <row r="16103">
          <cell r="B16103">
            <v>148.86527777778974</v>
          </cell>
        </row>
        <row r="16104">
          <cell r="B16104">
            <v>148.87222222222772</v>
          </cell>
        </row>
        <row r="16105">
          <cell r="B16105">
            <v>148.8791666666657</v>
          </cell>
        </row>
        <row r="16106">
          <cell r="B16106">
            <v>148.88611111111823</v>
          </cell>
        </row>
        <row r="16107">
          <cell r="B16107">
            <v>148.8930555555562</v>
          </cell>
        </row>
        <row r="16108">
          <cell r="B16108">
            <v>148.90000000000873</v>
          </cell>
        </row>
        <row r="16109">
          <cell r="B16109">
            <v>148.90694444444671</v>
          </cell>
        </row>
        <row r="16110">
          <cell r="B16110">
            <v>148.91388888889924</v>
          </cell>
        </row>
        <row r="16111">
          <cell r="B16111">
            <v>148.92083333333721</v>
          </cell>
        </row>
        <row r="16112">
          <cell r="B16112">
            <v>148.92777777778974</v>
          </cell>
        </row>
        <row r="16113">
          <cell r="B16113">
            <v>148.93472222222772</v>
          </cell>
        </row>
        <row r="16114">
          <cell r="B16114">
            <v>148.9416666666657</v>
          </cell>
        </row>
        <row r="16115">
          <cell r="B16115">
            <v>148.94861111111823</v>
          </cell>
        </row>
        <row r="16116">
          <cell r="B16116">
            <v>148.9555555555562</v>
          </cell>
        </row>
        <row r="16117">
          <cell r="B16117">
            <v>148.96250000000873</v>
          </cell>
        </row>
        <row r="16118">
          <cell r="B16118">
            <v>148.96944444444671</v>
          </cell>
        </row>
        <row r="16119">
          <cell r="B16119">
            <v>148.97638888889924</v>
          </cell>
        </row>
        <row r="16120">
          <cell r="B16120">
            <v>148.98333333333721</v>
          </cell>
        </row>
        <row r="16121">
          <cell r="B16121">
            <v>148.99027777778974</v>
          </cell>
        </row>
        <row r="16122">
          <cell r="B16122">
            <v>148.99722222222772</v>
          </cell>
        </row>
        <row r="16123">
          <cell r="B16123">
            <v>149.0041666666657</v>
          </cell>
        </row>
        <row r="16124">
          <cell r="B16124">
            <v>149.01111111111823</v>
          </cell>
        </row>
        <row r="16125">
          <cell r="B16125">
            <v>149.0180555555562</v>
          </cell>
        </row>
        <row r="16126">
          <cell r="B16126">
            <v>149.02500000000873</v>
          </cell>
        </row>
        <row r="16127">
          <cell r="B16127">
            <v>149.03194444444671</v>
          </cell>
        </row>
        <row r="16128">
          <cell r="B16128">
            <v>149.03888888889924</v>
          </cell>
        </row>
        <row r="16129">
          <cell r="B16129">
            <v>149.04583333333721</v>
          </cell>
        </row>
        <row r="16130">
          <cell r="B16130">
            <v>149.05277777778974</v>
          </cell>
        </row>
        <row r="16131">
          <cell r="B16131">
            <v>149.05972222222772</v>
          </cell>
        </row>
        <row r="16132">
          <cell r="B16132">
            <v>149.0666666666657</v>
          </cell>
        </row>
        <row r="16133">
          <cell r="B16133">
            <v>149.07361111111823</v>
          </cell>
        </row>
        <row r="16134">
          <cell r="B16134">
            <v>149.0805555555562</v>
          </cell>
        </row>
        <row r="16135">
          <cell r="B16135">
            <v>149.08750000000873</v>
          </cell>
        </row>
        <row r="16136">
          <cell r="B16136">
            <v>149.09444444444671</v>
          </cell>
        </row>
        <row r="16137">
          <cell r="B16137">
            <v>149.10138888889924</v>
          </cell>
        </row>
        <row r="16138">
          <cell r="B16138">
            <v>149.10833333333721</v>
          </cell>
        </row>
        <row r="16139">
          <cell r="B16139">
            <v>149.11527777778974</v>
          </cell>
        </row>
        <row r="16140">
          <cell r="B16140">
            <v>149.12222222222772</v>
          </cell>
        </row>
        <row r="16141">
          <cell r="B16141">
            <v>149.1291666666657</v>
          </cell>
        </row>
        <row r="16142">
          <cell r="B16142">
            <v>149.13611111111823</v>
          </cell>
        </row>
        <row r="16143">
          <cell r="B16143">
            <v>149.1430555555562</v>
          </cell>
        </row>
        <row r="16144">
          <cell r="B16144">
            <v>149.15000000000873</v>
          </cell>
        </row>
        <row r="16145">
          <cell r="B16145">
            <v>149.15694444444671</v>
          </cell>
        </row>
        <row r="16146">
          <cell r="B16146">
            <v>149.16388888889924</v>
          </cell>
        </row>
        <row r="16147">
          <cell r="B16147">
            <v>149.17083333333721</v>
          </cell>
        </row>
        <row r="16148">
          <cell r="B16148">
            <v>149.17777777778974</v>
          </cell>
        </row>
        <row r="16149">
          <cell r="B16149">
            <v>149.18472222222772</v>
          </cell>
        </row>
        <row r="16150">
          <cell r="B16150">
            <v>149.1916666666657</v>
          </cell>
        </row>
        <row r="16151">
          <cell r="B16151">
            <v>149.19861111111823</v>
          </cell>
        </row>
        <row r="16152">
          <cell r="B16152">
            <v>149.2055555555562</v>
          </cell>
        </row>
        <row r="16153">
          <cell r="B16153">
            <v>149.21250000000873</v>
          </cell>
        </row>
        <row r="16154">
          <cell r="B16154">
            <v>149.21944444444671</v>
          </cell>
        </row>
        <row r="16155">
          <cell r="B16155">
            <v>149.22638888889924</v>
          </cell>
        </row>
        <row r="16156">
          <cell r="B16156">
            <v>149.23333333333721</v>
          </cell>
        </row>
        <row r="16157">
          <cell r="B16157">
            <v>149.24027777778974</v>
          </cell>
        </row>
        <row r="16158">
          <cell r="B16158">
            <v>149.24722222222772</v>
          </cell>
        </row>
        <row r="16159">
          <cell r="B16159">
            <v>149.2541666666657</v>
          </cell>
        </row>
        <row r="16160">
          <cell r="B16160">
            <v>149.26111111111823</v>
          </cell>
        </row>
        <row r="16161">
          <cell r="B16161">
            <v>149.2680555555562</v>
          </cell>
        </row>
        <row r="16162">
          <cell r="B16162">
            <v>149.27500000000873</v>
          </cell>
        </row>
        <row r="16163">
          <cell r="B16163">
            <v>149.28194444444671</v>
          </cell>
        </row>
        <row r="16164">
          <cell r="B16164">
            <v>149.28888888889924</v>
          </cell>
        </row>
        <row r="16165">
          <cell r="B16165">
            <v>149.29583333333721</v>
          </cell>
        </row>
        <row r="16166">
          <cell r="B16166">
            <v>149.30277777778974</v>
          </cell>
        </row>
        <row r="16167">
          <cell r="B16167">
            <v>149.30972222222772</v>
          </cell>
        </row>
        <row r="16168">
          <cell r="B16168">
            <v>149.3166666666657</v>
          </cell>
        </row>
        <row r="16169">
          <cell r="B16169">
            <v>149.32361111111823</v>
          </cell>
        </row>
        <row r="16170">
          <cell r="B16170">
            <v>149.3305555555562</v>
          </cell>
        </row>
        <row r="16171">
          <cell r="B16171">
            <v>149.33750000000873</v>
          </cell>
        </row>
        <row r="16172">
          <cell r="B16172">
            <v>149.34444444444671</v>
          </cell>
        </row>
        <row r="16173">
          <cell r="B16173">
            <v>149.35138888889924</v>
          </cell>
        </row>
        <row r="16174">
          <cell r="B16174">
            <v>149.35833333333721</v>
          </cell>
        </row>
        <row r="16175">
          <cell r="B16175">
            <v>149.36527777778974</v>
          </cell>
        </row>
        <row r="16176">
          <cell r="B16176">
            <v>149.37222222222772</v>
          </cell>
        </row>
        <row r="16177">
          <cell r="B16177">
            <v>149.3791666666657</v>
          </cell>
        </row>
        <row r="16178">
          <cell r="B16178">
            <v>149.38611111111823</v>
          </cell>
        </row>
        <row r="16179">
          <cell r="B16179">
            <v>149.3930555555562</v>
          </cell>
        </row>
        <row r="16180">
          <cell r="B16180">
            <v>149.40000000000873</v>
          </cell>
        </row>
        <row r="16181">
          <cell r="B16181">
            <v>149.40694444444671</v>
          </cell>
        </row>
        <row r="16182">
          <cell r="B16182">
            <v>149.41388888889924</v>
          </cell>
        </row>
        <row r="16183">
          <cell r="B16183">
            <v>149.42083333333721</v>
          </cell>
        </row>
        <row r="16184">
          <cell r="B16184">
            <v>149.42777777778974</v>
          </cell>
        </row>
        <row r="16185">
          <cell r="B16185">
            <v>149.43472222222772</v>
          </cell>
        </row>
        <row r="16186">
          <cell r="B16186">
            <v>149.4416666666657</v>
          </cell>
        </row>
        <row r="16187">
          <cell r="B16187">
            <v>149.44861111111823</v>
          </cell>
        </row>
        <row r="16188">
          <cell r="B16188">
            <v>149.4555555555562</v>
          </cell>
        </row>
        <row r="16189">
          <cell r="B16189">
            <v>149.46250000000873</v>
          </cell>
        </row>
        <row r="16190">
          <cell r="B16190">
            <v>149.46944444444671</v>
          </cell>
        </row>
        <row r="16191">
          <cell r="B16191">
            <v>149.47638888889924</v>
          </cell>
        </row>
        <row r="16192">
          <cell r="B16192">
            <v>149.48333333333721</v>
          </cell>
        </row>
        <row r="16193">
          <cell r="B16193">
            <v>149.49027777778974</v>
          </cell>
        </row>
        <row r="16194">
          <cell r="B16194">
            <v>149.49722222222772</v>
          </cell>
        </row>
        <row r="16195">
          <cell r="B16195">
            <v>149.5041666666657</v>
          </cell>
        </row>
        <row r="16196">
          <cell r="B16196">
            <v>149.51111111111823</v>
          </cell>
        </row>
        <row r="16197">
          <cell r="B16197">
            <v>149.5180555555562</v>
          </cell>
        </row>
        <row r="16198">
          <cell r="B16198">
            <v>149.52500000000873</v>
          </cell>
        </row>
        <row r="16199">
          <cell r="B16199">
            <v>149.53194444444671</v>
          </cell>
        </row>
        <row r="16200">
          <cell r="B16200">
            <v>149.53888888889924</v>
          </cell>
        </row>
        <row r="16201">
          <cell r="B16201">
            <v>149.54583333333721</v>
          </cell>
        </row>
        <row r="16202">
          <cell r="B16202">
            <v>149.55277777778974</v>
          </cell>
        </row>
        <row r="16203">
          <cell r="B16203">
            <v>149.55972222222772</v>
          </cell>
        </row>
        <row r="16204">
          <cell r="B16204">
            <v>149.5666666666657</v>
          </cell>
        </row>
        <row r="16205">
          <cell r="B16205">
            <v>149.57361111111823</v>
          </cell>
        </row>
        <row r="16206">
          <cell r="B16206">
            <v>149.5805555555562</v>
          </cell>
        </row>
        <row r="16207">
          <cell r="B16207">
            <v>149.58750000000873</v>
          </cell>
        </row>
        <row r="16208">
          <cell r="B16208">
            <v>149.59444444444671</v>
          </cell>
        </row>
        <row r="16209">
          <cell r="B16209">
            <v>149.60138888889924</v>
          </cell>
        </row>
        <row r="16210">
          <cell r="B16210">
            <v>149.60833333333721</v>
          </cell>
        </row>
        <row r="16211">
          <cell r="B16211">
            <v>149.61527777778974</v>
          </cell>
        </row>
        <row r="16212">
          <cell r="B16212">
            <v>149.62222222222772</v>
          </cell>
        </row>
        <row r="16213">
          <cell r="B16213">
            <v>149.6291666666657</v>
          </cell>
        </row>
        <row r="16214">
          <cell r="B16214">
            <v>149.63611111111823</v>
          </cell>
        </row>
        <row r="16215">
          <cell r="B16215">
            <v>149.6430555555562</v>
          </cell>
        </row>
        <row r="16216">
          <cell r="B16216">
            <v>149.65000000000873</v>
          </cell>
        </row>
        <row r="16217">
          <cell r="B16217">
            <v>149.65694444444671</v>
          </cell>
        </row>
        <row r="16218">
          <cell r="B16218">
            <v>149.66388888889924</v>
          </cell>
        </row>
        <row r="16219">
          <cell r="B16219">
            <v>149.67083333333721</v>
          </cell>
        </row>
        <row r="16220">
          <cell r="B16220">
            <v>149.67777777778974</v>
          </cell>
        </row>
        <row r="16221">
          <cell r="B16221">
            <v>149.68472222222772</v>
          </cell>
        </row>
        <row r="16222">
          <cell r="B16222">
            <v>149.6916666666657</v>
          </cell>
        </row>
        <row r="16223">
          <cell r="B16223">
            <v>149.69861111111823</v>
          </cell>
        </row>
        <row r="16224">
          <cell r="B16224">
            <v>149.7055555555562</v>
          </cell>
        </row>
        <row r="16225">
          <cell r="B16225">
            <v>149.71250000000873</v>
          </cell>
        </row>
        <row r="16226">
          <cell r="B16226">
            <v>149.71944444444671</v>
          </cell>
        </row>
        <row r="16227">
          <cell r="B16227">
            <v>149.72638888889924</v>
          </cell>
        </row>
        <row r="16228">
          <cell r="B16228">
            <v>149.73333333333721</v>
          </cell>
        </row>
        <row r="16229">
          <cell r="B16229">
            <v>149.74027777778974</v>
          </cell>
        </row>
        <row r="16230">
          <cell r="B16230">
            <v>149.74722222222772</v>
          </cell>
        </row>
        <row r="16231">
          <cell r="B16231">
            <v>149.7541666666657</v>
          </cell>
        </row>
        <row r="16232">
          <cell r="B16232">
            <v>149.76111111111823</v>
          </cell>
        </row>
        <row r="16233">
          <cell r="B16233">
            <v>149.7680555555562</v>
          </cell>
        </row>
        <row r="16234">
          <cell r="B16234">
            <v>149.77500000000873</v>
          </cell>
        </row>
        <row r="16235">
          <cell r="B16235">
            <v>149.78194444444671</v>
          </cell>
        </row>
        <row r="16236">
          <cell r="B16236">
            <v>149.78888888889924</v>
          </cell>
        </row>
        <row r="16237">
          <cell r="B16237">
            <v>149.79583333333721</v>
          </cell>
        </row>
        <row r="16238">
          <cell r="B16238">
            <v>149.80277777778974</v>
          </cell>
        </row>
        <row r="16239">
          <cell r="B16239">
            <v>149.80972222222772</v>
          </cell>
        </row>
        <row r="16240">
          <cell r="B16240">
            <v>149.8166666666657</v>
          </cell>
        </row>
        <row r="16241">
          <cell r="B16241">
            <v>149.82361111111823</v>
          </cell>
        </row>
        <row r="16242">
          <cell r="B16242">
            <v>149.8305555555562</v>
          </cell>
        </row>
        <row r="16243">
          <cell r="B16243">
            <v>149.83750000000873</v>
          </cell>
        </row>
        <row r="16244">
          <cell r="B16244">
            <v>149.84444444444671</v>
          </cell>
        </row>
        <row r="16245">
          <cell r="B16245">
            <v>149.85138888889924</v>
          </cell>
        </row>
        <row r="16246">
          <cell r="B16246">
            <v>149.85833333333721</v>
          </cell>
        </row>
        <row r="16247">
          <cell r="B16247">
            <v>149.86527777778974</v>
          </cell>
        </row>
        <row r="16248">
          <cell r="B16248">
            <v>149.87222222222772</v>
          </cell>
        </row>
        <row r="16249">
          <cell r="B16249">
            <v>149.8791666666657</v>
          </cell>
        </row>
        <row r="16250">
          <cell r="B16250">
            <v>149.88611111111823</v>
          </cell>
        </row>
        <row r="16251">
          <cell r="B16251">
            <v>149.8930555555562</v>
          </cell>
        </row>
        <row r="16252">
          <cell r="B16252">
            <v>149.90000000000873</v>
          </cell>
        </row>
        <row r="16253">
          <cell r="B16253">
            <v>149.90694444444671</v>
          </cell>
        </row>
        <row r="16254">
          <cell r="B16254">
            <v>149.91388888889924</v>
          </cell>
        </row>
        <row r="16255">
          <cell r="B16255">
            <v>149.92083333333721</v>
          </cell>
        </row>
        <row r="16256">
          <cell r="B16256">
            <v>149.92777777778974</v>
          </cell>
        </row>
        <row r="16257">
          <cell r="B16257">
            <v>149.93472222222772</v>
          </cell>
        </row>
        <row r="16258">
          <cell r="B16258">
            <v>149.9416666666657</v>
          </cell>
        </row>
        <row r="16259">
          <cell r="B16259">
            <v>149.94861111111823</v>
          </cell>
        </row>
        <row r="16260">
          <cell r="B16260">
            <v>149.9555555555562</v>
          </cell>
        </row>
        <row r="16261">
          <cell r="B16261">
            <v>149.96250000000873</v>
          </cell>
        </row>
        <row r="16262">
          <cell r="B16262">
            <v>149.96944444444671</v>
          </cell>
        </row>
        <row r="16263">
          <cell r="B16263">
            <v>149.97638888889924</v>
          </cell>
        </row>
        <row r="16264">
          <cell r="B16264">
            <v>149.98333333333721</v>
          </cell>
        </row>
        <row r="16265">
          <cell r="B16265">
            <v>149.99027777778974</v>
          </cell>
        </row>
        <row r="16266">
          <cell r="B16266">
            <v>149.99722222222772</v>
          </cell>
        </row>
        <row r="16267">
          <cell r="B16267">
            <v>150.0041666666657</v>
          </cell>
        </row>
        <row r="16268">
          <cell r="B16268">
            <v>150.01111111111823</v>
          </cell>
        </row>
        <row r="16269">
          <cell r="B16269">
            <v>150.0180555555562</v>
          </cell>
        </row>
        <row r="16270">
          <cell r="B16270">
            <v>150.02500000000873</v>
          </cell>
        </row>
        <row r="16271">
          <cell r="B16271">
            <v>150.03194444444671</v>
          </cell>
        </row>
        <row r="16272">
          <cell r="B16272">
            <v>150.03888888889924</v>
          </cell>
        </row>
        <row r="16273">
          <cell r="B16273">
            <v>150.04583333333721</v>
          </cell>
        </row>
        <row r="16274">
          <cell r="B16274">
            <v>150.05277777778974</v>
          </cell>
        </row>
        <row r="16275">
          <cell r="B16275">
            <v>150.05972222222772</v>
          </cell>
        </row>
        <row r="16276">
          <cell r="B16276">
            <v>150.0666666666657</v>
          </cell>
        </row>
        <row r="16277">
          <cell r="B16277">
            <v>150.07361111111823</v>
          </cell>
        </row>
        <row r="16278">
          <cell r="B16278">
            <v>150.0805555555562</v>
          </cell>
        </row>
        <row r="16279">
          <cell r="B16279">
            <v>150.08750000000873</v>
          </cell>
        </row>
        <row r="16280">
          <cell r="B16280">
            <v>150.09444444444671</v>
          </cell>
        </row>
        <row r="16281">
          <cell r="B16281">
            <v>150.10138888889924</v>
          </cell>
        </row>
        <row r="16282">
          <cell r="B16282">
            <v>150.10833333333721</v>
          </cell>
        </row>
        <row r="16283">
          <cell r="B16283">
            <v>150.11527777778974</v>
          </cell>
        </row>
        <row r="16284">
          <cell r="B16284">
            <v>150.12222222222772</v>
          </cell>
        </row>
        <row r="16285">
          <cell r="B16285">
            <v>150.1291666666657</v>
          </cell>
        </row>
        <row r="16286">
          <cell r="B16286">
            <v>150.13611111111823</v>
          </cell>
        </row>
        <row r="16287">
          <cell r="B16287">
            <v>150.1430555555562</v>
          </cell>
        </row>
        <row r="16288">
          <cell r="B16288">
            <v>150.15000000000873</v>
          </cell>
        </row>
        <row r="16289">
          <cell r="B16289">
            <v>150.15694444444671</v>
          </cell>
        </row>
        <row r="16290">
          <cell r="B16290">
            <v>150.16388888889924</v>
          </cell>
        </row>
        <row r="16291">
          <cell r="B16291">
            <v>150.17083333333721</v>
          </cell>
        </row>
        <row r="16292">
          <cell r="B16292">
            <v>150.17777777778974</v>
          </cell>
        </row>
        <row r="16293">
          <cell r="B16293">
            <v>150.18472222222772</v>
          </cell>
        </row>
        <row r="16294">
          <cell r="B16294">
            <v>150.1916666666657</v>
          </cell>
        </row>
        <row r="16295">
          <cell r="B16295">
            <v>150.19861111111823</v>
          </cell>
        </row>
        <row r="16296">
          <cell r="B16296">
            <v>150.2055555555562</v>
          </cell>
        </row>
        <row r="16297">
          <cell r="B16297">
            <v>150.21250000000873</v>
          </cell>
        </row>
        <row r="16298">
          <cell r="B16298">
            <v>150.21944444444671</v>
          </cell>
        </row>
        <row r="16299">
          <cell r="B16299">
            <v>150.22638888889924</v>
          </cell>
        </row>
        <row r="16300">
          <cell r="B16300">
            <v>150.23333333333721</v>
          </cell>
        </row>
        <row r="16301">
          <cell r="B16301">
            <v>150.24027777778974</v>
          </cell>
        </row>
        <row r="16302">
          <cell r="B16302">
            <v>150.24722222222772</v>
          </cell>
        </row>
        <row r="16303">
          <cell r="B16303">
            <v>150.2541666666657</v>
          </cell>
        </row>
        <row r="16304">
          <cell r="B16304">
            <v>150.26111111111823</v>
          </cell>
        </row>
        <row r="16305">
          <cell r="B16305">
            <v>150.2680555555562</v>
          </cell>
        </row>
        <row r="16306">
          <cell r="B16306">
            <v>150.27500000000873</v>
          </cell>
        </row>
        <row r="16307">
          <cell r="B16307">
            <v>150.28194444444671</v>
          </cell>
        </row>
        <row r="16308">
          <cell r="B16308">
            <v>150.28888888889924</v>
          </cell>
        </row>
        <row r="16309">
          <cell r="B16309">
            <v>150.29583333333721</v>
          </cell>
        </row>
        <row r="16310">
          <cell r="B16310">
            <v>150.30277777778974</v>
          </cell>
        </row>
        <row r="16311">
          <cell r="B16311">
            <v>150.30972222222772</v>
          </cell>
        </row>
        <row r="16312">
          <cell r="B16312">
            <v>150.3166666666657</v>
          </cell>
        </row>
        <row r="16313">
          <cell r="B16313">
            <v>150.32361111111823</v>
          </cell>
        </row>
        <row r="16314">
          <cell r="B16314">
            <v>150.3305555555562</v>
          </cell>
        </row>
        <row r="16315">
          <cell r="B16315">
            <v>150.33750000000873</v>
          </cell>
        </row>
        <row r="16316">
          <cell r="B16316">
            <v>150.34444444444671</v>
          </cell>
        </row>
        <row r="16317">
          <cell r="B16317">
            <v>150.35138888889924</v>
          </cell>
        </row>
        <row r="16318">
          <cell r="B16318">
            <v>150.35833333333721</v>
          </cell>
        </row>
        <row r="16319">
          <cell r="B16319">
            <v>150.36527777778974</v>
          </cell>
        </row>
        <row r="16320">
          <cell r="B16320">
            <v>150.37222222222772</v>
          </cell>
        </row>
        <row r="16321">
          <cell r="B16321">
            <v>150.3791666666657</v>
          </cell>
        </row>
        <row r="16322">
          <cell r="B16322">
            <v>150.38611111111823</v>
          </cell>
        </row>
        <row r="16323">
          <cell r="B16323">
            <v>150.3930555555562</v>
          </cell>
        </row>
        <row r="16324">
          <cell r="B16324">
            <v>150.40000000000873</v>
          </cell>
        </row>
        <row r="16325">
          <cell r="B16325">
            <v>150.40694444444671</v>
          </cell>
        </row>
        <row r="16326">
          <cell r="B16326">
            <v>150.41388888889924</v>
          </cell>
        </row>
        <row r="16327">
          <cell r="B16327">
            <v>150.42083333333721</v>
          </cell>
        </row>
        <row r="16328">
          <cell r="B16328">
            <v>150.42777777778974</v>
          </cell>
        </row>
        <row r="16329">
          <cell r="B16329">
            <v>150.43472222222772</v>
          </cell>
        </row>
        <row r="16330">
          <cell r="B16330">
            <v>150.4416666666657</v>
          </cell>
        </row>
        <row r="16331">
          <cell r="B16331">
            <v>150.44861111111823</v>
          </cell>
        </row>
        <row r="16332">
          <cell r="B16332">
            <v>150.4555555555562</v>
          </cell>
        </row>
        <row r="16333">
          <cell r="B16333">
            <v>150.46250000000873</v>
          </cell>
        </row>
        <row r="16334">
          <cell r="B16334">
            <v>150.46944444444671</v>
          </cell>
        </row>
        <row r="16335">
          <cell r="B16335">
            <v>150.47638888889924</v>
          </cell>
        </row>
        <row r="16336">
          <cell r="B16336">
            <v>150.48333333333721</v>
          </cell>
        </row>
        <row r="16337">
          <cell r="B16337">
            <v>150.49027777778974</v>
          </cell>
        </row>
        <row r="16338">
          <cell r="B16338">
            <v>150.49722222222772</v>
          </cell>
        </row>
        <row r="16339">
          <cell r="B16339">
            <v>150.5041666666657</v>
          </cell>
        </row>
        <row r="16340">
          <cell r="B16340">
            <v>150.51111111111823</v>
          </cell>
        </row>
        <row r="16341">
          <cell r="B16341">
            <v>150.5180555555562</v>
          </cell>
        </row>
        <row r="16342">
          <cell r="B16342">
            <v>150.52500000000873</v>
          </cell>
        </row>
        <row r="16343">
          <cell r="B16343">
            <v>150.53194444444671</v>
          </cell>
        </row>
        <row r="16344">
          <cell r="B16344">
            <v>150.53888888889924</v>
          </cell>
        </row>
        <row r="16345">
          <cell r="B16345">
            <v>150.54583333333721</v>
          </cell>
        </row>
        <row r="16346">
          <cell r="B16346">
            <v>150.55277777778974</v>
          </cell>
        </row>
        <row r="16347">
          <cell r="B16347">
            <v>150.55972222222772</v>
          </cell>
        </row>
        <row r="16348">
          <cell r="B16348">
            <v>150.5666666666657</v>
          </cell>
        </row>
        <row r="16349">
          <cell r="B16349">
            <v>150.57361111111823</v>
          </cell>
        </row>
        <row r="16350">
          <cell r="B16350">
            <v>150.5805555555562</v>
          </cell>
        </row>
        <row r="16351">
          <cell r="B16351">
            <v>150.58750000000873</v>
          </cell>
        </row>
        <row r="16352">
          <cell r="B16352">
            <v>150.59444444444671</v>
          </cell>
        </row>
        <row r="16353">
          <cell r="B16353">
            <v>150.60138888889924</v>
          </cell>
        </row>
        <row r="16354">
          <cell r="B16354">
            <v>150.60833333333721</v>
          </cell>
        </row>
        <row r="16355">
          <cell r="B16355">
            <v>150.61527777778974</v>
          </cell>
        </row>
        <row r="16356">
          <cell r="B16356">
            <v>150.62222222222772</v>
          </cell>
        </row>
        <row r="16357">
          <cell r="B16357">
            <v>150.6291666666657</v>
          </cell>
        </row>
        <row r="16358">
          <cell r="B16358">
            <v>150.63611111111823</v>
          </cell>
        </row>
        <row r="16359">
          <cell r="B16359">
            <v>150.6430555555562</v>
          </cell>
        </row>
        <row r="16360">
          <cell r="B16360">
            <v>150.65000000000873</v>
          </cell>
        </row>
        <row r="16361">
          <cell r="B16361">
            <v>150.65694444444671</v>
          </cell>
        </row>
        <row r="16362">
          <cell r="B16362">
            <v>150.66388888889924</v>
          </cell>
        </row>
        <row r="16363">
          <cell r="B16363">
            <v>150.67083333333721</v>
          </cell>
        </row>
        <row r="16364">
          <cell r="B16364">
            <v>150.67777777778974</v>
          </cell>
        </row>
        <row r="16365">
          <cell r="B16365">
            <v>150.68472222222772</v>
          </cell>
        </row>
        <row r="16366">
          <cell r="B16366">
            <v>150.6916666666657</v>
          </cell>
        </row>
        <row r="16367">
          <cell r="B16367">
            <v>150.69861111111823</v>
          </cell>
        </row>
        <row r="16368">
          <cell r="B16368">
            <v>150.7055555555562</v>
          </cell>
        </row>
        <row r="16369">
          <cell r="B16369">
            <v>150.71250000000873</v>
          </cell>
        </row>
        <row r="16370">
          <cell r="B16370">
            <v>150.71944444444671</v>
          </cell>
        </row>
        <row r="16371">
          <cell r="B16371">
            <v>150.72638888889924</v>
          </cell>
        </row>
        <row r="16372">
          <cell r="B16372">
            <v>150.73333333333721</v>
          </cell>
        </row>
        <row r="16373">
          <cell r="B16373">
            <v>150.74027777778974</v>
          </cell>
        </row>
        <row r="16374">
          <cell r="B16374">
            <v>150.74722222222772</v>
          </cell>
        </row>
        <row r="16375">
          <cell r="B16375">
            <v>150.7541666666657</v>
          </cell>
        </row>
        <row r="16376">
          <cell r="B16376">
            <v>150.76111111111823</v>
          </cell>
        </row>
        <row r="16377">
          <cell r="B16377">
            <v>150.7680555555562</v>
          </cell>
        </row>
        <row r="16378">
          <cell r="B16378">
            <v>150.77500000000873</v>
          </cell>
        </row>
        <row r="16379">
          <cell r="B16379">
            <v>150.78194444444671</v>
          </cell>
        </row>
        <row r="16380">
          <cell r="B16380">
            <v>150.78888888889924</v>
          </cell>
        </row>
        <row r="16381">
          <cell r="B16381">
            <v>150.79583333333721</v>
          </cell>
        </row>
        <row r="16382">
          <cell r="B16382">
            <v>150.80277777778974</v>
          </cell>
        </row>
        <row r="16383">
          <cell r="B16383">
            <v>150.80972222222772</v>
          </cell>
        </row>
        <row r="16384">
          <cell r="B16384">
            <v>150.8166666666657</v>
          </cell>
        </row>
        <row r="16385">
          <cell r="B16385">
            <v>150.82361111111823</v>
          </cell>
        </row>
        <row r="16386">
          <cell r="B16386">
            <v>150.8305555555562</v>
          </cell>
        </row>
        <row r="16387">
          <cell r="B16387">
            <v>150.83750000000873</v>
          </cell>
        </row>
        <row r="16388">
          <cell r="B16388">
            <v>150.84444444444671</v>
          </cell>
        </row>
        <row r="16389">
          <cell r="B16389">
            <v>150.85138888889924</v>
          </cell>
        </row>
        <row r="16390">
          <cell r="B16390">
            <v>150.85833333333721</v>
          </cell>
        </row>
        <row r="16391">
          <cell r="B16391">
            <v>150.86527777778974</v>
          </cell>
        </row>
        <row r="16392">
          <cell r="B16392">
            <v>150.87222222222772</v>
          </cell>
        </row>
        <row r="16393">
          <cell r="B16393">
            <v>150.8791666666657</v>
          </cell>
        </row>
        <row r="16394">
          <cell r="B16394">
            <v>150.88611111111823</v>
          </cell>
        </row>
        <row r="16395">
          <cell r="B16395">
            <v>150.8930555555562</v>
          </cell>
        </row>
        <row r="16396">
          <cell r="B16396">
            <v>150.90000000000873</v>
          </cell>
        </row>
        <row r="16397">
          <cell r="B16397">
            <v>150.90694444444671</v>
          </cell>
        </row>
        <row r="16398">
          <cell r="B16398">
            <v>150.91388888889924</v>
          </cell>
        </row>
        <row r="16399">
          <cell r="B16399">
            <v>150.92083333333721</v>
          </cell>
        </row>
        <row r="16400">
          <cell r="B16400">
            <v>150.92777777778974</v>
          </cell>
        </row>
        <row r="16401">
          <cell r="B16401">
            <v>150.93472222222772</v>
          </cell>
        </row>
        <row r="16402">
          <cell r="B16402">
            <v>150.9416666666657</v>
          </cell>
        </row>
        <row r="16403">
          <cell r="B16403">
            <v>150.94861111111823</v>
          </cell>
        </row>
        <row r="16404">
          <cell r="B16404">
            <v>150.9555555555562</v>
          </cell>
        </row>
        <row r="16405">
          <cell r="B16405">
            <v>150.96250000000873</v>
          </cell>
        </row>
        <row r="16406">
          <cell r="B16406">
            <v>150.96944444444671</v>
          </cell>
        </row>
        <row r="16407">
          <cell r="B16407">
            <v>150.97638888889924</v>
          </cell>
        </row>
        <row r="16408">
          <cell r="B16408">
            <v>150.98333333333721</v>
          </cell>
        </row>
        <row r="16409">
          <cell r="B16409">
            <v>150.99027777778974</v>
          </cell>
        </row>
        <row r="16410">
          <cell r="B16410">
            <v>150.99722222222772</v>
          </cell>
        </row>
        <row r="16411">
          <cell r="B16411">
            <v>151.0041666666657</v>
          </cell>
        </row>
        <row r="16412">
          <cell r="B16412">
            <v>151.01111111111823</v>
          </cell>
        </row>
        <row r="16413">
          <cell r="B16413">
            <v>151.0180555555562</v>
          </cell>
        </row>
        <row r="16414">
          <cell r="B16414">
            <v>151.02500000000873</v>
          </cell>
        </row>
        <row r="16415">
          <cell r="B16415">
            <v>151.03194444444671</v>
          </cell>
        </row>
        <row r="16416">
          <cell r="B16416">
            <v>151.03888888889924</v>
          </cell>
        </row>
        <row r="16417">
          <cell r="B16417">
            <v>151.04583333333721</v>
          </cell>
        </row>
        <row r="16418">
          <cell r="B16418">
            <v>151.05277777778974</v>
          </cell>
        </row>
        <row r="16419">
          <cell r="B16419">
            <v>151.05972222222772</v>
          </cell>
        </row>
        <row r="16420">
          <cell r="B16420">
            <v>151.0666666666657</v>
          </cell>
        </row>
        <row r="16421">
          <cell r="B16421">
            <v>151.07361111111823</v>
          </cell>
        </row>
        <row r="16422">
          <cell r="B16422">
            <v>151.0805555555562</v>
          </cell>
        </row>
        <row r="16423">
          <cell r="B16423">
            <v>151.08750000000873</v>
          </cell>
        </row>
        <row r="16424">
          <cell r="B16424">
            <v>151.09444444444671</v>
          </cell>
        </row>
        <row r="16425">
          <cell r="B16425">
            <v>151.10138888889924</v>
          </cell>
        </row>
        <row r="16426">
          <cell r="B16426">
            <v>151.10833333333721</v>
          </cell>
        </row>
        <row r="16427">
          <cell r="B16427">
            <v>151.11527777778974</v>
          </cell>
        </row>
        <row r="16428">
          <cell r="B16428">
            <v>151.12222222222772</v>
          </cell>
        </row>
        <row r="16429">
          <cell r="B16429">
            <v>151.1291666666657</v>
          </cell>
        </row>
        <row r="16430">
          <cell r="B16430">
            <v>151.13611111111823</v>
          </cell>
        </row>
        <row r="16431">
          <cell r="B16431">
            <v>151.1430555555562</v>
          </cell>
        </row>
        <row r="16432">
          <cell r="B16432">
            <v>151.15000000000873</v>
          </cell>
        </row>
        <row r="16433">
          <cell r="B16433">
            <v>151.15694444444671</v>
          </cell>
        </row>
        <row r="16434">
          <cell r="B16434">
            <v>151.16388888889924</v>
          </cell>
        </row>
        <row r="16435">
          <cell r="B16435">
            <v>151.17083333333721</v>
          </cell>
        </row>
        <row r="16436">
          <cell r="B16436">
            <v>151.17777777778974</v>
          </cell>
        </row>
        <row r="16437">
          <cell r="B16437">
            <v>151.18472222222772</v>
          </cell>
        </row>
        <row r="16438">
          <cell r="B16438">
            <v>151.1916666666657</v>
          </cell>
        </row>
        <row r="16439">
          <cell r="B16439">
            <v>151.19861111111823</v>
          </cell>
        </row>
        <row r="16440">
          <cell r="B16440">
            <v>151.2055555555562</v>
          </cell>
        </row>
        <row r="16441">
          <cell r="B16441">
            <v>151.21250000000873</v>
          </cell>
        </row>
        <row r="16442">
          <cell r="B16442">
            <v>151.21944444444671</v>
          </cell>
        </row>
        <row r="16443">
          <cell r="B16443">
            <v>151.22638888889924</v>
          </cell>
        </row>
        <row r="16444">
          <cell r="B16444">
            <v>151.23333333333721</v>
          </cell>
        </row>
        <row r="16445">
          <cell r="B16445">
            <v>151.24027777778974</v>
          </cell>
        </row>
        <row r="16446">
          <cell r="B16446">
            <v>151.24722222222772</v>
          </cell>
        </row>
        <row r="16447">
          <cell r="B16447">
            <v>151.2541666666657</v>
          </cell>
        </row>
        <row r="16448">
          <cell r="B16448">
            <v>151.26111111111823</v>
          </cell>
        </row>
        <row r="16449">
          <cell r="B16449">
            <v>151.2680555555562</v>
          </cell>
        </row>
        <row r="16450">
          <cell r="B16450">
            <v>151.27500000000873</v>
          </cell>
        </row>
        <row r="16451">
          <cell r="B16451">
            <v>151.28194444444671</v>
          </cell>
        </row>
        <row r="16452">
          <cell r="B16452">
            <v>151.28888888889924</v>
          </cell>
        </row>
        <row r="16453">
          <cell r="B16453">
            <v>151.29583333333721</v>
          </cell>
        </row>
        <row r="16454">
          <cell r="B16454">
            <v>151.30277777778974</v>
          </cell>
        </row>
        <row r="16455">
          <cell r="B16455">
            <v>151.30972222222772</v>
          </cell>
        </row>
        <row r="16456">
          <cell r="B16456">
            <v>151.3166666666657</v>
          </cell>
        </row>
        <row r="16457">
          <cell r="B16457">
            <v>151.32361111111823</v>
          </cell>
        </row>
        <row r="16458">
          <cell r="B16458">
            <v>151.3305555555562</v>
          </cell>
        </row>
        <row r="16459">
          <cell r="B16459">
            <v>151.33750000000873</v>
          </cell>
        </row>
        <row r="16460">
          <cell r="B16460">
            <v>151.34444444444671</v>
          </cell>
        </row>
        <row r="16461">
          <cell r="B16461">
            <v>151.35138888889924</v>
          </cell>
        </row>
        <row r="16462">
          <cell r="B16462">
            <v>151.35833333333721</v>
          </cell>
        </row>
        <row r="16463">
          <cell r="B16463">
            <v>151.36527777778974</v>
          </cell>
        </row>
        <row r="16464">
          <cell r="B16464">
            <v>151.37222222222772</v>
          </cell>
        </row>
        <row r="16465">
          <cell r="B16465">
            <v>151.3791666666657</v>
          </cell>
        </row>
        <row r="16466">
          <cell r="B16466">
            <v>151.38611111111823</v>
          </cell>
        </row>
        <row r="16467">
          <cell r="B16467">
            <v>151.3930555555562</v>
          </cell>
        </row>
        <row r="16468">
          <cell r="B16468">
            <v>151.40000000000873</v>
          </cell>
        </row>
        <row r="16469">
          <cell r="B16469">
            <v>151.40694444444671</v>
          </cell>
        </row>
        <row r="16470">
          <cell r="B16470">
            <v>151.41388888889924</v>
          </cell>
        </row>
        <row r="16471">
          <cell r="B16471">
            <v>151.42083333333721</v>
          </cell>
        </row>
        <row r="16472">
          <cell r="B16472">
            <v>151.42777777778974</v>
          </cell>
        </row>
        <row r="16473">
          <cell r="B16473">
            <v>151.43472222222772</v>
          </cell>
        </row>
        <row r="16474">
          <cell r="B16474">
            <v>151.4416666666657</v>
          </cell>
        </row>
        <row r="16475">
          <cell r="B16475">
            <v>151.44861111111823</v>
          </cell>
        </row>
        <row r="16476">
          <cell r="B16476">
            <v>151.4555555555562</v>
          </cell>
        </row>
        <row r="16477">
          <cell r="B16477">
            <v>151.46250000000873</v>
          </cell>
        </row>
        <row r="16478">
          <cell r="B16478">
            <v>151.46944444444671</v>
          </cell>
        </row>
        <row r="16479">
          <cell r="B16479">
            <v>151.47638888889924</v>
          </cell>
        </row>
        <row r="16480">
          <cell r="B16480">
            <v>151.48333333333721</v>
          </cell>
        </row>
        <row r="16481">
          <cell r="B16481">
            <v>151.49027777778974</v>
          </cell>
        </row>
        <row r="16482">
          <cell r="B16482">
            <v>151.49722222222772</v>
          </cell>
        </row>
        <row r="16483">
          <cell r="B16483">
            <v>151.5041666666657</v>
          </cell>
        </row>
        <row r="16484">
          <cell r="B16484">
            <v>151.51111111111823</v>
          </cell>
        </row>
        <row r="16485">
          <cell r="B16485">
            <v>151.5180555555562</v>
          </cell>
        </row>
        <row r="16486">
          <cell r="B16486">
            <v>151.52500000000873</v>
          </cell>
        </row>
        <row r="16487">
          <cell r="B16487">
            <v>151.53194444444671</v>
          </cell>
        </row>
        <row r="16488">
          <cell r="B16488">
            <v>151.53888888889924</v>
          </cell>
        </row>
        <row r="16489">
          <cell r="B16489">
            <v>151.54583333333721</v>
          </cell>
        </row>
        <row r="16490">
          <cell r="B16490">
            <v>151.55277777778974</v>
          </cell>
        </row>
        <row r="16491">
          <cell r="B16491">
            <v>151.55972222222772</v>
          </cell>
        </row>
        <row r="16492">
          <cell r="B16492">
            <v>151.5666666666657</v>
          </cell>
        </row>
        <row r="16493">
          <cell r="B16493">
            <v>151.57361111111823</v>
          </cell>
        </row>
        <row r="16494">
          <cell r="B16494">
            <v>151.5805555555562</v>
          </cell>
        </row>
        <row r="16495">
          <cell r="B16495">
            <v>151.58750000000873</v>
          </cell>
        </row>
        <row r="16496">
          <cell r="B16496">
            <v>151.59444444444671</v>
          </cell>
        </row>
        <row r="16497">
          <cell r="B16497">
            <v>151.60138888889924</v>
          </cell>
        </row>
        <row r="16498">
          <cell r="B16498">
            <v>151.60833333333721</v>
          </cell>
        </row>
        <row r="16499">
          <cell r="B16499">
            <v>151.61527777778974</v>
          </cell>
        </row>
        <row r="16500">
          <cell r="B16500">
            <v>151.62222222222772</v>
          </cell>
        </row>
        <row r="16501">
          <cell r="B16501">
            <v>151.6291666666657</v>
          </cell>
        </row>
        <row r="16502">
          <cell r="B16502">
            <v>151.63611111111823</v>
          </cell>
        </row>
        <row r="16503">
          <cell r="B16503">
            <v>151.6430555555562</v>
          </cell>
        </row>
        <row r="16504">
          <cell r="B16504">
            <v>151.65000000000873</v>
          </cell>
        </row>
        <row r="16505">
          <cell r="B16505">
            <v>151.65694444444671</v>
          </cell>
        </row>
        <row r="16506">
          <cell r="B16506">
            <v>151.66388888889924</v>
          </cell>
        </row>
        <row r="16507">
          <cell r="B16507">
            <v>151.67083333333721</v>
          </cell>
        </row>
        <row r="16508">
          <cell r="B16508">
            <v>151.67777777778974</v>
          </cell>
        </row>
        <row r="16509">
          <cell r="B16509">
            <v>151.68472222222772</v>
          </cell>
        </row>
        <row r="16510">
          <cell r="B16510">
            <v>151.6916666666657</v>
          </cell>
        </row>
        <row r="16511">
          <cell r="B16511">
            <v>151.69861111111823</v>
          </cell>
        </row>
        <row r="16512">
          <cell r="B16512">
            <v>151.7055555555562</v>
          </cell>
        </row>
        <row r="16513">
          <cell r="B16513">
            <v>151.71250000000873</v>
          </cell>
        </row>
        <row r="16514">
          <cell r="B16514">
            <v>151.71944444444671</v>
          </cell>
        </row>
        <row r="16515">
          <cell r="B16515">
            <v>151.72638888889924</v>
          </cell>
        </row>
        <row r="16516">
          <cell r="B16516">
            <v>151.73333333333721</v>
          </cell>
        </row>
        <row r="16517">
          <cell r="B16517">
            <v>151.74027777778974</v>
          </cell>
        </row>
        <row r="16518">
          <cell r="B16518">
            <v>151.74722222222772</v>
          </cell>
        </row>
        <row r="16519">
          <cell r="B16519">
            <v>151.7541666666657</v>
          </cell>
        </row>
        <row r="16520">
          <cell r="B16520">
            <v>151.76111111111823</v>
          </cell>
        </row>
        <row r="16521">
          <cell r="B16521">
            <v>151.7680555555562</v>
          </cell>
        </row>
        <row r="16522">
          <cell r="B16522">
            <v>151.77500000000873</v>
          </cell>
        </row>
        <row r="16523">
          <cell r="B16523">
            <v>151.78194444444671</v>
          </cell>
        </row>
        <row r="16524">
          <cell r="B16524">
            <v>151.78888888889924</v>
          </cell>
        </row>
        <row r="16525">
          <cell r="B16525">
            <v>151.79583333333721</v>
          </cell>
        </row>
        <row r="16526">
          <cell r="B16526">
            <v>151.80277777778974</v>
          </cell>
        </row>
        <row r="16527">
          <cell r="B16527">
            <v>151.80972222222772</v>
          </cell>
        </row>
        <row r="16528">
          <cell r="B16528">
            <v>151.8166666666657</v>
          </cell>
        </row>
        <row r="16529">
          <cell r="B16529">
            <v>151.82361111111823</v>
          </cell>
        </row>
        <row r="16530">
          <cell r="B16530">
            <v>151.8305555555562</v>
          </cell>
        </row>
        <row r="16531">
          <cell r="B16531">
            <v>151.83750000000873</v>
          </cell>
        </row>
        <row r="16532">
          <cell r="B16532">
            <v>151.84444444444671</v>
          </cell>
        </row>
        <row r="16533">
          <cell r="B16533">
            <v>151.85138888889924</v>
          </cell>
        </row>
        <row r="16534">
          <cell r="B16534">
            <v>151.85833333333721</v>
          </cell>
        </row>
        <row r="16535">
          <cell r="B16535">
            <v>151.86527777778974</v>
          </cell>
        </row>
        <row r="16536">
          <cell r="B16536">
            <v>151.87222222222772</v>
          </cell>
        </row>
        <row r="16537">
          <cell r="B16537">
            <v>151.8791666666657</v>
          </cell>
        </row>
        <row r="16538">
          <cell r="B16538">
            <v>151.88611111111823</v>
          </cell>
        </row>
        <row r="16539">
          <cell r="B16539">
            <v>151.8930555555562</v>
          </cell>
        </row>
        <row r="16540">
          <cell r="B16540">
            <v>151.90000000000873</v>
          </cell>
        </row>
        <row r="16541">
          <cell r="B16541">
            <v>151.90694444444671</v>
          </cell>
        </row>
        <row r="16542">
          <cell r="B16542">
            <v>151.91388888889924</v>
          </cell>
        </row>
        <row r="16543">
          <cell r="B16543">
            <v>151.92083333333721</v>
          </cell>
        </row>
        <row r="16544">
          <cell r="B16544">
            <v>151.92777777778974</v>
          </cell>
        </row>
        <row r="16545">
          <cell r="B16545">
            <v>151.93472222222772</v>
          </cell>
        </row>
        <row r="16546">
          <cell r="B16546">
            <v>151.9416666666657</v>
          </cell>
        </row>
        <row r="16547">
          <cell r="B16547">
            <v>151.94861111111823</v>
          </cell>
        </row>
        <row r="16548">
          <cell r="B16548">
            <v>151.9555555555562</v>
          </cell>
        </row>
        <row r="16549">
          <cell r="B16549">
            <v>151.96250000000873</v>
          </cell>
        </row>
        <row r="16550">
          <cell r="B16550">
            <v>151.96944444444671</v>
          </cell>
        </row>
        <row r="16551">
          <cell r="B16551">
            <v>151.97638888889924</v>
          </cell>
        </row>
        <row r="16552">
          <cell r="B16552">
            <v>151.98333333333721</v>
          </cell>
        </row>
        <row r="16553">
          <cell r="B16553">
            <v>151.99027777778974</v>
          </cell>
        </row>
        <row r="16554">
          <cell r="B16554">
            <v>151.99722222222772</v>
          </cell>
        </row>
        <row r="16555">
          <cell r="B16555">
            <v>152.0041666666657</v>
          </cell>
        </row>
        <row r="16556">
          <cell r="B16556">
            <v>152.01111111111823</v>
          </cell>
        </row>
        <row r="16557">
          <cell r="B16557">
            <v>152.0180555555562</v>
          </cell>
        </row>
        <row r="16558">
          <cell r="B16558">
            <v>152.02500000000873</v>
          </cell>
        </row>
        <row r="16559">
          <cell r="B16559">
            <v>152.03194444444671</v>
          </cell>
        </row>
        <row r="16560">
          <cell r="B16560">
            <v>152.03888888889924</v>
          </cell>
        </row>
        <row r="16561">
          <cell r="B16561">
            <v>152.04583333333721</v>
          </cell>
        </row>
        <row r="16562">
          <cell r="B16562">
            <v>152.05277777778974</v>
          </cell>
        </row>
        <row r="16563">
          <cell r="B16563">
            <v>152.05972222222772</v>
          </cell>
        </row>
        <row r="16564">
          <cell r="B16564">
            <v>152.0666666666657</v>
          </cell>
        </row>
        <row r="16565">
          <cell r="B16565">
            <v>152.07361111111823</v>
          </cell>
        </row>
        <row r="16566">
          <cell r="B16566">
            <v>152.0805555555562</v>
          </cell>
        </row>
        <row r="16567">
          <cell r="B16567">
            <v>152.08750000000873</v>
          </cell>
        </row>
        <row r="16568">
          <cell r="B16568">
            <v>152.09444444444671</v>
          </cell>
        </row>
        <row r="16569">
          <cell r="B16569">
            <v>152.10138888889924</v>
          </cell>
        </row>
        <row r="16570">
          <cell r="B16570">
            <v>152.10833333333721</v>
          </cell>
        </row>
        <row r="16571">
          <cell r="B16571">
            <v>152.11527777778974</v>
          </cell>
        </row>
        <row r="16572">
          <cell r="B16572">
            <v>152.12222222222772</v>
          </cell>
        </row>
        <row r="16573">
          <cell r="B16573">
            <v>152.1291666666657</v>
          </cell>
        </row>
        <row r="16574">
          <cell r="B16574">
            <v>152.13611111111823</v>
          </cell>
        </row>
        <row r="16575">
          <cell r="B16575">
            <v>152.1430555555562</v>
          </cell>
        </row>
        <row r="16576">
          <cell r="B16576">
            <v>152.15000000000873</v>
          </cell>
        </row>
        <row r="16577">
          <cell r="B16577">
            <v>152.15694444444671</v>
          </cell>
        </row>
        <row r="16578">
          <cell r="B16578">
            <v>152.16388888889924</v>
          </cell>
        </row>
        <row r="16579">
          <cell r="B16579">
            <v>152.17083333333721</v>
          </cell>
        </row>
        <row r="16580">
          <cell r="B16580">
            <v>152.17777777778974</v>
          </cell>
        </row>
        <row r="16581">
          <cell r="B16581">
            <v>152.18472222222772</v>
          </cell>
        </row>
        <row r="16582">
          <cell r="B16582">
            <v>152.1916666666657</v>
          </cell>
        </row>
        <row r="16583">
          <cell r="B16583">
            <v>152.19861111111823</v>
          </cell>
        </row>
        <row r="16584">
          <cell r="B16584">
            <v>152.2055555555562</v>
          </cell>
        </row>
        <row r="16585">
          <cell r="B16585">
            <v>152.21250000000873</v>
          </cell>
        </row>
        <row r="16586">
          <cell r="B16586">
            <v>152.21944444444671</v>
          </cell>
        </row>
        <row r="16587">
          <cell r="B16587">
            <v>152.22638888889924</v>
          </cell>
        </row>
        <row r="16588">
          <cell r="B16588">
            <v>152.23333333333721</v>
          </cell>
        </row>
        <row r="16589">
          <cell r="B16589">
            <v>152.24027777778974</v>
          </cell>
        </row>
        <row r="16590">
          <cell r="B16590">
            <v>152.24722222222772</v>
          </cell>
        </row>
        <row r="16591">
          <cell r="B16591">
            <v>152.2541666666657</v>
          </cell>
        </row>
        <row r="16592">
          <cell r="B16592">
            <v>152.26111111111823</v>
          </cell>
        </row>
        <row r="16593">
          <cell r="B16593">
            <v>152.2680555555562</v>
          </cell>
        </row>
        <row r="16594">
          <cell r="B16594">
            <v>152.27500000000873</v>
          </cell>
        </row>
        <row r="16595">
          <cell r="B16595">
            <v>152.28194444444671</v>
          </cell>
        </row>
        <row r="16596">
          <cell r="B16596">
            <v>152.28888888889924</v>
          </cell>
        </row>
        <row r="16597">
          <cell r="B16597">
            <v>152.29583333333721</v>
          </cell>
        </row>
        <row r="16598">
          <cell r="B16598">
            <v>152.30277777778974</v>
          </cell>
        </row>
        <row r="16599">
          <cell r="B16599">
            <v>152.30972222222772</v>
          </cell>
        </row>
        <row r="16600">
          <cell r="B16600">
            <v>152.3166666666657</v>
          </cell>
        </row>
        <row r="16601">
          <cell r="B16601">
            <v>152.32361111111823</v>
          </cell>
        </row>
        <row r="16602">
          <cell r="B16602">
            <v>152.3305555555562</v>
          </cell>
        </row>
        <row r="16603">
          <cell r="B16603">
            <v>152.33750000000873</v>
          </cell>
        </row>
        <row r="16604">
          <cell r="B16604">
            <v>152.34444444444671</v>
          </cell>
        </row>
        <row r="16605">
          <cell r="B16605">
            <v>152.35138888889924</v>
          </cell>
        </row>
        <row r="16606">
          <cell r="B16606">
            <v>152.35833333333721</v>
          </cell>
        </row>
        <row r="16607">
          <cell r="B16607">
            <v>152.36527777778974</v>
          </cell>
        </row>
        <row r="16608">
          <cell r="B16608">
            <v>152.37222222222772</v>
          </cell>
        </row>
        <row r="16609">
          <cell r="B16609">
            <v>152.3791666666657</v>
          </cell>
        </row>
        <row r="16610">
          <cell r="B16610">
            <v>152.38611111111823</v>
          </cell>
        </row>
        <row r="16611">
          <cell r="B16611">
            <v>152.3930555555562</v>
          </cell>
        </row>
        <row r="16612">
          <cell r="B16612">
            <v>152.40000000000873</v>
          </cell>
        </row>
        <row r="16613">
          <cell r="B16613">
            <v>152.40694444444671</v>
          </cell>
        </row>
        <row r="16614">
          <cell r="B16614">
            <v>152.41388888889924</v>
          </cell>
        </row>
        <row r="16615">
          <cell r="B16615">
            <v>152.42083333333721</v>
          </cell>
        </row>
        <row r="16616">
          <cell r="B16616">
            <v>152.42777777778974</v>
          </cell>
        </row>
        <row r="16617">
          <cell r="B16617">
            <v>152.43472222222772</v>
          </cell>
        </row>
        <row r="16618">
          <cell r="B16618">
            <v>152.4416666666657</v>
          </cell>
        </row>
        <row r="16619">
          <cell r="B16619">
            <v>152.44861111111823</v>
          </cell>
        </row>
        <row r="16620">
          <cell r="B16620">
            <v>152.4555555555562</v>
          </cell>
        </row>
        <row r="16621">
          <cell r="B16621">
            <v>152.46250000000873</v>
          </cell>
        </row>
        <row r="16622">
          <cell r="B16622">
            <v>152.46944444444671</v>
          </cell>
        </row>
        <row r="16623">
          <cell r="B16623">
            <v>152.47638888889924</v>
          </cell>
        </row>
        <row r="16624">
          <cell r="B16624">
            <v>152.48333333333721</v>
          </cell>
        </row>
        <row r="16625">
          <cell r="B16625">
            <v>152.49027777778974</v>
          </cell>
        </row>
        <row r="16626">
          <cell r="B16626">
            <v>152.49722222222772</v>
          </cell>
        </row>
        <row r="16627">
          <cell r="B16627">
            <v>152.5041666666657</v>
          </cell>
        </row>
        <row r="16628">
          <cell r="B16628">
            <v>152.51111111111823</v>
          </cell>
        </row>
        <row r="16629">
          <cell r="B16629">
            <v>152.5180555555562</v>
          </cell>
        </row>
        <row r="16630">
          <cell r="B16630">
            <v>152.52500000000873</v>
          </cell>
        </row>
        <row r="16631">
          <cell r="B16631">
            <v>152.53194444444671</v>
          </cell>
        </row>
        <row r="16632">
          <cell r="B16632">
            <v>152.53888888889924</v>
          </cell>
        </row>
        <row r="16633">
          <cell r="B16633">
            <v>152.54583333333721</v>
          </cell>
        </row>
        <row r="16634">
          <cell r="B16634">
            <v>152.55277777778974</v>
          </cell>
        </row>
        <row r="16635">
          <cell r="B16635">
            <v>152.55972222222772</v>
          </cell>
        </row>
        <row r="16636">
          <cell r="B16636">
            <v>152.5666666666657</v>
          </cell>
        </row>
        <row r="16637">
          <cell r="B16637">
            <v>152.57361111111823</v>
          </cell>
        </row>
        <row r="16638">
          <cell r="B16638">
            <v>152.5805555555562</v>
          </cell>
        </row>
        <row r="16639">
          <cell r="B16639">
            <v>152.58750000000873</v>
          </cell>
        </row>
        <row r="16640">
          <cell r="B16640">
            <v>152.59444444444671</v>
          </cell>
        </row>
        <row r="16641">
          <cell r="B16641">
            <v>152.60138888889924</v>
          </cell>
        </row>
        <row r="16642">
          <cell r="B16642">
            <v>152.60833333333721</v>
          </cell>
        </row>
        <row r="16643">
          <cell r="B16643">
            <v>152.61527777778974</v>
          </cell>
        </row>
        <row r="16644">
          <cell r="B16644">
            <v>152.62222222222772</v>
          </cell>
        </row>
        <row r="16645">
          <cell r="B16645">
            <v>152.6291666666657</v>
          </cell>
        </row>
        <row r="16646">
          <cell r="B16646">
            <v>152.63611111111823</v>
          </cell>
        </row>
        <row r="16647">
          <cell r="B16647">
            <v>152.6430555555562</v>
          </cell>
        </row>
        <row r="16648">
          <cell r="B16648">
            <v>152.65000000000873</v>
          </cell>
        </row>
        <row r="16649">
          <cell r="B16649">
            <v>152.65694444444671</v>
          </cell>
        </row>
        <row r="16650">
          <cell r="B16650">
            <v>152.66388888889924</v>
          </cell>
        </row>
        <row r="16651">
          <cell r="B16651">
            <v>152.67083333333721</v>
          </cell>
        </row>
        <row r="16652">
          <cell r="B16652">
            <v>152.67777777778974</v>
          </cell>
        </row>
        <row r="16653">
          <cell r="B16653">
            <v>152.68472222222772</v>
          </cell>
        </row>
        <row r="16654">
          <cell r="B16654">
            <v>152.6916666666657</v>
          </cell>
        </row>
        <row r="16655">
          <cell r="B16655">
            <v>152.69861111111823</v>
          </cell>
        </row>
        <row r="16656">
          <cell r="B16656">
            <v>152.7055555555562</v>
          </cell>
        </row>
        <row r="16657">
          <cell r="B16657">
            <v>152.71250000000873</v>
          </cell>
        </row>
        <row r="16658">
          <cell r="B16658">
            <v>152.71944444444671</v>
          </cell>
        </row>
        <row r="16659">
          <cell r="B16659">
            <v>152.72638888889924</v>
          </cell>
        </row>
        <row r="16660">
          <cell r="B16660">
            <v>152.73333333333721</v>
          </cell>
        </row>
        <row r="16661">
          <cell r="B16661">
            <v>152.74027777778974</v>
          </cell>
        </row>
        <row r="16662">
          <cell r="B16662">
            <v>152.74722222222772</v>
          </cell>
        </row>
        <row r="16663">
          <cell r="B16663">
            <v>152.7541666666657</v>
          </cell>
        </row>
        <row r="16664">
          <cell r="B16664">
            <v>152.76111111111823</v>
          </cell>
        </row>
        <row r="16665">
          <cell r="B16665">
            <v>152.7680555555562</v>
          </cell>
        </row>
        <row r="16666">
          <cell r="B16666">
            <v>152.77500000000873</v>
          </cell>
        </row>
        <row r="16667">
          <cell r="B16667">
            <v>152.78194444444671</v>
          </cell>
        </row>
        <row r="16668">
          <cell r="B16668">
            <v>152.78888888889924</v>
          </cell>
        </row>
        <row r="16669">
          <cell r="B16669">
            <v>152.79583333333721</v>
          </cell>
        </row>
        <row r="16670">
          <cell r="B16670">
            <v>152.80277777778974</v>
          </cell>
        </row>
        <row r="16671">
          <cell r="B16671">
            <v>152.80972222222772</v>
          </cell>
        </row>
        <row r="16672">
          <cell r="B16672">
            <v>152.8166666666657</v>
          </cell>
        </row>
        <row r="16673">
          <cell r="B16673">
            <v>152.82361111111823</v>
          </cell>
        </row>
        <row r="16674">
          <cell r="B16674">
            <v>152.8305555555562</v>
          </cell>
        </row>
        <row r="16675">
          <cell r="B16675">
            <v>152.83750000000873</v>
          </cell>
        </row>
        <row r="16676">
          <cell r="B16676">
            <v>152.84444444444671</v>
          </cell>
        </row>
        <row r="16677">
          <cell r="B16677">
            <v>152.85138888889924</v>
          </cell>
        </row>
        <row r="16678">
          <cell r="B16678">
            <v>152.85833333333721</v>
          </cell>
        </row>
        <row r="16679">
          <cell r="B16679">
            <v>152.86527777778974</v>
          </cell>
        </row>
        <row r="16680">
          <cell r="B16680">
            <v>152.87222222222772</v>
          </cell>
        </row>
        <row r="16681">
          <cell r="B16681">
            <v>152.8791666666657</v>
          </cell>
        </row>
        <row r="16682">
          <cell r="B16682">
            <v>152.88611111111823</v>
          </cell>
        </row>
        <row r="16683">
          <cell r="B16683">
            <v>152.8930555555562</v>
          </cell>
        </row>
        <row r="16684">
          <cell r="B16684">
            <v>152.90000000000873</v>
          </cell>
        </row>
        <row r="16685">
          <cell r="B16685">
            <v>152.90694444444671</v>
          </cell>
        </row>
        <row r="16686">
          <cell r="B16686">
            <v>152.91388888889924</v>
          </cell>
        </row>
        <row r="16687">
          <cell r="B16687">
            <v>152.92083333333721</v>
          </cell>
        </row>
        <row r="16688">
          <cell r="B16688">
            <v>152.92777777778974</v>
          </cell>
        </row>
        <row r="16689">
          <cell r="B16689">
            <v>152.93472222222772</v>
          </cell>
        </row>
        <row r="16690">
          <cell r="B16690">
            <v>152.9416666666657</v>
          </cell>
        </row>
        <row r="16691">
          <cell r="B16691">
            <v>152.94861111111823</v>
          </cell>
        </row>
        <row r="16692">
          <cell r="B16692">
            <v>152.9555555555562</v>
          </cell>
        </row>
        <row r="16693">
          <cell r="B16693">
            <v>152.96250000000873</v>
          </cell>
        </row>
        <row r="16694">
          <cell r="B16694">
            <v>152.96944444444671</v>
          </cell>
        </row>
        <row r="16695">
          <cell r="B16695">
            <v>152.97638888889924</v>
          </cell>
        </row>
        <row r="16696">
          <cell r="B16696">
            <v>152.98333333333721</v>
          </cell>
        </row>
        <row r="16697">
          <cell r="B16697">
            <v>152.99027777778974</v>
          </cell>
        </row>
        <row r="16698">
          <cell r="B16698">
            <v>152.99722222222772</v>
          </cell>
        </row>
        <row r="16699">
          <cell r="B16699">
            <v>153.0041666666657</v>
          </cell>
        </row>
        <row r="16700">
          <cell r="B16700">
            <v>153.01111111111823</v>
          </cell>
        </row>
        <row r="16701">
          <cell r="B16701">
            <v>153.0180555555562</v>
          </cell>
        </row>
        <row r="16702">
          <cell r="B16702">
            <v>153.02500000000873</v>
          </cell>
        </row>
        <row r="16703">
          <cell r="B16703">
            <v>153.03194444444671</v>
          </cell>
        </row>
        <row r="16704">
          <cell r="B16704">
            <v>153.03888888889924</v>
          </cell>
        </row>
        <row r="16705">
          <cell r="B16705">
            <v>153.04583333333721</v>
          </cell>
        </row>
        <row r="16706">
          <cell r="B16706">
            <v>153.05277777778974</v>
          </cell>
        </row>
        <row r="16707">
          <cell r="B16707">
            <v>153.05972222222772</v>
          </cell>
        </row>
        <row r="16708">
          <cell r="B16708">
            <v>153.0666666666657</v>
          </cell>
        </row>
        <row r="16709">
          <cell r="B16709">
            <v>153.07361111111823</v>
          </cell>
        </row>
        <row r="16710">
          <cell r="B16710">
            <v>153.0805555555562</v>
          </cell>
        </row>
        <row r="16711">
          <cell r="B16711">
            <v>153.08750000000873</v>
          </cell>
        </row>
        <row r="16712">
          <cell r="B16712">
            <v>153.09444444444671</v>
          </cell>
        </row>
        <row r="16713">
          <cell r="B16713">
            <v>153.10138888889924</v>
          </cell>
        </row>
        <row r="16714">
          <cell r="B16714">
            <v>153.10833333333721</v>
          </cell>
        </row>
        <row r="16715">
          <cell r="B16715">
            <v>153.11527777778974</v>
          </cell>
        </row>
        <row r="16716">
          <cell r="B16716">
            <v>153.12222222222772</v>
          </cell>
        </row>
        <row r="16717">
          <cell r="B16717">
            <v>153.1291666666657</v>
          </cell>
        </row>
        <row r="16718">
          <cell r="B16718">
            <v>153.13611111111823</v>
          </cell>
        </row>
        <row r="16719">
          <cell r="B16719">
            <v>153.1430555555562</v>
          </cell>
        </row>
        <row r="16720">
          <cell r="B16720">
            <v>153.15000000000873</v>
          </cell>
        </row>
        <row r="16721">
          <cell r="B16721">
            <v>153.15694444444671</v>
          </cell>
        </row>
        <row r="16722">
          <cell r="B16722">
            <v>153.16388888889924</v>
          </cell>
        </row>
        <row r="16723">
          <cell r="B16723">
            <v>153.17083333333721</v>
          </cell>
        </row>
        <row r="16724">
          <cell r="B16724">
            <v>153.17777777778974</v>
          </cell>
        </row>
        <row r="16725">
          <cell r="B16725">
            <v>153.18472222222772</v>
          </cell>
        </row>
        <row r="16726">
          <cell r="B16726">
            <v>153.1916666666657</v>
          </cell>
        </row>
        <row r="16727">
          <cell r="B16727">
            <v>153.19861111111823</v>
          </cell>
        </row>
        <row r="16728">
          <cell r="B16728">
            <v>153.2055555555562</v>
          </cell>
        </row>
        <row r="16729">
          <cell r="B16729">
            <v>153.21250000000873</v>
          </cell>
        </row>
        <row r="16730">
          <cell r="B16730">
            <v>153.21944444444671</v>
          </cell>
        </row>
        <row r="16731">
          <cell r="B16731">
            <v>153.22638888889924</v>
          </cell>
        </row>
        <row r="16732">
          <cell r="B16732">
            <v>153.23333333333721</v>
          </cell>
        </row>
        <row r="16733">
          <cell r="B16733">
            <v>153.24027777778974</v>
          </cell>
        </row>
        <row r="16734">
          <cell r="B16734">
            <v>153.24722222222772</v>
          </cell>
        </row>
        <row r="16735">
          <cell r="B16735">
            <v>153.2541666666657</v>
          </cell>
        </row>
        <row r="16736">
          <cell r="B16736">
            <v>153.26111111111823</v>
          </cell>
        </row>
        <row r="16737">
          <cell r="B16737">
            <v>153.2680555555562</v>
          </cell>
        </row>
        <row r="16738">
          <cell r="B16738">
            <v>153.27500000000873</v>
          </cell>
        </row>
        <row r="16739">
          <cell r="B16739">
            <v>153.28194444444671</v>
          </cell>
        </row>
        <row r="16740">
          <cell r="B16740">
            <v>153.28888888889924</v>
          </cell>
        </row>
        <row r="16741">
          <cell r="B16741">
            <v>153.29583333333721</v>
          </cell>
        </row>
        <row r="16742">
          <cell r="B16742">
            <v>153.30277777778974</v>
          </cell>
        </row>
        <row r="16743">
          <cell r="B16743">
            <v>153.30972222222772</v>
          </cell>
        </row>
        <row r="16744">
          <cell r="B16744">
            <v>153.3166666666657</v>
          </cell>
        </row>
        <row r="16745">
          <cell r="B16745">
            <v>153.32361111111823</v>
          </cell>
        </row>
        <row r="16746">
          <cell r="B16746">
            <v>153.3305555555562</v>
          </cell>
        </row>
        <row r="16747">
          <cell r="B16747">
            <v>153.33750000000873</v>
          </cell>
        </row>
        <row r="16748">
          <cell r="B16748">
            <v>153.34444444444671</v>
          </cell>
        </row>
        <row r="16749">
          <cell r="B16749">
            <v>153.35138888889924</v>
          </cell>
        </row>
        <row r="16750">
          <cell r="B16750">
            <v>153.35833333333721</v>
          </cell>
        </row>
        <row r="16751">
          <cell r="B16751">
            <v>153.36527777778974</v>
          </cell>
        </row>
        <row r="16752">
          <cell r="B16752">
            <v>153.37222222222772</v>
          </cell>
        </row>
        <row r="16753">
          <cell r="B16753">
            <v>153.3791666666657</v>
          </cell>
        </row>
        <row r="16754">
          <cell r="B16754">
            <v>153.38611111111823</v>
          </cell>
        </row>
        <row r="16755">
          <cell r="B16755">
            <v>153.3930555555562</v>
          </cell>
        </row>
        <row r="16756">
          <cell r="B16756">
            <v>153.40000000000873</v>
          </cell>
        </row>
        <row r="16757">
          <cell r="B16757">
            <v>153.40694444444671</v>
          </cell>
        </row>
        <row r="16758">
          <cell r="B16758">
            <v>153.41388888889924</v>
          </cell>
        </row>
        <row r="16759">
          <cell r="B16759">
            <v>153.42083333333721</v>
          </cell>
        </row>
        <row r="16760">
          <cell r="B16760">
            <v>153.42777777778974</v>
          </cell>
        </row>
        <row r="16761">
          <cell r="B16761">
            <v>153.43472222222772</v>
          </cell>
        </row>
        <row r="16762">
          <cell r="B16762">
            <v>153.4416666666657</v>
          </cell>
        </row>
        <row r="16763">
          <cell r="B16763">
            <v>153.44861111111823</v>
          </cell>
        </row>
        <row r="16764">
          <cell r="B16764">
            <v>153.4555555555562</v>
          </cell>
        </row>
        <row r="16765">
          <cell r="B16765">
            <v>153.46250000000873</v>
          </cell>
        </row>
        <row r="16766">
          <cell r="B16766">
            <v>153.46944444444671</v>
          </cell>
        </row>
        <row r="16767">
          <cell r="B16767">
            <v>153.47638888889924</v>
          </cell>
        </row>
        <row r="16768">
          <cell r="B16768">
            <v>153.48333333333721</v>
          </cell>
        </row>
        <row r="16769">
          <cell r="B16769">
            <v>153.49027777778974</v>
          </cell>
        </row>
        <row r="16770">
          <cell r="B16770">
            <v>153.49722222222772</v>
          </cell>
        </row>
        <row r="16771">
          <cell r="B16771">
            <v>153.5041666666657</v>
          </cell>
        </row>
        <row r="16772">
          <cell r="B16772">
            <v>153.51111111111823</v>
          </cell>
        </row>
        <row r="16773">
          <cell r="B16773">
            <v>153.5180555555562</v>
          </cell>
        </row>
        <row r="16774">
          <cell r="B16774">
            <v>153.52500000000873</v>
          </cell>
        </row>
        <row r="16775">
          <cell r="B16775">
            <v>153.53194444444671</v>
          </cell>
        </row>
        <row r="16776">
          <cell r="B16776">
            <v>153.53888888889924</v>
          </cell>
        </row>
        <row r="16777">
          <cell r="B16777">
            <v>153.54583333333721</v>
          </cell>
        </row>
        <row r="16778">
          <cell r="B16778">
            <v>153.55277777778974</v>
          </cell>
        </row>
        <row r="16779">
          <cell r="B16779">
            <v>153.55972222222772</v>
          </cell>
        </row>
        <row r="16780">
          <cell r="B16780">
            <v>153.5666666666657</v>
          </cell>
        </row>
        <row r="16781">
          <cell r="B16781">
            <v>153.57361111111823</v>
          </cell>
        </row>
        <row r="16782">
          <cell r="B16782">
            <v>153.5805555555562</v>
          </cell>
        </row>
        <row r="16783">
          <cell r="B16783">
            <v>153.58750000000873</v>
          </cell>
        </row>
        <row r="16784">
          <cell r="B16784">
            <v>153.59444444444671</v>
          </cell>
        </row>
        <row r="16785">
          <cell r="B16785">
            <v>153.60138888889924</v>
          </cell>
        </row>
        <row r="16786">
          <cell r="B16786">
            <v>153.60833333333721</v>
          </cell>
        </row>
        <row r="16787">
          <cell r="B16787">
            <v>153.61527777778974</v>
          </cell>
        </row>
        <row r="16788">
          <cell r="B16788">
            <v>153.62222222222772</v>
          </cell>
        </row>
        <row r="16789">
          <cell r="B16789">
            <v>153.6291666666657</v>
          </cell>
        </row>
        <row r="16790">
          <cell r="B16790">
            <v>153.63611111111823</v>
          </cell>
        </row>
        <row r="16791">
          <cell r="B16791">
            <v>153.6430555555562</v>
          </cell>
        </row>
        <row r="16792">
          <cell r="B16792">
            <v>153.65000000000873</v>
          </cell>
        </row>
        <row r="16793">
          <cell r="B16793">
            <v>153.65694444444671</v>
          </cell>
        </row>
        <row r="16794">
          <cell r="B16794">
            <v>153.66388888889924</v>
          </cell>
        </row>
        <row r="16795">
          <cell r="B16795">
            <v>153.67083333333721</v>
          </cell>
        </row>
        <row r="16796">
          <cell r="B16796">
            <v>153.67777777778974</v>
          </cell>
        </row>
        <row r="16797">
          <cell r="B16797">
            <v>153.68472222222772</v>
          </cell>
        </row>
        <row r="16798">
          <cell r="B16798">
            <v>153.6916666666657</v>
          </cell>
        </row>
        <row r="16799">
          <cell r="B16799">
            <v>153.69861111111823</v>
          </cell>
        </row>
        <row r="16800">
          <cell r="B16800">
            <v>153.7055555555562</v>
          </cell>
        </row>
        <row r="16801">
          <cell r="B16801">
            <v>153.71250000000873</v>
          </cell>
        </row>
        <row r="16802">
          <cell r="B16802">
            <v>153.71944444444671</v>
          </cell>
        </row>
        <row r="16803">
          <cell r="B16803">
            <v>153.72638888889924</v>
          </cell>
        </row>
        <row r="16804">
          <cell r="B16804">
            <v>153.73333333333721</v>
          </cell>
        </row>
        <row r="16805">
          <cell r="B16805">
            <v>153.74027777778974</v>
          </cell>
        </row>
        <row r="16806">
          <cell r="B16806">
            <v>153.74722222222772</v>
          </cell>
        </row>
        <row r="16807">
          <cell r="B16807">
            <v>153.7541666666657</v>
          </cell>
        </row>
        <row r="16808">
          <cell r="B16808">
            <v>153.76111111111823</v>
          </cell>
        </row>
        <row r="16809">
          <cell r="B16809">
            <v>153.7680555555562</v>
          </cell>
        </row>
        <row r="16810">
          <cell r="B16810">
            <v>153.77500000000873</v>
          </cell>
        </row>
        <row r="16811">
          <cell r="B16811">
            <v>153.78194444444671</v>
          </cell>
        </row>
        <row r="16812">
          <cell r="B16812">
            <v>153.78888888889924</v>
          </cell>
        </row>
        <row r="16813">
          <cell r="B16813">
            <v>153.79583333333721</v>
          </cell>
        </row>
        <row r="16814">
          <cell r="B16814">
            <v>153.80277777778974</v>
          </cell>
        </row>
        <row r="16815">
          <cell r="B16815">
            <v>153.80972222222772</v>
          </cell>
        </row>
        <row r="16816">
          <cell r="B16816">
            <v>153.8166666666657</v>
          </cell>
        </row>
        <row r="16817">
          <cell r="B16817">
            <v>153.82361111111823</v>
          </cell>
        </row>
        <row r="16818">
          <cell r="B16818">
            <v>153.8305555555562</v>
          </cell>
        </row>
        <row r="16819">
          <cell r="B16819">
            <v>153.83750000000873</v>
          </cell>
        </row>
        <row r="16820">
          <cell r="B16820">
            <v>153.84444444444671</v>
          </cell>
        </row>
        <row r="16821">
          <cell r="B16821">
            <v>153.85138888889924</v>
          </cell>
        </row>
        <row r="16822">
          <cell r="B16822">
            <v>153.85833333333721</v>
          </cell>
        </row>
        <row r="16823">
          <cell r="B16823">
            <v>153.86527777778974</v>
          </cell>
        </row>
        <row r="16824">
          <cell r="B16824">
            <v>153.87222222222772</v>
          </cell>
        </row>
        <row r="16825">
          <cell r="B16825">
            <v>153.8791666666657</v>
          </cell>
        </row>
        <row r="16826">
          <cell r="B16826">
            <v>153.88611111111823</v>
          </cell>
        </row>
        <row r="16827">
          <cell r="B16827">
            <v>153.8930555555562</v>
          </cell>
        </row>
        <row r="16828">
          <cell r="B16828">
            <v>153.90000000000873</v>
          </cell>
        </row>
        <row r="16829">
          <cell r="B16829">
            <v>153.90694444444671</v>
          </cell>
        </row>
        <row r="16830">
          <cell r="B16830">
            <v>153.91388888889924</v>
          </cell>
        </row>
        <row r="16831">
          <cell r="B16831">
            <v>153.92083333333721</v>
          </cell>
        </row>
        <row r="16832">
          <cell r="B16832">
            <v>153.92777777778974</v>
          </cell>
        </row>
        <row r="16833">
          <cell r="B16833">
            <v>153.93472222222772</v>
          </cell>
        </row>
        <row r="16834">
          <cell r="B16834">
            <v>153.9416666666657</v>
          </cell>
        </row>
        <row r="16835">
          <cell r="B16835">
            <v>153.94861111111823</v>
          </cell>
        </row>
        <row r="16836">
          <cell r="B16836">
            <v>153.9555555555562</v>
          </cell>
        </row>
        <row r="16837">
          <cell r="B16837">
            <v>153.96250000000873</v>
          </cell>
        </row>
        <row r="16838">
          <cell r="B16838">
            <v>153.96944444444671</v>
          </cell>
        </row>
        <row r="16839">
          <cell r="B16839">
            <v>153.97638888889924</v>
          </cell>
        </row>
        <row r="16840">
          <cell r="B16840">
            <v>153.98333333333721</v>
          </cell>
        </row>
        <row r="16841">
          <cell r="B16841">
            <v>153.99027777778974</v>
          </cell>
        </row>
        <row r="16842">
          <cell r="B16842">
            <v>153.99722222222772</v>
          </cell>
        </row>
        <row r="16843">
          <cell r="B16843">
            <v>154.0041666666657</v>
          </cell>
        </row>
        <row r="16844">
          <cell r="B16844">
            <v>154.01111111111823</v>
          </cell>
        </row>
        <row r="16845">
          <cell r="B16845">
            <v>154.0180555555562</v>
          </cell>
        </row>
        <row r="16846">
          <cell r="B16846">
            <v>154.02500000000873</v>
          </cell>
        </row>
        <row r="16847">
          <cell r="B16847">
            <v>154.03194444444671</v>
          </cell>
        </row>
        <row r="16848">
          <cell r="B16848">
            <v>154.03888888889924</v>
          </cell>
        </row>
        <row r="16849">
          <cell r="B16849">
            <v>154.04583333333721</v>
          </cell>
        </row>
        <row r="16850">
          <cell r="B16850">
            <v>154.05277777778974</v>
          </cell>
        </row>
        <row r="16851">
          <cell r="B16851">
            <v>154.05972222222772</v>
          </cell>
        </row>
        <row r="16852">
          <cell r="B16852">
            <v>154.0666666666657</v>
          </cell>
        </row>
        <row r="16853">
          <cell r="B16853">
            <v>154.07361111111823</v>
          </cell>
        </row>
        <row r="16854">
          <cell r="B16854">
            <v>154.0805555555562</v>
          </cell>
        </row>
        <row r="16855">
          <cell r="B16855">
            <v>154.08750000000873</v>
          </cell>
        </row>
        <row r="16856">
          <cell r="B16856">
            <v>154.09444444444671</v>
          </cell>
        </row>
        <row r="16857">
          <cell r="B16857">
            <v>154.10138888889924</v>
          </cell>
        </row>
        <row r="16858">
          <cell r="B16858">
            <v>154.10833333333721</v>
          </cell>
        </row>
        <row r="16859">
          <cell r="B16859">
            <v>154.11527777778974</v>
          </cell>
        </row>
        <row r="16860">
          <cell r="B16860">
            <v>154.12222222222772</v>
          </cell>
        </row>
        <row r="16861">
          <cell r="B16861">
            <v>154.1291666666657</v>
          </cell>
        </row>
        <row r="16862">
          <cell r="B16862">
            <v>154.13611111111823</v>
          </cell>
        </row>
        <row r="16863">
          <cell r="B16863">
            <v>154.1430555555562</v>
          </cell>
        </row>
        <row r="16864">
          <cell r="B16864">
            <v>154.15000000000873</v>
          </cell>
        </row>
        <row r="16865">
          <cell r="B16865">
            <v>154.15694444444671</v>
          </cell>
        </row>
        <row r="16866">
          <cell r="B16866">
            <v>154.16388888889924</v>
          </cell>
        </row>
        <row r="16867">
          <cell r="B16867">
            <v>154.17083333333721</v>
          </cell>
        </row>
        <row r="16868">
          <cell r="B16868">
            <v>154.17777777778974</v>
          </cell>
        </row>
        <row r="16869">
          <cell r="B16869">
            <v>154.18472222222772</v>
          </cell>
        </row>
        <row r="16870">
          <cell r="B16870">
            <v>154.1916666666657</v>
          </cell>
        </row>
        <row r="16871">
          <cell r="B16871">
            <v>154.19861111111823</v>
          </cell>
        </row>
        <row r="16872">
          <cell r="B16872">
            <v>154.2055555555562</v>
          </cell>
        </row>
        <row r="16873">
          <cell r="B16873">
            <v>154.21250000000873</v>
          </cell>
        </row>
        <row r="16874">
          <cell r="B16874">
            <v>154.21944444444671</v>
          </cell>
        </row>
        <row r="16875">
          <cell r="B16875">
            <v>154.22638888889924</v>
          </cell>
        </row>
        <row r="16876">
          <cell r="B16876">
            <v>154.23333333333721</v>
          </cell>
        </row>
        <row r="16877">
          <cell r="B16877">
            <v>154.24027777778974</v>
          </cell>
        </row>
        <row r="16878">
          <cell r="B16878">
            <v>154.24722222222772</v>
          </cell>
        </row>
        <row r="16879">
          <cell r="B16879">
            <v>154.2541666666657</v>
          </cell>
        </row>
        <row r="16880">
          <cell r="B16880">
            <v>154.26111111111823</v>
          </cell>
        </row>
        <row r="16881">
          <cell r="B16881">
            <v>154.2680555555562</v>
          </cell>
        </row>
        <row r="16882">
          <cell r="B16882">
            <v>154.27500000000873</v>
          </cell>
        </row>
        <row r="16883">
          <cell r="B16883">
            <v>154.28194444444671</v>
          </cell>
        </row>
        <row r="16884">
          <cell r="B16884">
            <v>154.28888888889924</v>
          </cell>
        </row>
        <row r="16885">
          <cell r="B16885">
            <v>154.29583333333721</v>
          </cell>
        </row>
        <row r="16886">
          <cell r="B16886">
            <v>154.30277777778974</v>
          </cell>
        </row>
        <row r="16887">
          <cell r="B16887">
            <v>154.30972222222772</v>
          </cell>
        </row>
        <row r="16888">
          <cell r="B16888">
            <v>154.3166666666657</v>
          </cell>
        </row>
        <row r="16889">
          <cell r="B16889">
            <v>154.32361111111823</v>
          </cell>
        </row>
        <row r="16890">
          <cell r="B16890">
            <v>154.3305555555562</v>
          </cell>
        </row>
        <row r="16891">
          <cell r="B16891">
            <v>154.33750000000873</v>
          </cell>
        </row>
        <row r="16892">
          <cell r="B16892">
            <v>154.34444444444671</v>
          </cell>
        </row>
        <row r="16893">
          <cell r="B16893">
            <v>154.35138888889924</v>
          </cell>
        </row>
        <row r="16894">
          <cell r="B16894">
            <v>154.35833333333721</v>
          </cell>
        </row>
        <row r="16895">
          <cell r="B16895">
            <v>154.36527777778974</v>
          </cell>
        </row>
        <row r="16896">
          <cell r="B16896">
            <v>154.37222222222772</v>
          </cell>
        </row>
        <row r="16897">
          <cell r="B16897">
            <v>154.3791666666657</v>
          </cell>
        </row>
        <row r="16898">
          <cell r="B16898">
            <v>154.38611111111823</v>
          </cell>
        </row>
        <row r="16899">
          <cell r="B16899">
            <v>154.3930555555562</v>
          </cell>
        </row>
        <row r="16900">
          <cell r="B16900">
            <v>154.40000000000873</v>
          </cell>
        </row>
        <row r="16901">
          <cell r="B16901">
            <v>154.40694444444671</v>
          </cell>
        </row>
        <row r="16902">
          <cell r="B16902">
            <v>154.41388888889924</v>
          </cell>
        </row>
        <row r="16903">
          <cell r="B16903">
            <v>154.42083333333721</v>
          </cell>
        </row>
        <row r="16904">
          <cell r="B16904">
            <v>154.42777777778974</v>
          </cell>
        </row>
        <row r="16905">
          <cell r="B16905">
            <v>154.43472222222772</v>
          </cell>
        </row>
        <row r="16906">
          <cell r="B16906">
            <v>154.4416666666657</v>
          </cell>
        </row>
        <row r="16907">
          <cell r="B16907">
            <v>154.44861111111823</v>
          </cell>
        </row>
        <row r="16908">
          <cell r="B16908">
            <v>154.4555555555562</v>
          </cell>
        </row>
        <row r="16909">
          <cell r="B16909">
            <v>154.46250000000873</v>
          </cell>
        </row>
        <row r="16910">
          <cell r="B16910">
            <v>154.46944444444671</v>
          </cell>
        </row>
        <row r="16911">
          <cell r="B16911">
            <v>154.47638888889924</v>
          </cell>
        </row>
        <row r="16912">
          <cell r="B16912">
            <v>154.48333333333721</v>
          </cell>
        </row>
        <row r="16913">
          <cell r="B16913">
            <v>154.49027777778974</v>
          </cell>
        </row>
        <row r="16914">
          <cell r="B16914">
            <v>154.49722222222772</v>
          </cell>
        </row>
        <row r="16915">
          <cell r="B16915">
            <v>154.5041666666657</v>
          </cell>
        </row>
        <row r="16916">
          <cell r="B16916">
            <v>154.51111111111823</v>
          </cell>
        </row>
        <row r="16917">
          <cell r="B16917">
            <v>154.5180555555562</v>
          </cell>
        </row>
        <row r="16918">
          <cell r="B16918">
            <v>154.52500000000873</v>
          </cell>
        </row>
        <row r="16919">
          <cell r="B16919">
            <v>154.53194444444671</v>
          </cell>
        </row>
        <row r="16920">
          <cell r="B16920">
            <v>154.53888888889924</v>
          </cell>
        </row>
        <row r="16921">
          <cell r="B16921">
            <v>154.54583333333721</v>
          </cell>
        </row>
        <row r="16922">
          <cell r="B16922">
            <v>154.55277777778974</v>
          </cell>
        </row>
        <row r="16923">
          <cell r="B16923">
            <v>154.55972222222772</v>
          </cell>
        </row>
        <row r="16924">
          <cell r="B16924">
            <v>154.5666666666657</v>
          </cell>
        </row>
        <row r="16925">
          <cell r="B16925">
            <v>154.57361111111823</v>
          </cell>
        </row>
        <row r="16926">
          <cell r="B16926">
            <v>154.5805555555562</v>
          </cell>
        </row>
        <row r="16927">
          <cell r="B16927">
            <v>154.58750000000873</v>
          </cell>
        </row>
        <row r="16928">
          <cell r="B16928">
            <v>154.59444444444671</v>
          </cell>
        </row>
        <row r="16929">
          <cell r="B16929">
            <v>154.60138888889924</v>
          </cell>
        </row>
        <row r="16930">
          <cell r="B16930">
            <v>154.60833333333721</v>
          </cell>
        </row>
        <row r="16931">
          <cell r="B16931">
            <v>154.61527777778974</v>
          </cell>
        </row>
        <row r="16932">
          <cell r="B16932">
            <v>154.62222222222772</v>
          </cell>
        </row>
        <row r="16933">
          <cell r="B16933">
            <v>154.6291666666657</v>
          </cell>
        </row>
        <row r="16934">
          <cell r="B16934">
            <v>154.63611111111823</v>
          </cell>
        </row>
        <row r="16935">
          <cell r="B16935">
            <v>154.6430555555562</v>
          </cell>
        </row>
        <row r="16936">
          <cell r="B16936">
            <v>154.65000000000873</v>
          </cell>
        </row>
        <row r="16937">
          <cell r="B16937">
            <v>154.65694444444671</v>
          </cell>
        </row>
        <row r="16938">
          <cell r="B16938">
            <v>154.66388888889924</v>
          </cell>
        </row>
        <row r="16939">
          <cell r="B16939">
            <v>154.67083333333721</v>
          </cell>
        </row>
        <row r="16940">
          <cell r="B16940">
            <v>154.67777777778974</v>
          </cell>
        </row>
        <row r="16941">
          <cell r="B16941">
            <v>154.68472222222772</v>
          </cell>
        </row>
        <row r="16942">
          <cell r="B16942">
            <v>154.6916666666657</v>
          </cell>
        </row>
        <row r="16943">
          <cell r="B16943">
            <v>154.69861111111823</v>
          </cell>
        </row>
        <row r="16944">
          <cell r="B16944">
            <v>154.7055555555562</v>
          </cell>
        </row>
        <row r="16945">
          <cell r="B16945">
            <v>154.71250000000873</v>
          </cell>
        </row>
        <row r="16946">
          <cell r="B16946">
            <v>154.71944444444671</v>
          </cell>
        </row>
        <row r="16947">
          <cell r="B16947">
            <v>154.72638888889924</v>
          </cell>
        </row>
        <row r="16948">
          <cell r="B16948">
            <v>154.73333333333721</v>
          </cell>
        </row>
        <row r="16949">
          <cell r="B16949">
            <v>154.74027777778974</v>
          </cell>
        </row>
        <row r="16950">
          <cell r="B16950">
            <v>154.74722222222772</v>
          </cell>
        </row>
        <row r="16951">
          <cell r="B16951">
            <v>154.7541666666657</v>
          </cell>
        </row>
        <row r="16952">
          <cell r="B16952">
            <v>154.76111111111823</v>
          </cell>
        </row>
        <row r="16953">
          <cell r="B16953">
            <v>154.7680555555562</v>
          </cell>
        </row>
        <row r="16954">
          <cell r="B16954">
            <v>154.77500000000873</v>
          </cell>
        </row>
        <row r="16955">
          <cell r="B16955">
            <v>154.78194444444671</v>
          </cell>
        </row>
        <row r="16956">
          <cell r="B16956">
            <v>154.78888888889924</v>
          </cell>
        </row>
        <row r="16957">
          <cell r="B16957">
            <v>154.79583333333721</v>
          </cell>
        </row>
        <row r="16958">
          <cell r="B16958">
            <v>154.80277777778974</v>
          </cell>
        </row>
        <row r="16959">
          <cell r="B16959">
            <v>154.80972222222772</v>
          </cell>
        </row>
        <row r="16960">
          <cell r="B16960">
            <v>154.8166666666657</v>
          </cell>
        </row>
        <row r="16961">
          <cell r="B16961">
            <v>154.82361111111823</v>
          </cell>
        </row>
        <row r="16962">
          <cell r="B16962">
            <v>154.8305555555562</v>
          </cell>
        </row>
        <row r="16963">
          <cell r="B16963">
            <v>154.83750000000873</v>
          </cell>
        </row>
        <row r="16964">
          <cell r="B16964">
            <v>154.84444444444671</v>
          </cell>
        </row>
        <row r="16965">
          <cell r="B16965">
            <v>154.85138888889924</v>
          </cell>
        </row>
        <row r="16966">
          <cell r="B16966">
            <v>154.85833333333721</v>
          </cell>
        </row>
        <row r="16967">
          <cell r="B16967">
            <v>154.86527777778974</v>
          </cell>
        </row>
        <row r="16968">
          <cell r="B16968">
            <v>154.87222222222772</v>
          </cell>
        </row>
        <row r="16969">
          <cell r="B16969">
            <v>154.8791666666657</v>
          </cell>
        </row>
        <row r="16970">
          <cell r="B16970">
            <v>154.88611111111823</v>
          </cell>
        </row>
        <row r="16971">
          <cell r="B16971">
            <v>154.8930555555562</v>
          </cell>
        </row>
        <row r="16972">
          <cell r="B16972">
            <v>154.90000000000873</v>
          </cell>
        </row>
        <row r="16973">
          <cell r="B16973">
            <v>154.90694444444671</v>
          </cell>
        </row>
        <row r="16974">
          <cell r="B16974">
            <v>154.91388888889924</v>
          </cell>
        </row>
        <row r="16975">
          <cell r="B16975">
            <v>154.92083333333721</v>
          </cell>
        </row>
        <row r="16976">
          <cell r="B16976">
            <v>154.92777777778974</v>
          </cell>
        </row>
        <row r="16977">
          <cell r="B16977">
            <v>154.93472222222772</v>
          </cell>
        </row>
        <row r="16978">
          <cell r="B16978">
            <v>154.9416666666657</v>
          </cell>
        </row>
        <row r="16979">
          <cell r="B16979">
            <v>154.94861111111823</v>
          </cell>
        </row>
        <row r="16980">
          <cell r="B16980">
            <v>154.9555555555562</v>
          </cell>
        </row>
        <row r="16981">
          <cell r="B16981">
            <v>154.96250000000873</v>
          </cell>
        </row>
        <row r="16982">
          <cell r="B16982">
            <v>154.96944444444671</v>
          </cell>
        </row>
        <row r="16983">
          <cell r="B16983">
            <v>154.97638888889924</v>
          </cell>
        </row>
        <row r="16984">
          <cell r="B16984">
            <v>154.98333333333721</v>
          </cell>
        </row>
        <row r="16985">
          <cell r="B16985">
            <v>154.99027777778974</v>
          </cell>
        </row>
        <row r="16986">
          <cell r="B16986">
            <v>154.99722222222772</v>
          </cell>
        </row>
        <row r="16987">
          <cell r="B16987">
            <v>155.0041666666657</v>
          </cell>
        </row>
        <row r="16988">
          <cell r="B16988">
            <v>155.01111111111823</v>
          </cell>
        </row>
        <row r="16989">
          <cell r="B16989">
            <v>155.0180555555562</v>
          </cell>
        </row>
        <row r="16990">
          <cell r="B16990">
            <v>155.02500000000873</v>
          </cell>
        </row>
        <row r="16991">
          <cell r="B16991">
            <v>155.03194444444671</v>
          </cell>
        </row>
        <row r="16992">
          <cell r="B16992">
            <v>155.03888888889924</v>
          </cell>
        </row>
        <row r="16993">
          <cell r="B16993">
            <v>155.04583333333721</v>
          </cell>
        </row>
        <row r="16994">
          <cell r="B16994">
            <v>155.05277777778974</v>
          </cell>
        </row>
        <row r="16995">
          <cell r="B16995">
            <v>155.05972222222772</v>
          </cell>
        </row>
        <row r="16996">
          <cell r="B16996">
            <v>155.0666666666657</v>
          </cell>
        </row>
        <row r="16997">
          <cell r="B16997">
            <v>155.07361111111823</v>
          </cell>
        </row>
        <row r="16998">
          <cell r="B16998">
            <v>155.0805555555562</v>
          </cell>
        </row>
        <row r="16999">
          <cell r="B16999">
            <v>155.08750000000873</v>
          </cell>
        </row>
        <row r="17000">
          <cell r="B17000">
            <v>155.09444444444671</v>
          </cell>
        </row>
        <row r="17001">
          <cell r="B17001">
            <v>155.10138888889924</v>
          </cell>
        </row>
        <row r="17002">
          <cell r="B17002">
            <v>155.10833333333721</v>
          </cell>
        </row>
        <row r="17003">
          <cell r="B17003">
            <v>155.11527777778974</v>
          </cell>
        </row>
        <row r="17004">
          <cell r="B17004">
            <v>155.12222222222772</v>
          </cell>
        </row>
        <row r="17005">
          <cell r="B17005">
            <v>155.1291666666657</v>
          </cell>
        </row>
        <row r="17006">
          <cell r="B17006">
            <v>155.13611111111823</v>
          </cell>
        </row>
        <row r="17007">
          <cell r="B17007">
            <v>155.1430555555562</v>
          </cell>
        </row>
        <row r="17008">
          <cell r="B17008">
            <v>155.15000000000873</v>
          </cell>
        </row>
        <row r="17009">
          <cell r="B17009">
            <v>155.15694444444671</v>
          </cell>
        </row>
        <row r="17010">
          <cell r="B17010">
            <v>155.16388888889924</v>
          </cell>
        </row>
        <row r="17011">
          <cell r="B17011">
            <v>155.17083333333721</v>
          </cell>
        </row>
        <row r="17012">
          <cell r="B17012">
            <v>155.17777777778974</v>
          </cell>
        </row>
        <row r="17013">
          <cell r="B17013">
            <v>155.18472222222772</v>
          </cell>
        </row>
        <row r="17014">
          <cell r="B17014">
            <v>155.1916666666657</v>
          </cell>
        </row>
        <row r="17015">
          <cell r="B17015">
            <v>155.19861111111823</v>
          </cell>
        </row>
        <row r="17016">
          <cell r="B17016">
            <v>155.2055555555562</v>
          </cell>
        </row>
        <row r="17017">
          <cell r="B17017">
            <v>155.21250000000873</v>
          </cell>
        </row>
        <row r="17018">
          <cell r="B17018">
            <v>155.21944444444671</v>
          </cell>
        </row>
        <row r="17019">
          <cell r="B17019">
            <v>155.22638888889924</v>
          </cell>
        </row>
        <row r="17020">
          <cell r="B17020">
            <v>155.23333333333721</v>
          </cell>
        </row>
        <row r="17021">
          <cell r="B17021">
            <v>155.24027777778974</v>
          </cell>
        </row>
        <row r="17022">
          <cell r="B17022">
            <v>155.24722222222772</v>
          </cell>
        </row>
        <row r="17023">
          <cell r="B17023">
            <v>155.2541666666657</v>
          </cell>
        </row>
        <row r="17024">
          <cell r="B17024">
            <v>155.26111111111823</v>
          </cell>
        </row>
        <row r="17025">
          <cell r="B17025">
            <v>155.2680555555562</v>
          </cell>
        </row>
        <row r="17026">
          <cell r="B17026">
            <v>155.27500000000873</v>
          </cell>
        </row>
        <row r="17027">
          <cell r="B17027">
            <v>155.28194444444671</v>
          </cell>
        </row>
        <row r="17028">
          <cell r="B17028">
            <v>155.28888888889924</v>
          </cell>
        </row>
        <row r="17029">
          <cell r="B17029">
            <v>155.29583333333721</v>
          </cell>
        </row>
        <row r="17030">
          <cell r="B17030">
            <v>155.30277777778974</v>
          </cell>
        </row>
        <row r="17031">
          <cell r="B17031">
            <v>155.30972222222772</v>
          </cell>
        </row>
        <row r="17032">
          <cell r="B17032">
            <v>155.3166666666657</v>
          </cell>
        </row>
        <row r="17033">
          <cell r="B17033">
            <v>155.32361111111823</v>
          </cell>
        </row>
        <row r="17034">
          <cell r="B17034">
            <v>155.3305555555562</v>
          </cell>
        </row>
        <row r="17035">
          <cell r="B17035">
            <v>155.33750000000873</v>
          </cell>
        </row>
        <row r="17036">
          <cell r="B17036">
            <v>155.34444444444671</v>
          </cell>
        </row>
        <row r="17037">
          <cell r="B17037">
            <v>155.35138888889924</v>
          </cell>
        </row>
        <row r="17038">
          <cell r="B17038">
            <v>155.35833333333721</v>
          </cell>
        </row>
        <row r="17039">
          <cell r="B17039">
            <v>155.36527777778974</v>
          </cell>
        </row>
        <row r="17040">
          <cell r="B17040">
            <v>155.37222222222772</v>
          </cell>
        </row>
        <row r="17041">
          <cell r="B17041">
            <v>155.3791666666657</v>
          </cell>
        </row>
        <row r="17042">
          <cell r="B17042">
            <v>155.38611111111823</v>
          </cell>
        </row>
        <row r="17043">
          <cell r="B17043">
            <v>155.3930555555562</v>
          </cell>
        </row>
        <row r="17044">
          <cell r="B17044">
            <v>155.40000000000873</v>
          </cell>
        </row>
        <row r="17045">
          <cell r="B17045">
            <v>155.40694444444671</v>
          </cell>
        </row>
        <row r="17046">
          <cell r="B17046">
            <v>155.41388888889924</v>
          </cell>
        </row>
        <row r="17047">
          <cell r="B17047">
            <v>155.42083333333721</v>
          </cell>
        </row>
        <row r="17048">
          <cell r="B17048">
            <v>155.42777777778974</v>
          </cell>
        </row>
        <row r="17049">
          <cell r="B17049">
            <v>155.43472222222772</v>
          </cell>
        </row>
        <row r="17050">
          <cell r="B17050">
            <v>155.4416666666657</v>
          </cell>
        </row>
        <row r="17051">
          <cell r="B17051">
            <v>155.44861111111823</v>
          </cell>
        </row>
        <row r="17052">
          <cell r="B17052">
            <v>155.4555555555562</v>
          </cell>
        </row>
        <row r="17053">
          <cell r="B17053">
            <v>155.46250000000873</v>
          </cell>
        </row>
        <row r="17054">
          <cell r="B17054">
            <v>155.46944444444671</v>
          </cell>
        </row>
        <row r="17055">
          <cell r="B17055">
            <v>155.47638888889924</v>
          </cell>
        </row>
        <row r="17056">
          <cell r="B17056">
            <v>155.48333333333721</v>
          </cell>
        </row>
        <row r="17057">
          <cell r="B17057">
            <v>155.49027777778974</v>
          </cell>
        </row>
        <row r="17058">
          <cell r="B17058">
            <v>155.49722222222772</v>
          </cell>
        </row>
        <row r="17059">
          <cell r="B17059">
            <v>155.5041666666657</v>
          </cell>
        </row>
        <row r="17060">
          <cell r="B17060">
            <v>155.51111111111823</v>
          </cell>
        </row>
        <row r="17061">
          <cell r="B17061">
            <v>155.5180555555562</v>
          </cell>
        </row>
        <row r="17062">
          <cell r="B17062">
            <v>155.52500000000873</v>
          </cell>
        </row>
        <row r="17063">
          <cell r="B17063">
            <v>155.53194444444671</v>
          </cell>
        </row>
        <row r="17064">
          <cell r="B17064">
            <v>155.53888888889924</v>
          </cell>
        </row>
        <row r="17065">
          <cell r="B17065">
            <v>155.54583333333721</v>
          </cell>
        </row>
        <row r="17066">
          <cell r="B17066">
            <v>155.55277777778974</v>
          </cell>
        </row>
        <row r="17067">
          <cell r="B17067">
            <v>155.55972222222772</v>
          </cell>
        </row>
        <row r="17068">
          <cell r="B17068">
            <v>155.5666666666657</v>
          </cell>
        </row>
        <row r="17069">
          <cell r="B17069">
            <v>155.57361111111823</v>
          </cell>
        </row>
        <row r="17070">
          <cell r="B17070">
            <v>155.5805555555562</v>
          </cell>
        </row>
        <row r="17071">
          <cell r="B17071">
            <v>155.58750000000873</v>
          </cell>
        </row>
        <row r="17072">
          <cell r="B17072">
            <v>155.59444444444671</v>
          </cell>
        </row>
        <row r="17073">
          <cell r="B17073">
            <v>155.60138888889924</v>
          </cell>
        </row>
        <row r="17074">
          <cell r="B17074">
            <v>155.60833333333721</v>
          </cell>
        </row>
        <row r="17075">
          <cell r="B17075">
            <v>155.61527777778974</v>
          </cell>
        </row>
        <row r="17076">
          <cell r="B17076">
            <v>155.62222222222772</v>
          </cell>
        </row>
        <row r="17077">
          <cell r="B17077">
            <v>155.6291666666657</v>
          </cell>
        </row>
        <row r="17078">
          <cell r="B17078">
            <v>155.63611111111823</v>
          </cell>
        </row>
        <row r="17079">
          <cell r="B17079">
            <v>155.6430555555562</v>
          </cell>
        </row>
        <row r="17080">
          <cell r="B17080">
            <v>155.65000000000873</v>
          </cell>
        </row>
        <row r="17081">
          <cell r="B17081">
            <v>155.65694444444671</v>
          </cell>
        </row>
        <row r="17082">
          <cell r="B17082">
            <v>155.66388888889924</v>
          </cell>
        </row>
        <row r="17083">
          <cell r="B17083">
            <v>155.67083333333721</v>
          </cell>
        </row>
        <row r="17084">
          <cell r="B17084">
            <v>155.67777777778974</v>
          </cell>
        </row>
        <row r="17085">
          <cell r="B17085">
            <v>155.68472222222772</v>
          </cell>
        </row>
        <row r="17086">
          <cell r="B17086">
            <v>155.6916666666657</v>
          </cell>
        </row>
        <row r="17087">
          <cell r="B17087">
            <v>155.69861111111823</v>
          </cell>
        </row>
        <row r="17088">
          <cell r="B17088">
            <v>155.7055555555562</v>
          </cell>
        </row>
        <row r="17089">
          <cell r="B17089">
            <v>155.71250000000873</v>
          </cell>
        </row>
        <row r="17090">
          <cell r="B17090">
            <v>155.71944444444671</v>
          </cell>
        </row>
        <row r="17091">
          <cell r="B17091">
            <v>155.72638888889924</v>
          </cell>
        </row>
        <row r="17092">
          <cell r="B17092">
            <v>155.73333333333721</v>
          </cell>
        </row>
        <row r="17093">
          <cell r="B17093">
            <v>155.74027777778974</v>
          </cell>
        </row>
        <row r="17094">
          <cell r="B17094">
            <v>155.74722222222772</v>
          </cell>
        </row>
        <row r="17095">
          <cell r="B17095">
            <v>155.7541666666657</v>
          </cell>
        </row>
        <row r="17096">
          <cell r="B17096">
            <v>155.76111111111823</v>
          </cell>
        </row>
        <row r="17097">
          <cell r="B17097">
            <v>155.7680555555562</v>
          </cell>
        </row>
        <row r="17098">
          <cell r="B17098">
            <v>155.77500000000873</v>
          </cell>
        </row>
        <row r="17099">
          <cell r="B17099">
            <v>155.78194444444671</v>
          </cell>
        </row>
        <row r="17100">
          <cell r="B17100">
            <v>155.78888888889924</v>
          </cell>
        </row>
        <row r="17101">
          <cell r="B17101">
            <v>155.79583333333721</v>
          </cell>
        </row>
        <row r="17102">
          <cell r="B17102">
            <v>155.80277777778974</v>
          </cell>
        </row>
        <row r="17103">
          <cell r="B17103">
            <v>155.80972222222772</v>
          </cell>
        </row>
        <row r="17104">
          <cell r="B17104">
            <v>155.8166666666657</v>
          </cell>
        </row>
        <row r="17105">
          <cell r="B17105">
            <v>155.82361111111823</v>
          </cell>
        </row>
        <row r="17106">
          <cell r="B17106">
            <v>155.8305555555562</v>
          </cell>
        </row>
        <row r="17107">
          <cell r="B17107">
            <v>155.83750000000873</v>
          </cell>
        </row>
        <row r="17108">
          <cell r="B17108">
            <v>155.84444444444671</v>
          </cell>
        </row>
        <row r="17109">
          <cell r="B17109">
            <v>155.85138888889924</v>
          </cell>
        </row>
        <row r="17110">
          <cell r="B17110">
            <v>155.85833333333721</v>
          </cell>
        </row>
        <row r="17111">
          <cell r="B17111">
            <v>155.86527777778974</v>
          </cell>
        </row>
        <row r="17112">
          <cell r="B17112">
            <v>155.87222222222772</v>
          </cell>
        </row>
        <row r="17113">
          <cell r="B17113">
            <v>155.8791666666657</v>
          </cell>
        </row>
        <row r="17114">
          <cell r="B17114">
            <v>155.88611111111823</v>
          </cell>
        </row>
        <row r="17115">
          <cell r="B17115">
            <v>155.8930555555562</v>
          </cell>
        </row>
        <row r="17116">
          <cell r="B17116">
            <v>155.90000000000873</v>
          </cell>
        </row>
        <row r="17117">
          <cell r="B17117">
            <v>155.90694444444671</v>
          </cell>
        </row>
        <row r="17118">
          <cell r="B17118">
            <v>155.91388888889924</v>
          </cell>
        </row>
        <row r="17119">
          <cell r="B17119">
            <v>155.92083333333721</v>
          </cell>
        </row>
        <row r="17120">
          <cell r="B17120">
            <v>155.92777777778974</v>
          </cell>
        </row>
        <row r="17121">
          <cell r="B17121">
            <v>155.93472222222772</v>
          </cell>
        </row>
        <row r="17122">
          <cell r="B17122">
            <v>155.9416666666657</v>
          </cell>
        </row>
        <row r="17123">
          <cell r="B17123">
            <v>155.94861111111823</v>
          </cell>
        </row>
        <row r="17124">
          <cell r="B17124">
            <v>155.9555555555562</v>
          </cell>
        </row>
        <row r="17125">
          <cell r="B17125">
            <v>155.96250000000873</v>
          </cell>
        </row>
        <row r="17126">
          <cell r="B17126">
            <v>155.96944444444671</v>
          </cell>
        </row>
        <row r="17127">
          <cell r="B17127">
            <v>155.97638888889924</v>
          </cell>
        </row>
        <row r="17128">
          <cell r="B17128">
            <v>155.98333333333721</v>
          </cell>
        </row>
        <row r="17129">
          <cell r="B17129">
            <v>155.99027777778974</v>
          </cell>
        </row>
        <row r="17130">
          <cell r="B17130">
            <v>155.99722222222772</v>
          </cell>
        </row>
        <row r="17131">
          <cell r="B17131">
            <v>156.0041666666657</v>
          </cell>
        </row>
        <row r="17132">
          <cell r="B17132">
            <v>156.01111111111823</v>
          </cell>
        </row>
        <row r="17133">
          <cell r="B17133">
            <v>156.0180555555562</v>
          </cell>
        </row>
        <row r="17134">
          <cell r="B17134">
            <v>156.02500000000873</v>
          </cell>
        </row>
        <row r="17135">
          <cell r="B17135">
            <v>156.03194444444671</v>
          </cell>
        </row>
        <row r="17136">
          <cell r="B17136">
            <v>156.03888888889924</v>
          </cell>
        </row>
        <row r="17137">
          <cell r="B17137">
            <v>156.04583333333721</v>
          </cell>
        </row>
        <row r="17138">
          <cell r="B17138">
            <v>156.05277777778974</v>
          </cell>
        </row>
        <row r="17139">
          <cell r="B17139">
            <v>156.05972222222772</v>
          </cell>
        </row>
        <row r="17140">
          <cell r="B17140">
            <v>156.0666666666657</v>
          </cell>
        </row>
        <row r="17141">
          <cell r="B17141">
            <v>156.07361111111823</v>
          </cell>
        </row>
        <row r="17142">
          <cell r="B17142">
            <v>156.0805555555562</v>
          </cell>
        </row>
        <row r="17143">
          <cell r="B17143">
            <v>156.08750000000873</v>
          </cell>
        </row>
        <row r="17144">
          <cell r="B17144">
            <v>156.09444444444671</v>
          </cell>
        </row>
        <row r="17145">
          <cell r="B17145">
            <v>156.10138888889924</v>
          </cell>
        </row>
        <row r="17146">
          <cell r="B17146">
            <v>156.10833333333721</v>
          </cell>
        </row>
        <row r="17147">
          <cell r="B17147">
            <v>156.11527777778974</v>
          </cell>
        </row>
        <row r="17148">
          <cell r="B17148">
            <v>156.12222222222772</v>
          </cell>
        </row>
        <row r="17149">
          <cell r="B17149">
            <v>156.1291666666657</v>
          </cell>
        </row>
        <row r="17150">
          <cell r="B17150">
            <v>156.13611111111823</v>
          </cell>
        </row>
        <row r="17151">
          <cell r="B17151">
            <v>156.1430555555562</v>
          </cell>
        </row>
        <row r="17152">
          <cell r="B17152">
            <v>156.15000000000873</v>
          </cell>
        </row>
        <row r="17153">
          <cell r="B17153">
            <v>156.15694444444671</v>
          </cell>
        </row>
        <row r="17154">
          <cell r="B17154">
            <v>156.16388888889924</v>
          </cell>
        </row>
        <row r="17155">
          <cell r="B17155">
            <v>156.17083333333721</v>
          </cell>
        </row>
        <row r="17156">
          <cell r="B17156">
            <v>156.17777777778974</v>
          </cell>
        </row>
        <row r="17157">
          <cell r="B17157">
            <v>156.18472222222772</v>
          </cell>
        </row>
        <row r="17158">
          <cell r="B17158">
            <v>156.1916666666657</v>
          </cell>
        </row>
        <row r="17159">
          <cell r="B17159">
            <v>156.19861111111823</v>
          </cell>
        </row>
        <row r="17160">
          <cell r="B17160">
            <v>156.2055555555562</v>
          </cell>
        </row>
        <row r="17161">
          <cell r="B17161">
            <v>156.21250000000873</v>
          </cell>
        </row>
        <row r="17162">
          <cell r="B17162">
            <v>156.21944444444671</v>
          </cell>
        </row>
        <row r="17163">
          <cell r="B17163">
            <v>156.22638888889924</v>
          </cell>
        </row>
        <row r="17164">
          <cell r="B17164">
            <v>156.23333333333721</v>
          </cell>
        </row>
        <row r="17165">
          <cell r="B17165">
            <v>156.24027777778974</v>
          </cell>
        </row>
        <row r="17166">
          <cell r="B17166">
            <v>156.24722222222772</v>
          </cell>
        </row>
        <row r="17167">
          <cell r="B17167">
            <v>156.2541666666657</v>
          </cell>
        </row>
        <row r="17168">
          <cell r="B17168">
            <v>156.26111111111823</v>
          </cell>
        </row>
        <row r="17169">
          <cell r="B17169">
            <v>156.2680555555562</v>
          </cell>
        </row>
        <row r="17170">
          <cell r="B17170">
            <v>156.27500000000873</v>
          </cell>
        </row>
        <row r="17171">
          <cell r="B17171">
            <v>156.28194444444671</v>
          </cell>
        </row>
        <row r="17172">
          <cell r="B17172">
            <v>156.28888888889924</v>
          </cell>
        </row>
        <row r="17173">
          <cell r="B17173">
            <v>156.29583333333721</v>
          </cell>
        </row>
        <row r="17174">
          <cell r="B17174">
            <v>156.30277777778974</v>
          </cell>
        </row>
        <row r="17175">
          <cell r="B17175">
            <v>156.30972222222772</v>
          </cell>
        </row>
        <row r="17176">
          <cell r="B17176">
            <v>156.3166666666657</v>
          </cell>
        </row>
        <row r="17177">
          <cell r="B17177">
            <v>156.32361111111823</v>
          </cell>
        </row>
        <row r="17178">
          <cell r="B17178">
            <v>156.3305555555562</v>
          </cell>
        </row>
        <row r="17179">
          <cell r="B17179">
            <v>156.33750000000873</v>
          </cell>
        </row>
        <row r="17180">
          <cell r="B17180">
            <v>156.34444444444671</v>
          </cell>
        </row>
        <row r="17181">
          <cell r="B17181">
            <v>156.35138888889924</v>
          </cell>
        </row>
        <row r="17182">
          <cell r="B17182">
            <v>156.35833333333721</v>
          </cell>
        </row>
        <row r="17183">
          <cell r="B17183">
            <v>156.36527777778974</v>
          </cell>
        </row>
        <row r="17184">
          <cell r="B17184">
            <v>156.37222222222772</v>
          </cell>
        </row>
        <row r="17185">
          <cell r="B17185">
            <v>156.3791666666657</v>
          </cell>
        </row>
        <row r="17186">
          <cell r="B17186">
            <v>156.38611111111823</v>
          </cell>
        </row>
        <row r="17187">
          <cell r="B17187">
            <v>156.3930555555562</v>
          </cell>
        </row>
        <row r="17188">
          <cell r="B17188">
            <v>156.40000000000873</v>
          </cell>
        </row>
        <row r="17189">
          <cell r="B17189">
            <v>156.40694444444671</v>
          </cell>
        </row>
        <row r="17190">
          <cell r="B17190">
            <v>156.41388888889924</v>
          </cell>
        </row>
        <row r="17191">
          <cell r="B17191">
            <v>156.42083333333721</v>
          </cell>
        </row>
        <row r="17192">
          <cell r="B17192">
            <v>156.42777777778974</v>
          </cell>
        </row>
        <row r="17193">
          <cell r="B17193">
            <v>156.43472222222772</v>
          </cell>
        </row>
        <row r="17194">
          <cell r="B17194">
            <v>156.4416666666657</v>
          </cell>
        </row>
        <row r="17195">
          <cell r="B17195">
            <v>156.44861111111823</v>
          </cell>
        </row>
        <row r="17196">
          <cell r="B17196">
            <v>156.4555555555562</v>
          </cell>
        </row>
        <row r="17197">
          <cell r="B17197">
            <v>156.46250000000873</v>
          </cell>
        </row>
        <row r="17198">
          <cell r="B17198">
            <v>156.46944444444671</v>
          </cell>
        </row>
        <row r="17199">
          <cell r="B17199">
            <v>156.47638888889924</v>
          </cell>
        </row>
        <row r="17200">
          <cell r="B17200">
            <v>156.48333333333721</v>
          </cell>
        </row>
        <row r="17201">
          <cell r="B17201">
            <v>156.49027777778974</v>
          </cell>
        </row>
        <row r="17202">
          <cell r="B17202">
            <v>156.49722222222772</v>
          </cell>
        </row>
        <row r="17203">
          <cell r="B17203">
            <v>156.5041666666657</v>
          </cell>
        </row>
        <row r="17204">
          <cell r="B17204">
            <v>156.51111111111823</v>
          </cell>
        </row>
        <row r="17205">
          <cell r="B17205">
            <v>156.5180555555562</v>
          </cell>
        </row>
        <row r="17206">
          <cell r="B17206">
            <v>156.52500000000873</v>
          </cell>
        </row>
        <row r="17207">
          <cell r="B17207">
            <v>156.53194444444671</v>
          </cell>
        </row>
        <row r="17208">
          <cell r="B17208">
            <v>156.53888888889924</v>
          </cell>
        </row>
        <row r="17209">
          <cell r="B17209">
            <v>156.54583333333721</v>
          </cell>
        </row>
        <row r="17210">
          <cell r="B17210">
            <v>156.55277777778974</v>
          </cell>
        </row>
        <row r="17211">
          <cell r="B17211">
            <v>156.55972222222772</v>
          </cell>
        </row>
        <row r="17212">
          <cell r="B17212">
            <v>156.5666666666657</v>
          </cell>
        </row>
        <row r="17213">
          <cell r="B17213">
            <v>156.57361111111823</v>
          </cell>
        </row>
        <row r="17214">
          <cell r="B17214">
            <v>156.5805555555562</v>
          </cell>
        </row>
        <row r="17215">
          <cell r="B17215">
            <v>156.58750000000873</v>
          </cell>
        </row>
        <row r="17216">
          <cell r="B17216">
            <v>156.59444444444671</v>
          </cell>
        </row>
        <row r="17217">
          <cell r="B17217">
            <v>156.60138888889924</v>
          </cell>
        </row>
        <row r="17218">
          <cell r="B17218">
            <v>156.60833333333721</v>
          </cell>
        </row>
        <row r="17219">
          <cell r="B17219">
            <v>156.61527777778974</v>
          </cell>
        </row>
        <row r="17220">
          <cell r="B17220">
            <v>156.62222222222772</v>
          </cell>
        </row>
        <row r="17221">
          <cell r="B17221">
            <v>156.6291666666657</v>
          </cell>
        </row>
        <row r="17222">
          <cell r="B17222">
            <v>156.63611111111823</v>
          </cell>
        </row>
        <row r="17223">
          <cell r="B17223">
            <v>156.6430555555562</v>
          </cell>
        </row>
        <row r="17224">
          <cell r="B17224">
            <v>156.65000000000873</v>
          </cell>
        </row>
        <row r="17225">
          <cell r="B17225">
            <v>156.65694444444671</v>
          </cell>
        </row>
        <row r="17226">
          <cell r="B17226">
            <v>156.66388888889924</v>
          </cell>
        </row>
        <row r="17227">
          <cell r="B17227">
            <v>156.67083333333721</v>
          </cell>
        </row>
        <row r="17228">
          <cell r="B17228">
            <v>156.67777777778974</v>
          </cell>
        </row>
        <row r="17229">
          <cell r="B17229">
            <v>156.68472222222772</v>
          </cell>
        </row>
        <row r="17230">
          <cell r="B17230">
            <v>156.6916666666657</v>
          </cell>
        </row>
        <row r="17231">
          <cell r="B17231">
            <v>156.69861111111823</v>
          </cell>
        </row>
        <row r="17232">
          <cell r="B17232">
            <v>156.7055555555562</v>
          </cell>
        </row>
        <row r="17233">
          <cell r="B17233">
            <v>156.71250000000873</v>
          </cell>
        </row>
        <row r="17234">
          <cell r="B17234">
            <v>156.71944444444671</v>
          </cell>
        </row>
        <row r="17235">
          <cell r="B17235">
            <v>156.72638888889924</v>
          </cell>
        </row>
        <row r="17236">
          <cell r="B17236">
            <v>156.73333333333721</v>
          </cell>
        </row>
        <row r="17237">
          <cell r="B17237">
            <v>156.74027777778974</v>
          </cell>
        </row>
        <row r="17238">
          <cell r="B17238">
            <v>156.74722222222772</v>
          </cell>
        </row>
        <row r="17239">
          <cell r="B17239">
            <v>156.7541666666657</v>
          </cell>
        </row>
        <row r="17240">
          <cell r="B17240">
            <v>156.76111111111823</v>
          </cell>
        </row>
        <row r="17241">
          <cell r="B17241">
            <v>156.7680555555562</v>
          </cell>
        </row>
        <row r="17242">
          <cell r="B17242">
            <v>156.77500000000873</v>
          </cell>
        </row>
        <row r="17243">
          <cell r="B17243">
            <v>156.78194444444671</v>
          </cell>
        </row>
        <row r="17244">
          <cell r="B17244">
            <v>156.78888888889924</v>
          </cell>
        </row>
        <row r="17245">
          <cell r="B17245">
            <v>156.79583333333721</v>
          </cell>
        </row>
        <row r="17246">
          <cell r="B17246">
            <v>156.80277777778974</v>
          </cell>
        </row>
        <row r="17247">
          <cell r="B17247">
            <v>156.80972222222772</v>
          </cell>
        </row>
        <row r="17248">
          <cell r="B17248">
            <v>156.8166666666657</v>
          </cell>
        </row>
        <row r="17249">
          <cell r="B17249">
            <v>156.82361111111823</v>
          </cell>
        </row>
        <row r="17250">
          <cell r="B17250">
            <v>156.8305555555562</v>
          </cell>
        </row>
        <row r="17251">
          <cell r="B17251">
            <v>156.83750000000873</v>
          </cell>
        </row>
        <row r="17252">
          <cell r="B17252">
            <v>156.84444444444671</v>
          </cell>
        </row>
        <row r="17253">
          <cell r="B17253">
            <v>156.85138888889924</v>
          </cell>
        </row>
        <row r="17254">
          <cell r="B17254">
            <v>156.85833333333721</v>
          </cell>
        </row>
        <row r="17255">
          <cell r="B17255">
            <v>156.86527777778974</v>
          </cell>
        </row>
        <row r="17256">
          <cell r="B17256">
            <v>156.87222222222772</v>
          </cell>
        </row>
        <row r="17257">
          <cell r="B17257">
            <v>156.8791666666657</v>
          </cell>
        </row>
        <row r="17258">
          <cell r="B17258">
            <v>156.88611111111823</v>
          </cell>
        </row>
        <row r="17259">
          <cell r="B17259">
            <v>156.8930555555562</v>
          </cell>
        </row>
        <row r="17260">
          <cell r="B17260">
            <v>156.90000000000873</v>
          </cell>
        </row>
        <row r="17261">
          <cell r="B17261">
            <v>156.90694444444671</v>
          </cell>
        </row>
        <row r="17262">
          <cell r="B17262">
            <v>156.91388888889924</v>
          </cell>
        </row>
        <row r="17263">
          <cell r="B17263">
            <v>156.92083333333721</v>
          </cell>
        </row>
        <row r="17264">
          <cell r="B17264">
            <v>156.92777777778974</v>
          </cell>
        </row>
        <row r="17265">
          <cell r="B17265">
            <v>156.93472222222772</v>
          </cell>
        </row>
        <row r="17266">
          <cell r="B17266">
            <v>156.9416666666657</v>
          </cell>
        </row>
        <row r="17267">
          <cell r="B17267">
            <v>156.94861111111823</v>
          </cell>
        </row>
        <row r="17268">
          <cell r="B17268">
            <v>156.9555555555562</v>
          </cell>
        </row>
        <row r="17269">
          <cell r="B17269">
            <v>156.96250000000873</v>
          </cell>
        </row>
        <row r="17270">
          <cell r="B17270">
            <v>156.96944444444671</v>
          </cell>
        </row>
        <row r="17271">
          <cell r="B17271">
            <v>156.97638888889924</v>
          </cell>
        </row>
        <row r="17272">
          <cell r="B17272">
            <v>156.98333333333721</v>
          </cell>
        </row>
        <row r="17273">
          <cell r="B17273">
            <v>156.99027777778974</v>
          </cell>
        </row>
        <row r="17274">
          <cell r="B17274">
            <v>156.99722222222772</v>
          </cell>
        </row>
        <row r="17275">
          <cell r="B17275">
            <v>157.0041666666657</v>
          </cell>
        </row>
        <row r="17276">
          <cell r="B17276">
            <v>157.01111111111823</v>
          </cell>
        </row>
        <row r="17277">
          <cell r="B17277">
            <v>157.0180555555562</v>
          </cell>
        </row>
        <row r="17278">
          <cell r="B17278">
            <v>157.02500000000873</v>
          </cell>
        </row>
        <row r="17279">
          <cell r="B17279">
            <v>157.03194444444671</v>
          </cell>
        </row>
        <row r="17280">
          <cell r="B17280">
            <v>157.03888888889924</v>
          </cell>
        </row>
        <row r="17281">
          <cell r="B17281">
            <v>157.04583333333721</v>
          </cell>
        </row>
        <row r="17282">
          <cell r="B17282">
            <v>157.05277777778974</v>
          </cell>
        </row>
        <row r="17283">
          <cell r="B17283">
            <v>157.05972222222772</v>
          </cell>
        </row>
        <row r="17284">
          <cell r="B17284">
            <v>157.0666666666657</v>
          </cell>
        </row>
        <row r="17285">
          <cell r="B17285">
            <v>157.07361111111823</v>
          </cell>
        </row>
        <row r="17286">
          <cell r="B17286">
            <v>157.0805555555562</v>
          </cell>
        </row>
        <row r="17287">
          <cell r="B17287">
            <v>157.08750000000873</v>
          </cell>
        </row>
        <row r="17288">
          <cell r="B17288">
            <v>157.09444444444671</v>
          </cell>
        </row>
        <row r="17289">
          <cell r="B17289">
            <v>157.10138888889924</v>
          </cell>
        </row>
        <row r="17290">
          <cell r="B17290">
            <v>157.10833333333721</v>
          </cell>
        </row>
        <row r="17291">
          <cell r="B17291">
            <v>157.11527777778974</v>
          </cell>
        </row>
        <row r="17292">
          <cell r="B17292">
            <v>157.12222222222772</v>
          </cell>
        </row>
        <row r="17293">
          <cell r="B17293">
            <v>157.1291666666657</v>
          </cell>
        </row>
        <row r="17294">
          <cell r="B17294">
            <v>157.13611111111823</v>
          </cell>
        </row>
        <row r="17295">
          <cell r="B17295">
            <v>157.1430555555562</v>
          </cell>
        </row>
        <row r="17296">
          <cell r="B17296">
            <v>157.15000000000873</v>
          </cell>
        </row>
        <row r="17297">
          <cell r="B17297">
            <v>157.15694444444671</v>
          </cell>
        </row>
        <row r="17298">
          <cell r="B17298">
            <v>157.16388888889924</v>
          </cell>
        </row>
        <row r="17299">
          <cell r="B17299">
            <v>157.17083333333721</v>
          </cell>
        </row>
        <row r="17300">
          <cell r="B17300">
            <v>157.17777777778974</v>
          </cell>
        </row>
        <row r="17301">
          <cell r="B17301">
            <v>157.18472222222772</v>
          </cell>
        </row>
        <row r="17302">
          <cell r="B17302">
            <v>157.1916666666657</v>
          </cell>
        </row>
        <row r="17303">
          <cell r="B17303">
            <v>157.19861111111823</v>
          </cell>
        </row>
        <row r="17304">
          <cell r="B17304">
            <v>157.2055555555562</v>
          </cell>
        </row>
        <row r="17305">
          <cell r="B17305">
            <v>157.21250000000873</v>
          </cell>
        </row>
        <row r="17306">
          <cell r="B17306">
            <v>157.21944444444671</v>
          </cell>
        </row>
        <row r="17307">
          <cell r="B17307">
            <v>157.22638888889924</v>
          </cell>
        </row>
        <row r="17308">
          <cell r="B17308">
            <v>157.23333333333721</v>
          </cell>
        </row>
        <row r="17309">
          <cell r="B17309">
            <v>157.24027777778974</v>
          </cell>
        </row>
        <row r="17310">
          <cell r="B17310">
            <v>157.24722222222772</v>
          </cell>
        </row>
        <row r="17311">
          <cell r="B17311">
            <v>157.2541666666657</v>
          </cell>
        </row>
        <row r="17312">
          <cell r="B17312">
            <v>157.26111111111823</v>
          </cell>
        </row>
        <row r="17313">
          <cell r="B17313">
            <v>157.2680555555562</v>
          </cell>
        </row>
        <row r="17314">
          <cell r="B17314">
            <v>157.27500000000873</v>
          </cell>
        </row>
        <row r="17315">
          <cell r="B17315">
            <v>157.28194444444671</v>
          </cell>
        </row>
        <row r="17316">
          <cell r="B17316">
            <v>157.28888888889924</v>
          </cell>
        </row>
        <row r="17317">
          <cell r="B17317">
            <v>157.29583333333721</v>
          </cell>
        </row>
        <row r="17318">
          <cell r="B17318">
            <v>157.30277777778974</v>
          </cell>
        </row>
        <row r="17319">
          <cell r="B17319">
            <v>157.30972222222772</v>
          </cell>
        </row>
        <row r="17320">
          <cell r="B17320">
            <v>157.3166666666657</v>
          </cell>
        </row>
        <row r="17321">
          <cell r="B17321">
            <v>157.32361111111823</v>
          </cell>
        </row>
        <row r="17322">
          <cell r="B17322">
            <v>157.3305555555562</v>
          </cell>
        </row>
        <row r="17323">
          <cell r="B17323">
            <v>157.33750000000873</v>
          </cell>
        </row>
        <row r="17324">
          <cell r="B17324">
            <v>157.34444444444671</v>
          </cell>
        </row>
        <row r="17325">
          <cell r="B17325">
            <v>157.35138888889924</v>
          </cell>
        </row>
        <row r="17326">
          <cell r="B17326">
            <v>157.35833333333721</v>
          </cell>
        </row>
        <row r="17327">
          <cell r="B17327">
            <v>157.36527777778974</v>
          </cell>
        </row>
        <row r="17328">
          <cell r="B17328">
            <v>157.37222222222772</v>
          </cell>
        </row>
        <row r="17329">
          <cell r="B17329">
            <v>157.3791666666657</v>
          </cell>
        </row>
        <row r="17330">
          <cell r="B17330">
            <v>157.38611111111823</v>
          </cell>
        </row>
        <row r="17331">
          <cell r="B17331">
            <v>157.3930555555562</v>
          </cell>
        </row>
        <row r="17332">
          <cell r="B17332">
            <v>157.40000000000873</v>
          </cell>
        </row>
        <row r="17333">
          <cell r="B17333">
            <v>157.40694444444671</v>
          </cell>
        </row>
        <row r="17334">
          <cell r="B17334">
            <v>157.41388888889924</v>
          </cell>
        </row>
        <row r="17335">
          <cell r="B17335">
            <v>157.42083333333721</v>
          </cell>
        </row>
        <row r="17336">
          <cell r="B17336">
            <v>157.42777777778974</v>
          </cell>
        </row>
        <row r="17337">
          <cell r="B17337">
            <v>157.43472222222772</v>
          </cell>
        </row>
        <row r="17338">
          <cell r="B17338">
            <v>157.4416666666657</v>
          </cell>
        </row>
        <row r="17339">
          <cell r="B17339">
            <v>157.44861111111823</v>
          </cell>
        </row>
        <row r="17340">
          <cell r="B17340">
            <v>157.4555555555562</v>
          </cell>
        </row>
        <row r="17341">
          <cell r="B17341">
            <v>157.46250000000873</v>
          </cell>
        </row>
        <row r="17342">
          <cell r="B17342">
            <v>157.46944444444671</v>
          </cell>
        </row>
        <row r="17343">
          <cell r="B17343">
            <v>157.47638888889924</v>
          </cell>
        </row>
        <row r="17344">
          <cell r="B17344">
            <v>157.48333333333721</v>
          </cell>
        </row>
        <row r="17345">
          <cell r="B17345">
            <v>157.49027777778974</v>
          </cell>
        </row>
        <row r="17346">
          <cell r="B17346">
            <v>157.49722222222772</v>
          </cell>
        </row>
        <row r="17347">
          <cell r="B17347">
            <v>157.5041666666657</v>
          </cell>
        </row>
        <row r="17348">
          <cell r="B17348">
            <v>157.51111111111823</v>
          </cell>
        </row>
        <row r="17349">
          <cell r="B17349">
            <v>157.5180555555562</v>
          </cell>
        </row>
        <row r="17350">
          <cell r="B17350">
            <v>157.52500000000873</v>
          </cell>
        </row>
        <row r="17351">
          <cell r="B17351">
            <v>157.53194444444671</v>
          </cell>
        </row>
        <row r="17352">
          <cell r="B17352">
            <v>157.53888888889924</v>
          </cell>
        </row>
        <row r="17353">
          <cell r="B17353">
            <v>157.54583333333721</v>
          </cell>
        </row>
        <row r="17354">
          <cell r="B17354">
            <v>157.55277777778974</v>
          </cell>
        </row>
        <row r="17355">
          <cell r="B17355">
            <v>157.55972222222772</v>
          </cell>
        </row>
        <row r="17356">
          <cell r="B17356">
            <v>157.5666666666657</v>
          </cell>
        </row>
        <row r="17357">
          <cell r="B17357">
            <v>157.57361111111823</v>
          </cell>
        </row>
        <row r="17358">
          <cell r="B17358">
            <v>157.5805555555562</v>
          </cell>
        </row>
        <row r="17359">
          <cell r="B17359">
            <v>157.58750000000873</v>
          </cell>
        </row>
        <row r="17360">
          <cell r="B17360">
            <v>157.59444444444671</v>
          </cell>
        </row>
        <row r="17361">
          <cell r="B17361">
            <v>157.60138888889924</v>
          </cell>
        </row>
        <row r="17362">
          <cell r="B17362">
            <v>157.60833333333721</v>
          </cell>
        </row>
        <row r="17363">
          <cell r="B17363">
            <v>157.61527777778974</v>
          </cell>
        </row>
        <row r="17364">
          <cell r="B17364">
            <v>157.62222222222772</v>
          </cell>
        </row>
        <row r="17365">
          <cell r="B17365">
            <v>157.6291666666657</v>
          </cell>
        </row>
        <row r="17366">
          <cell r="B17366">
            <v>157.63611111111823</v>
          </cell>
        </row>
        <row r="17367">
          <cell r="B17367">
            <v>157.6430555555562</v>
          </cell>
        </row>
        <row r="17368">
          <cell r="B17368">
            <v>157.65000000000873</v>
          </cell>
        </row>
        <row r="17369">
          <cell r="B17369">
            <v>157.65694444444671</v>
          </cell>
        </row>
        <row r="17370">
          <cell r="B17370">
            <v>157.66388888889924</v>
          </cell>
        </row>
        <row r="17371">
          <cell r="B17371">
            <v>157.67083333333721</v>
          </cell>
        </row>
        <row r="17372">
          <cell r="B17372">
            <v>157.67777777778974</v>
          </cell>
        </row>
        <row r="17373">
          <cell r="B17373">
            <v>157.68472222222772</v>
          </cell>
        </row>
        <row r="17374">
          <cell r="B17374">
            <v>157.6916666666657</v>
          </cell>
        </row>
        <row r="17375">
          <cell r="B17375">
            <v>157.69861111111823</v>
          </cell>
        </row>
        <row r="17376">
          <cell r="B17376">
            <v>157.7055555555562</v>
          </cell>
        </row>
        <row r="17377">
          <cell r="B17377">
            <v>157.71250000000873</v>
          </cell>
        </row>
        <row r="17378">
          <cell r="B17378">
            <v>157.71944444444671</v>
          </cell>
        </row>
        <row r="17379">
          <cell r="B17379">
            <v>157.72638888889924</v>
          </cell>
        </row>
        <row r="17380">
          <cell r="B17380">
            <v>157.73333333333721</v>
          </cell>
        </row>
        <row r="17381">
          <cell r="B17381">
            <v>157.74027777778974</v>
          </cell>
        </row>
        <row r="17382">
          <cell r="B17382">
            <v>157.74722222222772</v>
          </cell>
        </row>
        <row r="17383">
          <cell r="B17383">
            <v>157.7541666666657</v>
          </cell>
        </row>
        <row r="17384">
          <cell r="B17384">
            <v>157.76111111111823</v>
          </cell>
        </row>
        <row r="17385">
          <cell r="B17385">
            <v>157.7680555555562</v>
          </cell>
        </row>
        <row r="17386">
          <cell r="B17386">
            <v>157.77500000000873</v>
          </cell>
        </row>
        <row r="17387">
          <cell r="B17387">
            <v>157.78194444444671</v>
          </cell>
        </row>
        <row r="17388">
          <cell r="B17388">
            <v>157.78888888889924</v>
          </cell>
        </row>
        <row r="17389">
          <cell r="B17389">
            <v>157.79583333333721</v>
          </cell>
        </row>
        <row r="17390">
          <cell r="B17390">
            <v>157.80277777778974</v>
          </cell>
        </row>
        <row r="17391">
          <cell r="B17391">
            <v>157.80972222222772</v>
          </cell>
        </row>
        <row r="17392">
          <cell r="B17392">
            <v>157.8166666666657</v>
          </cell>
        </row>
        <row r="17393">
          <cell r="B17393">
            <v>157.82361111111823</v>
          </cell>
        </row>
        <row r="17394">
          <cell r="B17394">
            <v>157.8305555555562</v>
          </cell>
        </row>
        <row r="17395">
          <cell r="B17395">
            <v>157.83750000000873</v>
          </cell>
        </row>
        <row r="17396">
          <cell r="B17396">
            <v>157.84444444444671</v>
          </cell>
        </row>
        <row r="17397">
          <cell r="B17397">
            <v>157.85138888889924</v>
          </cell>
        </row>
        <row r="17398">
          <cell r="B17398">
            <v>157.85833333333721</v>
          </cell>
        </row>
        <row r="17399">
          <cell r="B17399">
            <v>157.86527777778974</v>
          </cell>
        </row>
        <row r="17400">
          <cell r="B17400">
            <v>157.87222222222772</v>
          </cell>
        </row>
        <row r="17401">
          <cell r="B17401">
            <v>157.8791666666657</v>
          </cell>
        </row>
        <row r="17402">
          <cell r="B17402">
            <v>157.88611111111823</v>
          </cell>
        </row>
        <row r="17403">
          <cell r="B17403">
            <v>157.8930555555562</v>
          </cell>
        </row>
        <row r="17404">
          <cell r="B17404">
            <v>157.90000000000873</v>
          </cell>
        </row>
        <row r="17405">
          <cell r="B17405">
            <v>157.90694444444671</v>
          </cell>
        </row>
        <row r="17406">
          <cell r="B17406">
            <v>157.91388888889924</v>
          </cell>
        </row>
        <row r="17407">
          <cell r="B17407">
            <v>157.92083333333721</v>
          </cell>
        </row>
        <row r="17408">
          <cell r="B17408">
            <v>157.92777777778974</v>
          </cell>
        </row>
        <row r="17409">
          <cell r="B17409">
            <v>157.93472222222772</v>
          </cell>
        </row>
        <row r="17410">
          <cell r="B17410">
            <v>157.9416666666657</v>
          </cell>
        </row>
        <row r="17411">
          <cell r="B17411">
            <v>157.94861111111823</v>
          </cell>
        </row>
        <row r="17412">
          <cell r="B17412">
            <v>157.9555555555562</v>
          </cell>
        </row>
        <row r="17413">
          <cell r="B17413">
            <v>157.96250000000873</v>
          </cell>
        </row>
        <row r="17414">
          <cell r="B17414">
            <v>157.96944444444671</v>
          </cell>
        </row>
        <row r="17415">
          <cell r="B17415">
            <v>157.97638888889924</v>
          </cell>
        </row>
        <row r="17416">
          <cell r="B17416">
            <v>157.98333333333721</v>
          </cell>
        </row>
        <row r="17417">
          <cell r="B17417">
            <v>157.99027777778974</v>
          </cell>
        </row>
        <row r="17418">
          <cell r="B17418">
            <v>157.99722222222772</v>
          </cell>
        </row>
        <row r="17419">
          <cell r="B17419">
            <v>158.0041666666657</v>
          </cell>
        </row>
        <row r="17420">
          <cell r="B17420">
            <v>158.01111111111823</v>
          </cell>
        </row>
        <row r="17421">
          <cell r="B17421">
            <v>158.0180555555562</v>
          </cell>
        </row>
        <row r="17422">
          <cell r="B17422">
            <v>158.02500000000873</v>
          </cell>
        </row>
        <row r="17423">
          <cell r="B17423">
            <v>158.03194444444671</v>
          </cell>
        </row>
        <row r="17424">
          <cell r="B17424">
            <v>158.03888888889924</v>
          </cell>
        </row>
        <row r="17425">
          <cell r="B17425">
            <v>158.04583333333721</v>
          </cell>
        </row>
        <row r="17426">
          <cell r="B17426">
            <v>158.05277777778974</v>
          </cell>
        </row>
        <row r="17427">
          <cell r="B17427">
            <v>158.05972222222772</v>
          </cell>
        </row>
        <row r="17428">
          <cell r="B17428">
            <v>158.0666666666657</v>
          </cell>
        </row>
        <row r="17429">
          <cell r="B17429">
            <v>158.07361111111823</v>
          </cell>
        </row>
        <row r="17430">
          <cell r="B17430">
            <v>158.0805555555562</v>
          </cell>
        </row>
        <row r="17431">
          <cell r="B17431">
            <v>158.08750000000873</v>
          </cell>
        </row>
        <row r="17432">
          <cell r="B17432">
            <v>158.09444444444671</v>
          </cell>
        </row>
        <row r="17433">
          <cell r="B17433">
            <v>158.10138888889924</v>
          </cell>
        </row>
        <row r="17434">
          <cell r="B17434">
            <v>158.10833333333721</v>
          </cell>
        </row>
        <row r="17435">
          <cell r="B17435">
            <v>158.11527777778974</v>
          </cell>
        </row>
        <row r="17436">
          <cell r="B17436">
            <v>158.12222222222772</v>
          </cell>
        </row>
        <row r="17437">
          <cell r="B17437">
            <v>158.1291666666657</v>
          </cell>
        </row>
        <row r="17438">
          <cell r="B17438">
            <v>158.13611111111823</v>
          </cell>
        </row>
        <row r="17439">
          <cell r="B17439">
            <v>158.1430555555562</v>
          </cell>
        </row>
        <row r="17440">
          <cell r="B17440">
            <v>158.15000000000873</v>
          </cell>
        </row>
        <row r="17441">
          <cell r="B17441">
            <v>158.15694444444671</v>
          </cell>
        </row>
        <row r="17442">
          <cell r="B17442">
            <v>158.16388888889924</v>
          </cell>
        </row>
        <row r="17443">
          <cell r="B17443">
            <v>158.17083333333721</v>
          </cell>
        </row>
        <row r="17444">
          <cell r="B17444">
            <v>158.17777777778974</v>
          </cell>
        </row>
        <row r="17445">
          <cell r="B17445">
            <v>158.18472222222772</v>
          </cell>
        </row>
        <row r="17446">
          <cell r="B17446">
            <v>158.1916666666657</v>
          </cell>
        </row>
        <row r="17447">
          <cell r="B17447">
            <v>158.19861111111823</v>
          </cell>
        </row>
        <row r="17448">
          <cell r="B17448">
            <v>158.2055555555562</v>
          </cell>
        </row>
        <row r="17449">
          <cell r="B17449">
            <v>158.21250000000873</v>
          </cell>
        </row>
        <row r="17450">
          <cell r="B17450">
            <v>158.21944444444671</v>
          </cell>
        </row>
        <row r="17451">
          <cell r="B17451">
            <v>158.22638888889924</v>
          </cell>
        </row>
        <row r="17452">
          <cell r="B17452">
            <v>158.23333333333721</v>
          </cell>
        </row>
        <row r="17453">
          <cell r="B17453">
            <v>158.24027777778974</v>
          </cell>
        </row>
        <row r="17454">
          <cell r="B17454">
            <v>158.24722222222772</v>
          </cell>
        </row>
        <row r="17455">
          <cell r="B17455">
            <v>158.2541666666657</v>
          </cell>
        </row>
        <row r="17456">
          <cell r="B17456">
            <v>158.26111111111823</v>
          </cell>
        </row>
        <row r="17457">
          <cell r="B17457">
            <v>158.2680555555562</v>
          </cell>
        </row>
        <row r="17458">
          <cell r="B17458">
            <v>158.27500000000873</v>
          </cell>
        </row>
        <row r="17459">
          <cell r="B17459">
            <v>158.28194444444671</v>
          </cell>
        </row>
        <row r="17460">
          <cell r="B17460">
            <v>158.28888888889924</v>
          </cell>
        </row>
        <row r="17461">
          <cell r="B17461">
            <v>158.29583333333721</v>
          </cell>
        </row>
        <row r="17462">
          <cell r="B17462">
            <v>158.30277777778974</v>
          </cell>
        </row>
        <row r="17463">
          <cell r="B17463">
            <v>158.30972222222772</v>
          </cell>
        </row>
        <row r="17464">
          <cell r="B17464">
            <v>158.3166666666657</v>
          </cell>
        </row>
        <row r="17465">
          <cell r="B17465">
            <v>158.32361111111823</v>
          </cell>
        </row>
        <row r="17466">
          <cell r="B17466">
            <v>158.3305555555562</v>
          </cell>
        </row>
        <row r="17467">
          <cell r="B17467">
            <v>158.33750000000873</v>
          </cell>
        </row>
        <row r="17468">
          <cell r="B17468">
            <v>158.34444444444671</v>
          </cell>
        </row>
        <row r="17469">
          <cell r="B17469">
            <v>158.35138888889924</v>
          </cell>
        </row>
        <row r="17470">
          <cell r="B17470">
            <v>158.35833333333721</v>
          </cell>
        </row>
        <row r="17471">
          <cell r="B17471">
            <v>158.36527777778974</v>
          </cell>
        </row>
        <row r="17472">
          <cell r="B17472">
            <v>158.37222222222772</v>
          </cell>
        </row>
        <row r="17473">
          <cell r="B17473">
            <v>158.3791666666657</v>
          </cell>
        </row>
        <row r="17474">
          <cell r="B17474">
            <v>158.38611111111823</v>
          </cell>
        </row>
        <row r="17475">
          <cell r="B17475">
            <v>158.3930555555562</v>
          </cell>
        </row>
        <row r="17476">
          <cell r="B17476">
            <v>158.40000000000873</v>
          </cell>
        </row>
        <row r="17477">
          <cell r="B17477">
            <v>158.40694444444671</v>
          </cell>
        </row>
        <row r="17478">
          <cell r="B17478">
            <v>158.41388888889924</v>
          </cell>
        </row>
        <row r="17479">
          <cell r="B17479">
            <v>158.42083333333721</v>
          </cell>
        </row>
        <row r="17480">
          <cell r="B17480">
            <v>158.42777777778974</v>
          </cell>
        </row>
        <row r="17481">
          <cell r="B17481">
            <v>158.43472222222772</v>
          </cell>
        </row>
        <row r="17482">
          <cell r="B17482">
            <v>158.4416666666657</v>
          </cell>
        </row>
        <row r="17483">
          <cell r="B17483">
            <v>158.44861111111823</v>
          </cell>
        </row>
        <row r="17484">
          <cell r="B17484">
            <v>158.4555555555562</v>
          </cell>
        </row>
        <row r="17485">
          <cell r="B17485">
            <v>158.46250000000873</v>
          </cell>
        </row>
        <row r="17486">
          <cell r="B17486">
            <v>158.46944444444671</v>
          </cell>
        </row>
        <row r="17487">
          <cell r="B17487">
            <v>158.47638888889924</v>
          </cell>
        </row>
        <row r="17488">
          <cell r="B17488">
            <v>158.48333333333721</v>
          </cell>
        </row>
        <row r="17489">
          <cell r="B17489">
            <v>158.49027777778974</v>
          </cell>
        </row>
        <row r="17490">
          <cell r="B17490">
            <v>158.49722222222772</v>
          </cell>
        </row>
        <row r="17491">
          <cell r="B17491">
            <v>158.5041666666657</v>
          </cell>
        </row>
        <row r="17492">
          <cell r="B17492">
            <v>158.51111111111823</v>
          </cell>
        </row>
        <row r="17493">
          <cell r="B17493">
            <v>158.5180555555562</v>
          </cell>
        </row>
        <row r="17494">
          <cell r="B17494">
            <v>158.52500000000873</v>
          </cell>
        </row>
        <row r="17495">
          <cell r="B17495">
            <v>158.53194444444671</v>
          </cell>
        </row>
        <row r="17496">
          <cell r="B17496">
            <v>158.53888888889924</v>
          </cell>
        </row>
        <row r="17497">
          <cell r="B17497">
            <v>158.54583333333721</v>
          </cell>
        </row>
        <row r="17498">
          <cell r="B17498">
            <v>158.55277777778974</v>
          </cell>
        </row>
        <row r="17499">
          <cell r="B17499">
            <v>158.55972222222772</v>
          </cell>
        </row>
        <row r="17500">
          <cell r="B17500">
            <v>158.5666666666657</v>
          </cell>
        </row>
        <row r="17501">
          <cell r="B17501">
            <v>158.57361111111823</v>
          </cell>
        </row>
        <row r="17502">
          <cell r="B17502">
            <v>158.5805555555562</v>
          </cell>
        </row>
        <row r="17503">
          <cell r="B17503">
            <v>158.58750000000873</v>
          </cell>
        </row>
        <row r="17504">
          <cell r="B17504">
            <v>158.59444444444671</v>
          </cell>
        </row>
        <row r="17505">
          <cell r="B17505">
            <v>158.60138888889924</v>
          </cell>
        </row>
        <row r="17506">
          <cell r="B17506">
            <v>158.60833333333721</v>
          </cell>
        </row>
        <row r="17507">
          <cell r="B17507">
            <v>158.61527777778974</v>
          </cell>
        </row>
        <row r="17508">
          <cell r="B17508">
            <v>158.62222222222772</v>
          </cell>
        </row>
        <row r="17509">
          <cell r="B17509">
            <v>158.6291666666657</v>
          </cell>
        </row>
        <row r="17510">
          <cell r="B17510">
            <v>158.63611111111823</v>
          </cell>
        </row>
        <row r="17511">
          <cell r="B17511">
            <v>158.6430555555562</v>
          </cell>
        </row>
        <row r="17512">
          <cell r="B17512">
            <v>158.65000000000873</v>
          </cell>
        </row>
        <row r="17513">
          <cell r="B17513">
            <v>158.65694444444671</v>
          </cell>
        </row>
        <row r="17514">
          <cell r="B17514">
            <v>158.66388888889924</v>
          </cell>
        </row>
        <row r="17515">
          <cell r="B17515">
            <v>158.67083333333721</v>
          </cell>
        </row>
        <row r="17516">
          <cell r="B17516">
            <v>158.67777777778974</v>
          </cell>
        </row>
        <row r="17517">
          <cell r="B17517">
            <v>158.68472222222772</v>
          </cell>
        </row>
        <row r="17518">
          <cell r="B17518">
            <v>158.6916666666657</v>
          </cell>
        </row>
        <row r="17519">
          <cell r="B17519">
            <v>158.69861111111823</v>
          </cell>
        </row>
        <row r="17520">
          <cell r="B17520">
            <v>158.7055555555562</v>
          </cell>
        </row>
        <row r="17521">
          <cell r="B17521">
            <v>158.71250000000873</v>
          </cell>
        </row>
        <row r="17522">
          <cell r="B17522">
            <v>158.71944444444671</v>
          </cell>
        </row>
        <row r="17523">
          <cell r="B17523">
            <v>158.72638888889924</v>
          </cell>
        </row>
        <row r="17524">
          <cell r="B17524">
            <v>158.73333333333721</v>
          </cell>
        </row>
        <row r="17525">
          <cell r="B17525">
            <v>158.74027777778974</v>
          </cell>
        </row>
        <row r="17526">
          <cell r="B17526">
            <v>158.74722222222772</v>
          </cell>
        </row>
        <row r="17527">
          <cell r="B17527">
            <v>158.7541666666657</v>
          </cell>
        </row>
        <row r="17528">
          <cell r="B17528">
            <v>158.76111111111823</v>
          </cell>
        </row>
        <row r="17529">
          <cell r="B17529">
            <v>158.7680555555562</v>
          </cell>
        </row>
        <row r="17530">
          <cell r="B17530">
            <v>158.77500000000873</v>
          </cell>
        </row>
        <row r="17531">
          <cell r="B17531">
            <v>158.78194444444671</v>
          </cell>
        </row>
        <row r="17532">
          <cell r="B17532">
            <v>158.78888888889924</v>
          </cell>
        </row>
        <row r="17533">
          <cell r="B17533">
            <v>158.79583333333721</v>
          </cell>
        </row>
        <row r="17534">
          <cell r="B17534">
            <v>158.80277777778974</v>
          </cell>
        </row>
        <row r="17535">
          <cell r="B17535">
            <v>158.80972222222772</v>
          </cell>
        </row>
        <row r="17536">
          <cell r="B17536">
            <v>158.8166666666657</v>
          </cell>
        </row>
        <row r="17537">
          <cell r="B17537">
            <v>158.82361111111823</v>
          </cell>
        </row>
        <row r="17538">
          <cell r="B17538">
            <v>158.8305555555562</v>
          </cell>
        </row>
        <row r="17539">
          <cell r="B17539">
            <v>158.83750000000873</v>
          </cell>
        </row>
        <row r="17540">
          <cell r="B17540">
            <v>158.84444444444671</v>
          </cell>
        </row>
        <row r="17541">
          <cell r="B17541">
            <v>158.85138888889924</v>
          </cell>
        </row>
        <row r="17542">
          <cell r="B17542">
            <v>158.85833333333721</v>
          </cell>
        </row>
        <row r="17543">
          <cell r="B17543">
            <v>158.86527777778974</v>
          </cell>
        </row>
        <row r="17544">
          <cell r="B17544">
            <v>158.87222222222772</v>
          </cell>
        </row>
        <row r="17545">
          <cell r="B17545">
            <v>158.8791666666657</v>
          </cell>
        </row>
        <row r="17546">
          <cell r="B17546">
            <v>158.88611111111823</v>
          </cell>
        </row>
        <row r="17547">
          <cell r="B17547">
            <v>158.8930555555562</v>
          </cell>
        </row>
        <row r="17548">
          <cell r="B17548">
            <v>158.90000000000873</v>
          </cell>
        </row>
        <row r="17549">
          <cell r="B17549">
            <v>158.90694444444671</v>
          </cell>
        </row>
        <row r="17550">
          <cell r="B17550">
            <v>158.91388888889924</v>
          </cell>
        </row>
        <row r="17551">
          <cell r="B17551">
            <v>158.92083333333721</v>
          </cell>
        </row>
        <row r="17552">
          <cell r="B17552">
            <v>158.92777777778974</v>
          </cell>
        </row>
        <row r="17553">
          <cell r="B17553">
            <v>158.93472222222772</v>
          </cell>
        </row>
        <row r="17554">
          <cell r="B17554">
            <v>158.9416666666657</v>
          </cell>
        </row>
        <row r="17555">
          <cell r="B17555">
            <v>158.94861111111823</v>
          </cell>
        </row>
        <row r="17556">
          <cell r="B17556">
            <v>158.9555555555562</v>
          </cell>
        </row>
        <row r="17557">
          <cell r="B17557">
            <v>158.96250000000873</v>
          </cell>
        </row>
        <row r="17558">
          <cell r="B17558">
            <v>158.96944444444671</v>
          </cell>
        </row>
        <row r="17559">
          <cell r="B17559">
            <v>158.97638888889924</v>
          </cell>
        </row>
        <row r="17560">
          <cell r="B17560">
            <v>158.98333333333721</v>
          </cell>
        </row>
        <row r="17561">
          <cell r="B17561">
            <v>158.99027777778974</v>
          </cell>
        </row>
        <row r="17562">
          <cell r="B17562">
            <v>158.99722222222772</v>
          </cell>
        </row>
        <row r="17563">
          <cell r="B17563">
            <v>159.0041666666657</v>
          </cell>
        </row>
        <row r="17564">
          <cell r="B17564">
            <v>159.01111111111823</v>
          </cell>
        </row>
        <row r="17565">
          <cell r="B17565">
            <v>159.0180555555562</v>
          </cell>
        </row>
        <row r="17566">
          <cell r="B17566">
            <v>159.02500000000873</v>
          </cell>
        </row>
        <row r="17567">
          <cell r="B17567">
            <v>159.03194444444671</v>
          </cell>
        </row>
        <row r="17568">
          <cell r="B17568">
            <v>159.03888888889924</v>
          </cell>
        </row>
        <row r="17569">
          <cell r="B17569">
            <v>159.04583333333721</v>
          </cell>
        </row>
        <row r="17570">
          <cell r="B17570">
            <v>159.05277777778974</v>
          </cell>
        </row>
        <row r="17571">
          <cell r="B17571">
            <v>159.05972222222772</v>
          </cell>
        </row>
        <row r="17572">
          <cell r="B17572">
            <v>159.0666666666657</v>
          </cell>
        </row>
        <row r="17573">
          <cell r="B17573">
            <v>159.07361111111823</v>
          </cell>
        </row>
        <row r="17574">
          <cell r="B17574">
            <v>159.0805555555562</v>
          </cell>
        </row>
        <row r="17575">
          <cell r="B17575">
            <v>159.08750000000873</v>
          </cell>
        </row>
        <row r="17576">
          <cell r="B17576">
            <v>159.09444444444671</v>
          </cell>
        </row>
        <row r="17577">
          <cell r="B17577">
            <v>159.10138888889924</v>
          </cell>
        </row>
        <row r="17578">
          <cell r="B17578">
            <v>159.10833333333721</v>
          </cell>
        </row>
        <row r="17579">
          <cell r="B17579">
            <v>159.11527777778974</v>
          </cell>
        </row>
        <row r="17580">
          <cell r="B17580">
            <v>159.12222222222772</v>
          </cell>
        </row>
        <row r="17581">
          <cell r="B17581">
            <v>159.1291666666657</v>
          </cell>
        </row>
        <row r="17582">
          <cell r="B17582">
            <v>159.13611111111823</v>
          </cell>
        </row>
        <row r="17583">
          <cell r="B17583">
            <v>159.1430555555562</v>
          </cell>
        </row>
        <row r="17584">
          <cell r="B17584">
            <v>159.15000000000873</v>
          </cell>
        </row>
        <row r="17585">
          <cell r="B17585">
            <v>159.15694444444671</v>
          </cell>
        </row>
        <row r="17586">
          <cell r="B17586">
            <v>159.16388888889924</v>
          </cell>
        </row>
        <row r="17587">
          <cell r="B17587">
            <v>159.17083333333721</v>
          </cell>
        </row>
        <row r="17588">
          <cell r="B17588">
            <v>159.17777777778974</v>
          </cell>
        </row>
        <row r="17589">
          <cell r="B17589">
            <v>159.18472222222772</v>
          </cell>
        </row>
        <row r="17590">
          <cell r="B17590">
            <v>159.1916666666657</v>
          </cell>
        </row>
        <row r="17591">
          <cell r="B17591">
            <v>159.19861111111823</v>
          </cell>
        </row>
        <row r="17592">
          <cell r="B17592">
            <v>159.2055555555562</v>
          </cell>
        </row>
        <row r="17593">
          <cell r="B17593">
            <v>159.21250000000873</v>
          </cell>
        </row>
        <row r="17594">
          <cell r="B17594">
            <v>159.21944444444671</v>
          </cell>
        </row>
        <row r="17595">
          <cell r="B17595">
            <v>159.22638888889924</v>
          </cell>
        </row>
        <row r="17596">
          <cell r="B17596">
            <v>159.23333333333721</v>
          </cell>
        </row>
        <row r="17597">
          <cell r="B17597">
            <v>159.24027777778974</v>
          </cell>
        </row>
        <row r="17598">
          <cell r="B17598">
            <v>159.24722222222772</v>
          </cell>
        </row>
        <row r="17599">
          <cell r="B17599">
            <v>159.2541666666657</v>
          </cell>
        </row>
        <row r="17600">
          <cell r="B17600">
            <v>159.26111111111823</v>
          </cell>
        </row>
        <row r="17601">
          <cell r="B17601">
            <v>159.2680555555562</v>
          </cell>
        </row>
        <row r="17602">
          <cell r="B17602">
            <v>159.27500000000873</v>
          </cell>
        </row>
        <row r="17603">
          <cell r="B17603">
            <v>159.28194444444671</v>
          </cell>
        </row>
        <row r="17604">
          <cell r="B17604">
            <v>159.28888888889924</v>
          </cell>
        </row>
        <row r="17605">
          <cell r="B17605">
            <v>159.29583333333721</v>
          </cell>
        </row>
        <row r="17606">
          <cell r="B17606">
            <v>159.30277777778974</v>
          </cell>
        </row>
        <row r="17607">
          <cell r="B17607">
            <v>159.30972222222772</v>
          </cell>
        </row>
        <row r="17608">
          <cell r="B17608">
            <v>159.3166666666657</v>
          </cell>
        </row>
        <row r="17609">
          <cell r="B17609">
            <v>159.32361111111823</v>
          </cell>
        </row>
        <row r="17610">
          <cell r="B17610">
            <v>159.3305555555562</v>
          </cell>
        </row>
        <row r="17611">
          <cell r="B17611">
            <v>159.33750000000873</v>
          </cell>
        </row>
        <row r="17612">
          <cell r="B17612">
            <v>159.34444444444671</v>
          </cell>
        </row>
        <row r="17613">
          <cell r="B17613">
            <v>159.35138888889924</v>
          </cell>
        </row>
        <row r="17614">
          <cell r="B17614">
            <v>159.35833333333721</v>
          </cell>
        </row>
        <row r="17615">
          <cell r="B17615">
            <v>159.36527777778974</v>
          </cell>
        </row>
        <row r="17616">
          <cell r="B17616">
            <v>159.37222222222772</v>
          </cell>
        </row>
        <row r="17617">
          <cell r="B17617">
            <v>159.3791666666657</v>
          </cell>
        </row>
        <row r="17618">
          <cell r="B17618">
            <v>159.38611111111823</v>
          </cell>
        </row>
        <row r="17619">
          <cell r="B17619">
            <v>159.3930555555562</v>
          </cell>
        </row>
        <row r="17620">
          <cell r="B17620">
            <v>159.40000000000873</v>
          </cell>
        </row>
        <row r="17621">
          <cell r="B17621">
            <v>159.40694444444671</v>
          </cell>
        </row>
        <row r="17622">
          <cell r="B17622">
            <v>159.41388888889924</v>
          </cell>
        </row>
        <row r="17623">
          <cell r="B17623">
            <v>159.42083333333721</v>
          </cell>
        </row>
        <row r="17624">
          <cell r="B17624">
            <v>159.42777777778974</v>
          </cell>
        </row>
        <row r="17625">
          <cell r="B17625">
            <v>159.43472222222772</v>
          </cell>
        </row>
        <row r="17626">
          <cell r="B17626">
            <v>159.4416666666657</v>
          </cell>
        </row>
        <row r="17627">
          <cell r="B17627">
            <v>159.44861111111823</v>
          </cell>
        </row>
        <row r="17628">
          <cell r="B17628">
            <v>159.4555555555562</v>
          </cell>
        </row>
        <row r="17629">
          <cell r="B17629">
            <v>159.46250000000873</v>
          </cell>
        </row>
        <row r="17630">
          <cell r="B17630">
            <v>159.46944444444671</v>
          </cell>
        </row>
        <row r="17631">
          <cell r="B17631">
            <v>159.47638888889924</v>
          </cell>
        </row>
        <row r="17632">
          <cell r="B17632">
            <v>159.48333333333721</v>
          </cell>
        </row>
        <row r="17633">
          <cell r="B17633">
            <v>159.49027777778974</v>
          </cell>
        </row>
        <row r="17634">
          <cell r="B17634">
            <v>159.49722222222772</v>
          </cell>
        </row>
        <row r="17635">
          <cell r="B17635">
            <v>159.5041666666657</v>
          </cell>
        </row>
        <row r="17636">
          <cell r="B17636">
            <v>159.51111111111823</v>
          </cell>
        </row>
        <row r="17637">
          <cell r="B17637">
            <v>159.5180555555562</v>
          </cell>
        </row>
        <row r="17638">
          <cell r="B17638">
            <v>159.52500000000873</v>
          </cell>
        </row>
        <row r="17639">
          <cell r="B17639">
            <v>159.53194444444671</v>
          </cell>
        </row>
        <row r="17640">
          <cell r="B17640">
            <v>159.53888888889924</v>
          </cell>
        </row>
        <row r="17641">
          <cell r="B17641">
            <v>159.54583333333721</v>
          </cell>
        </row>
        <row r="17642">
          <cell r="B17642">
            <v>159.55277777778974</v>
          </cell>
        </row>
        <row r="17643">
          <cell r="B17643">
            <v>159.55972222222772</v>
          </cell>
        </row>
        <row r="17644">
          <cell r="B17644">
            <v>159.5666666666657</v>
          </cell>
        </row>
        <row r="17645">
          <cell r="B17645">
            <v>159.57361111111823</v>
          </cell>
        </row>
        <row r="17646">
          <cell r="B17646">
            <v>159.5805555555562</v>
          </cell>
        </row>
        <row r="17647">
          <cell r="B17647">
            <v>159.58750000000873</v>
          </cell>
        </row>
        <row r="17648">
          <cell r="B17648">
            <v>159.59444444444671</v>
          </cell>
        </row>
        <row r="17649">
          <cell r="B17649">
            <v>159.60138888889924</v>
          </cell>
        </row>
        <row r="17650">
          <cell r="B17650">
            <v>159.60833333333721</v>
          </cell>
        </row>
        <row r="17651">
          <cell r="B17651">
            <v>159.61527777778974</v>
          </cell>
        </row>
        <row r="17652">
          <cell r="B17652">
            <v>159.62222222222772</v>
          </cell>
        </row>
        <row r="17653">
          <cell r="B17653">
            <v>159.6291666666657</v>
          </cell>
        </row>
        <row r="17654">
          <cell r="B17654">
            <v>159.63611111111823</v>
          </cell>
        </row>
        <row r="17655">
          <cell r="B17655">
            <v>159.6430555555562</v>
          </cell>
        </row>
        <row r="17656">
          <cell r="B17656">
            <v>159.65000000000873</v>
          </cell>
        </row>
        <row r="17657">
          <cell r="B17657">
            <v>159.65694444444671</v>
          </cell>
        </row>
        <row r="17658">
          <cell r="B17658">
            <v>159.66388888889924</v>
          </cell>
        </row>
        <row r="17659">
          <cell r="B17659">
            <v>159.67083333333721</v>
          </cell>
        </row>
        <row r="17660">
          <cell r="B17660">
            <v>159.67777777778974</v>
          </cell>
        </row>
        <row r="17661">
          <cell r="B17661">
            <v>159.68472222222772</v>
          </cell>
        </row>
        <row r="17662">
          <cell r="B17662">
            <v>159.6916666666657</v>
          </cell>
        </row>
        <row r="17663">
          <cell r="B17663">
            <v>159.69861111111823</v>
          </cell>
        </row>
        <row r="17664">
          <cell r="B17664">
            <v>159.7055555555562</v>
          </cell>
        </row>
        <row r="17665">
          <cell r="B17665">
            <v>159.71250000000873</v>
          </cell>
        </row>
        <row r="17666">
          <cell r="B17666">
            <v>159.71944444444671</v>
          </cell>
        </row>
        <row r="17667">
          <cell r="B17667">
            <v>159.72638888889924</v>
          </cell>
        </row>
        <row r="17668">
          <cell r="B17668">
            <v>159.73333333333721</v>
          </cell>
        </row>
        <row r="17669">
          <cell r="B17669">
            <v>159.74027777778974</v>
          </cell>
        </row>
        <row r="17670">
          <cell r="B17670">
            <v>159.74722222222772</v>
          </cell>
        </row>
        <row r="17671">
          <cell r="B17671">
            <v>159.7541666666657</v>
          </cell>
        </row>
        <row r="17672">
          <cell r="B17672">
            <v>159.76111111111823</v>
          </cell>
        </row>
        <row r="17673">
          <cell r="B17673">
            <v>159.7680555555562</v>
          </cell>
        </row>
        <row r="17674">
          <cell r="B17674">
            <v>159.77500000000873</v>
          </cell>
        </row>
        <row r="17675">
          <cell r="B17675">
            <v>159.78194444444671</v>
          </cell>
        </row>
        <row r="17676">
          <cell r="B17676">
            <v>159.78888888889924</v>
          </cell>
        </row>
        <row r="17677">
          <cell r="B17677">
            <v>159.79583333333721</v>
          </cell>
        </row>
        <row r="17678">
          <cell r="B17678">
            <v>159.80277777778974</v>
          </cell>
        </row>
        <row r="17679">
          <cell r="B17679">
            <v>159.80972222222772</v>
          </cell>
        </row>
        <row r="17680">
          <cell r="B17680">
            <v>159.8166666666657</v>
          </cell>
        </row>
        <row r="17681">
          <cell r="B17681">
            <v>159.82361111111823</v>
          </cell>
        </row>
        <row r="17682">
          <cell r="B17682">
            <v>159.8305555555562</v>
          </cell>
        </row>
        <row r="17683">
          <cell r="B17683">
            <v>159.83750000000873</v>
          </cell>
        </row>
        <row r="17684">
          <cell r="B17684">
            <v>159.84444444444671</v>
          </cell>
        </row>
        <row r="17685">
          <cell r="B17685">
            <v>159.85138888889924</v>
          </cell>
        </row>
        <row r="17686">
          <cell r="B17686">
            <v>159.85833333333721</v>
          </cell>
        </row>
        <row r="17687">
          <cell r="B17687">
            <v>159.86527777778974</v>
          </cell>
        </row>
        <row r="17688">
          <cell r="B17688">
            <v>159.87222222222772</v>
          </cell>
        </row>
        <row r="17689">
          <cell r="B17689">
            <v>159.8791666666657</v>
          </cell>
        </row>
        <row r="17690">
          <cell r="B17690">
            <v>159.88611111111823</v>
          </cell>
        </row>
        <row r="17691">
          <cell r="B17691">
            <v>159.8930555555562</v>
          </cell>
        </row>
        <row r="17692">
          <cell r="B17692">
            <v>159.90000000000873</v>
          </cell>
        </row>
        <row r="17693">
          <cell r="B17693">
            <v>159.90694444444671</v>
          </cell>
        </row>
        <row r="17694">
          <cell r="B17694">
            <v>159.91388888889924</v>
          </cell>
        </row>
        <row r="17695">
          <cell r="B17695">
            <v>159.92083333333721</v>
          </cell>
        </row>
        <row r="17696">
          <cell r="B17696">
            <v>159.92777777778974</v>
          </cell>
        </row>
        <row r="17697">
          <cell r="B17697">
            <v>159.93472222222772</v>
          </cell>
        </row>
        <row r="17698">
          <cell r="B17698">
            <v>159.9416666666657</v>
          </cell>
        </row>
        <row r="17699">
          <cell r="B17699">
            <v>159.94861111111823</v>
          </cell>
        </row>
        <row r="17700">
          <cell r="B17700">
            <v>159.9555555555562</v>
          </cell>
        </row>
        <row r="17701">
          <cell r="B17701">
            <v>159.96250000000873</v>
          </cell>
        </row>
        <row r="17702">
          <cell r="B17702">
            <v>159.96944444444671</v>
          </cell>
        </row>
        <row r="17703">
          <cell r="B17703">
            <v>159.97638888889924</v>
          </cell>
        </row>
        <row r="17704">
          <cell r="B17704">
            <v>159.98333333333721</v>
          </cell>
        </row>
        <row r="17705">
          <cell r="B17705">
            <v>159.99027777778974</v>
          </cell>
        </row>
        <row r="17706">
          <cell r="B17706">
            <v>159.99722222222772</v>
          </cell>
        </row>
        <row r="17707">
          <cell r="B17707">
            <v>160.0041666666657</v>
          </cell>
        </row>
        <row r="17708">
          <cell r="B17708">
            <v>160.01111111111823</v>
          </cell>
        </row>
        <row r="17709">
          <cell r="B17709">
            <v>160.0180555555562</v>
          </cell>
        </row>
        <row r="17710">
          <cell r="B17710">
            <v>160.02500000000873</v>
          </cell>
        </row>
        <row r="17711">
          <cell r="B17711">
            <v>160.03194444444671</v>
          </cell>
        </row>
        <row r="17712">
          <cell r="B17712">
            <v>160.03888888889924</v>
          </cell>
        </row>
        <row r="17713">
          <cell r="B17713">
            <v>160.04583333333721</v>
          </cell>
        </row>
        <row r="17714">
          <cell r="B17714">
            <v>160.05277777778974</v>
          </cell>
        </row>
        <row r="17715">
          <cell r="B17715">
            <v>160.05972222222772</v>
          </cell>
        </row>
        <row r="17716">
          <cell r="B17716">
            <v>160.0666666666657</v>
          </cell>
        </row>
        <row r="17717">
          <cell r="B17717">
            <v>160.07361111111823</v>
          </cell>
        </row>
        <row r="17718">
          <cell r="B17718">
            <v>160.0805555555562</v>
          </cell>
        </row>
        <row r="17719">
          <cell r="B17719">
            <v>160.08750000000873</v>
          </cell>
        </row>
        <row r="17720">
          <cell r="B17720">
            <v>160.09444444444671</v>
          </cell>
        </row>
        <row r="17721">
          <cell r="B17721">
            <v>160.10138888889924</v>
          </cell>
        </row>
        <row r="17722">
          <cell r="B17722">
            <v>160.10833333333721</v>
          </cell>
        </row>
        <row r="17723">
          <cell r="B17723">
            <v>160.11527777778974</v>
          </cell>
        </row>
        <row r="17724">
          <cell r="B17724">
            <v>160.12222222222772</v>
          </cell>
        </row>
        <row r="17725">
          <cell r="B17725">
            <v>160.1291666666657</v>
          </cell>
        </row>
        <row r="17726">
          <cell r="B17726">
            <v>160.13611111111823</v>
          </cell>
        </row>
        <row r="17727">
          <cell r="B17727">
            <v>160.1430555555562</v>
          </cell>
        </row>
        <row r="17728">
          <cell r="B17728">
            <v>160.15000000000873</v>
          </cell>
        </row>
        <row r="17729">
          <cell r="B17729">
            <v>160.15694444444671</v>
          </cell>
        </row>
        <row r="17730">
          <cell r="B17730">
            <v>160.16388888889924</v>
          </cell>
        </row>
        <row r="17731">
          <cell r="B17731">
            <v>160.17083333333721</v>
          </cell>
        </row>
        <row r="17732">
          <cell r="B17732">
            <v>160.17777777778974</v>
          </cell>
        </row>
        <row r="17733">
          <cell r="B17733">
            <v>160.18472222222772</v>
          </cell>
        </row>
        <row r="17734">
          <cell r="B17734">
            <v>160.1916666666657</v>
          </cell>
        </row>
        <row r="17735">
          <cell r="B17735">
            <v>160.19861111111823</v>
          </cell>
        </row>
        <row r="17736">
          <cell r="B17736">
            <v>160.2055555555562</v>
          </cell>
        </row>
        <row r="17737">
          <cell r="B17737">
            <v>160.21250000000873</v>
          </cell>
        </row>
        <row r="17738">
          <cell r="B17738">
            <v>160.21944444444671</v>
          </cell>
        </row>
        <row r="17739">
          <cell r="B17739">
            <v>160.22638888889924</v>
          </cell>
        </row>
        <row r="17740">
          <cell r="B17740">
            <v>160.23333333333721</v>
          </cell>
        </row>
        <row r="17741">
          <cell r="B17741">
            <v>160.24027777778974</v>
          </cell>
        </row>
        <row r="17742">
          <cell r="B17742">
            <v>160.24722222222772</v>
          </cell>
        </row>
        <row r="17743">
          <cell r="B17743">
            <v>160.2541666666657</v>
          </cell>
        </row>
        <row r="17744">
          <cell r="B17744">
            <v>160.26111111111823</v>
          </cell>
        </row>
        <row r="17745">
          <cell r="B17745">
            <v>160.2680555555562</v>
          </cell>
        </row>
        <row r="17746">
          <cell r="B17746">
            <v>160.27500000000873</v>
          </cell>
        </row>
        <row r="17747">
          <cell r="B17747">
            <v>160.28194444444671</v>
          </cell>
        </row>
        <row r="17748">
          <cell r="B17748">
            <v>160.28888888889924</v>
          </cell>
        </row>
        <row r="17749">
          <cell r="B17749">
            <v>160.29583333333721</v>
          </cell>
        </row>
        <row r="17750">
          <cell r="B17750">
            <v>160.30277777778974</v>
          </cell>
        </row>
        <row r="17751">
          <cell r="B17751">
            <v>160.30972222222772</v>
          </cell>
        </row>
        <row r="17752">
          <cell r="B17752">
            <v>160.3166666666657</v>
          </cell>
        </row>
        <row r="17753">
          <cell r="B17753">
            <v>160.32361111111823</v>
          </cell>
        </row>
        <row r="17754">
          <cell r="B17754">
            <v>160.3305555555562</v>
          </cell>
        </row>
        <row r="17755">
          <cell r="B17755">
            <v>160.33750000000873</v>
          </cell>
        </row>
        <row r="17756">
          <cell r="B17756">
            <v>160.34444444444671</v>
          </cell>
        </row>
        <row r="17757">
          <cell r="B17757">
            <v>160.35138888889924</v>
          </cell>
        </row>
        <row r="17758">
          <cell r="B17758">
            <v>160.35833333333721</v>
          </cell>
        </row>
        <row r="17759">
          <cell r="B17759">
            <v>160.36527777778974</v>
          </cell>
        </row>
        <row r="17760">
          <cell r="B17760">
            <v>160.37222222222772</v>
          </cell>
        </row>
        <row r="17761">
          <cell r="B17761">
            <v>160.3791666666657</v>
          </cell>
        </row>
        <row r="17762">
          <cell r="B17762">
            <v>160.38611111111823</v>
          </cell>
        </row>
        <row r="17763">
          <cell r="B17763">
            <v>160.3930555555562</v>
          </cell>
        </row>
        <row r="17764">
          <cell r="B17764">
            <v>160.40000000000873</v>
          </cell>
        </row>
        <row r="17765">
          <cell r="B17765">
            <v>160.40694444444671</v>
          </cell>
        </row>
        <row r="17766">
          <cell r="B17766">
            <v>160.41388888889924</v>
          </cell>
        </row>
        <row r="17767">
          <cell r="B17767">
            <v>160.42083333333721</v>
          </cell>
        </row>
        <row r="17768">
          <cell r="B17768">
            <v>160.42777777778974</v>
          </cell>
        </row>
        <row r="17769">
          <cell r="B17769">
            <v>160.43472222222772</v>
          </cell>
        </row>
        <row r="17770">
          <cell r="B17770">
            <v>160.4416666666657</v>
          </cell>
        </row>
        <row r="17771">
          <cell r="B17771">
            <v>160.44861111111823</v>
          </cell>
        </row>
        <row r="17772">
          <cell r="B17772">
            <v>160.4555555555562</v>
          </cell>
        </row>
        <row r="17773">
          <cell r="B17773">
            <v>160.46250000000873</v>
          </cell>
        </row>
        <row r="17774">
          <cell r="B17774">
            <v>160.46944444444671</v>
          </cell>
        </row>
        <row r="17775">
          <cell r="B17775">
            <v>160.47638888889924</v>
          </cell>
        </row>
        <row r="17776">
          <cell r="B17776">
            <v>160.48333333333721</v>
          </cell>
        </row>
        <row r="17777">
          <cell r="B17777">
            <v>160.49027777778974</v>
          </cell>
        </row>
        <row r="17778">
          <cell r="B17778">
            <v>160.49722222222772</v>
          </cell>
        </row>
        <row r="17779">
          <cell r="B17779">
            <v>160.5041666666657</v>
          </cell>
        </row>
        <row r="17780">
          <cell r="B17780">
            <v>160.51111111111823</v>
          </cell>
        </row>
        <row r="17781">
          <cell r="B17781">
            <v>160.5180555555562</v>
          </cell>
        </row>
        <row r="17782">
          <cell r="B17782">
            <v>160.52500000000873</v>
          </cell>
        </row>
        <row r="17783">
          <cell r="B17783">
            <v>160.53194444444671</v>
          </cell>
        </row>
        <row r="17784">
          <cell r="B17784">
            <v>160.53888888889924</v>
          </cell>
        </row>
        <row r="17785">
          <cell r="B17785">
            <v>160.54583333333721</v>
          </cell>
        </row>
        <row r="17786">
          <cell r="B17786">
            <v>160.55277777778974</v>
          </cell>
        </row>
        <row r="17787">
          <cell r="B17787">
            <v>160.55972222222772</v>
          </cell>
        </row>
        <row r="17788">
          <cell r="B17788">
            <v>160.5666666666657</v>
          </cell>
        </row>
        <row r="17789">
          <cell r="B17789">
            <v>160.57361111111823</v>
          </cell>
        </row>
        <row r="17790">
          <cell r="B17790">
            <v>160.5805555555562</v>
          </cell>
        </row>
        <row r="17791">
          <cell r="B17791">
            <v>160.58750000000873</v>
          </cell>
        </row>
        <row r="17792">
          <cell r="B17792">
            <v>160.59444444444671</v>
          </cell>
        </row>
        <row r="17793">
          <cell r="B17793">
            <v>160.60138888889924</v>
          </cell>
        </row>
        <row r="17794">
          <cell r="B17794">
            <v>160.60833333333721</v>
          </cell>
        </row>
        <row r="17795">
          <cell r="B17795">
            <v>160.61527777778974</v>
          </cell>
        </row>
        <row r="17796">
          <cell r="B17796">
            <v>160.62222222222772</v>
          </cell>
        </row>
        <row r="17797">
          <cell r="B17797">
            <v>160.6291666666657</v>
          </cell>
        </row>
        <row r="17798">
          <cell r="B17798">
            <v>160.63611111111823</v>
          </cell>
        </row>
        <row r="17799">
          <cell r="B17799">
            <v>160.6430555555562</v>
          </cell>
        </row>
        <row r="17800">
          <cell r="B17800">
            <v>160.65000000000873</v>
          </cell>
        </row>
        <row r="17801">
          <cell r="B17801">
            <v>160.65694444444671</v>
          </cell>
        </row>
        <row r="17802">
          <cell r="B17802">
            <v>160.66388888889924</v>
          </cell>
        </row>
        <row r="17803">
          <cell r="B17803">
            <v>160.67083333333721</v>
          </cell>
        </row>
        <row r="17804">
          <cell r="B17804">
            <v>160.67777777778974</v>
          </cell>
        </row>
        <row r="17805">
          <cell r="B17805">
            <v>160.68472222222772</v>
          </cell>
        </row>
        <row r="17806">
          <cell r="B17806">
            <v>160.6916666666657</v>
          </cell>
        </row>
        <row r="17807">
          <cell r="B17807">
            <v>160.69861111111823</v>
          </cell>
        </row>
        <row r="17808">
          <cell r="B17808">
            <v>160.7055555555562</v>
          </cell>
        </row>
        <row r="17809">
          <cell r="B17809">
            <v>160.71250000000873</v>
          </cell>
        </row>
        <row r="17810">
          <cell r="B17810">
            <v>160.71944444444671</v>
          </cell>
        </row>
        <row r="17811">
          <cell r="B17811">
            <v>160.72638888889924</v>
          </cell>
        </row>
        <row r="17812">
          <cell r="B17812">
            <v>160.73333333333721</v>
          </cell>
        </row>
        <row r="17813">
          <cell r="B17813">
            <v>160.74027777778974</v>
          </cell>
        </row>
        <row r="17814">
          <cell r="B17814">
            <v>160.74722222222772</v>
          </cell>
        </row>
        <row r="17815">
          <cell r="B17815">
            <v>160.7541666666657</v>
          </cell>
        </row>
        <row r="17816">
          <cell r="B17816">
            <v>160.76111111111823</v>
          </cell>
        </row>
        <row r="17817">
          <cell r="B17817">
            <v>160.7680555555562</v>
          </cell>
        </row>
        <row r="17818">
          <cell r="B17818">
            <v>160.77500000000873</v>
          </cell>
        </row>
        <row r="17819">
          <cell r="B17819">
            <v>160.78194444444671</v>
          </cell>
        </row>
        <row r="17820">
          <cell r="B17820">
            <v>160.78888888889924</v>
          </cell>
        </row>
        <row r="17821">
          <cell r="B17821">
            <v>160.79583333333721</v>
          </cell>
        </row>
        <row r="17822">
          <cell r="B17822">
            <v>160.80277777778974</v>
          </cell>
        </row>
        <row r="17823">
          <cell r="B17823">
            <v>160.80972222222772</v>
          </cell>
        </row>
        <row r="17824">
          <cell r="B17824">
            <v>160.8166666666657</v>
          </cell>
        </row>
        <row r="17825">
          <cell r="B17825">
            <v>160.82361111111823</v>
          </cell>
        </row>
        <row r="17826">
          <cell r="B17826">
            <v>160.8305555555562</v>
          </cell>
        </row>
        <row r="17827">
          <cell r="B17827">
            <v>160.83750000000873</v>
          </cell>
        </row>
        <row r="17828">
          <cell r="B17828">
            <v>160.84444444444671</v>
          </cell>
        </row>
        <row r="17829">
          <cell r="B17829">
            <v>160.85138888889924</v>
          </cell>
        </row>
        <row r="17830">
          <cell r="B17830">
            <v>160.85833333333721</v>
          </cell>
        </row>
        <row r="17831">
          <cell r="B17831">
            <v>160.86527777778974</v>
          </cell>
        </row>
        <row r="17832">
          <cell r="B17832">
            <v>160.87222222222772</v>
          </cell>
        </row>
        <row r="17833">
          <cell r="B17833">
            <v>160.8791666666657</v>
          </cell>
        </row>
        <row r="17834">
          <cell r="B17834">
            <v>160.88611111111823</v>
          </cell>
        </row>
        <row r="17835">
          <cell r="B17835">
            <v>160.8930555555562</v>
          </cell>
        </row>
        <row r="17836">
          <cell r="B17836">
            <v>160.90000000000873</v>
          </cell>
        </row>
        <row r="17837">
          <cell r="B17837">
            <v>160.90694444444671</v>
          </cell>
        </row>
        <row r="17838">
          <cell r="B17838">
            <v>160.91388888889924</v>
          </cell>
        </row>
        <row r="17839">
          <cell r="B17839">
            <v>160.92083333333721</v>
          </cell>
        </row>
        <row r="17840">
          <cell r="B17840">
            <v>160.92777777778974</v>
          </cell>
        </row>
        <row r="17841">
          <cell r="B17841">
            <v>160.93472222222772</v>
          </cell>
        </row>
        <row r="17842">
          <cell r="B17842">
            <v>160.9416666666657</v>
          </cell>
        </row>
        <row r="17843">
          <cell r="B17843">
            <v>160.94861111111823</v>
          </cell>
        </row>
        <row r="17844">
          <cell r="B17844">
            <v>160.9555555555562</v>
          </cell>
        </row>
        <row r="17845">
          <cell r="B17845">
            <v>160.96250000000873</v>
          </cell>
        </row>
        <row r="17846">
          <cell r="B17846">
            <v>160.96944444444671</v>
          </cell>
        </row>
        <row r="17847">
          <cell r="B17847">
            <v>160.97638888889924</v>
          </cell>
        </row>
        <row r="17848">
          <cell r="B17848">
            <v>160.98333333333721</v>
          </cell>
        </row>
        <row r="17849">
          <cell r="B17849">
            <v>160.99027777778974</v>
          </cell>
        </row>
        <row r="17850">
          <cell r="B17850">
            <v>160.99722222222772</v>
          </cell>
        </row>
        <row r="17851">
          <cell r="B17851">
            <v>161.0041666666657</v>
          </cell>
        </row>
        <row r="17852">
          <cell r="B17852">
            <v>161.01111111111823</v>
          </cell>
        </row>
        <row r="17853">
          <cell r="B17853">
            <v>161.0180555555562</v>
          </cell>
        </row>
        <row r="17854">
          <cell r="B17854">
            <v>161.02500000000873</v>
          </cell>
        </row>
        <row r="17855">
          <cell r="B17855">
            <v>161.03194444444671</v>
          </cell>
        </row>
        <row r="17856">
          <cell r="B17856">
            <v>161.03888888889924</v>
          </cell>
        </row>
        <row r="17857">
          <cell r="B17857">
            <v>161.04583333333721</v>
          </cell>
        </row>
        <row r="17858">
          <cell r="B17858">
            <v>161.05277777778974</v>
          </cell>
        </row>
        <row r="17859">
          <cell r="B17859">
            <v>161.05972222222772</v>
          </cell>
        </row>
        <row r="17860">
          <cell r="B17860">
            <v>161.0666666666657</v>
          </cell>
        </row>
        <row r="17861">
          <cell r="B17861">
            <v>161.07361111111823</v>
          </cell>
        </row>
        <row r="17862">
          <cell r="B17862">
            <v>161.0805555555562</v>
          </cell>
        </row>
        <row r="17863">
          <cell r="B17863">
            <v>161.08750000000873</v>
          </cell>
        </row>
        <row r="17864">
          <cell r="B17864">
            <v>161.09444444444671</v>
          </cell>
        </row>
        <row r="17865">
          <cell r="B17865">
            <v>161.10138888889924</v>
          </cell>
        </row>
        <row r="17866">
          <cell r="B17866">
            <v>161.10833333333721</v>
          </cell>
        </row>
        <row r="17867">
          <cell r="B17867">
            <v>161.11527777778974</v>
          </cell>
        </row>
        <row r="17868">
          <cell r="B17868">
            <v>161.12222222222772</v>
          </cell>
        </row>
        <row r="17869">
          <cell r="B17869">
            <v>161.1291666666657</v>
          </cell>
        </row>
        <row r="17870">
          <cell r="B17870">
            <v>161.13611111111823</v>
          </cell>
        </row>
        <row r="17871">
          <cell r="B17871">
            <v>161.1430555555562</v>
          </cell>
        </row>
        <row r="17872">
          <cell r="B17872">
            <v>161.15000000000873</v>
          </cell>
        </row>
        <row r="17873">
          <cell r="B17873">
            <v>161.15694444444671</v>
          </cell>
        </row>
        <row r="17874">
          <cell r="B17874">
            <v>161.16388888889924</v>
          </cell>
        </row>
        <row r="17875">
          <cell r="B17875">
            <v>161.17083333333721</v>
          </cell>
        </row>
        <row r="17876">
          <cell r="B17876">
            <v>161.17777777778974</v>
          </cell>
        </row>
        <row r="17877">
          <cell r="B17877">
            <v>161.18472222222772</v>
          </cell>
        </row>
        <row r="17878">
          <cell r="B17878">
            <v>161.1916666666657</v>
          </cell>
        </row>
        <row r="17879">
          <cell r="B17879">
            <v>161.19861111111823</v>
          </cell>
        </row>
        <row r="17880">
          <cell r="B17880">
            <v>161.2055555555562</v>
          </cell>
        </row>
        <row r="17881">
          <cell r="B17881">
            <v>161.21250000000873</v>
          </cell>
        </row>
        <row r="17882">
          <cell r="B17882">
            <v>161.21944444444671</v>
          </cell>
        </row>
        <row r="17883">
          <cell r="B17883">
            <v>161.22638888889924</v>
          </cell>
        </row>
        <row r="17884">
          <cell r="B17884">
            <v>161.23333333333721</v>
          </cell>
        </row>
        <row r="17885">
          <cell r="B17885">
            <v>161.24027777778974</v>
          </cell>
        </row>
        <row r="17886">
          <cell r="B17886">
            <v>161.24722222222772</v>
          </cell>
        </row>
        <row r="17887">
          <cell r="B17887">
            <v>161.2541666666657</v>
          </cell>
        </row>
        <row r="17888">
          <cell r="B17888">
            <v>161.26111111111823</v>
          </cell>
        </row>
        <row r="17889">
          <cell r="B17889">
            <v>161.2680555555562</v>
          </cell>
        </row>
        <row r="17890">
          <cell r="B17890">
            <v>161.27500000000873</v>
          </cell>
        </row>
        <row r="17891">
          <cell r="B17891">
            <v>161.28194444444671</v>
          </cell>
        </row>
        <row r="17892">
          <cell r="B17892">
            <v>161.28888888889924</v>
          </cell>
        </row>
        <row r="17893">
          <cell r="B17893">
            <v>161.29583333333721</v>
          </cell>
        </row>
        <row r="17894">
          <cell r="B17894">
            <v>161.30277777778974</v>
          </cell>
        </row>
        <row r="17895">
          <cell r="B17895">
            <v>161.30972222222772</v>
          </cell>
        </row>
        <row r="17896">
          <cell r="B17896">
            <v>161.3166666666657</v>
          </cell>
        </row>
        <row r="17897">
          <cell r="B17897">
            <v>161.32361111111823</v>
          </cell>
        </row>
        <row r="17898">
          <cell r="B17898">
            <v>161.3305555555562</v>
          </cell>
        </row>
        <row r="17899">
          <cell r="B17899">
            <v>161.33750000000873</v>
          </cell>
        </row>
        <row r="17900">
          <cell r="B17900">
            <v>161.34444444444671</v>
          </cell>
        </row>
        <row r="17901">
          <cell r="B17901">
            <v>161.35138888889924</v>
          </cell>
        </row>
        <row r="17902">
          <cell r="B17902">
            <v>161.35833333333721</v>
          </cell>
        </row>
        <row r="17903">
          <cell r="B17903">
            <v>161.36527777778974</v>
          </cell>
        </row>
        <row r="17904">
          <cell r="B17904">
            <v>161.37222222222772</v>
          </cell>
        </row>
        <row r="17905">
          <cell r="B17905">
            <v>161.3791666666657</v>
          </cell>
        </row>
        <row r="17906">
          <cell r="B17906">
            <v>161.38611111111823</v>
          </cell>
        </row>
        <row r="17907">
          <cell r="B17907">
            <v>161.3930555555562</v>
          </cell>
        </row>
        <row r="17908">
          <cell r="B17908">
            <v>161.40000000000873</v>
          </cell>
        </row>
        <row r="17909">
          <cell r="B17909">
            <v>161.40694444444671</v>
          </cell>
        </row>
        <row r="17910">
          <cell r="B17910">
            <v>161.41388888889924</v>
          </cell>
        </row>
        <row r="17911">
          <cell r="B17911">
            <v>161.42083333333721</v>
          </cell>
        </row>
        <row r="17912">
          <cell r="B17912">
            <v>161.42777777778974</v>
          </cell>
        </row>
        <row r="17913">
          <cell r="B17913">
            <v>161.43472222222772</v>
          </cell>
        </row>
        <row r="17914">
          <cell r="B17914">
            <v>161.4416666666657</v>
          </cell>
        </row>
        <row r="17915">
          <cell r="B17915">
            <v>161.44861111111823</v>
          </cell>
        </row>
        <row r="17916">
          <cell r="B17916">
            <v>161.4555555555562</v>
          </cell>
        </row>
        <row r="17917">
          <cell r="B17917">
            <v>161.46250000000873</v>
          </cell>
        </row>
        <row r="17918">
          <cell r="B17918">
            <v>161.46944444444671</v>
          </cell>
        </row>
        <row r="17919">
          <cell r="B17919">
            <v>161.47638888889924</v>
          </cell>
        </row>
        <row r="17920">
          <cell r="B17920">
            <v>161.48333333333721</v>
          </cell>
        </row>
        <row r="17921">
          <cell r="B17921">
            <v>161.49027777778974</v>
          </cell>
        </row>
        <row r="17922">
          <cell r="B17922">
            <v>161.49722222222772</v>
          </cell>
        </row>
        <row r="17923">
          <cell r="B17923">
            <v>161.5041666666657</v>
          </cell>
        </row>
        <row r="17924">
          <cell r="B17924">
            <v>161.51111111111823</v>
          </cell>
        </row>
        <row r="17925">
          <cell r="B17925">
            <v>161.5180555555562</v>
          </cell>
        </row>
        <row r="17926">
          <cell r="B17926">
            <v>161.52500000000873</v>
          </cell>
        </row>
        <row r="17927">
          <cell r="B17927">
            <v>161.53194444444671</v>
          </cell>
        </row>
        <row r="17928">
          <cell r="B17928">
            <v>161.53888888889924</v>
          </cell>
        </row>
        <row r="17929">
          <cell r="B17929">
            <v>161.54583333333721</v>
          </cell>
        </row>
        <row r="17930">
          <cell r="B17930">
            <v>161.55277777778974</v>
          </cell>
        </row>
        <row r="17931">
          <cell r="B17931">
            <v>161.55972222222772</v>
          </cell>
        </row>
        <row r="17932">
          <cell r="B17932">
            <v>161.5666666666657</v>
          </cell>
        </row>
        <row r="17933">
          <cell r="B17933">
            <v>161.57361111111823</v>
          </cell>
        </row>
        <row r="17934">
          <cell r="B17934">
            <v>161.5805555555562</v>
          </cell>
        </row>
        <row r="17935">
          <cell r="B17935">
            <v>161.58750000000873</v>
          </cell>
        </row>
        <row r="17936">
          <cell r="B17936">
            <v>161.59444444444671</v>
          </cell>
        </row>
        <row r="17937">
          <cell r="B17937">
            <v>161.60138888889924</v>
          </cell>
        </row>
        <row r="17938">
          <cell r="B17938">
            <v>161.60833333333721</v>
          </cell>
        </row>
        <row r="17939">
          <cell r="B17939">
            <v>161.61527777778974</v>
          </cell>
        </row>
        <row r="17940">
          <cell r="B17940">
            <v>161.62222222222772</v>
          </cell>
        </row>
        <row r="17941">
          <cell r="B17941">
            <v>161.6291666666657</v>
          </cell>
        </row>
        <row r="17942">
          <cell r="B17942">
            <v>161.63611111111823</v>
          </cell>
        </row>
        <row r="17943">
          <cell r="B17943">
            <v>161.6430555555562</v>
          </cell>
        </row>
        <row r="17944">
          <cell r="B17944">
            <v>161.65000000000873</v>
          </cell>
        </row>
        <row r="17945">
          <cell r="B17945">
            <v>161.65694444444671</v>
          </cell>
        </row>
        <row r="17946">
          <cell r="B17946">
            <v>161.66388888889924</v>
          </cell>
        </row>
        <row r="17947">
          <cell r="B17947">
            <v>161.67083333333721</v>
          </cell>
        </row>
        <row r="17948">
          <cell r="B17948">
            <v>161.67777777778974</v>
          </cell>
        </row>
        <row r="17949">
          <cell r="B17949">
            <v>161.68472222222772</v>
          </cell>
        </row>
        <row r="17950">
          <cell r="B17950">
            <v>161.6916666666657</v>
          </cell>
        </row>
        <row r="17951">
          <cell r="B17951">
            <v>161.69861111111823</v>
          </cell>
        </row>
        <row r="17952">
          <cell r="B17952">
            <v>161.7055555555562</v>
          </cell>
        </row>
        <row r="17953">
          <cell r="B17953">
            <v>161.71250000000873</v>
          </cell>
        </row>
        <row r="17954">
          <cell r="B17954">
            <v>161.71944444444671</v>
          </cell>
        </row>
        <row r="17955">
          <cell r="B17955">
            <v>161.72638888889924</v>
          </cell>
        </row>
        <row r="17956">
          <cell r="B17956">
            <v>161.73333333333721</v>
          </cell>
        </row>
        <row r="17957">
          <cell r="B17957">
            <v>161.74027777778974</v>
          </cell>
        </row>
        <row r="17958">
          <cell r="B17958">
            <v>161.74722222222772</v>
          </cell>
        </row>
        <row r="17959">
          <cell r="B17959">
            <v>161.7541666666657</v>
          </cell>
        </row>
        <row r="17960">
          <cell r="B17960">
            <v>161.76111111111823</v>
          </cell>
        </row>
        <row r="17961">
          <cell r="B17961">
            <v>161.7680555555562</v>
          </cell>
        </row>
        <row r="17962">
          <cell r="B17962">
            <v>161.77500000000873</v>
          </cell>
        </row>
        <row r="17963">
          <cell r="B17963">
            <v>161.78194444444671</v>
          </cell>
        </row>
        <row r="17964">
          <cell r="B17964">
            <v>161.78888888889924</v>
          </cell>
        </row>
        <row r="17965">
          <cell r="B17965">
            <v>161.79583333333721</v>
          </cell>
        </row>
        <row r="17966">
          <cell r="B17966">
            <v>161.80277777778974</v>
          </cell>
        </row>
        <row r="17967">
          <cell r="B17967">
            <v>161.80972222222772</v>
          </cell>
        </row>
        <row r="17968">
          <cell r="B17968">
            <v>161.8166666666657</v>
          </cell>
        </row>
        <row r="17969">
          <cell r="B17969">
            <v>161.82361111111823</v>
          </cell>
        </row>
        <row r="17970">
          <cell r="B17970">
            <v>161.8305555555562</v>
          </cell>
        </row>
        <row r="17971">
          <cell r="B17971">
            <v>161.83750000000873</v>
          </cell>
        </row>
        <row r="17972">
          <cell r="B17972">
            <v>161.84444444444671</v>
          </cell>
        </row>
        <row r="17973">
          <cell r="B17973">
            <v>161.85138888889924</v>
          </cell>
        </row>
        <row r="17974">
          <cell r="B17974">
            <v>161.85833333333721</v>
          </cell>
        </row>
        <row r="17975">
          <cell r="B17975">
            <v>161.86527777778974</v>
          </cell>
        </row>
        <row r="17976">
          <cell r="B17976">
            <v>161.87222222222772</v>
          </cell>
        </row>
        <row r="17977">
          <cell r="B17977">
            <v>161.8791666666657</v>
          </cell>
        </row>
        <row r="17978">
          <cell r="B17978">
            <v>161.88611111111823</v>
          </cell>
        </row>
        <row r="17979">
          <cell r="B17979">
            <v>161.8930555555562</v>
          </cell>
        </row>
        <row r="17980">
          <cell r="B17980">
            <v>161.90000000000873</v>
          </cell>
        </row>
        <row r="17981">
          <cell r="B17981">
            <v>161.90694444444671</v>
          </cell>
        </row>
        <row r="17982">
          <cell r="B17982">
            <v>161.91388888889924</v>
          </cell>
        </row>
        <row r="17983">
          <cell r="B17983">
            <v>161.92083333333721</v>
          </cell>
        </row>
        <row r="17984">
          <cell r="B17984">
            <v>161.92777777778974</v>
          </cell>
        </row>
        <row r="17985">
          <cell r="B17985">
            <v>161.93472222222772</v>
          </cell>
        </row>
        <row r="17986">
          <cell r="B17986">
            <v>161.9416666666657</v>
          </cell>
        </row>
        <row r="17987">
          <cell r="B17987">
            <v>161.94861111111823</v>
          </cell>
        </row>
        <row r="17988">
          <cell r="B17988">
            <v>161.9555555555562</v>
          </cell>
        </row>
        <row r="17989">
          <cell r="B17989">
            <v>161.96250000000873</v>
          </cell>
        </row>
        <row r="17990">
          <cell r="B17990">
            <v>161.96944444444671</v>
          </cell>
        </row>
        <row r="17991">
          <cell r="B17991">
            <v>161.97638888889924</v>
          </cell>
        </row>
        <row r="17992">
          <cell r="B17992">
            <v>161.98333333333721</v>
          </cell>
        </row>
        <row r="17993">
          <cell r="B17993">
            <v>161.99027777778974</v>
          </cell>
        </row>
        <row r="17994">
          <cell r="B17994">
            <v>161.99722222222772</v>
          </cell>
        </row>
        <row r="17995">
          <cell r="B17995">
            <v>162.0041666666657</v>
          </cell>
        </row>
        <row r="17996">
          <cell r="B17996">
            <v>162.01111111111823</v>
          </cell>
        </row>
        <row r="17997">
          <cell r="B17997">
            <v>162.0180555555562</v>
          </cell>
        </row>
        <row r="17998">
          <cell r="B17998">
            <v>162.02500000000873</v>
          </cell>
        </row>
        <row r="17999">
          <cell r="B17999">
            <v>162.03194444444671</v>
          </cell>
        </row>
        <row r="18000">
          <cell r="B18000">
            <v>162.03888888889924</v>
          </cell>
        </row>
        <row r="18001">
          <cell r="B18001">
            <v>162.04583333333721</v>
          </cell>
        </row>
        <row r="18002">
          <cell r="B18002">
            <v>162.05277777778974</v>
          </cell>
        </row>
        <row r="18003">
          <cell r="B18003">
            <v>162.05972222222772</v>
          </cell>
        </row>
        <row r="18004">
          <cell r="B18004">
            <v>162.0666666666657</v>
          </cell>
        </row>
        <row r="18005">
          <cell r="B18005">
            <v>162.07361111111823</v>
          </cell>
        </row>
        <row r="18006">
          <cell r="B18006">
            <v>162.0805555555562</v>
          </cell>
        </row>
        <row r="18007">
          <cell r="B18007">
            <v>162.08750000000873</v>
          </cell>
        </row>
        <row r="18008">
          <cell r="B18008">
            <v>162.09444444444671</v>
          </cell>
        </row>
        <row r="18009">
          <cell r="B18009">
            <v>162.10138888889924</v>
          </cell>
        </row>
        <row r="18010">
          <cell r="B18010">
            <v>162.10833333333721</v>
          </cell>
        </row>
        <row r="18011">
          <cell r="B18011">
            <v>162.11527777778974</v>
          </cell>
        </row>
        <row r="18012">
          <cell r="B18012">
            <v>162.12222222222772</v>
          </cell>
        </row>
        <row r="18013">
          <cell r="B18013">
            <v>162.1291666666657</v>
          </cell>
        </row>
        <row r="18014">
          <cell r="B18014">
            <v>162.13611111111823</v>
          </cell>
        </row>
        <row r="18015">
          <cell r="B18015">
            <v>162.1430555555562</v>
          </cell>
        </row>
        <row r="18016">
          <cell r="B18016">
            <v>162.15000000000873</v>
          </cell>
        </row>
        <row r="18017">
          <cell r="B18017">
            <v>162.15694444444671</v>
          </cell>
        </row>
        <row r="18018">
          <cell r="B18018">
            <v>162.16388888889924</v>
          </cell>
        </row>
        <row r="18019">
          <cell r="B18019">
            <v>162.17083333333721</v>
          </cell>
        </row>
        <row r="18020">
          <cell r="B18020">
            <v>162.17777777778974</v>
          </cell>
        </row>
        <row r="18021">
          <cell r="B18021">
            <v>162.18472222222772</v>
          </cell>
        </row>
        <row r="18022">
          <cell r="B18022">
            <v>162.1916666666657</v>
          </cell>
        </row>
        <row r="18023">
          <cell r="B18023">
            <v>162.19861111111823</v>
          </cell>
        </row>
        <row r="18024">
          <cell r="B18024">
            <v>162.2055555555562</v>
          </cell>
        </row>
        <row r="18025">
          <cell r="B18025">
            <v>162.21250000000873</v>
          </cell>
        </row>
        <row r="18026">
          <cell r="B18026">
            <v>162.21944444444671</v>
          </cell>
        </row>
        <row r="18027">
          <cell r="B18027">
            <v>162.22638888889924</v>
          </cell>
        </row>
        <row r="18028">
          <cell r="B18028">
            <v>162.23333333333721</v>
          </cell>
        </row>
        <row r="18029">
          <cell r="B18029">
            <v>162.24027777778974</v>
          </cell>
        </row>
        <row r="18030">
          <cell r="B18030">
            <v>162.24722222222772</v>
          </cell>
        </row>
        <row r="18031">
          <cell r="B18031">
            <v>162.2541666666657</v>
          </cell>
        </row>
        <row r="18032">
          <cell r="B18032">
            <v>162.26111111111823</v>
          </cell>
        </row>
        <row r="18033">
          <cell r="B18033">
            <v>162.2680555555562</v>
          </cell>
        </row>
        <row r="18034">
          <cell r="B18034">
            <v>162.27500000000873</v>
          </cell>
        </row>
        <row r="18035">
          <cell r="B18035">
            <v>162.28194444444671</v>
          </cell>
        </row>
        <row r="18036">
          <cell r="B18036">
            <v>162.28888888889924</v>
          </cell>
        </row>
        <row r="18037">
          <cell r="B18037">
            <v>162.29583333333721</v>
          </cell>
        </row>
        <row r="18038">
          <cell r="B18038">
            <v>162.30277777778974</v>
          </cell>
        </row>
        <row r="18039">
          <cell r="B18039">
            <v>162.30972222222772</v>
          </cell>
        </row>
        <row r="18040">
          <cell r="B18040">
            <v>162.3166666666657</v>
          </cell>
        </row>
        <row r="18041">
          <cell r="B18041">
            <v>162.32361111111823</v>
          </cell>
        </row>
        <row r="18042">
          <cell r="B18042">
            <v>162.3305555555562</v>
          </cell>
        </row>
        <row r="18043">
          <cell r="B18043">
            <v>162.33750000000873</v>
          </cell>
        </row>
        <row r="18044">
          <cell r="B18044">
            <v>162.34444444444671</v>
          </cell>
        </row>
        <row r="18045">
          <cell r="B18045">
            <v>162.35138888889924</v>
          </cell>
        </row>
        <row r="18046">
          <cell r="B18046">
            <v>162.35833333333721</v>
          </cell>
        </row>
        <row r="18047">
          <cell r="B18047">
            <v>162.36527777778974</v>
          </cell>
        </row>
        <row r="18048">
          <cell r="B18048">
            <v>162.37222222222772</v>
          </cell>
        </row>
        <row r="18049">
          <cell r="B18049">
            <v>162.3791666666657</v>
          </cell>
        </row>
        <row r="18050">
          <cell r="B18050">
            <v>162.38611111111823</v>
          </cell>
        </row>
        <row r="18051">
          <cell r="B18051">
            <v>162.3930555555562</v>
          </cell>
        </row>
        <row r="18052">
          <cell r="B18052">
            <v>162.40000000000873</v>
          </cell>
        </row>
        <row r="18053">
          <cell r="B18053">
            <v>162.40694444444671</v>
          </cell>
        </row>
        <row r="18054">
          <cell r="B18054">
            <v>162.41388888889924</v>
          </cell>
        </row>
        <row r="18055">
          <cell r="B18055">
            <v>162.42083333333721</v>
          </cell>
        </row>
        <row r="18056">
          <cell r="B18056">
            <v>162.42777777778974</v>
          </cell>
        </row>
        <row r="18057">
          <cell r="B18057">
            <v>162.43472222222772</v>
          </cell>
        </row>
        <row r="18058">
          <cell r="B18058">
            <v>162.4416666666657</v>
          </cell>
        </row>
        <row r="18059">
          <cell r="B18059">
            <v>162.44861111111823</v>
          </cell>
        </row>
        <row r="18060">
          <cell r="B18060">
            <v>162.4555555555562</v>
          </cell>
        </row>
        <row r="18061">
          <cell r="B18061">
            <v>162.46250000000873</v>
          </cell>
        </row>
        <row r="18062">
          <cell r="B18062">
            <v>162.46944444444671</v>
          </cell>
        </row>
        <row r="18063">
          <cell r="B18063">
            <v>162.47638888889924</v>
          </cell>
        </row>
        <row r="18064">
          <cell r="B18064">
            <v>162.48333333333721</v>
          </cell>
        </row>
        <row r="18065">
          <cell r="B18065">
            <v>162.49027777778974</v>
          </cell>
        </row>
        <row r="18066">
          <cell r="B18066">
            <v>162.49722222222772</v>
          </cell>
        </row>
        <row r="18067">
          <cell r="B18067">
            <v>162.5041666666657</v>
          </cell>
        </row>
        <row r="18068">
          <cell r="B18068">
            <v>162.51111111111823</v>
          </cell>
        </row>
        <row r="18069">
          <cell r="B18069">
            <v>162.5180555555562</v>
          </cell>
        </row>
        <row r="18070">
          <cell r="B18070">
            <v>162.52500000000873</v>
          </cell>
        </row>
        <row r="18071">
          <cell r="B18071">
            <v>162.53194444444671</v>
          </cell>
        </row>
        <row r="18072">
          <cell r="B18072">
            <v>162.53888888889924</v>
          </cell>
        </row>
        <row r="18073">
          <cell r="B18073">
            <v>162.54583333333721</v>
          </cell>
        </row>
        <row r="18074">
          <cell r="B18074">
            <v>162.55277777778974</v>
          </cell>
        </row>
        <row r="18075">
          <cell r="B18075">
            <v>162.55972222222772</v>
          </cell>
        </row>
        <row r="18076">
          <cell r="B18076">
            <v>162.5666666666657</v>
          </cell>
        </row>
        <row r="18077">
          <cell r="B18077">
            <v>162.57361111111823</v>
          </cell>
        </row>
        <row r="18078">
          <cell r="B18078">
            <v>162.5805555555562</v>
          </cell>
        </row>
        <row r="18079">
          <cell r="B18079">
            <v>162.58750000000873</v>
          </cell>
        </row>
        <row r="18080">
          <cell r="B18080">
            <v>162.59444444444671</v>
          </cell>
        </row>
        <row r="18081">
          <cell r="B18081">
            <v>162.60138888889924</v>
          </cell>
        </row>
        <row r="18082">
          <cell r="B18082">
            <v>162.60833333333721</v>
          </cell>
        </row>
        <row r="18083">
          <cell r="B18083">
            <v>162.61527777778974</v>
          </cell>
        </row>
        <row r="18084">
          <cell r="B18084">
            <v>162.62222222222772</v>
          </cell>
        </row>
        <row r="18085">
          <cell r="B18085">
            <v>162.6291666666657</v>
          </cell>
        </row>
        <row r="18086">
          <cell r="B18086">
            <v>162.63611111111823</v>
          </cell>
        </row>
        <row r="18087">
          <cell r="B18087">
            <v>162.6430555555562</v>
          </cell>
        </row>
        <row r="18088">
          <cell r="B18088">
            <v>162.65000000000873</v>
          </cell>
        </row>
        <row r="18089">
          <cell r="B18089">
            <v>162.65694444444671</v>
          </cell>
        </row>
        <row r="18090">
          <cell r="B18090">
            <v>162.66388888889924</v>
          </cell>
        </row>
        <row r="18091">
          <cell r="B18091">
            <v>162.67083333333721</v>
          </cell>
        </row>
        <row r="18092">
          <cell r="B18092">
            <v>162.67777777778974</v>
          </cell>
        </row>
        <row r="18093">
          <cell r="B18093">
            <v>162.68472222222772</v>
          </cell>
        </row>
        <row r="18094">
          <cell r="B18094">
            <v>162.6916666666657</v>
          </cell>
        </row>
        <row r="18095">
          <cell r="B18095">
            <v>162.69861111111823</v>
          </cell>
        </row>
        <row r="18096">
          <cell r="B18096">
            <v>162.7055555555562</v>
          </cell>
        </row>
        <row r="18097">
          <cell r="B18097">
            <v>162.71250000000873</v>
          </cell>
        </row>
        <row r="18098">
          <cell r="B18098">
            <v>162.71944444444671</v>
          </cell>
        </row>
        <row r="18099">
          <cell r="B18099">
            <v>162.72638888889924</v>
          </cell>
        </row>
        <row r="18100">
          <cell r="B18100">
            <v>162.73333333333721</v>
          </cell>
        </row>
        <row r="18101">
          <cell r="B18101">
            <v>162.74027777778974</v>
          </cell>
        </row>
        <row r="18102">
          <cell r="B18102">
            <v>162.74722222222772</v>
          </cell>
        </row>
        <row r="18103">
          <cell r="B18103">
            <v>162.7541666666657</v>
          </cell>
        </row>
        <row r="18104">
          <cell r="B18104">
            <v>162.76111111111823</v>
          </cell>
        </row>
        <row r="18105">
          <cell r="B18105">
            <v>162.7680555555562</v>
          </cell>
        </row>
        <row r="18106">
          <cell r="B18106">
            <v>162.77500000000873</v>
          </cell>
        </row>
        <row r="18107">
          <cell r="B18107">
            <v>162.78194444444671</v>
          </cell>
        </row>
        <row r="18108">
          <cell r="B18108">
            <v>162.78888888889924</v>
          </cell>
        </row>
        <row r="18109">
          <cell r="B18109">
            <v>162.79583333333721</v>
          </cell>
        </row>
        <row r="18110">
          <cell r="B18110">
            <v>162.80277777778974</v>
          </cell>
        </row>
        <row r="18111">
          <cell r="B18111">
            <v>162.80972222222772</v>
          </cell>
        </row>
        <row r="18112">
          <cell r="B18112">
            <v>162.8166666666657</v>
          </cell>
        </row>
        <row r="18113">
          <cell r="B18113">
            <v>162.82361111111823</v>
          </cell>
        </row>
        <row r="18114">
          <cell r="B18114">
            <v>162.8305555555562</v>
          </cell>
        </row>
        <row r="18115">
          <cell r="B18115">
            <v>162.83750000000873</v>
          </cell>
        </row>
        <row r="18116">
          <cell r="B18116">
            <v>162.84444444444671</v>
          </cell>
        </row>
        <row r="18117">
          <cell r="B18117">
            <v>162.85138888889924</v>
          </cell>
        </row>
        <row r="18118">
          <cell r="B18118">
            <v>162.85833333333721</v>
          </cell>
        </row>
        <row r="18119">
          <cell r="B18119">
            <v>162.86527777778974</v>
          </cell>
        </row>
        <row r="18120">
          <cell r="B18120">
            <v>162.87222222222772</v>
          </cell>
        </row>
        <row r="18121">
          <cell r="B18121">
            <v>162.8791666666657</v>
          </cell>
        </row>
        <row r="18122">
          <cell r="B18122">
            <v>162.88611111111823</v>
          </cell>
        </row>
        <row r="18123">
          <cell r="B18123">
            <v>162.8930555555562</v>
          </cell>
        </row>
        <row r="18124">
          <cell r="B18124">
            <v>162.90000000000873</v>
          </cell>
        </row>
        <row r="18125">
          <cell r="B18125">
            <v>162.90694444444671</v>
          </cell>
        </row>
        <row r="18126">
          <cell r="B18126">
            <v>162.91388888889924</v>
          </cell>
        </row>
        <row r="18127">
          <cell r="B18127">
            <v>162.92083333333721</v>
          </cell>
        </row>
        <row r="18128">
          <cell r="B18128">
            <v>162.92777777778974</v>
          </cell>
        </row>
        <row r="18129">
          <cell r="B18129">
            <v>162.93472222222772</v>
          </cell>
        </row>
        <row r="18130">
          <cell r="B18130">
            <v>162.9416666666657</v>
          </cell>
        </row>
        <row r="18131">
          <cell r="B18131">
            <v>162.94861111111823</v>
          </cell>
        </row>
        <row r="18132">
          <cell r="B18132">
            <v>162.9555555555562</v>
          </cell>
        </row>
        <row r="18133">
          <cell r="B18133">
            <v>162.96250000000873</v>
          </cell>
        </row>
        <row r="18134">
          <cell r="B18134">
            <v>162.96944444444671</v>
          </cell>
        </row>
        <row r="18135">
          <cell r="B18135">
            <v>162.97638888889924</v>
          </cell>
        </row>
        <row r="18136">
          <cell r="B18136">
            <v>162.98333333333721</v>
          </cell>
        </row>
        <row r="18137">
          <cell r="B18137">
            <v>162.99027777778974</v>
          </cell>
        </row>
        <row r="18138">
          <cell r="B18138">
            <v>162.99722222222772</v>
          </cell>
        </row>
        <row r="18139">
          <cell r="B18139">
            <v>163.0041666666657</v>
          </cell>
        </row>
        <row r="18140">
          <cell r="B18140">
            <v>163.01111111111823</v>
          </cell>
        </row>
        <row r="18141">
          <cell r="B18141">
            <v>163.0180555555562</v>
          </cell>
        </row>
        <row r="18142">
          <cell r="B18142">
            <v>163.02500000000873</v>
          </cell>
        </row>
        <row r="18143">
          <cell r="B18143">
            <v>163.03194444444671</v>
          </cell>
        </row>
        <row r="18144">
          <cell r="B18144">
            <v>163.03888888889924</v>
          </cell>
        </row>
        <row r="18145">
          <cell r="B18145">
            <v>163.04583333333721</v>
          </cell>
        </row>
        <row r="18146">
          <cell r="B18146">
            <v>163.05277777778974</v>
          </cell>
        </row>
        <row r="18147">
          <cell r="B18147">
            <v>163.05972222222772</v>
          </cell>
        </row>
        <row r="18148">
          <cell r="B18148">
            <v>163.0666666666657</v>
          </cell>
        </row>
        <row r="18149">
          <cell r="B18149">
            <v>163.07361111111823</v>
          </cell>
        </row>
        <row r="18150">
          <cell r="B18150">
            <v>163.0805555555562</v>
          </cell>
        </row>
        <row r="18151">
          <cell r="B18151">
            <v>163.08750000000873</v>
          </cell>
        </row>
        <row r="18152">
          <cell r="B18152">
            <v>163.09444444444671</v>
          </cell>
        </row>
        <row r="18153">
          <cell r="B18153">
            <v>163.10138888889924</v>
          </cell>
        </row>
        <row r="18154">
          <cell r="B18154">
            <v>163.10833333333721</v>
          </cell>
        </row>
        <row r="18155">
          <cell r="B18155">
            <v>163.11527777778974</v>
          </cell>
        </row>
        <row r="18156">
          <cell r="B18156">
            <v>163.12222222222772</v>
          </cell>
        </row>
        <row r="18157">
          <cell r="B18157">
            <v>163.1291666666657</v>
          </cell>
        </row>
        <row r="18158">
          <cell r="B18158">
            <v>163.13611111111823</v>
          </cell>
        </row>
        <row r="18159">
          <cell r="B18159">
            <v>163.1430555555562</v>
          </cell>
        </row>
        <row r="18160">
          <cell r="B18160">
            <v>163.15000000000873</v>
          </cell>
        </row>
        <row r="18161">
          <cell r="B18161">
            <v>163.15694444444671</v>
          </cell>
        </row>
        <row r="18162">
          <cell r="B18162">
            <v>163.16388888889924</v>
          </cell>
        </row>
        <row r="18163">
          <cell r="B18163">
            <v>163.17083333333721</v>
          </cell>
        </row>
        <row r="18164">
          <cell r="B18164">
            <v>163.17777777778974</v>
          </cell>
        </row>
        <row r="18165">
          <cell r="B18165">
            <v>163.18472222222772</v>
          </cell>
        </row>
        <row r="18166">
          <cell r="B18166">
            <v>163.1916666666657</v>
          </cell>
        </row>
        <row r="18167">
          <cell r="B18167">
            <v>163.19861111111823</v>
          </cell>
        </row>
        <row r="18168">
          <cell r="B18168">
            <v>163.2055555555562</v>
          </cell>
        </row>
        <row r="18169">
          <cell r="B18169">
            <v>163.21250000000873</v>
          </cell>
        </row>
        <row r="18170">
          <cell r="B18170">
            <v>163.21944444444671</v>
          </cell>
        </row>
        <row r="18171">
          <cell r="B18171">
            <v>163.22638888889924</v>
          </cell>
        </row>
        <row r="18172">
          <cell r="B18172">
            <v>163.23333333333721</v>
          </cell>
        </row>
        <row r="18173">
          <cell r="B18173">
            <v>163.24027777778974</v>
          </cell>
        </row>
        <row r="18174">
          <cell r="B18174">
            <v>163.24722222222772</v>
          </cell>
        </row>
        <row r="18175">
          <cell r="B18175">
            <v>163.2541666666657</v>
          </cell>
        </row>
        <row r="18176">
          <cell r="B18176">
            <v>163.26111111111823</v>
          </cell>
        </row>
        <row r="18177">
          <cell r="B18177">
            <v>163.2680555555562</v>
          </cell>
        </row>
        <row r="18178">
          <cell r="B18178">
            <v>163.27500000000873</v>
          </cell>
        </row>
        <row r="18179">
          <cell r="B18179">
            <v>163.28194444444671</v>
          </cell>
        </row>
        <row r="18180">
          <cell r="B18180">
            <v>163.28888888889924</v>
          </cell>
        </row>
        <row r="18181">
          <cell r="B18181">
            <v>163.29583333333721</v>
          </cell>
        </row>
        <row r="18182">
          <cell r="B18182">
            <v>163.30277777778974</v>
          </cell>
        </row>
        <row r="18183">
          <cell r="B18183">
            <v>163.30972222222772</v>
          </cell>
        </row>
        <row r="18184">
          <cell r="B18184">
            <v>163.3166666666657</v>
          </cell>
        </row>
        <row r="18185">
          <cell r="B18185">
            <v>163.32361111111823</v>
          </cell>
        </row>
        <row r="18186">
          <cell r="B18186">
            <v>163.3305555555562</v>
          </cell>
        </row>
        <row r="18187">
          <cell r="B18187">
            <v>163.33750000000873</v>
          </cell>
        </row>
        <row r="18188">
          <cell r="B18188">
            <v>163.34444444444671</v>
          </cell>
        </row>
        <row r="18189">
          <cell r="B18189">
            <v>163.35138888889924</v>
          </cell>
        </row>
        <row r="18190">
          <cell r="B18190">
            <v>163.35833333333721</v>
          </cell>
        </row>
        <row r="18191">
          <cell r="B18191">
            <v>163.36527777778974</v>
          </cell>
        </row>
        <row r="18192">
          <cell r="B18192">
            <v>163.37222222222772</v>
          </cell>
        </row>
        <row r="18193">
          <cell r="B18193">
            <v>163.3791666666657</v>
          </cell>
        </row>
        <row r="18194">
          <cell r="B18194">
            <v>163.38611111111823</v>
          </cell>
        </row>
        <row r="18195">
          <cell r="B18195">
            <v>163.3930555555562</v>
          </cell>
        </row>
        <row r="18196">
          <cell r="B18196">
            <v>163.40000000000873</v>
          </cell>
        </row>
        <row r="18197">
          <cell r="B18197">
            <v>163.40694444444671</v>
          </cell>
        </row>
        <row r="18198">
          <cell r="B18198">
            <v>163.41388888889924</v>
          </cell>
        </row>
        <row r="18199">
          <cell r="B18199">
            <v>163.42083333333721</v>
          </cell>
        </row>
        <row r="18200">
          <cell r="B18200">
            <v>163.42777777778974</v>
          </cell>
        </row>
        <row r="18201">
          <cell r="B18201">
            <v>163.43472222222772</v>
          </cell>
        </row>
        <row r="18202">
          <cell r="B18202">
            <v>163.4416666666657</v>
          </cell>
        </row>
        <row r="18203">
          <cell r="B18203">
            <v>163.44861111111823</v>
          </cell>
        </row>
        <row r="18204">
          <cell r="B18204">
            <v>163.4555555555562</v>
          </cell>
        </row>
        <row r="18205">
          <cell r="B18205">
            <v>163.46250000000873</v>
          </cell>
        </row>
        <row r="18206">
          <cell r="B18206">
            <v>163.46944444444671</v>
          </cell>
        </row>
        <row r="18207">
          <cell r="B18207">
            <v>163.47638888889924</v>
          </cell>
        </row>
        <row r="18208">
          <cell r="B18208">
            <v>163.48333333333721</v>
          </cell>
        </row>
        <row r="18209">
          <cell r="B18209">
            <v>163.49027777778974</v>
          </cell>
        </row>
        <row r="18210">
          <cell r="B18210">
            <v>163.49722222222772</v>
          </cell>
        </row>
        <row r="18211">
          <cell r="B18211">
            <v>163.5041666666657</v>
          </cell>
        </row>
        <row r="18212">
          <cell r="B18212">
            <v>163.51111111111823</v>
          </cell>
        </row>
        <row r="18213">
          <cell r="B18213">
            <v>163.5180555555562</v>
          </cell>
        </row>
        <row r="18214">
          <cell r="B18214">
            <v>163.52500000000873</v>
          </cell>
        </row>
        <row r="18215">
          <cell r="B18215">
            <v>163.53194444444671</v>
          </cell>
        </row>
        <row r="18216">
          <cell r="B18216">
            <v>163.53888888889924</v>
          </cell>
        </row>
        <row r="18217">
          <cell r="B18217">
            <v>163.54583333333721</v>
          </cell>
        </row>
        <row r="18218">
          <cell r="B18218">
            <v>163.55277777778974</v>
          </cell>
        </row>
        <row r="18219">
          <cell r="B18219">
            <v>163.55972222222772</v>
          </cell>
        </row>
        <row r="18220">
          <cell r="B18220">
            <v>163.5666666666657</v>
          </cell>
        </row>
        <row r="18221">
          <cell r="B18221">
            <v>163.57361111111823</v>
          </cell>
        </row>
        <row r="18222">
          <cell r="B18222">
            <v>163.5805555555562</v>
          </cell>
        </row>
        <row r="18223">
          <cell r="B18223">
            <v>163.58750000000873</v>
          </cell>
        </row>
        <row r="18224">
          <cell r="B18224">
            <v>163.59444444444671</v>
          </cell>
        </row>
        <row r="18225">
          <cell r="B18225">
            <v>163.60138888889924</v>
          </cell>
        </row>
        <row r="18226">
          <cell r="B18226">
            <v>163.60833333333721</v>
          </cell>
        </row>
        <row r="18227">
          <cell r="B18227">
            <v>163.61527777778974</v>
          </cell>
        </row>
        <row r="18228">
          <cell r="B18228">
            <v>163.62222222222772</v>
          </cell>
        </row>
        <row r="18229">
          <cell r="B18229">
            <v>163.6291666666657</v>
          </cell>
        </row>
        <row r="18230">
          <cell r="B18230">
            <v>163.63611111111823</v>
          </cell>
        </row>
        <row r="18231">
          <cell r="B18231">
            <v>163.6430555555562</v>
          </cell>
        </row>
        <row r="18232">
          <cell r="B18232">
            <v>163.65000000000873</v>
          </cell>
        </row>
        <row r="18233">
          <cell r="B18233">
            <v>163.65694444444671</v>
          </cell>
        </row>
        <row r="18234">
          <cell r="B18234">
            <v>163.66388888889924</v>
          </cell>
        </row>
        <row r="18235">
          <cell r="B18235">
            <v>163.67083333333721</v>
          </cell>
        </row>
        <row r="18236">
          <cell r="B18236">
            <v>163.67777777778974</v>
          </cell>
        </row>
        <row r="18237">
          <cell r="B18237">
            <v>163.68472222222772</v>
          </cell>
        </row>
        <row r="18238">
          <cell r="B18238">
            <v>163.6916666666657</v>
          </cell>
        </row>
        <row r="18239">
          <cell r="B18239">
            <v>163.69861111111823</v>
          </cell>
        </row>
        <row r="18240">
          <cell r="B18240">
            <v>163.7055555555562</v>
          </cell>
        </row>
        <row r="18241">
          <cell r="B18241">
            <v>163.71250000000873</v>
          </cell>
        </row>
        <row r="18242">
          <cell r="B18242">
            <v>163.71944444444671</v>
          </cell>
        </row>
        <row r="18243">
          <cell r="B18243">
            <v>163.72638888889924</v>
          </cell>
        </row>
        <row r="18244">
          <cell r="B18244">
            <v>163.73333333333721</v>
          </cell>
        </row>
        <row r="18245">
          <cell r="B18245">
            <v>163.74027777778974</v>
          </cell>
        </row>
        <row r="18246">
          <cell r="B18246">
            <v>163.74722222222772</v>
          </cell>
        </row>
        <row r="18247">
          <cell r="B18247">
            <v>163.7541666666657</v>
          </cell>
        </row>
        <row r="18248">
          <cell r="B18248">
            <v>163.76111111111823</v>
          </cell>
        </row>
        <row r="18249">
          <cell r="B18249">
            <v>163.7680555555562</v>
          </cell>
        </row>
        <row r="18250">
          <cell r="B18250">
            <v>163.77500000000873</v>
          </cell>
        </row>
        <row r="18251">
          <cell r="B18251">
            <v>163.78194444444671</v>
          </cell>
        </row>
        <row r="18252">
          <cell r="B18252">
            <v>163.78888888889924</v>
          </cell>
        </row>
        <row r="18253">
          <cell r="B18253">
            <v>163.79583333333721</v>
          </cell>
        </row>
        <row r="18254">
          <cell r="B18254">
            <v>163.80277777778974</v>
          </cell>
        </row>
        <row r="18255">
          <cell r="B18255">
            <v>163.80972222222772</v>
          </cell>
        </row>
        <row r="18256">
          <cell r="B18256">
            <v>163.8166666666657</v>
          </cell>
        </row>
        <row r="18257">
          <cell r="B18257">
            <v>163.82361111111823</v>
          </cell>
        </row>
        <row r="18258">
          <cell r="B18258">
            <v>163.8305555555562</v>
          </cell>
        </row>
        <row r="18259">
          <cell r="B18259">
            <v>163.83750000000873</v>
          </cell>
        </row>
        <row r="18260">
          <cell r="B18260">
            <v>163.84444444444671</v>
          </cell>
        </row>
        <row r="18261">
          <cell r="B18261">
            <v>163.85138888889924</v>
          </cell>
        </row>
        <row r="18262">
          <cell r="B18262">
            <v>163.85833333333721</v>
          </cell>
        </row>
        <row r="18263">
          <cell r="B18263">
            <v>163.86527777778974</v>
          </cell>
        </row>
        <row r="18264">
          <cell r="B18264">
            <v>163.87222222222772</v>
          </cell>
        </row>
        <row r="18265">
          <cell r="B18265">
            <v>163.8791666666657</v>
          </cell>
        </row>
        <row r="18266">
          <cell r="B18266">
            <v>163.88611111111823</v>
          </cell>
        </row>
        <row r="18267">
          <cell r="B18267">
            <v>163.8930555555562</v>
          </cell>
        </row>
        <row r="18268">
          <cell r="B18268">
            <v>163.90000000000873</v>
          </cell>
        </row>
        <row r="18269">
          <cell r="B18269">
            <v>163.90694444444671</v>
          </cell>
        </row>
        <row r="18270">
          <cell r="B18270">
            <v>163.91388888889924</v>
          </cell>
        </row>
        <row r="18271">
          <cell r="B18271">
            <v>163.92083333333721</v>
          </cell>
        </row>
        <row r="18272">
          <cell r="B18272">
            <v>163.92777777778974</v>
          </cell>
        </row>
        <row r="18273">
          <cell r="B18273">
            <v>163.93472222222772</v>
          </cell>
        </row>
        <row r="18274">
          <cell r="B18274">
            <v>163.9416666666657</v>
          </cell>
        </row>
        <row r="18275">
          <cell r="B18275">
            <v>163.94861111111823</v>
          </cell>
        </row>
        <row r="18276">
          <cell r="B18276">
            <v>163.9555555555562</v>
          </cell>
        </row>
        <row r="18277">
          <cell r="B18277">
            <v>163.96250000000873</v>
          </cell>
        </row>
        <row r="18278">
          <cell r="B18278">
            <v>163.96944444444671</v>
          </cell>
        </row>
        <row r="18279">
          <cell r="B18279">
            <v>163.97638888889924</v>
          </cell>
        </row>
        <row r="18280">
          <cell r="B18280">
            <v>163.98333333333721</v>
          </cell>
        </row>
        <row r="18281">
          <cell r="B18281">
            <v>163.99027777778974</v>
          </cell>
        </row>
        <row r="18282">
          <cell r="B18282">
            <v>163.99722222222772</v>
          </cell>
        </row>
        <row r="18283">
          <cell r="B18283">
            <v>164.0041666666657</v>
          </cell>
        </row>
        <row r="18284">
          <cell r="B18284">
            <v>164.01111111111823</v>
          </cell>
        </row>
        <row r="18285">
          <cell r="B18285">
            <v>164.0180555555562</v>
          </cell>
        </row>
        <row r="18286">
          <cell r="B18286">
            <v>164.02500000000873</v>
          </cell>
        </row>
        <row r="18287">
          <cell r="B18287">
            <v>164.03194444444671</v>
          </cell>
        </row>
        <row r="18288">
          <cell r="B18288">
            <v>164.03888888889924</v>
          </cell>
        </row>
        <row r="18289">
          <cell r="B18289">
            <v>164.04583333333721</v>
          </cell>
        </row>
        <row r="18290">
          <cell r="B18290">
            <v>164.05277777778974</v>
          </cell>
        </row>
        <row r="18291">
          <cell r="B18291">
            <v>164.05972222222772</v>
          </cell>
        </row>
        <row r="18292">
          <cell r="B18292">
            <v>164.0666666666657</v>
          </cell>
        </row>
        <row r="18293">
          <cell r="B18293">
            <v>164.07361111111823</v>
          </cell>
        </row>
        <row r="18294">
          <cell r="B18294">
            <v>164.0805555555562</v>
          </cell>
        </row>
        <row r="18295">
          <cell r="B18295">
            <v>164.08750000000873</v>
          </cell>
        </row>
        <row r="18296">
          <cell r="B18296">
            <v>164.09444444444671</v>
          </cell>
        </row>
        <row r="18297">
          <cell r="B18297">
            <v>164.10138888889924</v>
          </cell>
        </row>
        <row r="18298">
          <cell r="B18298">
            <v>164.10833333333721</v>
          </cell>
        </row>
        <row r="18299">
          <cell r="B18299">
            <v>164.11527777778974</v>
          </cell>
        </row>
        <row r="18300">
          <cell r="B18300">
            <v>164.12222222222772</v>
          </cell>
        </row>
        <row r="18301">
          <cell r="B18301">
            <v>164.1291666666657</v>
          </cell>
        </row>
        <row r="18302">
          <cell r="B18302">
            <v>164.13611111111823</v>
          </cell>
        </row>
        <row r="18303">
          <cell r="B18303">
            <v>164.1430555555562</v>
          </cell>
        </row>
        <row r="18304">
          <cell r="B18304">
            <v>164.15000000000873</v>
          </cell>
        </row>
        <row r="18305">
          <cell r="B18305">
            <v>164.15694444444671</v>
          </cell>
        </row>
        <row r="18306">
          <cell r="B18306">
            <v>164.16388888889924</v>
          </cell>
        </row>
        <row r="18307">
          <cell r="B18307">
            <v>164.17083333333721</v>
          </cell>
        </row>
        <row r="18308">
          <cell r="B18308">
            <v>164.17777777778974</v>
          </cell>
        </row>
        <row r="18309">
          <cell r="B18309">
            <v>164.18472222222772</v>
          </cell>
        </row>
        <row r="18310">
          <cell r="B18310">
            <v>164.1916666666657</v>
          </cell>
        </row>
        <row r="18311">
          <cell r="B18311">
            <v>164.19861111111823</v>
          </cell>
        </row>
        <row r="18312">
          <cell r="B18312">
            <v>164.2055555555562</v>
          </cell>
        </row>
        <row r="18313">
          <cell r="B18313">
            <v>164.21250000000873</v>
          </cell>
        </row>
        <row r="18314">
          <cell r="B18314">
            <v>164.21944444444671</v>
          </cell>
        </row>
        <row r="18315">
          <cell r="B18315">
            <v>164.22638888889924</v>
          </cell>
        </row>
        <row r="18316">
          <cell r="B18316">
            <v>164.23333333333721</v>
          </cell>
        </row>
        <row r="18317">
          <cell r="B18317">
            <v>164.24027777778974</v>
          </cell>
        </row>
        <row r="18318">
          <cell r="B18318">
            <v>164.24722222222772</v>
          </cell>
        </row>
        <row r="18319">
          <cell r="B18319">
            <v>164.2541666666657</v>
          </cell>
        </row>
        <row r="18320">
          <cell r="B18320">
            <v>164.26111111111823</v>
          </cell>
        </row>
        <row r="18321">
          <cell r="B18321">
            <v>164.2680555555562</v>
          </cell>
        </row>
        <row r="18322">
          <cell r="B18322">
            <v>164.27500000000873</v>
          </cell>
        </row>
        <row r="18323">
          <cell r="B18323">
            <v>164.28194444444671</v>
          </cell>
        </row>
        <row r="18324">
          <cell r="B18324">
            <v>164.28888888889924</v>
          </cell>
        </row>
        <row r="18325">
          <cell r="B18325">
            <v>164.29583333333721</v>
          </cell>
        </row>
        <row r="18326">
          <cell r="B18326">
            <v>164.30277777778974</v>
          </cell>
        </row>
        <row r="18327">
          <cell r="B18327">
            <v>164.30972222222772</v>
          </cell>
        </row>
        <row r="18328">
          <cell r="B18328">
            <v>164.3166666666657</v>
          </cell>
        </row>
        <row r="18329">
          <cell r="B18329">
            <v>164.32361111111823</v>
          </cell>
        </row>
        <row r="18330">
          <cell r="B18330">
            <v>164.3305555555562</v>
          </cell>
        </row>
        <row r="18331">
          <cell r="B18331">
            <v>164.33750000000873</v>
          </cell>
        </row>
        <row r="18332">
          <cell r="B18332">
            <v>164.34444444444671</v>
          </cell>
        </row>
        <row r="18333">
          <cell r="B18333">
            <v>164.35138888889924</v>
          </cell>
        </row>
        <row r="18334">
          <cell r="B18334">
            <v>164.35833333333721</v>
          </cell>
        </row>
        <row r="18335">
          <cell r="B18335">
            <v>164.36527777778974</v>
          </cell>
        </row>
        <row r="18336">
          <cell r="B18336">
            <v>164.37222222222772</v>
          </cell>
        </row>
        <row r="18337">
          <cell r="B18337">
            <v>164.3791666666657</v>
          </cell>
        </row>
        <row r="18338">
          <cell r="B18338">
            <v>164.38611111111823</v>
          </cell>
        </row>
        <row r="18339">
          <cell r="B18339">
            <v>164.3930555555562</v>
          </cell>
        </row>
        <row r="18340">
          <cell r="B18340">
            <v>164.40000000000873</v>
          </cell>
        </row>
        <row r="18341">
          <cell r="B18341">
            <v>164.40694444444671</v>
          </cell>
        </row>
        <row r="18342">
          <cell r="B18342">
            <v>164.41388888889924</v>
          </cell>
        </row>
        <row r="18343">
          <cell r="B18343">
            <v>164.42083333333721</v>
          </cell>
        </row>
        <row r="18344">
          <cell r="B18344">
            <v>164.42777777778974</v>
          </cell>
        </row>
        <row r="18345">
          <cell r="B18345">
            <v>164.43472222222772</v>
          </cell>
        </row>
        <row r="18346">
          <cell r="B18346">
            <v>164.4416666666657</v>
          </cell>
        </row>
        <row r="18347">
          <cell r="B18347">
            <v>164.44861111111823</v>
          </cell>
        </row>
        <row r="18348">
          <cell r="B18348">
            <v>164.4555555555562</v>
          </cell>
        </row>
        <row r="18349">
          <cell r="B18349">
            <v>164.46250000000873</v>
          </cell>
        </row>
        <row r="18350">
          <cell r="B18350">
            <v>164.46944444444671</v>
          </cell>
        </row>
        <row r="18351">
          <cell r="B18351">
            <v>164.47638888889924</v>
          </cell>
        </row>
        <row r="18352">
          <cell r="B18352">
            <v>164.48333333333721</v>
          </cell>
        </row>
        <row r="18353">
          <cell r="B18353">
            <v>164.49027777778974</v>
          </cell>
        </row>
        <row r="18354">
          <cell r="B18354">
            <v>164.49722222222772</v>
          </cell>
        </row>
        <row r="18355">
          <cell r="B18355">
            <v>164.5041666666657</v>
          </cell>
        </row>
        <row r="18356">
          <cell r="B18356">
            <v>164.51111111111823</v>
          </cell>
        </row>
        <row r="18357">
          <cell r="B18357">
            <v>164.5180555555562</v>
          </cell>
        </row>
        <row r="18358">
          <cell r="B18358">
            <v>164.52500000000873</v>
          </cell>
        </row>
        <row r="18359">
          <cell r="B18359">
            <v>164.53194444444671</v>
          </cell>
        </row>
        <row r="18360">
          <cell r="B18360">
            <v>164.53888888889924</v>
          </cell>
        </row>
        <row r="18361">
          <cell r="B18361">
            <v>164.54583333333721</v>
          </cell>
        </row>
        <row r="18362">
          <cell r="B18362">
            <v>164.55277777778974</v>
          </cell>
        </row>
        <row r="18363">
          <cell r="B18363">
            <v>164.55972222222772</v>
          </cell>
        </row>
        <row r="18364">
          <cell r="B18364">
            <v>164.5666666666657</v>
          </cell>
        </row>
        <row r="18365">
          <cell r="B18365">
            <v>164.57361111111823</v>
          </cell>
        </row>
        <row r="18366">
          <cell r="B18366">
            <v>164.5805555555562</v>
          </cell>
        </row>
        <row r="18367">
          <cell r="B18367">
            <v>164.58750000000873</v>
          </cell>
        </row>
        <row r="18368">
          <cell r="B18368">
            <v>164.59444444444671</v>
          </cell>
        </row>
        <row r="18369">
          <cell r="B18369">
            <v>164.60138888889924</v>
          </cell>
        </row>
        <row r="18370">
          <cell r="B18370">
            <v>164.60833333333721</v>
          </cell>
        </row>
        <row r="18371">
          <cell r="B18371">
            <v>164.61527777778974</v>
          </cell>
        </row>
        <row r="18372">
          <cell r="B18372">
            <v>164.62222222222772</v>
          </cell>
        </row>
        <row r="18373">
          <cell r="B18373">
            <v>164.6291666666657</v>
          </cell>
        </row>
        <row r="18374">
          <cell r="B18374">
            <v>164.63611111111823</v>
          </cell>
        </row>
        <row r="18375">
          <cell r="B18375">
            <v>164.6430555555562</v>
          </cell>
        </row>
        <row r="18376">
          <cell r="B18376">
            <v>164.65000000000873</v>
          </cell>
        </row>
        <row r="18377">
          <cell r="B18377">
            <v>164.65694444444671</v>
          </cell>
        </row>
        <row r="18378">
          <cell r="B18378">
            <v>164.66388888889924</v>
          </cell>
        </row>
        <row r="18379">
          <cell r="B18379">
            <v>164.67083333333721</v>
          </cell>
        </row>
        <row r="18380">
          <cell r="B18380">
            <v>164.67777777778974</v>
          </cell>
        </row>
        <row r="18381">
          <cell r="B18381">
            <v>164.68472222222772</v>
          </cell>
        </row>
        <row r="18382">
          <cell r="B18382">
            <v>164.6916666666657</v>
          </cell>
        </row>
        <row r="18383">
          <cell r="B18383">
            <v>164.69861111111823</v>
          </cell>
        </row>
        <row r="18384">
          <cell r="B18384">
            <v>164.7055555555562</v>
          </cell>
        </row>
        <row r="18385">
          <cell r="B18385">
            <v>164.71250000000873</v>
          </cell>
        </row>
        <row r="18386">
          <cell r="B18386">
            <v>164.71944444444671</v>
          </cell>
        </row>
        <row r="18387">
          <cell r="B18387">
            <v>164.72638888889924</v>
          </cell>
        </row>
        <row r="18388">
          <cell r="B18388">
            <v>164.73333333333721</v>
          </cell>
        </row>
        <row r="18389">
          <cell r="B18389">
            <v>164.74027777778974</v>
          </cell>
        </row>
        <row r="18390">
          <cell r="B18390">
            <v>164.74722222222772</v>
          </cell>
        </row>
        <row r="18391">
          <cell r="B18391">
            <v>164.7541666666657</v>
          </cell>
        </row>
        <row r="18392">
          <cell r="B18392">
            <v>164.76111111111823</v>
          </cell>
        </row>
        <row r="18393">
          <cell r="B18393">
            <v>164.7680555555562</v>
          </cell>
        </row>
        <row r="18394">
          <cell r="B18394">
            <v>164.77500000000873</v>
          </cell>
        </row>
        <row r="18395">
          <cell r="B18395">
            <v>164.78194444444671</v>
          </cell>
        </row>
        <row r="18396">
          <cell r="B18396">
            <v>164.78888888889924</v>
          </cell>
        </row>
        <row r="18397">
          <cell r="B18397">
            <v>164.79583333333721</v>
          </cell>
        </row>
        <row r="18398">
          <cell r="B18398">
            <v>164.80277777778974</v>
          </cell>
        </row>
        <row r="18399">
          <cell r="B18399">
            <v>164.80972222222772</v>
          </cell>
        </row>
        <row r="18400">
          <cell r="B18400">
            <v>164.8166666666657</v>
          </cell>
        </row>
        <row r="18401">
          <cell r="B18401">
            <v>164.82361111111823</v>
          </cell>
        </row>
        <row r="18402">
          <cell r="B18402">
            <v>164.8305555555562</v>
          </cell>
        </row>
        <row r="18403">
          <cell r="B18403">
            <v>164.83750000000873</v>
          </cell>
        </row>
        <row r="18404">
          <cell r="B18404">
            <v>164.84444444444671</v>
          </cell>
        </row>
        <row r="18405">
          <cell r="B18405">
            <v>164.85138888889924</v>
          </cell>
        </row>
        <row r="18406">
          <cell r="B18406">
            <v>164.85833333333721</v>
          </cell>
        </row>
        <row r="18407">
          <cell r="B18407">
            <v>164.86527777778974</v>
          </cell>
        </row>
        <row r="18408">
          <cell r="B18408">
            <v>164.87222222222772</v>
          </cell>
        </row>
        <row r="18409">
          <cell r="B18409">
            <v>164.8791666666657</v>
          </cell>
        </row>
        <row r="18410">
          <cell r="B18410">
            <v>164.88611111111823</v>
          </cell>
        </row>
        <row r="18411">
          <cell r="B18411">
            <v>164.8930555555562</v>
          </cell>
        </row>
        <row r="18412">
          <cell r="B18412">
            <v>164.90000000000873</v>
          </cell>
        </row>
        <row r="18413">
          <cell r="B18413">
            <v>164.90694444444671</v>
          </cell>
        </row>
        <row r="18414">
          <cell r="B18414">
            <v>164.91388888889924</v>
          </cell>
        </row>
        <row r="18415">
          <cell r="B18415">
            <v>164.92083333333721</v>
          </cell>
        </row>
        <row r="18416">
          <cell r="B18416">
            <v>164.92777777778974</v>
          </cell>
        </row>
        <row r="18417">
          <cell r="B18417">
            <v>164.93472222222772</v>
          </cell>
        </row>
        <row r="18418">
          <cell r="B18418">
            <v>164.9416666666657</v>
          </cell>
        </row>
        <row r="18419">
          <cell r="B18419">
            <v>164.94861111111823</v>
          </cell>
        </row>
        <row r="18420">
          <cell r="B18420">
            <v>164.9555555555562</v>
          </cell>
        </row>
        <row r="18421">
          <cell r="B18421">
            <v>164.96250000000873</v>
          </cell>
        </row>
        <row r="18422">
          <cell r="B18422">
            <v>164.96944444444671</v>
          </cell>
        </row>
        <row r="18423">
          <cell r="B18423">
            <v>164.97638888889924</v>
          </cell>
        </row>
        <row r="18424">
          <cell r="B18424">
            <v>164.98333333333721</v>
          </cell>
        </row>
        <row r="18425">
          <cell r="B18425">
            <v>164.99027777778974</v>
          </cell>
        </row>
        <row r="18426">
          <cell r="B18426">
            <v>164.99722222222772</v>
          </cell>
        </row>
        <row r="18427">
          <cell r="B18427">
            <v>165.0041666666657</v>
          </cell>
        </row>
        <row r="18428">
          <cell r="B18428">
            <v>165.01111111111823</v>
          </cell>
        </row>
        <row r="18429">
          <cell r="B18429">
            <v>165.0180555555562</v>
          </cell>
        </row>
        <row r="18430">
          <cell r="B18430">
            <v>165.02500000000873</v>
          </cell>
        </row>
        <row r="18431">
          <cell r="B18431">
            <v>165.03194444444671</v>
          </cell>
        </row>
        <row r="18432">
          <cell r="B18432">
            <v>165.03888888889924</v>
          </cell>
        </row>
        <row r="18433">
          <cell r="B18433">
            <v>165.04583333333721</v>
          </cell>
        </row>
        <row r="18434">
          <cell r="B18434">
            <v>165.05277777778974</v>
          </cell>
        </row>
        <row r="18435">
          <cell r="B18435">
            <v>165.05972222222772</v>
          </cell>
        </row>
        <row r="18436">
          <cell r="B18436">
            <v>165.0666666666657</v>
          </cell>
        </row>
        <row r="18437">
          <cell r="B18437">
            <v>165.07361111111823</v>
          </cell>
        </row>
        <row r="18438">
          <cell r="B18438">
            <v>165.0805555555562</v>
          </cell>
        </row>
        <row r="18439">
          <cell r="B18439">
            <v>165.08750000000873</v>
          </cell>
        </row>
        <row r="18440">
          <cell r="B18440">
            <v>165.09444444444671</v>
          </cell>
        </row>
        <row r="18441">
          <cell r="B18441">
            <v>165.10138888889924</v>
          </cell>
        </row>
        <row r="18442">
          <cell r="B18442">
            <v>165.10833333333721</v>
          </cell>
        </row>
        <row r="18443">
          <cell r="B18443">
            <v>165.11527777778974</v>
          </cell>
        </row>
        <row r="18444">
          <cell r="B18444">
            <v>165.12222222222772</v>
          </cell>
        </row>
        <row r="18445">
          <cell r="B18445">
            <v>165.1291666666657</v>
          </cell>
        </row>
        <row r="18446">
          <cell r="B18446">
            <v>165.13611111111823</v>
          </cell>
        </row>
        <row r="18447">
          <cell r="B18447">
            <v>165.1430555555562</v>
          </cell>
        </row>
        <row r="18448">
          <cell r="B18448">
            <v>165.15000000000873</v>
          </cell>
        </row>
        <row r="18449">
          <cell r="B18449">
            <v>165.15694444444671</v>
          </cell>
        </row>
        <row r="18450">
          <cell r="B18450">
            <v>165.16388888889924</v>
          </cell>
        </row>
        <row r="18451">
          <cell r="B18451">
            <v>165.17083333333721</v>
          </cell>
        </row>
        <row r="18452">
          <cell r="B18452">
            <v>165.17777777778974</v>
          </cell>
        </row>
        <row r="18453">
          <cell r="B18453">
            <v>165.18472222222772</v>
          </cell>
        </row>
        <row r="18454">
          <cell r="B18454">
            <v>165.1916666666657</v>
          </cell>
        </row>
        <row r="18455">
          <cell r="B18455">
            <v>165.19861111111823</v>
          </cell>
        </row>
        <row r="18456">
          <cell r="B18456">
            <v>165.2055555555562</v>
          </cell>
        </row>
        <row r="18457">
          <cell r="B18457">
            <v>165.21250000000873</v>
          </cell>
        </row>
        <row r="18458">
          <cell r="B18458">
            <v>165.21944444444671</v>
          </cell>
        </row>
        <row r="18459">
          <cell r="B18459">
            <v>165.22638888889924</v>
          </cell>
        </row>
        <row r="18460">
          <cell r="B18460">
            <v>165.23333333333721</v>
          </cell>
        </row>
        <row r="18461">
          <cell r="B18461">
            <v>165.24027777778974</v>
          </cell>
        </row>
        <row r="18462">
          <cell r="B18462">
            <v>165.24722222222772</v>
          </cell>
        </row>
        <row r="18463">
          <cell r="B18463">
            <v>165.2541666666657</v>
          </cell>
        </row>
        <row r="18464">
          <cell r="B18464">
            <v>165.26111111111823</v>
          </cell>
        </row>
        <row r="18465">
          <cell r="B18465">
            <v>165.2680555555562</v>
          </cell>
        </row>
        <row r="18466">
          <cell r="B18466">
            <v>165.27500000000873</v>
          </cell>
        </row>
        <row r="18467">
          <cell r="B18467">
            <v>165.28194444444671</v>
          </cell>
        </row>
        <row r="18468">
          <cell r="B18468">
            <v>165.28888888889924</v>
          </cell>
        </row>
        <row r="18469">
          <cell r="B18469">
            <v>165.29583333333721</v>
          </cell>
        </row>
        <row r="18470">
          <cell r="B18470">
            <v>165.30277777778974</v>
          </cell>
        </row>
        <row r="18471">
          <cell r="B18471">
            <v>165.30972222222772</v>
          </cell>
        </row>
        <row r="18472">
          <cell r="B18472">
            <v>165.3166666666657</v>
          </cell>
        </row>
        <row r="18473">
          <cell r="B18473">
            <v>165.32361111111823</v>
          </cell>
        </row>
        <row r="18474">
          <cell r="B18474">
            <v>165.3305555555562</v>
          </cell>
        </row>
        <row r="18475">
          <cell r="B18475">
            <v>165.33750000000873</v>
          </cell>
        </row>
        <row r="18476">
          <cell r="B18476">
            <v>165.34444444444671</v>
          </cell>
        </row>
        <row r="18477">
          <cell r="B18477">
            <v>165.35138888889924</v>
          </cell>
        </row>
        <row r="18478">
          <cell r="B18478">
            <v>165.35833333333721</v>
          </cell>
        </row>
        <row r="18479">
          <cell r="B18479">
            <v>165.36527777778974</v>
          </cell>
        </row>
        <row r="18480">
          <cell r="B18480">
            <v>165.37222222222772</v>
          </cell>
        </row>
        <row r="18481">
          <cell r="B18481">
            <v>165.3791666666657</v>
          </cell>
        </row>
        <row r="18482">
          <cell r="B18482">
            <v>165.38611111111823</v>
          </cell>
        </row>
        <row r="18483">
          <cell r="B18483">
            <v>165.3930555555562</v>
          </cell>
        </row>
        <row r="18484">
          <cell r="B18484">
            <v>165.40000000000873</v>
          </cell>
        </row>
        <row r="18485">
          <cell r="B18485">
            <v>165.40694444444671</v>
          </cell>
        </row>
        <row r="18486">
          <cell r="B18486">
            <v>165.41388888889924</v>
          </cell>
        </row>
        <row r="18487">
          <cell r="B18487">
            <v>165.42083333333721</v>
          </cell>
        </row>
        <row r="18488">
          <cell r="B18488">
            <v>165.42777777778974</v>
          </cell>
        </row>
        <row r="18489">
          <cell r="B18489">
            <v>165.43472222222772</v>
          </cell>
        </row>
        <row r="18490">
          <cell r="B18490">
            <v>165.4416666666657</v>
          </cell>
        </row>
        <row r="18491">
          <cell r="B18491">
            <v>165.44861111111823</v>
          </cell>
        </row>
        <row r="18492">
          <cell r="B18492">
            <v>165.4555555555562</v>
          </cell>
        </row>
        <row r="18493">
          <cell r="B18493">
            <v>165.46250000000873</v>
          </cell>
        </row>
        <row r="18494">
          <cell r="B18494">
            <v>165.46944444444671</v>
          </cell>
        </row>
        <row r="18495">
          <cell r="B18495">
            <v>165.47638888889924</v>
          </cell>
        </row>
        <row r="18496">
          <cell r="B18496">
            <v>165.48333333333721</v>
          </cell>
        </row>
        <row r="18497">
          <cell r="B18497">
            <v>165.49027777778974</v>
          </cell>
        </row>
        <row r="18498">
          <cell r="B18498">
            <v>165.49722222222772</v>
          </cell>
        </row>
        <row r="18499">
          <cell r="B18499">
            <v>165.5041666666657</v>
          </cell>
        </row>
        <row r="18500">
          <cell r="B18500">
            <v>165.51111111111823</v>
          </cell>
        </row>
        <row r="18501">
          <cell r="B18501">
            <v>165.5180555555562</v>
          </cell>
        </row>
        <row r="18502">
          <cell r="B18502">
            <v>165.52500000000873</v>
          </cell>
        </row>
        <row r="18503">
          <cell r="B18503">
            <v>165.53194444444671</v>
          </cell>
        </row>
        <row r="18504">
          <cell r="B18504">
            <v>165.53888888889924</v>
          </cell>
        </row>
        <row r="18505">
          <cell r="B18505">
            <v>165.54583333333721</v>
          </cell>
        </row>
        <row r="18506">
          <cell r="B18506">
            <v>165.55277777778974</v>
          </cell>
        </row>
        <row r="18507">
          <cell r="B18507">
            <v>165.55972222222772</v>
          </cell>
        </row>
        <row r="18508">
          <cell r="B18508">
            <v>165.5666666666657</v>
          </cell>
        </row>
        <row r="18509">
          <cell r="B18509">
            <v>165.57361111111823</v>
          </cell>
        </row>
        <row r="18510">
          <cell r="B18510">
            <v>165.5805555555562</v>
          </cell>
        </row>
        <row r="18511">
          <cell r="B18511">
            <v>165.58750000000873</v>
          </cell>
        </row>
        <row r="18512">
          <cell r="B18512">
            <v>165.59444444444671</v>
          </cell>
        </row>
        <row r="18513">
          <cell r="B18513">
            <v>165.60138888889924</v>
          </cell>
        </row>
        <row r="18514">
          <cell r="B18514">
            <v>165.60833333333721</v>
          </cell>
        </row>
        <row r="18515">
          <cell r="B18515">
            <v>165.61527777778974</v>
          </cell>
        </row>
        <row r="18516">
          <cell r="B18516">
            <v>165.62222222222772</v>
          </cell>
        </row>
        <row r="18517">
          <cell r="B18517">
            <v>165.6291666666657</v>
          </cell>
        </row>
        <row r="18518">
          <cell r="B18518">
            <v>165.63611111111823</v>
          </cell>
        </row>
        <row r="18519">
          <cell r="B18519">
            <v>165.6430555555562</v>
          </cell>
        </row>
        <row r="18520">
          <cell r="B18520">
            <v>165.65000000000873</v>
          </cell>
        </row>
        <row r="18521">
          <cell r="B18521">
            <v>165.65694444444671</v>
          </cell>
        </row>
        <row r="18522">
          <cell r="B18522">
            <v>165.66388888889924</v>
          </cell>
        </row>
        <row r="18523">
          <cell r="B18523">
            <v>165.67083333333721</v>
          </cell>
        </row>
        <row r="18524">
          <cell r="B18524">
            <v>165.67777777778974</v>
          </cell>
        </row>
        <row r="18525">
          <cell r="B18525">
            <v>165.68472222222772</v>
          </cell>
        </row>
        <row r="18526">
          <cell r="B18526">
            <v>165.6916666666657</v>
          </cell>
        </row>
        <row r="18527">
          <cell r="B18527">
            <v>165.69861111111823</v>
          </cell>
        </row>
        <row r="18528">
          <cell r="B18528">
            <v>165.7055555555562</v>
          </cell>
        </row>
        <row r="18529">
          <cell r="B18529">
            <v>165.71250000000873</v>
          </cell>
        </row>
        <row r="18530">
          <cell r="B18530">
            <v>165.71944444444671</v>
          </cell>
        </row>
        <row r="18531">
          <cell r="B18531">
            <v>165.72638888889924</v>
          </cell>
        </row>
        <row r="18532">
          <cell r="B18532">
            <v>165.73333333333721</v>
          </cell>
        </row>
        <row r="18533">
          <cell r="B18533">
            <v>165.74027777778974</v>
          </cell>
        </row>
        <row r="18534">
          <cell r="B18534">
            <v>165.74722222222772</v>
          </cell>
        </row>
        <row r="18535">
          <cell r="B18535">
            <v>165.7541666666657</v>
          </cell>
        </row>
        <row r="18536">
          <cell r="B18536">
            <v>165.76111111111823</v>
          </cell>
        </row>
        <row r="18537">
          <cell r="B18537">
            <v>165.7680555555562</v>
          </cell>
        </row>
        <row r="18538">
          <cell r="B18538">
            <v>165.77500000000873</v>
          </cell>
        </row>
        <row r="18539">
          <cell r="B18539">
            <v>165.78194444444671</v>
          </cell>
        </row>
        <row r="18540">
          <cell r="B18540">
            <v>165.78888888889924</v>
          </cell>
        </row>
        <row r="18541">
          <cell r="B18541">
            <v>165.79583333333721</v>
          </cell>
        </row>
        <row r="18542">
          <cell r="B18542">
            <v>165.80277777778974</v>
          </cell>
        </row>
        <row r="18543">
          <cell r="B18543">
            <v>165.80972222222772</v>
          </cell>
        </row>
        <row r="18544">
          <cell r="B18544">
            <v>165.8166666666657</v>
          </cell>
        </row>
        <row r="18545">
          <cell r="B18545">
            <v>165.82361111111823</v>
          </cell>
        </row>
        <row r="18546">
          <cell r="B18546">
            <v>165.8305555555562</v>
          </cell>
        </row>
        <row r="18547">
          <cell r="B18547">
            <v>165.83750000000873</v>
          </cell>
        </row>
        <row r="18548">
          <cell r="B18548">
            <v>165.84444444444671</v>
          </cell>
        </row>
        <row r="18549">
          <cell r="B18549">
            <v>165.85138888889924</v>
          </cell>
        </row>
        <row r="18550">
          <cell r="B18550">
            <v>165.85833333333721</v>
          </cell>
        </row>
        <row r="18551">
          <cell r="B18551">
            <v>165.86527777778974</v>
          </cell>
        </row>
        <row r="18552">
          <cell r="B18552">
            <v>165.87222222222772</v>
          </cell>
        </row>
        <row r="18553">
          <cell r="B18553">
            <v>165.8791666666657</v>
          </cell>
        </row>
        <row r="18554">
          <cell r="B18554">
            <v>165.88611111111823</v>
          </cell>
        </row>
        <row r="18555">
          <cell r="B18555">
            <v>165.8930555555562</v>
          </cell>
        </row>
        <row r="18556">
          <cell r="B18556">
            <v>165.90000000000873</v>
          </cell>
        </row>
        <row r="18557">
          <cell r="B18557">
            <v>165.90694444444671</v>
          </cell>
        </row>
        <row r="18558">
          <cell r="B18558">
            <v>165.91388888889924</v>
          </cell>
        </row>
        <row r="18559">
          <cell r="B18559">
            <v>165.92083333333721</v>
          </cell>
        </row>
        <row r="18560">
          <cell r="B18560">
            <v>165.92777777778974</v>
          </cell>
        </row>
        <row r="18561">
          <cell r="B18561">
            <v>165.93472222222772</v>
          </cell>
        </row>
        <row r="18562">
          <cell r="B18562">
            <v>165.9416666666657</v>
          </cell>
        </row>
        <row r="18563">
          <cell r="B18563">
            <v>165.94861111111823</v>
          </cell>
        </row>
        <row r="18564">
          <cell r="B18564">
            <v>165.9555555555562</v>
          </cell>
        </row>
        <row r="18565">
          <cell r="B18565">
            <v>165.96250000000873</v>
          </cell>
        </row>
        <row r="18566">
          <cell r="B18566">
            <v>165.96944444444671</v>
          </cell>
        </row>
        <row r="18567">
          <cell r="B18567">
            <v>165.97638888889924</v>
          </cell>
        </row>
        <row r="18568">
          <cell r="B18568">
            <v>165.98333333333721</v>
          </cell>
        </row>
        <row r="18569">
          <cell r="B18569">
            <v>165.99027777778974</v>
          </cell>
        </row>
        <row r="18570">
          <cell r="B18570">
            <v>165.99722222222772</v>
          </cell>
        </row>
        <row r="18571">
          <cell r="B18571">
            <v>166.0041666666657</v>
          </cell>
        </row>
        <row r="18572">
          <cell r="B18572">
            <v>166.01111111111823</v>
          </cell>
        </row>
        <row r="18573">
          <cell r="B18573">
            <v>166.0180555555562</v>
          </cell>
        </row>
        <row r="18574">
          <cell r="B18574">
            <v>166.02500000000873</v>
          </cell>
        </row>
        <row r="18575">
          <cell r="B18575">
            <v>166.03194444444671</v>
          </cell>
        </row>
        <row r="18576">
          <cell r="B18576">
            <v>166.03888888889924</v>
          </cell>
        </row>
        <row r="18577">
          <cell r="B18577">
            <v>166.04583333333721</v>
          </cell>
        </row>
        <row r="18578">
          <cell r="B18578">
            <v>166.05277777778974</v>
          </cell>
        </row>
        <row r="18579">
          <cell r="B18579">
            <v>166.05972222222772</v>
          </cell>
        </row>
        <row r="18580">
          <cell r="B18580">
            <v>166.0666666666657</v>
          </cell>
        </row>
        <row r="18581">
          <cell r="B18581">
            <v>166.07361111111823</v>
          </cell>
        </row>
        <row r="18582">
          <cell r="B18582">
            <v>166.0805555555562</v>
          </cell>
        </row>
        <row r="18583">
          <cell r="B18583">
            <v>166.08750000000873</v>
          </cell>
        </row>
        <row r="18584">
          <cell r="B18584">
            <v>166.09444444444671</v>
          </cell>
        </row>
        <row r="18585">
          <cell r="B18585">
            <v>166.10138888889924</v>
          </cell>
        </row>
        <row r="18586">
          <cell r="B18586">
            <v>166.10833333333721</v>
          </cell>
        </row>
        <row r="18587">
          <cell r="B18587">
            <v>166.11527777778974</v>
          </cell>
        </row>
        <row r="18588">
          <cell r="B18588">
            <v>166.12222222222772</v>
          </cell>
        </row>
        <row r="18589">
          <cell r="B18589">
            <v>166.1291666666657</v>
          </cell>
        </row>
        <row r="18590">
          <cell r="B18590">
            <v>166.13611111111823</v>
          </cell>
        </row>
        <row r="18591">
          <cell r="B18591">
            <v>166.1430555555562</v>
          </cell>
        </row>
        <row r="18592">
          <cell r="B18592">
            <v>166.15000000000873</v>
          </cell>
        </row>
        <row r="18593">
          <cell r="B18593">
            <v>166.15694444444671</v>
          </cell>
        </row>
        <row r="18594">
          <cell r="B18594">
            <v>166.16388888889924</v>
          </cell>
        </row>
        <row r="18595">
          <cell r="B18595">
            <v>166.17083333333721</v>
          </cell>
        </row>
        <row r="18596">
          <cell r="B18596">
            <v>166.17777777778974</v>
          </cell>
        </row>
        <row r="18597">
          <cell r="B18597">
            <v>166.18472222222772</v>
          </cell>
        </row>
        <row r="18598">
          <cell r="B18598">
            <v>166.1916666666657</v>
          </cell>
        </row>
        <row r="18599">
          <cell r="B18599">
            <v>166.19861111111823</v>
          </cell>
        </row>
        <row r="18600">
          <cell r="B18600">
            <v>166.2055555555562</v>
          </cell>
        </row>
        <row r="18601">
          <cell r="B18601">
            <v>166.21250000000873</v>
          </cell>
        </row>
        <row r="18602">
          <cell r="B18602">
            <v>166.21944444444671</v>
          </cell>
        </row>
        <row r="18603">
          <cell r="B18603">
            <v>166.22638888889924</v>
          </cell>
        </row>
        <row r="18604">
          <cell r="B18604">
            <v>166.23333333333721</v>
          </cell>
        </row>
        <row r="18605">
          <cell r="B18605">
            <v>166.24027777778974</v>
          </cell>
        </row>
        <row r="18606">
          <cell r="B18606">
            <v>166.24722222222772</v>
          </cell>
        </row>
        <row r="18607">
          <cell r="B18607">
            <v>166.2541666666657</v>
          </cell>
        </row>
        <row r="18608">
          <cell r="B18608">
            <v>166.26111111111823</v>
          </cell>
        </row>
        <row r="18609">
          <cell r="B18609">
            <v>166.2680555555562</v>
          </cell>
        </row>
        <row r="18610">
          <cell r="B18610">
            <v>166.27500000000873</v>
          </cell>
        </row>
        <row r="18611">
          <cell r="B18611">
            <v>166.28194444444671</v>
          </cell>
        </row>
        <row r="18612">
          <cell r="B18612">
            <v>166.28888888889924</v>
          </cell>
        </row>
        <row r="18613">
          <cell r="B18613">
            <v>166.29583333333721</v>
          </cell>
        </row>
        <row r="18614">
          <cell r="B18614">
            <v>166.30277777778974</v>
          </cell>
        </row>
        <row r="18615">
          <cell r="B18615">
            <v>166.30972222222772</v>
          </cell>
        </row>
        <row r="18616">
          <cell r="B18616">
            <v>166.3166666666657</v>
          </cell>
        </row>
        <row r="18617">
          <cell r="B18617">
            <v>166.32361111111823</v>
          </cell>
        </row>
        <row r="18618">
          <cell r="B18618">
            <v>166.3305555555562</v>
          </cell>
        </row>
        <row r="18619">
          <cell r="B18619">
            <v>166.33750000000873</v>
          </cell>
        </row>
        <row r="18620">
          <cell r="B18620">
            <v>166.34444444444671</v>
          </cell>
        </row>
        <row r="18621">
          <cell r="B18621">
            <v>166.35138888889924</v>
          </cell>
        </row>
        <row r="18622">
          <cell r="B18622">
            <v>166.35833333333721</v>
          </cell>
        </row>
        <row r="18623">
          <cell r="B18623">
            <v>166.36527777778974</v>
          </cell>
        </row>
        <row r="18624">
          <cell r="B18624">
            <v>166.37222222222772</v>
          </cell>
        </row>
        <row r="18625">
          <cell r="B18625">
            <v>166.3791666666657</v>
          </cell>
        </row>
        <row r="18626">
          <cell r="B18626">
            <v>166.38611111111823</v>
          </cell>
        </row>
        <row r="18627">
          <cell r="B18627">
            <v>166.3930555555562</v>
          </cell>
        </row>
        <row r="18628">
          <cell r="B18628">
            <v>166.40000000000873</v>
          </cell>
        </row>
        <row r="18629">
          <cell r="B18629">
            <v>166.40694444444671</v>
          </cell>
        </row>
        <row r="18630">
          <cell r="B18630">
            <v>166.41388888889924</v>
          </cell>
        </row>
        <row r="18631">
          <cell r="B18631">
            <v>166.42083333333721</v>
          </cell>
        </row>
        <row r="18632">
          <cell r="B18632">
            <v>166.42777777778974</v>
          </cell>
        </row>
        <row r="18633">
          <cell r="B18633">
            <v>166.43472222222772</v>
          </cell>
        </row>
        <row r="18634">
          <cell r="B18634">
            <v>166.4416666666657</v>
          </cell>
        </row>
        <row r="18635">
          <cell r="B18635">
            <v>166.44861111111823</v>
          </cell>
        </row>
        <row r="18636">
          <cell r="B18636">
            <v>166.4555555555562</v>
          </cell>
        </row>
        <row r="18637">
          <cell r="B18637">
            <v>166.46250000000873</v>
          </cell>
        </row>
        <row r="18638">
          <cell r="B18638">
            <v>166.46944444444671</v>
          </cell>
        </row>
        <row r="18639">
          <cell r="B18639">
            <v>166.47638888889924</v>
          </cell>
        </row>
        <row r="18640">
          <cell r="B18640">
            <v>166.48333333333721</v>
          </cell>
        </row>
        <row r="18641">
          <cell r="B18641">
            <v>166.49027777778974</v>
          </cell>
        </row>
        <row r="18642">
          <cell r="B18642">
            <v>166.49722222222772</v>
          </cell>
        </row>
        <row r="18643">
          <cell r="B18643">
            <v>166.5041666666657</v>
          </cell>
        </row>
        <row r="18644">
          <cell r="B18644">
            <v>166.51111111111823</v>
          </cell>
        </row>
        <row r="18645">
          <cell r="B18645">
            <v>166.5180555555562</v>
          </cell>
        </row>
        <row r="18646">
          <cell r="B18646">
            <v>166.52500000000873</v>
          </cell>
        </row>
        <row r="18647">
          <cell r="B18647">
            <v>166.53194444444671</v>
          </cell>
        </row>
        <row r="18648">
          <cell r="B18648">
            <v>166.53888888889924</v>
          </cell>
        </row>
        <row r="18649">
          <cell r="B18649">
            <v>166.54583333333721</v>
          </cell>
        </row>
        <row r="18650">
          <cell r="B18650">
            <v>166.55277777778974</v>
          </cell>
        </row>
        <row r="18651">
          <cell r="B18651">
            <v>166.55972222222772</v>
          </cell>
        </row>
        <row r="18652">
          <cell r="B18652">
            <v>166.5666666666657</v>
          </cell>
        </row>
        <row r="18653">
          <cell r="B18653">
            <v>166.57361111111823</v>
          </cell>
        </row>
        <row r="18654">
          <cell r="B18654">
            <v>166.5805555555562</v>
          </cell>
        </row>
        <row r="18655">
          <cell r="B18655">
            <v>166.58750000000873</v>
          </cell>
        </row>
        <row r="18656">
          <cell r="B18656">
            <v>166.59444444444671</v>
          </cell>
        </row>
        <row r="18657">
          <cell r="B18657">
            <v>166.60138888889924</v>
          </cell>
        </row>
        <row r="18658">
          <cell r="B18658">
            <v>166.60833333333721</v>
          </cell>
        </row>
        <row r="18659">
          <cell r="B18659">
            <v>166.61527777778974</v>
          </cell>
        </row>
        <row r="18660">
          <cell r="B18660">
            <v>166.62222222222772</v>
          </cell>
        </row>
        <row r="18661">
          <cell r="B18661">
            <v>166.6291666666657</v>
          </cell>
        </row>
        <row r="18662">
          <cell r="B18662">
            <v>166.63611111111823</v>
          </cell>
        </row>
        <row r="18663">
          <cell r="B18663">
            <v>166.6430555555562</v>
          </cell>
        </row>
        <row r="18664">
          <cell r="B18664">
            <v>166.65000000000873</v>
          </cell>
        </row>
        <row r="18665">
          <cell r="B18665">
            <v>166.65694444444671</v>
          </cell>
        </row>
        <row r="18666">
          <cell r="B18666">
            <v>166.66388888889924</v>
          </cell>
        </row>
        <row r="18667">
          <cell r="B18667">
            <v>166.67083333333721</v>
          </cell>
        </row>
        <row r="18668">
          <cell r="B18668">
            <v>166.67777777778974</v>
          </cell>
        </row>
        <row r="18669">
          <cell r="B18669">
            <v>166.68472222222772</v>
          </cell>
        </row>
        <row r="18670">
          <cell r="B18670">
            <v>166.6916666666657</v>
          </cell>
        </row>
        <row r="18671">
          <cell r="B18671">
            <v>166.69861111111823</v>
          </cell>
        </row>
        <row r="18672">
          <cell r="B18672">
            <v>166.7055555555562</v>
          </cell>
        </row>
        <row r="18673">
          <cell r="B18673">
            <v>166.71250000000873</v>
          </cell>
        </row>
        <row r="18674">
          <cell r="B18674">
            <v>166.71944444444671</v>
          </cell>
        </row>
        <row r="18675">
          <cell r="B18675">
            <v>166.72638888889924</v>
          </cell>
        </row>
        <row r="18676">
          <cell r="B18676">
            <v>166.73333333333721</v>
          </cell>
        </row>
        <row r="18677">
          <cell r="B18677">
            <v>166.74027777778974</v>
          </cell>
        </row>
        <row r="18678">
          <cell r="B18678">
            <v>166.74722222222772</v>
          </cell>
        </row>
        <row r="18679">
          <cell r="B18679">
            <v>166.7541666666657</v>
          </cell>
        </row>
        <row r="18680">
          <cell r="B18680">
            <v>166.76111111111823</v>
          </cell>
        </row>
        <row r="18681">
          <cell r="B18681">
            <v>166.7680555555562</v>
          </cell>
        </row>
        <row r="18682">
          <cell r="B18682">
            <v>166.77500000000873</v>
          </cell>
        </row>
        <row r="18683">
          <cell r="B18683">
            <v>166.78194444444671</v>
          </cell>
        </row>
        <row r="18684">
          <cell r="B18684">
            <v>166.78888888889924</v>
          </cell>
        </row>
        <row r="18685">
          <cell r="B18685">
            <v>166.79583333333721</v>
          </cell>
        </row>
        <row r="18686">
          <cell r="B18686">
            <v>166.80277777778974</v>
          </cell>
        </row>
        <row r="18687">
          <cell r="B18687">
            <v>166.80972222222772</v>
          </cell>
        </row>
        <row r="18688">
          <cell r="B18688">
            <v>166.8166666666657</v>
          </cell>
        </row>
        <row r="18689">
          <cell r="B18689">
            <v>166.82361111111823</v>
          </cell>
        </row>
        <row r="18690">
          <cell r="B18690">
            <v>166.8305555555562</v>
          </cell>
        </row>
        <row r="18691">
          <cell r="B18691">
            <v>166.83750000000873</v>
          </cell>
        </row>
        <row r="18692">
          <cell r="B18692">
            <v>166.84444444444671</v>
          </cell>
        </row>
        <row r="18693">
          <cell r="B18693">
            <v>166.85138888889924</v>
          </cell>
        </row>
        <row r="18694">
          <cell r="B18694">
            <v>166.85833333333721</v>
          </cell>
        </row>
        <row r="18695">
          <cell r="B18695">
            <v>166.86527777778974</v>
          </cell>
        </row>
        <row r="18696">
          <cell r="B18696">
            <v>166.87222222222772</v>
          </cell>
        </row>
        <row r="18697">
          <cell r="B18697">
            <v>166.8791666666657</v>
          </cell>
        </row>
        <row r="18698">
          <cell r="B18698">
            <v>166.88611111111823</v>
          </cell>
        </row>
        <row r="18699">
          <cell r="B18699">
            <v>166.8930555555562</v>
          </cell>
        </row>
        <row r="18700">
          <cell r="B18700">
            <v>166.90000000000873</v>
          </cell>
        </row>
        <row r="18701">
          <cell r="B18701">
            <v>166.90694444444671</v>
          </cell>
        </row>
        <row r="18702">
          <cell r="B18702">
            <v>166.91388888889924</v>
          </cell>
        </row>
        <row r="18703">
          <cell r="B18703">
            <v>166.92083333333721</v>
          </cell>
        </row>
        <row r="18704">
          <cell r="B18704">
            <v>166.92777777778974</v>
          </cell>
        </row>
        <row r="18705">
          <cell r="B18705">
            <v>166.93472222222772</v>
          </cell>
        </row>
        <row r="18706">
          <cell r="B18706">
            <v>166.9416666666657</v>
          </cell>
        </row>
        <row r="18707">
          <cell r="B18707">
            <v>166.94861111111823</v>
          </cell>
        </row>
        <row r="18708">
          <cell r="B18708">
            <v>166.9555555555562</v>
          </cell>
        </row>
        <row r="18709">
          <cell r="B18709">
            <v>166.96250000000873</v>
          </cell>
        </row>
        <row r="18710">
          <cell r="B18710">
            <v>166.96944444444671</v>
          </cell>
        </row>
        <row r="18711">
          <cell r="B18711">
            <v>166.97638888889924</v>
          </cell>
        </row>
        <row r="18712">
          <cell r="B18712">
            <v>166.98333333333721</v>
          </cell>
        </row>
        <row r="18713">
          <cell r="B18713">
            <v>166.99027777778974</v>
          </cell>
        </row>
        <row r="18714">
          <cell r="B18714">
            <v>166.99722222222772</v>
          </cell>
        </row>
        <row r="18715">
          <cell r="B18715">
            <v>167.0041666666657</v>
          </cell>
        </row>
        <row r="18716">
          <cell r="B18716">
            <v>167.01111111111823</v>
          </cell>
        </row>
        <row r="18717">
          <cell r="B18717">
            <v>167.0180555555562</v>
          </cell>
        </row>
        <row r="18718">
          <cell r="B18718">
            <v>167.02500000000873</v>
          </cell>
        </row>
        <row r="18719">
          <cell r="B18719">
            <v>167.03194444444671</v>
          </cell>
        </row>
        <row r="18720">
          <cell r="B18720">
            <v>167.03888888889924</v>
          </cell>
        </row>
        <row r="18721">
          <cell r="B18721">
            <v>167.04583333333721</v>
          </cell>
        </row>
        <row r="18722">
          <cell r="B18722">
            <v>167.05277777778974</v>
          </cell>
        </row>
        <row r="18723">
          <cell r="B18723">
            <v>167.05972222222772</v>
          </cell>
        </row>
        <row r="18724">
          <cell r="B18724">
            <v>167.0666666666657</v>
          </cell>
        </row>
        <row r="18725">
          <cell r="B18725">
            <v>167.07361111111823</v>
          </cell>
        </row>
        <row r="18726">
          <cell r="B18726">
            <v>167.0805555555562</v>
          </cell>
        </row>
        <row r="18727">
          <cell r="B18727">
            <v>167.08750000000873</v>
          </cell>
        </row>
        <row r="18728">
          <cell r="B18728">
            <v>167.09444444444671</v>
          </cell>
        </row>
        <row r="18729">
          <cell r="B18729">
            <v>167.10138888889924</v>
          </cell>
        </row>
        <row r="18730">
          <cell r="B18730">
            <v>167.10833333333721</v>
          </cell>
        </row>
        <row r="18731">
          <cell r="B18731">
            <v>167.11527777778974</v>
          </cell>
        </row>
        <row r="18732">
          <cell r="B18732">
            <v>167.12222222222772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workbookViewId="0">
      <selection activeCell="A5" sqref="A5"/>
    </sheetView>
  </sheetViews>
  <sheetFormatPr baseColWidth="10" defaultRowHeight="15" x14ac:dyDescent="0"/>
  <cols>
    <col min="1" max="1" width="20.5" bestFit="1" customWidth="1"/>
    <col min="2" max="2" width="9" customWidth="1"/>
    <col min="3" max="3" width="9.6640625" customWidth="1"/>
    <col min="4" max="4" width="11.83203125" customWidth="1"/>
    <col min="5" max="9" width="7.1640625" customWidth="1"/>
    <col min="11" max="11" width="20.5" bestFit="1" customWidth="1"/>
  </cols>
  <sheetData>
    <row r="1" spans="1:55">
      <c r="A1" t="s">
        <v>1</v>
      </c>
      <c r="B1" s="38">
        <v>42155</v>
      </c>
      <c r="C1" s="38">
        <v>42156</v>
      </c>
      <c r="D1" s="38">
        <v>42157</v>
      </c>
      <c r="E1" s="38">
        <v>42158</v>
      </c>
      <c r="F1" s="38">
        <v>42159</v>
      </c>
      <c r="G1" s="38">
        <v>42160</v>
      </c>
      <c r="H1" s="38">
        <v>42161</v>
      </c>
      <c r="I1" s="38">
        <v>42162</v>
      </c>
      <c r="J1" s="38">
        <v>42163</v>
      </c>
      <c r="K1" s="38">
        <v>42164</v>
      </c>
      <c r="L1" s="38">
        <v>42165</v>
      </c>
      <c r="M1" s="38">
        <v>42166</v>
      </c>
      <c r="N1" s="38">
        <v>42167</v>
      </c>
      <c r="O1" s="38">
        <v>42168</v>
      </c>
      <c r="P1" s="38">
        <v>42169</v>
      </c>
      <c r="Q1" s="38">
        <v>42170</v>
      </c>
      <c r="R1" s="38">
        <v>42171</v>
      </c>
      <c r="S1" s="38">
        <v>42172</v>
      </c>
      <c r="T1" s="38">
        <v>42173</v>
      </c>
      <c r="U1" s="38">
        <v>42174</v>
      </c>
      <c r="V1" s="38">
        <v>42177</v>
      </c>
      <c r="W1" s="38">
        <v>42178</v>
      </c>
      <c r="X1" s="38">
        <v>42179</v>
      </c>
      <c r="Y1" s="38">
        <v>42180</v>
      </c>
      <c r="Z1" s="38">
        <v>42183</v>
      </c>
      <c r="AA1" s="38">
        <v>42185</v>
      </c>
      <c r="AB1" s="38">
        <v>42186</v>
      </c>
      <c r="AC1" s="38">
        <v>42187</v>
      </c>
      <c r="AD1" s="38">
        <v>42191</v>
      </c>
      <c r="AE1" s="38">
        <v>42193</v>
      </c>
      <c r="AF1" s="38">
        <v>42194</v>
      </c>
      <c r="AG1" s="38">
        <v>42195</v>
      </c>
      <c r="AH1" s="38">
        <v>42197</v>
      </c>
      <c r="AI1" s="38">
        <v>42198</v>
      </c>
      <c r="AJ1" s="38">
        <v>42201</v>
      </c>
      <c r="AK1" s="38">
        <v>42204</v>
      </c>
      <c r="AL1" s="38">
        <v>42206</v>
      </c>
      <c r="AM1" s="38">
        <v>42207</v>
      </c>
      <c r="AN1" s="38">
        <v>42209</v>
      </c>
      <c r="AO1" s="38">
        <v>42213</v>
      </c>
      <c r="AP1" s="38">
        <v>42215</v>
      </c>
      <c r="AQ1" s="38">
        <v>42219</v>
      </c>
      <c r="AR1" s="38">
        <v>42220</v>
      </c>
      <c r="AS1" s="38">
        <v>42221</v>
      </c>
      <c r="AT1" s="38">
        <v>42222</v>
      </c>
      <c r="AU1" s="103"/>
      <c r="AV1" s="38"/>
      <c r="AW1" s="38"/>
      <c r="AX1" s="38"/>
      <c r="AY1" s="38"/>
      <c r="AZ1" s="38"/>
      <c r="BA1" s="38"/>
      <c r="BB1" s="38"/>
      <c r="BC1" s="38"/>
    </row>
    <row r="2" spans="1:55" s="99" customFormat="1">
      <c r="A2" s="99" t="s">
        <v>103</v>
      </c>
      <c r="B2" s="98">
        <v>1</v>
      </c>
      <c r="C2" s="98">
        <v>3</v>
      </c>
      <c r="D2" s="98">
        <v>5</v>
      </c>
      <c r="E2" s="98">
        <v>7</v>
      </c>
      <c r="F2" s="98">
        <v>9</v>
      </c>
      <c r="G2" s="98">
        <v>11</v>
      </c>
      <c r="H2" s="98">
        <v>13</v>
      </c>
      <c r="I2" s="98">
        <v>15</v>
      </c>
      <c r="J2" s="98">
        <v>17</v>
      </c>
      <c r="K2" s="98">
        <v>19</v>
      </c>
      <c r="L2" s="98">
        <v>21</v>
      </c>
      <c r="M2" s="98">
        <v>23</v>
      </c>
      <c r="N2" s="98">
        <v>25</v>
      </c>
      <c r="O2" s="98">
        <v>27</v>
      </c>
      <c r="P2" s="98">
        <v>29</v>
      </c>
      <c r="Q2" s="98">
        <v>31</v>
      </c>
      <c r="R2" s="98">
        <v>33</v>
      </c>
      <c r="S2" s="98">
        <v>35</v>
      </c>
      <c r="T2" s="98">
        <v>37</v>
      </c>
      <c r="U2" s="98">
        <v>39</v>
      </c>
      <c r="V2" s="98">
        <v>45</v>
      </c>
      <c r="W2" s="98">
        <v>47</v>
      </c>
      <c r="X2" s="98">
        <v>49</v>
      </c>
      <c r="Y2" s="98">
        <v>51</v>
      </c>
      <c r="Z2" s="98">
        <v>57</v>
      </c>
      <c r="AA2" s="98">
        <v>61</v>
      </c>
      <c r="AB2" s="98">
        <v>63</v>
      </c>
      <c r="AC2" s="98">
        <v>65</v>
      </c>
      <c r="AD2" s="98">
        <v>67</v>
      </c>
      <c r="AE2" s="98">
        <v>71</v>
      </c>
      <c r="AF2" s="98">
        <v>73</v>
      </c>
      <c r="AG2" s="98">
        <v>75</v>
      </c>
      <c r="AH2" s="98">
        <v>79</v>
      </c>
      <c r="AI2" s="98">
        <v>81</v>
      </c>
      <c r="AJ2" s="98">
        <v>87</v>
      </c>
      <c r="AK2" s="98">
        <v>93</v>
      </c>
      <c r="AL2" s="98">
        <v>97</v>
      </c>
      <c r="AM2" s="98">
        <v>99</v>
      </c>
      <c r="AN2" s="98">
        <v>103</v>
      </c>
      <c r="AO2" s="98">
        <v>111</v>
      </c>
      <c r="AP2" s="98">
        <v>115</v>
      </c>
      <c r="AQ2" s="98">
        <v>123</v>
      </c>
      <c r="AR2" s="98">
        <v>125</v>
      </c>
      <c r="AS2" s="98">
        <v>127</v>
      </c>
      <c r="AT2" s="98">
        <v>129</v>
      </c>
      <c r="AU2" s="98"/>
      <c r="AV2" s="98"/>
      <c r="AW2" s="98"/>
      <c r="AX2" s="98"/>
      <c r="AY2" s="98"/>
      <c r="AZ2" s="98"/>
      <c r="BA2" s="98"/>
      <c r="BB2" s="98"/>
      <c r="BC2" s="98"/>
    </row>
    <row r="3" spans="1:55">
      <c r="A3" t="s">
        <v>44</v>
      </c>
      <c r="B3">
        <f>HLOOKUP(Summary!B1,SRP!2:13,12,FALSE)</f>
        <v>2.4286122215876658</v>
      </c>
      <c r="C3">
        <f>HLOOKUP(Summary!C1,SRP!2:13,12,FALSE)</f>
        <v>3.0032838378069702</v>
      </c>
      <c r="D3">
        <f>HLOOKUP(Summary!D1,SRP!2:13,12,FALSE)</f>
        <v>8.1503426613363867</v>
      </c>
      <c r="E3">
        <f>HLOOKUP(Summary!E1,SRP!2:13,12,FALSE)</f>
        <v>1.9538834951456321</v>
      </c>
      <c r="F3">
        <f>HLOOKUP(Summary!F1,SRP!2:13,12,FALSE)</f>
        <v>0</v>
      </c>
      <c r="G3">
        <f>HLOOKUP(Summary!G1,SRP!2:13,12,FALSE)</f>
        <v>2.7284408909194768</v>
      </c>
      <c r="J3">
        <f>HLOOKUP(Summary!J1,SRP!2:13,12,FALSE)</f>
        <v>2.0038549400342673</v>
      </c>
      <c r="K3">
        <f>HLOOKUP(Summary!K1,SRP!2:13,12,FALSE)</f>
        <v>1.7539977155910915</v>
      </c>
      <c r="L3">
        <f>HLOOKUP(Summary!L1,SRP!2:13,12,FALSE)</f>
        <v>2.0038549400342682</v>
      </c>
      <c r="M3">
        <f>HLOOKUP(Summary!M1,SRP!2:13,12,FALSE)</f>
        <v>3.8527984009137675</v>
      </c>
      <c r="N3">
        <f>HLOOKUP(Summary!N1,SRP!2:13,12,FALSE)</f>
        <v>2.8033980582524305</v>
      </c>
      <c r="O3">
        <f>HLOOKUP(Summary!O1,SRP!2:13,12,FALSE)</f>
        <v>2.8533695031410655</v>
      </c>
      <c r="P3">
        <f>HLOOKUP(Summary!P1,SRP!2:13,12,FALSE)</f>
        <v>3.0532552826956065</v>
      </c>
      <c r="Q3">
        <f>HLOOKUP(Summary!Q1,SRP!2:13,12,FALSE)</f>
        <v>5.9515990862364427</v>
      </c>
      <c r="R3">
        <f>HLOOKUP(Summary!R1,SRP!2:13,12,FALSE)</f>
        <v>2.70345516847516</v>
      </c>
      <c r="S3">
        <f>HLOOKUP(Summary!S1,SRP!2:13,12,FALSE)</f>
        <v>2.7784123358081128</v>
      </c>
      <c r="T3">
        <f>HLOOKUP(Summary!T1,SRP!2:13,12,FALSE)</f>
        <v>2.8033980582524305</v>
      </c>
      <c r="U3">
        <f>HLOOKUP(Summary!U1,SRP!2:13,12,FALSE)</f>
        <v>2.8033980582524305</v>
      </c>
      <c r="V3">
        <f>HLOOKUP(Summary!V1,SRP!2:13,12,FALSE)</f>
        <v>1.9788692175899509</v>
      </c>
      <c r="W3">
        <f>HLOOKUP(Summary!W1,SRP!2:13,12,FALSE)</f>
        <v>2.70345516847516</v>
      </c>
      <c r="X3">
        <f>HLOOKUP(Summary!X1,SRP!2:13,12,FALSE)</f>
        <v>3.3280982295830985</v>
      </c>
      <c r="Y3">
        <f>HLOOKUP(Summary!Y1,SRP!2:13,12,FALSE)</f>
        <v>3.3280982295830985</v>
      </c>
      <c r="Z3">
        <f>HLOOKUP(Summary!Z1,SRP!2:13,12,FALSE)</f>
        <v>3.3280982295830985</v>
      </c>
      <c r="AA3">
        <f>HLOOKUP(Summary!AA1,SRP!2:13,12,FALSE)</f>
        <v>2.2786978869217616</v>
      </c>
      <c r="AB3">
        <f>HLOOKUP(Summary!AB1,SRP!2:13,12,FALSE)</f>
        <v>3.0532552826956065</v>
      </c>
      <c r="AC3">
        <f>HLOOKUP(Summary!AC1,SRP!2:13,12,FALSE)</f>
        <v>0</v>
      </c>
      <c r="AD3">
        <f>HLOOKUP(Summary!AD1,SRP!2:13,12,FALSE)</f>
        <v>3.0782410051399234</v>
      </c>
      <c r="AE3">
        <f>HLOOKUP(Summary!AE1,SRP!2:13,12,FALSE)</f>
        <v>3.3031125071387812</v>
      </c>
      <c r="AF3">
        <f>HLOOKUP(Summary!AF1,SRP!2:13,12,FALSE)</f>
        <v>1.9538834951456332</v>
      </c>
      <c r="AG3">
        <f>HLOOKUP(Summary!AG1,SRP!2:13,12,FALSE)</f>
        <v>2.0538263849229037</v>
      </c>
      <c r="AH3">
        <f>HLOOKUP(Summary!AH1,SRP!2:13,12,FALSE)</f>
        <v>3.3530839520274163</v>
      </c>
      <c r="AI3">
        <f>HLOOKUP(Summary!AI1,SRP!2:13,12,FALSE)</f>
        <v>1.8539406053683629</v>
      </c>
      <c r="AJ3">
        <f>HLOOKUP(Summary!AJ1,SRP!2:13,12,FALSE)</f>
        <v>4.1526270702455781</v>
      </c>
      <c r="AK3">
        <f>HLOOKUP(Summary!AK1,SRP!2:13,12,FALSE)</f>
        <v>2.3036836093660793</v>
      </c>
      <c r="AL3">
        <f>HLOOKUP(Summary!AL1,SRP!2:13,12,FALSE)</f>
        <v>3.0532552826956065</v>
      </c>
      <c r="AM3">
        <f>HLOOKUP(Summary!AM1,SRP!2:13,12,FALSE)</f>
        <v>3.178183894917193</v>
      </c>
      <c r="AN3">
        <f>HLOOKUP(Summary!AN1,SRP!2:13,12,FALSE)</f>
        <v>3.178183894917193</v>
      </c>
      <c r="AO3">
        <f>HLOOKUP(Summary!AO1,SRP!2:13,12,FALSE)</f>
        <v>2.8783552255853833</v>
      </c>
      <c r="AP3">
        <f>HLOOKUP(Summary!AP1,SRP!2:13,12,FALSE)</f>
        <v>2.8033980582524305</v>
      </c>
      <c r="AQ3">
        <f>HLOOKUP(Summary!AQ1,SRP!2:13,12,FALSE)</f>
        <v>3.128212450028558</v>
      </c>
      <c r="AR3">
        <f>HLOOKUP(Summary!AR1,SRP!2:13,12,FALSE)</f>
        <v>3.128212450028558</v>
      </c>
      <c r="AS3">
        <f>HLOOKUP(Summary!AS1,SRP!2:13,12,FALSE)</f>
        <v>2.5785265562535722</v>
      </c>
      <c r="AT3">
        <f>HLOOKUP(Summary!AT1,SRP!2:13,12,FALSE)</f>
        <v>2.7784123358081128</v>
      </c>
    </row>
    <row r="4" spans="1:55">
      <c r="A4" t="s">
        <v>43</v>
      </c>
      <c r="B4">
        <f>HLOOKUP(Summary!B1,SRP!2:27,26,FALSE)</f>
        <v>6.1514848657909829</v>
      </c>
      <c r="C4">
        <f>HLOOKUP(Summary!C1,SRP!2:27,26,FALSE)</f>
        <v>2.7284408909194768</v>
      </c>
      <c r="D4">
        <f>HLOOKUP(Summary!D1,SRP!2:27,26,FALSE)</f>
        <v>13.44731581953171</v>
      </c>
      <c r="E4">
        <f>HLOOKUP(Summary!E1,SRP!2:27,26,FALSE)</f>
        <v>0.10494003426613277</v>
      </c>
      <c r="F4">
        <f>HLOOKUP(Summary!F1,SRP!2:27,26,FALSE)</f>
        <v>0.72958309537407173</v>
      </c>
      <c r="G4">
        <f>HLOOKUP(Summary!G1,SRP!2:27,26,FALSE)</f>
        <v>0</v>
      </c>
      <c r="J4">
        <f>HLOOKUP(Summary!J1,SRP!2:27,26,FALSE)</f>
        <v>0</v>
      </c>
      <c r="K4">
        <f>HLOOKUP(Summary!K1,SRP!2:27,26,FALSE)</f>
        <v>0</v>
      </c>
      <c r="L4">
        <f>HLOOKUP(Summary!L1,SRP!2:27,26,FALSE)</f>
        <v>0</v>
      </c>
      <c r="M4">
        <f>HLOOKUP(Summary!M1,SRP!2:27,26,FALSE)</f>
        <v>0</v>
      </c>
      <c r="N4">
        <f>HLOOKUP(Summary!N1,SRP!2:27,26,FALSE)</f>
        <v>0.37978298115362696</v>
      </c>
      <c r="O4">
        <f>HLOOKUP(Summary!O1,SRP!2:27,26,FALSE)</f>
        <v>0.30482581382067425</v>
      </c>
      <c r="P4">
        <f>HLOOKUP(Summary!P1,SRP!2:27,26,FALSE)</f>
        <v>0.22986864648772154</v>
      </c>
      <c r="Q4">
        <f>HLOOKUP(Summary!Q1,SRP!2:27,26,FALSE)</f>
        <v>0.17989720159908645</v>
      </c>
      <c r="R4">
        <f>HLOOKUP(Summary!R1,SRP!2:27,26,FALSE)</f>
        <v>0.45474014848657951</v>
      </c>
      <c r="S4">
        <f>HLOOKUP(Summary!S1,SRP!2:27,26,FALSE)</f>
        <v>0.50471159337521465</v>
      </c>
      <c r="T4">
        <f>HLOOKUP(Summary!T1,SRP!2:27,26,FALSE)</f>
        <v>0.40476870359794453</v>
      </c>
      <c r="U4">
        <f>HLOOKUP(Summary!U1,SRP!2:27,26,FALSE)</f>
        <v>0.47972587093089708</v>
      </c>
      <c r="V4">
        <f>HLOOKUP(Summary!V1,SRP!2:27,26,FALSE)</f>
        <v>0.37978298115362696</v>
      </c>
      <c r="W4">
        <f>HLOOKUP(Summary!W1,SRP!2:27,26,FALSE)</f>
        <v>0.45474014848657951</v>
      </c>
      <c r="X4">
        <f>HLOOKUP(Summary!X1,SRP!2:27,26,FALSE)</f>
        <v>0</v>
      </c>
      <c r="Y4">
        <f>HLOOKUP(Summary!Y1,SRP!2:27,26,FALSE)</f>
        <v>0.15491147915476888</v>
      </c>
      <c r="Z4">
        <f>HLOOKUP(Summary!Z1,SRP!2:27,26,FALSE)</f>
        <v>0</v>
      </c>
      <c r="AA4">
        <f>HLOOKUP(Summary!AA1,SRP!2:27,26,FALSE)</f>
        <v>0.22986864648772154</v>
      </c>
      <c r="AB4">
        <f>HLOOKUP(Summary!AB1,SRP!2:27,26,FALSE)</f>
        <v>0</v>
      </c>
      <c r="AC4">
        <f>HLOOKUP(Summary!AC1,SRP!2:27,26,FALSE)</f>
        <v>0</v>
      </c>
      <c r="AD4">
        <f>HLOOKUP(Summary!AD1,SRP!2:27,26,FALSE)</f>
        <v>0.55468303826384979</v>
      </c>
      <c r="AE4">
        <f>HLOOKUP(Summary!AE1,SRP!2:27,26,FALSE)</f>
        <v>0</v>
      </c>
      <c r="AF4">
        <f>HLOOKUP(Summary!AF1,SRP!2:27,26,FALSE)</f>
        <v>0.22986864648772154</v>
      </c>
      <c r="AG4">
        <f>HLOOKUP(Summary!AG1,SRP!2:27,26,FALSE)</f>
        <v>0.20488292404340397</v>
      </c>
      <c r="AH4">
        <f>HLOOKUP(Summary!AH1,SRP!2:27,26,FALSE)</f>
        <v>0</v>
      </c>
      <c r="AI4">
        <f>HLOOKUP(Summary!AI1,SRP!2:27,26,FALSE)</f>
        <v>0.15491147915476888</v>
      </c>
      <c r="AJ4">
        <f>HLOOKUP(Summary!AJ1,SRP!2:27,26,FALSE)</f>
        <v>0</v>
      </c>
      <c r="AK4">
        <f>HLOOKUP(Summary!AK1,SRP!2:27,26,FALSE)</f>
        <v>0</v>
      </c>
      <c r="AL4">
        <f>HLOOKUP(Summary!AL1,SRP!2:27,26,FALSE)</f>
        <v>0</v>
      </c>
      <c r="AM4">
        <f>HLOOKUP(Summary!AM1,SRP!2:27,26,FALSE)</f>
        <v>0</v>
      </c>
      <c r="AN4">
        <f>HLOOKUP(Summary!AN1,SRP!2:27,26,FALSE)</f>
        <v>0</v>
      </c>
      <c r="AO4">
        <f>HLOOKUP(Summary!AO1,SRP!2:27,26,FALSE)</f>
        <v>0</v>
      </c>
      <c r="AP4">
        <f>HLOOKUP(Summary!AP1,SRP!2:27,26,FALSE)</f>
        <v>5.4968589377498649E-2</v>
      </c>
      <c r="AQ4">
        <f>HLOOKUP(Summary!AQ1,SRP!2:27,26,FALSE)</f>
        <v>0</v>
      </c>
      <c r="AR4">
        <f>HLOOKUP(Summary!AR1,SRP!2:27,26,FALSE)</f>
        <v>0</v>
      </c>
      <c r="AS4">
        <f>HLOOKUP(Summary!AS1,SRP!2:27,26,FALSE)</f>
        <v>0.42975442604226216</v>
      </c>
      <c r="AT4">
        <f>HLOOKUP(Summary!AT1,SRP!2:27,26,FALSE)</f>
        <v>0.30482581382067425</v>
      </c>
    </row>
    <row r="5" spans="1:55">
      <c r="A5" t="s">
        <v>214</v>
      </c>
      <c r="B5">
        <f>HLOOKUP(Summary!B1,SRP!2:41,40,FALSE)</f>
        <v>40.751713306681928</v>
      </c>
      <c r="C5">
        <f>HLOOKUP(Summary!C1,SRP!2:41,40,FALSE)</f>
        <v>27.889063392347257</v>
      </c>
      <c r="D5">
        <f>HLOOKUP(Summary!D1,SRP!2:41,40,FALSE)</f>
        <v>19.368932038834973</v>
      </c>
      <c r="E5">
        <f>HLOOKUP(Summary!E1,SRP!2:41,40,FALSE)</f>
        <v>19.668760708166783</v>
      </c>
      <c r="F5">
        <f>HLOOKUP(Summary!F1,SRP!2:41,40,FALSE)</f>
        <v>22.267275842375806</v>
      </c>
      <c r="G5">
        <f>HLOOKUP(Summary!G1,SRP!2:41,40,FALSE)</f>
        <v>23.916333523700768</v>
      </c>
      <c r="K5">
        <f>HLOOKUP(Summary!K1,SRP!2:41,40,FALSE)</f>
        <v>23.666476299257592</v>
      </c>
      <c r="L5">
        <f>HLOOKUP(Summary!L1,SRP!2:41,40,FALSE)</f>
        <v>21.417761279269012</v>
      </c>
      <c r="M5">
        <f>HLOOKUP(Summary!M1,SRP!2:41,40,FALSE)</f>
        <v>23.091804683038287</v>
      </c>
      <c r="N5">
        <f>HLOOKUP(Summary!N1,SRP!2:41,40,FALSE)</f>
        <v>23.841376356367814</v>
      </c>
      <c r="O5">
        <f>HLOOKUP(Summary!O1,SRP!2:41,40,FALSE)</f>
        <v>22.966876070816703</v>
      </c>
      <c r="P5">
        <f>HLOOKUP(Summary!P1,SRP!2:41,40,FALSE)</f>
        <v>23.841376356367814</v>
      </c>
      <c r="Q5">
        <f>HLOOKUP(Summary!Q1,SRP!2:41,40,FALSE)</f>
        <v>21.192889777270153</v>
      </c>
      <c r="R5">
        <f>HLOOKUP(Summary!R1,SRP!2:41,40,FALSE)</f>
        <v>23.641490576813275</v>
      </c>
      <c r="S5">
        <f>HLOOKUP(Summary!S1,SRP!2:41,40,FALSE)</f>
        <v>22.467161621930352</v>
      </c>
      <c r="T5">
        <f>HLOOKUP(Summary!T1,SRP!2:41,40,FALSE)</f>
        <v>22.592090234151936</v>
      </c>
      <c r="U5">
        <f>HLOOKUP(Summary!U1,SRP!2:41,40,FALSE)</f>
        <v>22.916904625928069</v>
      </c>
      <c r="V5">
        <f>HLOOKUP(Summary!V1,SRP!2:41,40,FALSE)</f>
        <v>13.372358652198759</v>
      </c>
      <c r="W5">
        <f>HLOOKUP(Summary!W1,SRP!2:41,40,FALSE)</f>
        <v>16.270702455739595</v>
      </c>
      <c r="X5">
        <f>HLOOKUP(Summary!X1,SRP!2:41,40,FALSE)</f>
        <v>24.491005139920073</v>
      </c>
      <c r="Y5">
        <f>HLOOKUP(Summary!Y1,SRP!2:41,40,FALSE)</f>
        <v>22.492147344374668</v>
      </c>
      <c r="Z5">
        <f>HLOOKUP(Summary!Z1,SRP!2:41,40,FALSE)</f>
        <v>22.492147344374668</v>
      </c>
      <c r="AA5">
        <f>HLOOKUP(Summary!AA1,SRP!2:41,40,FALSE)</f>
        <v>19.618789263278149</v>
      </c>
      <c r="AB5">
        <f>HLOOKUP(Summary!AB1,SRP!2:41,40,FALSE)</f>
        <v>24.441033695031436</v>
      </c>
      <c r="AC5">
        <f>HLOOKUP(Summary!AC1,SRP!2:41,40,FALSE)</f>
        <v>23.616504854368959</v>
      </c>
      <c r="AD5">
        <f>HLOOKUP(Summary!AD1,SRP!2:41,40,FALSE)</f>
        <v>26.539834380354112</v>
      </c>
      <c r="AE5">
        <f>HLOOKUP(Summary!AE1,SRP!2:41,40,FALSE)</f>
        <v>23.166761850371238</v>
      </c>
      <c r="AF5">
        <f>HLOOKUP(Summary!AF1,SRP!2:41,40,FALSE)</f>
        <v>23.691462021701909</v>
      </c>
      <c r="AG5">
        <f>HLOOKUP(Summary!AG1,SRP!2:41,40,FALSE)</f>
        <v>25.315533980582547</v>
      </c>
      <c r="AH5">
        <f>HLOOKUP(Summary!AH1,SRP!2:41,40,FALSE)</f>
        <v>27.384351798972045</v>
      </c>
      <c r="AI5">
        <f>HLOOKUP(Summary!AI1,SRP!2:41,40,FALSE)</f>
        <v>26.939605939463192</v>
      </c>
      <c r="AJ5">
        <f>HLOOKUP(Summary!AJ1,SRP!2:41,40,FALSE)</f>
        <v>27.364363221016593</v>
      </c>
      <c r="AK5">
        <f>HLOOKUP(Summary!AK1,SRP!2:41,40,FALSE)</f>
        <v>29.163335237007459</v>
      </c>
      <c r="AL5">
        <f>HLOOKUP(Summary!AL1,SRP!2:41,40,FALSE)</f>
        <v>21.092946887492886</v>
      </c>
      <c r="AM5">
        <f>HLOOKUP(Summary!AM1,SRP!2:41,40,FALSE)</f>
        <v>21.092946887492886</v>
      </c>
      <c r="AN5">
        <f>HLOOKUP(Summary!AN1,SRP!2:41,40,FALSE)</f>
        <v>21.94246145059968</v>
      </c>
      <c r="AO5">
        <f>HLOOKUP(Summary!AO1,SRP!2:41,40,FALSE)</f>
        <v>25.265562535693913</v>
      </c>
      <c r="AP5">
        <f>HLOOKUP(Summary!AP1,SRP!2:41,40,FALSE)</f>
        <v>24.815819531696196</v>
      </c>
      <c r="AQ5">
        <f>HLOOKUP(Summary!AQ1,SRP!2:41,40,FALSE)</f>
        <v>22.766990291262161</v>
      </c>
      <c r="AR5">
        <f>HLOOKUP(Summary!AR1,SRP!2:41,40,FALSE)</f>
        <v>24.84080525414052</v>
      </c>
      <c r="AS5">
        <f>HLOOKUP(Summary!AS1,SRP!2:41,40,FALSE)</f>
        <v>23.716447744146226</v>
      </c>
      <c r="AT5">
        <f>HLOOKUP(Summary!AT1,SRP!2:41,40,FALSE)</f>
        <v>23.816390633923497</v>
      </c>
    </row>
    <row r="6" spans="1:55">
      <c r="A6" t="s">
        <v>46</v>
      </c>
      <c r="B6">
        <f>HLOOKUP(Summary!B1,ammonium!1:3,3,FALSE)</f>
        <v>2.5499272881182744</v>
      </c>
      <c r="C6">
        <f>HLOOKUP(Summary!C1,ammonium!1:3,3,FALSE)</f>
        <v>4.2820284720819064</v>
      </c>
      <c r="D6">
        <f>HLOOKUP(Summary!D1,ammonium!1:3,3,FALSE)</f>
        <v>6.6008090893235432</v>
      </c>
      <c r="E6">
        <f>HLOOKUP(Summary!E1,ammonium!1:3,3,FALSE)</f>
        <v>3.5277263435816155</v>
      </c>
      <c r="G6">
        <f>HLOOKUP(Summary!G1,ammonium!1:3,3,FALSE)</f>
        <v>3.9281583377237452</v>
      </c>
      <c r="I6">
        <f>HLOOKUP(Summary!I1,ammonium!1:3,3,FALSE)</f>
        <v>2.6989252394269738</v>
      </c>
      <c r="J6">
        <f>HLOOKUP(Summary!J1,ammonium!1:3,3,FALSE)</f>
        <v>3.1738562092234539</v>
      </c>
      <c r="K6">
        <f>HLOOKUP(Summary!K1,ammonium!1:3,3,FALSE)</f>
        <v>3.3135417885753595</v>
      </c>
      <c r="L6">
        <f>HLOOKUP(Summary!L1,ammonium!1:3,3,FALSE)</f>
        <v>3.0527953737851354</v>
      </c>
      <c r="M6">
        <f>HLOOKUP(Summary!M1,ammonium!1:3,3,FALSE)</f>
        <v>3.8350346181558082</v>
      </c>
      <c r="N6">
        <f>HLOOKUP(Summary!N1,ammonium!1:3,3,FALSE)</f>
        <v>3.5836005753223779</v>
      </c>
      <c r="O6">
        <f>HLOOKUP(Summary!O1,ammonium!1:3,3,FALSE)</f>
        <v>3.0621077457419292</v>
      </c>
      <c r="Q6">
        <f>HLOOKUP(Summary!Q1,ammonium!1:3,3,FALSE)</f>
        <v>4.5800243746993061</v>
      </c>
      <c r="R6">
        <f>HLOOKUP(Summary!R1,ammonium!1:3,3,FALSE)</f>
        <v>3.4532273679272656</v>
      </c>
      <c r="S6">
        <f>HLOOKUP(Summary!S1,ammonium!1:3,3,FALSE)</f>
        <v>4.4589635392609868</v>
      </c>
      <c r="T6">
        <f>HLOOKUP(Summary!T1,ammonium!1:3,3,FALSE)</f>
        <v>3.8443469901126019</v>
      </c>
      <c r="V6">
        <f>HLOOKUP(Summary!V1,ammonium!1:3,3,FALSE)</f>
        <v>3.9188459657669519</v>
      </c>
      <c r="W6">
        <f>HLOOKUP(Summary!W1,ammonium!1:3,3,FALSE)</f>
        <v>5.7161337534281396</v>
      </c>
      <c r="X6">
        <f>HLOOKUP(Summary!X1,ammonium!1:3,3,FALSE)</f>
        <v>4.8221460455759431</v>
      </c>
      <c r="Y6">
        <f>HLOOKUP(Summary!Y1,ammonium!1:3,3,FALSE)</f>
        <v>4.0771562890324446</v>
      </c>
      <c r="Z6">
        <f>HLOOKUP(Summary!Z1,ammonium!1:3,3,FALSE)</f>
        <v>6.3214379306197328</v>
      </c>
      <c r="AA6">
        <f>HLOOKUP(Summary!AA1,ammonium!1:3,3,FALSE)</f>
        <v>4.7010852101376246</v>
      </c>
      <c r="AB6">
        <f>HLOOKUP(Summary!AB1,ammonium!1:3,3,FALSE)</f>
        <v>4.9432068810142615</v>
      </c>
      <c r="AC6">
        <f>HLOOKUP(Summary!AC1,ammonium!1:3,3,FALSE)</f>
        <v>3.8164098742422206</v>
      </c>
      <c r="AD6">
        <f>HLOOKUP(Summary!AD1,ammonium!1:3,3,FALSE)</f>
        <v>3.9933449414213018</v>
      </c>
      <c r="AF6">
        <f>HLOOKUP(Summary!AF1,ammonium!1:3,3,FALSE)</f>
        <v>3.071420117698723</v>
      </c>
      <c r="AG6">
        <f>HLOOKUP(Summary!AG1,ammonium!1:3,3,FALSE)</f>
        <v>3.5370387155384093</v>
      </c>
      <c r="AH6">
        <f>HLOOKUP(Summary!AH1,ammonium!1:3,3,FALSE)</f>
        <v>4.4030893075202249</v>
      </c>
      <c r="AI6">
        <f>HLOOKUP(Summary!AI1,ammonium!1:3,3,FALSE)</f>
        <v>4.2913408440387002</v>
      </c>
      <c r="AK6">
        <f>HLOOKUP(Summary!AK1,ammonium!1:3,3,FALSE)</f>
        <v>5.6509471497305839</v>
      </c>
      <c r="AL6">
        <f>HLOOKUP(Summary!AL1,ammonium!1:3,3,FALSE)</f>
        <v>3.7046614107606963</v>
      </c>
      <c r="AM6">
        <f>HLOOKUP(Summary!AM1,ammonium!1:3,3,FALSE)</f>
        <v>5.1853285518908985</v>
      </c>
      <c r="AN6">
        <f>HLOOKUP(Summary!AN1,ammonium!1:3,3,FALSE)</f>
        <v>4.4310264233906063</v>
      </c>
      <c r="AO6">
        <f>HLOOKUP(Summary!AO1,ammonium!1:3,3,FALSE)</f>
        <v>5.1108295762365481</v>
      </c>
      <c r="AP6">
        <f>HLOOKUP(Summary!AP1,ammonium!1:3,3,FALSE)</f>
        <v>5.2039532958044861</v>
      </c>
      <c r="AQ6">
        <f>HLOOKUP(Summary!AQ1,ammonium!1:3,3,FALSE)</f>
        <v>6.0886286316998897</v>
      </c>
      <c r="AR6">
        <f>HLOOKUP(Summary!AR1,ammonium!1:3,3,FALSE)</f>
        <v>5.0922048323229614</v>
      </c>
      <c r="AS6">
        <f>HLOOKUP(Summary!AS1,ammonium!1:3,3,FALSE)</f>
        <v>3.4159778801000908</v>
      </c>
      <c r="AT6">
        <f>HLOOKUP(Summary!AT1,ammonium!1:3,3,FALSE)</f>
        <v>4.6172738625264804</v>
      </c>
    </row>
    <row r="7" spans="1:55">
      <c r="A7" t="s">
        <v>45</v>
      </c>
      <c r="B7">
        <f>HLOOKUP(Summary!B1,ammonium!1:7,7,FALSE)</f>
        <v>3.1272943494394854</v>
      </c>
      <c r="C7">
        <f>HLOOKUP(Summary!C1,ammonium!1:7,7,FALSE)</f>
        <v>1.8794365072291264</v>
      </c>
      <c r="D7">
        <f>HLOOKUP(Summary!D1,ammonium!1:7,7,FALSE)</f>
        <v>1.4790045130869962</v>
      </c>
      <c r="E7">
        <f>HLOOKUP(Summary!E1,ammonium!1:7,7,FALSE)</f>
        <v>1.0785725189448661</v>
      </c>
      <c r="F7">
        <f>HLOOKUP(Summary!F1,ammonium!1:7,7,FALSE)</f>
        <v>1.7211261839636327</v>
      </c>
      <c r="G7">
        <f>HLOOKUP(Summary!G1,ammonium!1:7,7,FALSE)</f>
        <v>1.5441911167845523</v>
      </c>
      <c r="H7">
        <f>HLOOKUP(Summary!H1,ammonium!1:7,7,FALSE)</f>
        <v>1.0320106591608971</v>
      </c>
      <c r="I7">
        <f>HLOOKUP(Summary!I1,ammonium!1:7,7,FALSE)</f>
        <v>0.80851373219784783</v>
      </c>
      <c r="J7">
        <f>HLOOKUP(Summary!J1,ammonium!1:7,7,FALSE)</f>
        <v>0.88301270785219765</v>
      </c>
      <c r="K7">
        <f>HLOOKUP(Summary!K1,ammonium!1:7,7,FALSE)</f>
        <v>1.8608117633155388</v>
      </c>
      <c r="L7">
        <f>HLOOKUP(Summary!L1,ammonium!1:7,7,FALSE)</f>
        <v>1.3206941898215026</v>
      </c>
      <c r="M7">
        <f>HLOOKUP(Summary!M1,ammonium!1:7,7,FALSE)</f>
        <v>0.72470238458670433</v>
      </c>
      <c r="N7">
        <f>HLOOKUP(Summary!N1,ammonium!1:7,7,FALSE)</f>
        <v>1.8794365072291264</v>
      </c>
      <c r="O7">
        <f>HLOOKUP(Summary!O1,ammonium!1:7,7,FALSE)</f>
        <v>1.8980612511427135</v>
      </c>
      <c r="Q7">
        <f>HLOOKUP(Summary!Q1,ammonium!1:7,7,FALSE)</f>
        <v>2.1960571537601128</v>
      </c>
      <c r="R7">
        <f>HLOOKUP(Summary!R1,ammonium!1:7,7,FALSE)</f>
        <v>2.7268623552973548</v>
      </c>
      <c r="S7">
        <f>HLOOKUP(Summary!S1,ammonium!1:7,7,FALSE)</f>
        <v>2.1401829220193505</v>
      </c>
      <c r="T7">
        <f>HLOOKUP(Summary!T1,ammonium!1:7,7,FALSE)</f>
        <v>2.68961286747018</v>
      </c>
      <c r="U7">
        <f>HLOOKUP(Summary!U1,ammonium!1:7,7,FALSE)</f>
        <v>1.9166859950563011</v>
      </c>
      <c r="V7">
        <f>HLOOKUP(Summary!V1,ammonium!1:7,7,FALSE)</f>
        <v>3.3694160203161219</v>
      </c>
      <c r="W7">
        <f>HLOOKUP(Summary!W1,ammonium!1:7,7,FALSE)</f>
        <v>1.3951931654758525</v>
      </c>
      <c r="X7">
        <f>HLOOKUP(Summary!X1,ammonium!1:7,7,FALSE)</f>
        <v>2.1774324098465252</v>
      </c>
      <c r="Y7">
        <f>HLOOKUP(Summary!Y1,ammonium!1:7,7,FALSE)</f>
        <v>1.4324426533030272</v>
      </c>
      <c r="Z7">
        <f>HLOOKUP(Summary!Z1,ammonium!1:7,7,FALSE)</f>
        <v>1.8887488791859197</v>
      </c>
      <c r="AA7">
        <f>HLOOKUP(Summary!AA1,ammonium!1:7,7,FALSE)</f>
        <v>2.1774324098465252</v>
      </c>
      <c r="AB7">
        <f>HLOOKUP(Summary!AB1,ammonium!1:7,7,FALSE)</f>
        <v>1.8049375315747764</v>
      </c>
      <c r="AC7">
        <f>HLOOKUP(Summary!AC1,ammonium!1:7,7,FALSE)</f>
        <v>1.2275704702535655</v>
      </c>
      <c r="AD7">
        <f>HLOOKUP(Summary!AD1,ammonium!1:7,7,FALSE)</f>
        <v>0.74332712850029181</v>
      </c>
      <c r="AF7">
        <f>HLOOKUP(Summary!AF1,ammonium!1:7,7,FALSE)</f>
        <v>0.39876936609892399</v>
      </c>
      <c r="AG7">
        <f>HLOOKUP(Summary!AG1,ammonium!1:7,7,FALSE)</f>
        <v>0.65020340893235451</v>
      </c>
      <c r="AH7">
        <f>HLOOKUP(Summary!AH1,ammonium!1:7,7,FALSE)</f>
        <v>0.93888693959295999</v>
      </c>
      <c r="AI7">
        <f>HLOOKUP(Summary!AI1,ammonium!1:7,7,FALSE)</f>
        <v>1.7583756717908079</v>
      </c>
      <c r="AK7">
        <f>HLOOKUP(Summary!AK1,ammonium!1:7,7,FALSE)</f>
        <v>0.85507559198181649</v>
      </c>
      <c r="AL7">
        <f>HLOOKUP(Summary!AL1,ammonium!1:7,7,FALSE)</f>
        <v>0.22183429891984327</v>
      </c>
      <c r="AM7">
        <f>HLOOKUP(Summary!AM1,ammonium!1:7,7,FALSE)</f>
        <v>0.24977141479022441</v>
      </c>
      <c r="AN7">
        <f>HLOOKUP(Summary!AN1,ammonium!1:7,7,FALSE)</f>
        <v>0.24045904283343073</v>
      </c>
      <c r="AO7">
        <f>HLOOKUP(Summary!AO1,ammonium!1:7,7,FALSE)</f>
        <v>4.4899231740762498E-2</v>
      </c>
      <c r="AP7">
        <f>HLOOKUP(Summary!AP1,ammonium!1:7,7,FALSE)</f>
        <v>0.32427039044457417</v>
      </c>
      <c r="AQ7">
        <f>HLOOKUP(Summary!AQ1,ammonium!1:7,7,FALSE)</f>
        <v>0.11008583543831856</v>
      </c>
      <c r="AR7">
        <f>HLOOKUP(Summary!AR1,ammonium!1:7,7,FALSE)</f>
        <v>0.59432917719159228</v>
      </c>
      <c r="AS7">
        <f>HLOOKUP(Summary!AS1,ammonium!1:7,7,FALSE)</f>
        <v>6.3523975654349946E-2</v>
      </c>
      <c r="AT7">
        <f>HLOOKUP(Summary!AT1,ammonium!1:7,7,FALSE)</f>
        <v>0.78057661632746678</v>
      </c>
    </row>
    <row r="8" spans="1:55">
      <c r="A8" t="s">
        <v>210</v>
      </c>
      <c r="B8">
        <f>HLOOKUP(Summary!B1,ammonium!1:11,11,FALSE)</f>
        <v>5.1387666921069295</v>
      </c>
      <c r="C8">
        <f>HLOOKUP(Summary!C1,ammonium!1:11,11,FALSE)</f>
        <v>5.0549553444957862</v>
      </c>
      <c r="D8">
        <f>HLOOKUP(Summary!D1,ammonium!1:11,11,FALSE)</f>
        <v>5.1573914360205171</v>
      </c>
      <c r="E8">
        <f>HLOOKUP(Summary!E1,ammonium!1:11,11,FALSE)</f>
        <v>4.2913408440387002</v>
      </c>
      <c r="F8">
        <f>HLOOKUP(Summary!F1,ammonium!1:11,11,FALSE)</f>
        <v>4.9245821371006739</v>
      </c>
      <c r="G8">
        <f>HLOOKUP(Summary!G1,ammonium!1:11,11,FALSE)</f>
        <v>5.2132656677612799</v>
      </c>
      <c r="K8">
        <f>HLOOKUP(Summary!K1,ammonium!1:11,11,FALSE)</f>
        <v>4.1423428927300012</v>
      </c>
      <c r="L8">
        <f>HLOOKUP(Summary!L1,ammonium!1:11,11,FALSE)</f>
        <v>4.300653215995494</v>
      </c>
      <c r="M8">
        <f>HLOOKUP(Summary!M1,ammonium!1:11,11,FALSE)</f>
        <v>4.6172738625264804</v>
      </c>
      <c r="N8">
        <f>HLOOKUP(Summary!N1,ammonium!1:11,11,FALSE)</f>
        <v>4.6172738625264804</v>
      </c>
      <c r="O8">
        <f>HLOOKUP(Summary!O1,ammonium!1:11,11,FALSE)</f>
        <v>5.2505151555884533</v>
      </c>
      <c r="Q8">
        <f>HLOOKUP(Summary!Q1,ammonium!1:11,11,FALSE)</f>
        <v>5.7999451010392837</v>
      </c>
      <c r="R8">
        <f>HLOOKUP(Summary!R1,ammonium!1:11,11,FALSE)</f>
        <v>5.2225780397180728</v>
      </c>
      <c r="S8">
        <f>HLOOKUP(Summary!S1,ammonium!1:11,11,FALSE)</f>
        <v>5.1946409238476923</v>
      </c>
      <c r="T8">
        <f>HLOOKUP(Summary!T1,ammonium!1:11,11,FALSE)</f>
        <v>5.7347584973417272</v>
      </c>
      <c r="U8">
        <f>HLOOKUP(Summary!U1,ammonium!1:11,11,FALSE)</f>
        <v>5.2132656677612799</v>
      </c>
      <c r="V8">
        <f>HLOOKUP(Summary!V1,ammonium!1:11,11,FALSE)</f>
        <v>6.6753080649778935</v>
      </c>
      <c r="W8">
        <f>HLOOKUP(Summary!W1,ammonium!1:11,11,FALSE)</f>
        <v>5.8651317047368394</v>
      </c>
      <c r="X8">
        <f>HLOOKUP(Summary!X1,ammonium!1:11,11,FALSE)</f>
        <v>6.9174297358545305</v>
      </c>
      <c r="Z8">
        <f>HLOOKUP(Summary!Z1,ammonium!1:11,11,FALSE)</f>
        <v>5.7906327290824899</v>
      </c>
      <c r="AA8">
        <f>HLOOKUP(Summary!AA1,ammonium!1:11,11,FALSE)</f>
        <v>6.8801802480273553</v>
      </c>
      <c r="AB8">
        <f>HLOOKUP(Summary!AB1,ammonium!1:11,11,FALSE)</f>
        <v>6.5914967173667494</v>
      </c>
      <c r="AC8">
        <f>HLOOKUP(Summary!AC1,ammonium!1:11,11,FALSE)</f>
        <v>5.1201419481933419</v>
      </c>
      <c r="AD8">
        <f>HLOOKUP(Summary!AD1,ammonium!1:11,11,FALSE)</f>
        <v>4.0492191731620633</v>
      </c>
      <c r="AF8">
        <f>HLOOKUP(Summary!AF1,ammonium!1:11,11,FALSE)</f>
        <v>3.0807324896555168</v>
      </c>
      <c r="AG8">
        <f>HLOOKUP(Summary!AG1,ammonium!1:11,11,FALSE)</f>
        <v>4.0399068012052695</v>
      </c>
      <c r="AH8">
        <f>HLOOKUP(Summary!AH1,ammonium!1:11,11,FALSE)</f>
        <v>4.0957810329460322</v>
      </c>
      <c r="AI8">
        <f>HLOOKUP(Summary!AI1,ammonium!1:11,11,FALSE)</f>
        <v>4.2261542403411445</v>
      </c>
      <c r="AK8">
        <f>HLOOKUP(Summary!AK1,ammonium!1:11,11,FALSE)</f>
        <v>4.2261542403411445</v>
      </c>
      <c r="AL8">
        <f>HLOOKUP(Summary!AL1,ammonium!1:11,11,FALSE)</f>
        <v>4.9804563688414358</v>
      </c>
      <c r="AM8">
        <f>HLOOKUP(Summary!AM1,ammonium!1:11,11,FALSE)</f>
        <v>5.4367625947243283</v>
      </c>
      <c r="AN8">
        <f>HLOOKUP(Summary!AN1,ammonium!1:11,11,FALSE)</f>
        <v>5.3902007349403593</v>
      </c>
      <c r="AO8">
        <f>HLOOKUP(Summary!AO1,ammonium!1:11,11,FALSE)</f>
        <v>4.8128336736191493</v>
      </c>
      <c r="AP8">
        <f>HLOOKUP(Summary!AP1,ammonium!1:11,11,FALSE)</f>
        <v>5.1573914360205171</v>
      </c>
      <c r="AQ8">
        <f>HLOOKUP(Summary!AQ1,ammonium!1:11,11,FALSE)</f>
        <v>4.7010852101376246</v>
      </c>
      <c r="AR8">
        <f>HLOOKUP(Summary!AR1,ammonium!1:11,11,FALSE)</f>
        <v>4.9432068810142615</v>
      </c>
      <c r="AS8">
        <f>HLOOKUP(Summary!AS1,ammonium!1:11,11,FALSE)</f>
        <v>3.6953490388039025</v>
      </c>
      <c r="AT8">
        <f>HLOOKUP(Summary!AT1,ammonium!1:11,11,FALSE)</f>
        <v>3.9840325694645076</v>
      </c>
    </row>
    <row r="9" spans="1:55">
      <c r="A9" t="s">
        <v>212</v>
      </c>
      <c r="B9">
        <f>B6-B8</f>
        <v>-2.5888394039886551</v>
      </c>
      <c r="C9">
        <f>C6-C8</f>
        <v>-0.77292687241387981</v>
      </c>
      <c r="D9">
        <f>D6-D8</f>
        <v>1.4434176533030261</v>
      </c>
      <c r="E9">
        <f>E6-E8</f>
        <v>-0.76361450045708468</v>
      </c>
      <c r="G9">
        <f>G6-G8</f>
        <v>-1.2851073300375346</v>
      </c>
      <c r="K9">
        <f>K6-K8</f>
        <v>-0.8288011041546417</v>
      </c>
      <c r="L9">
        <f>L6-L8</f>
        <v>-1.2478578422103586</v>
      </c>
      <c r="M9">
        <f>M6-M8</f>
        <v>-0.78223924437067227</v>
      </c>
      <c r="N9">
        <f>N6-N8</f>
        <v>-1.0336732872041026</v>
      </c>
      <c r="O9">
        <f>O6-O8</f>
        <v>-2.188407409846524</v>
      </c>
      <c r="Q9">
        <f>Q6-Q8</f>
        <v>-1.2199207263399776</v>
      </c>
      <c r="R9">
        <f>R6-R8</f>
        <v>-1.7693506717908072</v>
      </c>
      <c r="S9">
        <f>S6-S8</f>
        <v>-0.73567738458670551</v>
      </c>
      <c r="T9">
        <f>T6-T8</f>
        <v>-1.8904115072291252</v>
      </c>
      <c r="V9">
        <f t="shared" ref="V9:AD9" si="0">V6-V8</f>
        <v>-2.7564620992109417</v>
      </c>
      <c r="W9">
        <f t="shared" si="0"/>
        <v>-0.14899795130869986</v>
      </c>
      <c r="X9">
        <f t="shared" si="0"/>
        <v>-2.0952836902785874</v>
      </c>
      <c r="Y9">
        <f t="shared" si="0"/>
        <v>4.0771562890324446</v>
      </c>
      <c r="Z9">
        <f t="shared" si="0"/>
        <v>0.53080520153724287</v>
      </c>
      <c r="AA9">
        <f t="shared" si="0"/>
        <v>-2.1790950378897307</v>
      </c>
      <c r="AB9">
        <f t="shared" si="0"/>
        <v>-1.6482898363524878</v>
      </c>
      <c r="AC9">
        <f t="shared" si="0"/>
        <v>-1.3037320739511213</v>
      </c>
      <c r="AD9">
        <f t="shared" si="0"/>
        <v>-5.5874231740761449E-2</v>
      </c>
      <c r="AF9">
        <f>AF6-AF8</f>
        <v>-9.3123719567937968E-3</v>
      </c>
      <c r="AG9">
        <f>AG6-AG8</f>
        <v>-0.50286808566686014</v>
      </c>
      <c r="AH9">
        <f>AH6-AH8</f>
        <v>0.30730827457419263</v>
      </c>
      <c r="AI9">
        <f>AI6-AI8</f>
        <v>6.518660369755569E-2</v>
      </c>
      <c r="AK9">
        <f t="shared" ref="AK9:AT9" si="1">AK6-AK8</f>
        <v>1.4247929093894394</v>
      </c>
      <c r="AL9">
        <f t="shared" si="1"/>
        <v>-1.2757949580807395</v>
      </c>
      <c r="AM9">
        <f t="shared" si="1"/>
        <v>-0.25143404283342985</v>
      </c>
      <c r="AN9">
        <f t="shared" si="1"/>
        <v>-0.95917431154975308</v>
      </c>
      <c r="AO9">
        <f t="shared" si="1"/>
        <v>0.29799590261739883</v>
      </c>
      <c r="AP9">
        <f t="shared" si="1"/>
        <v>4.6561859783968984E-2</v>
      </c>
      <c r="AQ9">
        <f t="shared" si="1"/>
        <v>1.3875434215622651</v>
      </c>
      <c r="AR9">
        <f t="shared" si="1"/>
        <v>0.14899795130869986</v>
      </c>
      <c r="AS9">
        <f t="shared" si="1"/>
        <v>-0.27937115870381168</v>
      </c>
      <c r="AT9">
        <f t="shared" si="1"/>
        <v>0.63324129306197285</v>
      </c>
    </row>
    <row r="10" spans="1:55">
      <c r="A10" t="s">
        <v>48</v>
      </c>
      <c r="C10">
        <f>HLOOKUP(Summary!C1,'nitrite&amp;nitrate'!C2:AW8,2,FALSE)</f>
        <v>0</v>
      </c>
      <c r="D10">
        <f>HLOOKUP(Summary!D1,'nitrite&amp;nitrate'!D2:AX8,2,FALSE)</f>
        <v>0.113</v>
      </c>
      <c r="E10">
        <f>HLOOKUP(Summary!E1,'nitrite&amp;nitrate'!E2:AY8,2,FALSE)</f>
        <v>1.2E-2</v>
      </c>
      <c r="F10">
        <f>HLOOKUP(Summary!F1,'nitrite&amp;nitrate'!F2:AZ8,2,FALSE)</f>
        <v>0</v>
      </c>
      <c r="G10">
        <f>HLOOKUP(Summary!G1,'nitrite&amp;nitrate'!G2:BA8,2,FALSE)</f>
        <v>6.5000000000000002E-2</v>
      </c>
      <c r="I10">
        <f>HLOOKUP(Summary!I1,'nitrite&amp;nitrate'!I2:BC8,2,FALSE)</f>
        <v>2E-3</v>
      </c>
      <c r="J10">
        <f>HLOOKUP(Summary!J1,'nitrite&amp;nitrate'!J2:BD8,2,FALSE)</f>
        <v>0.05</v>
      </c>
      <c r="K10">
        <f>HLOOKUP(Summary!K1,'nitrite&amp;nitrate'!K2:BE8,2,FALSE)</f>
        <v>8.8999999999999996E-2</v>
      </c>
      <c r="L10">
        <f>HLOOKUP(Summary!L1,'nitrite&amp;nitrate'!L2:BF8,2,FALSE)</f>
        <v>1.4E-2</v>
      </c>
      <c r="M10">
        <f>HLOOKUP(Summary!M1,'nitrite&amp;nitrate'!M2:BG8,2,FALSE)</f>
        <v>0</v>
      </c>
      <c r="N10">
        <f>HLOOKUP(Summary!N1,'nitrite&amp;nitrate'!N2:BH8,2,FALSE)</f>
        <v>4.0000000000000001E-3</v>
      </c>
      <c r="O10">
        <f>HLOOKUP(Summary!O1,'nitrite&amp;nitrate'!O2:BI8,2,FALSE)</f>
        <v>2.1999999999999999E-2</v>
      </c>
      <c r="P10">
        <f>HLOOKUP(Summary!P1,'nitrite&amp;nitrate'!P2:BJ8,2,FALSE)</f>
        <v>0.22</v>
      </c>
      <c r="Q10">
        <f>HLOOKUP(Summary!Q1,'nitrite&amp;nitrate'!Q2:BK8,2,FALSE)</f>
        <v>0</v>
      </c>
      <c r="R10">
        <f>HLOOKUP(Summary!R1,'nitrite&amp;nitrate'!R2:BL8,2,FALSE)</f>
        <v>0.27100000000000002</v>
      </c>
      <c r="S10">
        <f>HLOOKUP(Summary!S1,'nitrite&amp;nitrate'!S2:BM8,2,FALSE)</f>
        <v>0.17199999999999999</v>
      </c>
      <c r="T10">
        <f>HLOOKUP(Summary!T1,'nitrite&amp;nitrate'!T2:BN8,2,FALSE)</f>
        <v>0</v>
      </c>
      <c r="U10">
        <f>HLOOKUP(Summary!U1,'nitrite&amp;nitrate'!U2:BO8,2,FALSE)</f>
        <v>0.122</v>
      </c>
      <c r="V10">
        <f>HLOOKUP(Summary!V1,'nitrite&amp;nitrate'!V2:BP8,2,FALSE)</f>
        <v>0.28799999999999998</v>
      </c>
      <c r="W10">
        <f>HLOOKUP(Summary!W1,'nitrite&amp;nitrate'!W2:BQ8,2,FALSE)</f>
        <v>0.35699999999999998</v>
      </c>
      <c r="X10">
        <f>HLOOKUP(Summary!X1,'nitrite&amp;nitrate'!X2:BR8,2,FALSE)</f>
        <v>0.314</v>
      </c>
      <c r="Y10">
        <f>HLOOKUP(Summary!Y1,'nitrite&amp;nitrate'!Y2:BS8,2,FALSE)</f>
        <v>0.29799999999999999</v>
      </c>
      <c r="Z10">
        <f>HLOOKUP(Summary!Z1,'nitrite&amp;nitrate'!Z2:BT8,2,FALSE)</f>
        <v>0.182</v>
      </c>
      <c r="AA10">
        <f>HLOOKUP(Summary!AA1,'nitrite&amp;nitrate'!AA2:BU8,2,FALSE)</f>
        <v>3.9E-2</v>
      </c>
      <c r="AB10">
        <f>HLOOKUP(Summary!AB1,'nitrite&amp;nitrate'!AB2:BV8,2,FALSE)</f>
        <v>0</v>
      </c>
      <c r="AC10">
        <f>HLOOKUP(Summary!AC1,'nitrite&amp;nitrate'!AC2:BW8,2,FALSE)</f>
        <v>7.4999999999999997E-2</v>
      </c>
      <c r="AE10">
        <f>HLOOKUP(Summary!AE1,'nitrite&amp;nitrate'!AE2:BY8,2,FALSE)</f>
        <v>0</v>
      </c>
      <c r="AF10">
        <f>HLOOKUP(Summary!AF1,'nitrite&amp;nitrate'!AF2:BZ8,2,FALSE)</f>
        <v>3.2000000000000001E-2</v>
      </c>
      <c r="AG10">
        <f>HLOOKUP(Summary!AG1,'nitrite&amp;nitrate'!AG2:CA8,2,FALSE)</f>
        <v>0</v>
      </c>
      <c r="AH10">
        <f>HLOOKUP(Summary!AH1,'nitrite&amp;nitrate'!AH2:CB8,2,FALSE)</f>
        <v>0</v>
      </c>
      <c r="AI10">
        <f>HLOOKUP(Summary!AI1,'nitrite&amp;nitrate'!AI2:CC8,2,FALSE)</f>
        <v>3.6999999999999998E-2</v>
      </c>
      <c r="AJ10">
        <f>HLOOKUP(Summary!AJ1,'nitrite&amp;nitrate'!AJ2:CD8,2,FALSE)</f>
        <v>0</v>
      </c>
      <c r="AK10">
        <f>HLOOKUP(Summary!AK1,'nitrite&amp;nitrate'!AK2:CE8,2,FALSE)</f>
        <v>0</v>
      </c>
      <c r="AL10">
        <f>HLOOKUP(Summary!AL1,'nitrite&amp;nitrate'!AL2:CF8,2,FALSE)</f>
        <v>5.0000000000000001E-3</v>
      </c>
      <c r="AM10">
        <f>HLOOKUP(Summary!AM1,'nitrite&amp;nitrate'!AM2:CG8,2,FALSE)</f>
        <v>1.4999999999999999E-2</v>
      </c>
      <c r="AN10">
        <f>HLOOKUP(Summary!AN1,'nitrite&amp;nitrate'!AN2:CH8,2,FALSE)</f>
        <v>2.9000000000000001E-2</v>
      </c>
      <c r="AO10">
        <f>HLOOKUP(Summary!AO1,'nitrite&amp;nitrate'!AO2:CI8,2,FALSE)</f>
        <v>8.0000000000000002E-3</v>
      </c>
      <c r="AP10">
        <f>HLOOKUP(Summary!AP1,'nitrite&amp;nitrate'!AP2:CJ8,2,FALSE)</f>
        <v>8.1000000000000003E-2</v>
      </c>
    </row>
    <row r="11" spans="1:55">
      <c r="A11" t="s">
        <v>47</v>
      </c>
      <c r="C11">
        <f>HLOOKUP(Summary!C1,'nitrite&amp;nitrate'!C2:AW8,3,FALSE)</f>
        <v>0</v>
      </c>
      <c r="D11">
        <f>HLOOKUP(Summary!D1,'nitrite&amp;nitrate'!D2:AX8,3,FALSE)</f>
        <v>0</v>
      </c>
      <c r="E11">
        <f>HLOOKUP(Summary!E1,'nitrite&amp;nitrate'!E2:AY8,3,FALSE)</f>
        <v>0</v>
      </c>
      <c r="F11">
        <f>HLOOKUP(Summary!F1,'nitrite&amp;nitrate'!F2:AZ8,3,FALSE)</f>
        <v>0</v>
      </c>
      <c r="G11">
        <f>HLOOKUP(Summary!G1,'nitrite&amp;nitrate'!G2:BA8,3,FALSE)</f>
        <v>0</v>
      </c>
      <c r="I11">
        <f>HLOOKUP(Summary!I1,'nitrite&amp;nitrate'!I2:BC8,3,FALSE)</f>
        <v>0</v>
      </c>
      <c r="J11">
        <f>HLOOKUP(Summary!J1,'nitrite&amp;nitrate'!J2:BD8,3,FALSE)</f>
        <v>0</v>
      </c>
      <c r="K11">
        <f>HLOOKUP(Summary!K1,'nitrite&amp;nitrate'!K2:BE8,3,FALSE)</f>
        <v>0</v>
      </c>
      <c r="L11">
        <f>HLOOKUP(Summary!L1,'nitrite&amp;nitrate'!L2:BF8,3,FALSE)</f>
        <v>1.4999999999999999E-2</v>
      </c>
      <c r="M11">
        <f>HLOOKUP(Summary!M1,'nitrite&amp;nitrate'!M2:BG8,3,FALSE)</f>
        <v>0.161</v>
      </c>
      <c r="N11">
        <f>HLOOKUP(Summary!N1,'nitrite&amp;nitrate'!N2:BH8,3,FALSE)</f>
        <v>0</v>
      </c>
      <c r="O11">
        <f>HLOOKUP(Summary!O1,'nitrite&amp;nitrate'!O2:BI8,3,FALSE)</f>
        <v>0</v>
      </c>
      <c r="P11">
        <f>HLOOKUP(Summary!P1,'nitrite&amp;nitrate'!P2:BJ8,3,FALSE)</f>
        <v>0</v>
      </c>
      <c r="Q11">
        <f>HLOOKUP(Summary!Q1,'nitrite&amp;nitrate'!Q2:BK8,3,FALSE)</f>
        <v>0</v>
      </c>
      <c r="R11">
        <f>HLOOKUP(Summary!R1,'nitrite&amp;nitrate'!R2:BL8,3,FALSE)</f>
        <v>0</v>
      </c>
      <c r="S11">
        <f>HLOOKUP(Summary!S1,'nitrite&amp;nitrate'!S2:BM8,3,FALSE)</f>
        <v>0.14199999999999999</v>
      </c>
      <c r="T11">
        <f>HLOOKUP(Summary!T1,'nitrite&amp;nitrate'!T2:BN8,3,FALSE)</f>
        <v>0.14099999999999999</v>
      </c>
      <c r="U11">
        <f>HLOOKUP(Summary!U1,'nitrite&amp;nitrate'!U2:BO8,3,FALSE)</f>
        <v>0.22500000000000001</v>
      </c>
      <c r="V11">
        <f>HLOOKUP(Summary!V1,'nitrite&amp;nitrate'!V2:BP8,3,FALSE)</f>
        <v>1.1870000000000001</v>
      </c>
      <c r="W11">
        <f>HLOOKUP(Summary!W1,'nitrite&amp;nitrate'!W2:BQ8,3,FALSE)</f>
        <v>1.3759999999999999</v>
      </c>
      <c r="X11">
        <f>HLOOKUP(Summary!X1,'nitrite&amp;nitrate'!X2:BR8,3,FALSE)</f>
        <v>0.36499999999999999</v>
      </c>
      <c r="Y11">
        <f>HLOOKUP(Summary!Y1,'nitrite&amp;nitrate'!Y2:BS8,3,FALSE)</f>
        <v>0.51700000000000002</v>
      </c>
      <c r="Z11">
        <f>HLOOKUP(Summary!Z1,'nitrite&amp;nitrate'!Z2:BT8,3,FALSE)</f>
        <v>0.53</v>
      </c>
      <c r="AA11">
        <f>HLOOKUP(Summary!AA1,'nitrite&amp;nitrate'!AA2:BU8,3,FALSE)</f>
        <v>2.3E-2</v>
      </c>
      <c r="AB11">
        <f>HLOOKUP(Summary!AB1,'nitrite&amp;nitrate'!AB2:BV8,3,FALSE)</f>
        <v>7.5999999999999998E-2</v>
      </c>
      <c r="AC11">
        <f>HLOOKUP(Summary!AC1,'nitrite&amp;nitrate'!AC2:BW8,3,FALSE)</f>
        <v>0.161</v>
      </c>
      <c r="AE11">
        <f>HLOOKUP(Summary!AE1,'nitrite&amp;nitrate'!AE2:BY8,3,FALSE)</f>
        <v>2.5000000000000001E-2</v>
      </c>
      <c r="AF11">
        <f>HLOOKUP(Summary!AF1,'nitrite&amp;nitrate'!AF2:BZ8,3,FALSE)</f>
        <v>2.1000000000000001E-2</v>
      </c>
      <c r="AG11">
        <f>HLOOKUP(Summary!AG1,'nitrite&amp;nitrate'!AG2:CA8,3,FALSE)</f>
        <v>0</v>
      </c>
      <c r="AH11">
        <f>HLOOKUP(Summary!AH1,'nitrite&amp;nitrate'!AH2:CB8,3,FALSE)</f>
        <v>0</v>
      </c>
      <c r="AI11">
        <f>HLOOKUP(Summary!AI1,'nitrite&amp;nitrate'!AI2:CC8,3,FALSE)</f>
        <v>0</v>
      </c>
      <c r="AJ11">
        <f>HLOOKUP(Summary!AJ1,'nitrite&amp;nitrate'!AJ2:CD8,3,FALSE)</f>
        <v>0</v>
      </c>
      <c r="AK11">
        <f>HLOOKUP(Summary!AK1,'nitrite&amp;nitrate'!AK2:CE8,3,FALSE)</f>
        <v>6.4000000000000001E-2</v>
      </c>
      <c r="AL11">
        <f>HLOOKUP(Summary!AL1,'nitrite&amp;nitrate'!AL2:CF8,3,FALSE)</f>
        <v>0.19500000000000001</v>
      </c>
      <c r="AM11">
        <f>HLOOKUP(Summary!AM1,'nitrite&amp;nitrate'!AM2:CG8,3,FALSE)</f>
        <v>0.25900000000000001</v>
      </c>
      <c r="AN11">
        <f>HLOOKUP(Summary!AN1,'nitrite&amp;nitrate'!AN2:CH8,3,FALSE)</f>
        <v>0.36299999999999999</v>
      </c>
      <c r="AO11">
        <f>HLOOKUP(Summary!AO1,'nitrite&amp;nitrate'!AO2:CI8,3,FALSE)</f>
        <v>0.28799999999999998</v>
      </c>
      <c r="AP11">
        <f>HLOOKUP(Summary!AP1,'nitrite&amp;nitrate'!AP2:CJ8,3,FALSE)</f>
        <v>0.38700000000000001</v>
      </c>
    </row>
    <row r="12" spans="1:55">
      <c r="A12" t="s">
        <v>216</v>
      </c>
      <c r="C12">
        <f>HLOOKUP(Summary!C1,'nitrite&amp;nitrate'!C2:AW8,4,FALSE)</f>
        <v>0</v>
      </c>
      <c r="D12">
        <f>HLOOKUP(Summary!D1,'nitrite&amp;nitrate'!D2:AX8,4,FALSE)</f>
        <v>0</v>
      </c>
      <c r="E12">
        <f>HLOOKUP(Summary!E1,'nitrite&amp;nitrate'!E2:AY8,4,FALSE)</f>
        <v>0</v>
      </c>
      <c r="F12">
        <f>HLOOKUP(Summary!F1,'nitrite&amp;nitrate'!F2:AZ8,4,FALSE)</f>
        <v>0</v>
      </c>
      <c r="G12">
        <f>HLOOKUP(Summary!G1,'nitrite&amp;nitrate'!G2:BA8,4,FALSE)</f>
        <v>0</v>
      </c>
      <c r="I12">
        <f>HLOOKUP(Summary!I1,'nitrite&amp;nitrate'!I2:BC8,4,FALSE)</f>
        <v>0</v>
      </c>
      <c r="J12">
        <f>HLOOKUP(Summary!J1,'nitrite&amp;nitrate'!J2:BD8,4,FALSE)</f>
        <v>0</v>
      </c>
      <c r="K12">
        <f>HLOOKUP(Summary!K1,'nitrite&amp;nitrate'!K2:BE8,4,FALSE)</f>
        <v>0</v>
      </c>
      <c r="L12">
        <f>HLOOKUP(Summary!L1,'nitrite&amp;nitrate'!L2:BF8,4,FALSE)</f>
        <v>0</v>
      </c>
      <c r="M12">
        <f>HLOOKUP(Summary!M1,'nitrite&amp;nitrate'!M2:BG8,4,FALSE)</f>
        <v>0</v>
      </c>
      <c r="N12">
        <f>HLOOKUP(Summary!N1,'nitrite&amp;nitrate'!N2:BH8,4,FALSE)</f>
        <v>0</v>
      </c>
      <c r="O12">
        <f>HLOOKUP(Summary!O1,'nitrite&amp;nitrate'!O2:BI8,4,FALSE)</f>
        <v>0</v>
      </c>
      <c r="P12">
        <f>HLOOKUP(Summary!P1,'nitrite&amp;nitrate'!P2:BJ8,4,FALSE)</f>
        <v>0</v>
      </c>
      <c r="Q12">
        <f>HLOOKUP(Summary!Q1,'nitrite&amp;nitrate'!Q2:BK8,4,FALSE)</f>
        <v>0.214</v>
      </c>
      <c r="R12">
        <f>HLOOKUP(Summary!R1,'nitrite&amp;nitrate'!R2:BL8,4,FALSE)</f>
        <v>0</v>
      </c>
      <c r="S12">
        <f>HLOOKUP(Summary!S1,'nitrite&amp;nitrate'!S2:BM8,4,FALSE)</f>
        <v>0</v>
      </c>
      <c r="T12">
        <f>HLOOKUP(Summary!T1,'nitrite&amp;nitrate'!T2:BN8,4,FALSE)</f>
        <v>0.3</v>
      </c>
      <c r="U12">
        <f>HLOOKUP(Summary!U1,'nitrite&amp;nitrate'!U2:BO8,4,FALSE)</f>
        <v>0</v>
      </c>
      <c r="V12">
        <f>HLOOKUP(Summary!V1,'nitrite&amp;nitrate'!V2:BP8,4,FALSE)</f>
        <v>0</v>
      </c>
      <c r="W12">
        <f>HLOOKUP(Summary!W1,'nitrite&amp;nitrate'!W2:BQ8,4,FALSE)</f>
        <v>0</v>
      </c>
      <c r="X12">
        <f>HLOOKUP(Summary!X1,'nitrite&amp;nitrate'!X2:BR8,4,FALSE)</f>
        <v>0.14299999999999999</v>
      </c>
      <c r="Y12">
        <f>HLOOKUP(Summary!Y1,'nitrite&amp;nitrate'!Y2:BS8,4,FALSE)</f>
        <v>0</v>
      </c>
      <c r="Z12">
        <f>HLOOKUP(Summary!Z1,'nitrite&amp;nitrate'!Z2:BT8,4,FALSE)</f>
        <v>0</v>
      </c>
      <c r="AA12">
        <f>HLOOKUP(Summary!AA1,'nitrite&amp;nitrate'!AA2:BU8,4,FALSE)</f>
        <v>2.5000000000000001E-2</v>
      </c>
      <c r="AB12">
        <f>HLOOKUP(Summary!AB1,'nitrite&amp;nitrate'!AB2:BV8,4,FALSE)</f>
        <v>0</v>
      </c>
      <c r="AC12">
        <f>HLOOKUP(Summary!AC1,'nitrite&amp;nitrate'!AC2:BW8,4,FALSE)</f>
        <v>0</v>
      </c>
      <c r="AE12">
        <f>HLOOKUP(Summary!AE1,'nitrite&amp;nitrate'!AE2:BY8,4,FALSE)</f>
        <v>0</v>
      </c>
      <c r="AF12">
        <f>HLOOKUP(Summary!AF1,'nitrite&amp;nitrate'!AF2:BZ8,4,FALSE)</f>
        <v>0</v>
      </c>
      <c r="AG12">
        <f>HLOOKUP(Summary!AG1,'nitrite&amp;nitrate'!AG2:CA8,4,FALSE)</f>
        <v>0</v>
      </c>
      <c r="AH12">
        <f>HLOOKUP(Summary!AH1,'nitrite&amp;nitrate'!AH2:CB8,4,FALSE)</f>
        <v>0</v>
      </c>
      <c r="AI12">
        <f>HLOOKUP(Summary!AI1,'nitrite&amp;nitrate'!AI2:CC8,4,FALSE)</f>
        <v>0</v>
      </c>
      <c r="AJ12">
        <f>HLOOKUP(Summary!AJ1,'nitrite&amp;nitrate'!AJ2:CD8,4,FALSE)</f>
        <v>0</v>
      </c>
      <c r="AK12">
        <f>HLOOKUP(Summary!AK1,'nitrite&amp;nitrate'!AK2:CE8,4,FALSE)</f>
        <v>0</v>
      </c>
      <c r="AL12">
        <f>HLOOKUP(Summary!AL1,'nitrite&amp;nitrate'!AL2:CF8,4,FALSE)</f>
        <v>0</v>
      </c>
      <c r="AM12">
        <f>HLOOKUP(Summary!AM1,'nitrite&amp;nitrate'!AM2:CG8,4,FALSE)</f>
        <v>0</v>
      </c>
      <c r="AN12">
        <f>HLOOKUP(Summary!AN1,'nitrite&amp;nitrate'!AN2:CH8,4,FALSE)</f>
        <v>0</v>
      </c>
      <c r="AO12">
        <f>HLOOKUP(Summary!AO1,'nitrite&amp;nitrate'!AO2:CI8,4,FALSE)</f>
        <v>0</v>
      </c>
      <c r="AP12">
        <f>HLOOKUP(Summary!AP1,'nitrite&amp;nitrate'!AP2:CJ8,4,FALSE)</f>
        <v>0</v>
      </c>
    </row>
    <row r="13" spans="1:55">
      <c r="A13" t="s">
        <v>50</v>
      </c>
      <c r="C13">
        <f>HLOOKUP(Summary!C1,'nitrite&amp;nitrate'!C2:AW8,5,FALSE)</f>
        <v>0.189</v>
      </c>
      <c r="D13">
        <f>HLOOKUP(Summary!D1,'nitrite&amp;nitrate'!D2:AX8,5,FALSE)</f>
        <v>9.7000000000000003E-2</v>
      </c>
      <c r="E13">
        <f>HLOOKUP(Summary!E1,'nitrite&amp;nitrate'!E2:AY8,5,FALSE)</f>
        <v>0</v>
      </c>
      <c r="F13">
        <f>HLOOKUP(Summary!F1,'nitrite&amp;nitrate'!F2:AZ8,5,FALSE)</f>
        <v>0</v>
      </c>
      <c r="G13">
        <f>HLOOKUP(Summary!G1,'nitrite&amp;nitrate'!G2:BA8,5,FALSE)</f>
        <v>0</v>
      </c>
      <c r="I13">
        <f>HLOOKUP(Summary!I1,'nitrite&amp;nitrate'!I2:BC8,5,FALSE)</f>
        <v>0</v>
      </c>
      <c r="J13">
        <f>HLOOKUP(Summary!J1,'nitrite&amp;nitrate'!J2:BD8,5,FALSE)</f>
        <v>0</v>
      </c>
      <c r="K13">
        <f>HLOOKUP(Summary!K1,'nitrite&amp;nitrate'!K2:BE8,5,FALSE)</f>
        <v>0</v>
      </c>
      <c r="L13">
        <f>HLOOKUP(Summary!L1,'nitrite&amp;nitrate'!L2:BF8,5,FALSE)</f>
        <v>0</v>
      </c>
      <c r="M13">
        <f>HLOOKUP(Summary!M1,'nitrite&amp;nitrate'!M2:BG8,5,FALSE)</f>
        <v>0</v>
      </c>
      <c r="N13">
        <f>HLOOKUP(Summary!N1,'nitrite&amp;nitrate'!N2:BH8,5,FALSE)</f>
        <v>0</v>
      </c>
      <c r="O13">
        <f>HLOOKUP(Summary!O1,'nitrite&amp;nitrate'!O2:BI8,5,FALSE)</f>
        <v>0</v>
      </c>
      <c r="P13">
        <f>HLOOKUP(Summary!P1,'nitrite&amp;nitrate'!P2:BJ8,5,FALSE)</f>
        <v>0</v>
      </c>
      <c r="Q13">
        <f>HLOOKUP(Summary!Q1,'nitrite&amp;nitrate'!Q2:BK8,5,FALSE)</f>
        <v>0</v>
      </c>
      <c r="R13">
        <f>HLOOKUP(Summary!R1,'nitrite&amp;nitrate'!R2:BL8,5,FALSE)</f>
        <v>0</v>
      </c>
      <c r="S13">
        <f>HLOOKUP(Summary!S1,'nitrite&amp;nitrate'!S2:BM8,5,FALSE)</f>
        <v>0</v>
      </c>
      <c r="T13">
        <f>HLOOKUP(Summary!T1,'nitrite&amp;nitrate'!T2:BN8,5,FALSE)</f>
        <v>0</v>
      </c>
      <c r="U13">
        <f>HLOOKUP(Summary!U1,'nitrite&amp;nitrate'!U2:BO8,5,FALSE)</f>
        <v>0</v>
      </c>
      <c r="V13">
        <f>HLOOKUP(Summary!V1,'nitrite&amp;nitrate'!V2:BP8,5,FALSE)</f>
        <v>0.107</v>
      </c>
      <c r="W13">
        <f>HLOOKUP(Summary!W1,'nitrite&amp;nitrate'!W2:BQ8,5,FALSE)</f>
        <v>0.187</v>
      </c>
      <c r="X13">
        <f>HLOOKUP(Summary!X1,'nitrite&amp;nitrate'!X2:BR8,5,FALSE)</f>
        <v>0</v>
      </c>
      <c r="Y13">
        <f>HLOOKUP(Summary!Y1,'nitrite&amp;nitrate'!Y2:BS8,5,FALSE)</f>
        <v>5.2999999999999999E-2</v>
      </c>
      <c r="Z13">
        <f>HLOOKUP(Summary!Z1,'nitrite&amp;nitrate'!Z2:BT8,5,FALSE)</f>
        <v>0</v>
      </c>
      <c r="AA13">
        <f>HLOOKUP(Summary!AA1,'nitrite&amp;nitrate'!AA2:BU8,5,FALSE)</f>
        <v>0</v>
      </c>
      <c r="AB13">
        <f>HLOOKUP(Summary!AB1,'nitrite&amp;nitrate'!AB2:BV8,5,FALSE)</f>
        <v>0</v>
      </c>
      <c r="AC13">
        <f>HLOOKUP(Summary!AC1,'nitrite&amp;nitrate'!AC2:BW8,5,FALSE)</f>
        <v>0</v>
      </c>
      <c r="AE13">
        <f>HLOOKUP(Summary!AE1,'nitrite&amp;nitrate'!AE2:BY8,5,FALSE)</f>
        <v>0</v>
      </c>
      <c r="AF13">
        <f>HLOOKUP(Summary!AF1,'nitrite&amp;nitrate'!AF2:BZ8,5,FALSE)</f>
        <v>0</v>
      </c>
      <c r="AG13">
        <f>HLOOKUP(Summary!AG1,'nitrite&amp;nitrate'!AG2:CA8,5,FALSE)</f>
        <v>0</v>
      </c>
      <c r="AH13">
        <f>HLOOKUP(Summary!AH1,'nitrite&amp;nitrate'!AH2:CB8,5,FALSE)</f>
        <v>0</v>
      </c>
      <c r="AI13">
        <f>HLOOKUP(Summary!AI1,'nitrite&amp;nitrate'!AI2:CC8,5,FALSE)</f>
        <v>6.3E-2</v>
      </c>
      <c r="AJ13">
        <f>HLOOKUP(Summary!AJ1,'nitrite&amp;nitrate'!AJ2:CD8,5,FALSE)</f>
        <v>0</v>
      </c>
      <c r="AK13">
        <f>HLOOKUP(Summary!AK1,'nitrite&amp;nitrate'!AK2:CE8,5,FALSE)</f>
        <v>0</v>
      </c>
      <c r="AL13">
        <f>HLOOKUP(Summary!AL1,'nitrite&amp;nitrate'!AL2:CF8,5,FALSE)</f>
        <v>0</v>
      </c>
      <c r="AM13">
        <f>HLOOKUP(Summary!AM1,'nitrite&amp;nitrate'!AM2:CG8,5,FALSE)</f>
        <v>0</v>
      </c>
      <c r="AN13">
        <f>HLOOKUP(Summary!AN1,'nitrite&amp;nitrate'!AN2:CH8,5,FALSE)</f>
        <v>0</v>
      </c>
      <c r="AO13">
        <f>HLOOKUP(Summary!AO1,'nitrite&amp;nitrate'!AO2:CI8,5,FALSE)</f>
        <v>0</v>
      </c>
      <c r="AP13">
        <f>HLOOKUP(Summary!AP1,'nitrite&amp;nitrate'!AP2:CJ8,5,FALSE)</f>
        <v>0</v>
      </c>
    </row>
    <row r="14" spans="1:55">
      <c r="A14" t="s">
        <v>49</v>
      </c>
      <c r="C14">
        <f>HLOOKUP(Summary!C1,'nitrite&amp;nitrate'!C2:AW8,6,FALSE)</f>
        <v>0.996</v>
      </c>
      <c r="D14">
        <f>HLOOKUP(Summary!D1,'nitrite&amp;nitrate'!D2:AX8,6,FALSE)</f>
        <v>0.34499999999999997</v>
      </c>
      <c r="E14">
        <f>HLOOKUP(Summary!E1,'nitrite&amp;nitrate'!E2:AY8,6,FALSE)</f>
        <v>6.3E-2</v>
      </c>
      <c r="F14">
        <f>HLOOKUP(Summary!F1,'nitrite&amp;nitrate'!F2:AZ8,6,FALSE)</f>
        <v>0</v>
      </c>
      <c r="G14">
        <f>HLOOKUP(Summary!G1,'nitrite&amp;nitrate'!G2:BA8,6,FALSE)</f>
        <v>0</v>
      </c>
      <c r="I14">
        <f>HLOOKUP(Summary!I1,'nitrite&amp;nitrate'!I2:BC8,6,FALSE)</f>
        <v>0.159</v>
      </c>
      <c r="J14">
        <f>HLOOKUP(Summary!J1,'nitrite&amp;nitrate'!J2:BD8,6,FALSE)</f>
        <v>0</v>
      </c>
      <c r="K14">
        <f>HLOOKUP(Summary!K1,'nitrite&amp;nitrate'!K2:BE8,6,FALSE)</f>
        <v>0</v>
      </c>
      <c r="L14">
        <f>HLOOKUP(Summary!L1,'nitrite&amp;nitrate'!L2:BF8,6,FALSE)</f>
        <v>0.38300000000000001</v>
      </c>
      <c r="M14">
        <f>HLOOKUP(Summary!M1,'nitrite&amp;nitrate'!M2:BG8,6,FALSE)</f>
        <v>0.34</v>
      </c>
      <c r="N14">
        <f>HLOOKUP(Summary!N1,'nitrite&amp;nitrate'!N2:BH8,6,FALSE)</f>
        <v>0</v>
      </c>
      <c r="O14">
        <f>HLOOKUP(Summary!O1,'nitrite&amp;nitrate'!O2:BI8,6,FALSE)</f>
        <v>0</v>
      </c>
      <c r="P14">
        <f>HLOOKUP(Summary!P1,'nitrite&amp;nitrate'!P2:BJ8,6,FALSE)</f>
        <v>0</v>
      </c>
      <c r="Q14">
        <f>HLOOKUP(Summary!Q1,'nitrite&amp;nitrate'!Q2:BK8,6,FALSE)</f>
        <v>0</v>
      </c>
      <c r="R14">
        <f>HLOOKUP(Summary!R1,'nitrite&amp;nitrate'!R2:BL8,6,FALSE)</f>
        <v>0</v>
      </c>
      <c r="S14">
        <f>HLOOKUP(Summary!S1,'nitrite&amp;nitrate'!S2:BM8,6,FALSE)</f>
        <v>8.4000000000000005E-2</v>
      </c>
      <c r="T14">
        <f>HLOOKUP(Summary!T1,'nitrite&amp;nitrate'!T2:BN8,6,FALSE)</f>
        <v>0</v>
      </c>
      <c r="U14">
        <f>HLOOKUP(Summary!U1,'nitrite&amp;nitrate'!U2:BO8,6,FALSE)</f>
        <v>0.11799999999999999</v>
      </c>
      <c r="V14">
        <f>HLOOKUP(Summary!V1,'nitrite&amp;nitrate'!V2:BP8,6,FALSE)</f>
        <v>1.51</v>
      </c>
      <c r="W14">
        <f>HLOOKUP(Summary!W1,'nitrite&amp;nitrate'!W2:BQ8,6,FALSE)</f>
        <v>1.5720000000000001</v>
      </c>
      <c r="X14">
        <f>HLOOKUP(Summary!X1,'nitrite&amp;nitrate'!X2:BR8,6,FALSE)</f>
        <v>0.22500000000000001</v>
      </c>
      <c r="Y14">
        <f>HLOOKUP(Summary!Y1,'nitrite&amp;nitrate'!Y2:BS8,6,FALSE)</f>
        <v>0.45100000000000001</v>
      </c>
      <c r="Z14">
        <f>HLOOKUP(Summary!Z1,'nitrite&amp;nitrate'!Z2:BT8,6,FALSE)</f>
        <v>0.26900000000000002</v>
      </c>
      <c r="AA14">
        <f>HLOOKUP(Summary!AA1,'nitrite&amp;nitrate'!AA2:BU8,6,FALSE)</f>
        <v>0</v>
      </c>
      <c r="AB14">
        <f>HLOOKUP(Summary!AB1,'nitrite&amp;nitrate'!AB2:BV8,6,FALSE)</f>
        <v>0</v>
      </c>
      <c r="AC14">
        <f>HLOOKUP(Summary!AC1,'nitrite&amp;nitrate'!AC2:BW8,6,FALSE)</f>
        <v>0</v>
      </c>
      <c r="AE14">
        <f>HLOOKUP(Summary!AE1,'nitrite&amp;nitrate'!AE2:BY8,6,FALSE)</f>
        <v>0</v>
      </c>
      <c r="AF14">
        <f>HLOOKUP(Summary!AF1,'nitrite&amp;nitrate'!AF2:BZ8,6,FALSE)</f>
        <v>0</v>
      </c>
      <c r="AG14">
        <f>HLOOKUP(Summary!AG1,'nitrite&amp;nitrate'!AG2:CA8,6,FALSE)</f>
        <v>0</v>
      </c>
      <c r="AH14">
        <f>HLOOKUP(Summary!AH1,'nitrite&amp;nitrate'!AH2:CB8,6,FALSE)</f>
        <v>0</v>
      </c>
      <c r="AI14">
        <f>HLOOKUP(Summary!AI1,'nitrite&amp;nitrate'!AI2:CC8,6,FALSE)</f>
        <v>0</v>
      </c>
      <c r="AJ14">
        <f>HLOOKUP(Summary!AJ1,'nitrite&amp;nitrate'!AJ2:CD8,6,FALSE)</f>
        <v>0</v>
      </c>
      <c r="AK14">
        <f>HLOOKUP(Summary!AK1,'nitrite&amp;nitrate'!AK2:CE8,6,FALSE)</f>
        <v>0</v>
      </c>
      <c r="AL14">
        <f>HLOOKUP(Summary!AL1,'nitrite&amp;nitrate'!AL2:CF8,6,FALSE)</f>
        <v>0</v>
      </c>
      <c r="AM14">
        <f>HLOOKUP(Summary!AM1,'nitrite&amp;nitrate'!AM2:CG8,6,FALSE)</f>
        <v>0</v>
      </c>
      <c r="AN14">
        <f>HLOOKUP(Summary!AN1,'nitrite&amp;nitrate'!AN2:CH8,6,FALSE)</f>
        <v>0</v>
      </c>
      <c r="AO14">
        <f>HLOOKUP(Summary!AO1,'nitrite&amp;nitrate'!AO2:CI8,6,FALSE)</f>
        <v>0</v>
      </c>
      <c r="AP14">
        <f>HLOOKUP(Summary!AP1,'nitrite&amp;nitrate'!AP2:CJ8,6,FALSE)</f>
        <v>0</v>
      </c>
    </row>
    <row r="15" spans="1:55">
      <c r="A15" t="s">
        <v>215</v>
      </c>
      <c r="C15">
        <f>HLOOKUP(Summary!C1,'nitrite&amp;nitrate'!C2:AW8,7,FALSE)</f>
        <v>0</v>
      </c>
      <c r="D15">
        <f>HLOOKUP(Summary!D1,'nitrite&amp;nitrate'!D2:AX8,7,FALSE)</f>
        <v>0</v>
      </c>
      <c r="E15">
        <f>HLOOKUP(Summary!E1,'nitrite&amp;nitrate'!E2:AY8,7,FALSE)</f>
        <v>0</v>
      </c>
      <c r="F15">
        <f>HLOOKUP(Summary!F1,'nitrite&amp;nitrate'!F2:AZ8,7,FALSE)</f>
        <v>0</v>
      </c>
      <c r="G15">
        <f>HLOOKUP(Summary!G1,'nitrite&amp;nitrate'!G2:BA8,7,FALSE)</f>
        <v>0</v>
      </c>
      <c r="I15">
        <f>HLOOKUP(Summary!I1,'nitrite&amp;nitrate'!I2:BC8,7,FALSE)</f>
        <v>0</v>
      </c>
      <c r="J15">
        <f>HLOOKUP(Summary!J1,'nitrite&amp;nitrate'!J2:BD8,7,FALSE)</f>
        <v>0</v>
      </c>
      <c r="K15">
        <f>HLOOKUP(Summary!K1,'nitrite&amp;nitrate'!K2:BE8,7,FALSE)</f>
        <v>0.16300000000000001</v>
      </c>
      <c r="L15">
        <f>HLOOKUP(Summary!L1,'nitrite&amp;nitrate'!L2:BF8,7,FALSE)</f>
        <v>0</v>
      </c>
      <c r="M15">
        <f>HLOOKUP(Summary!M1,'nitrite&amp;nitrate'!M2:BG8,7,FALSE)</f>
        <v>0</v>
      </c>
      <c r="N15">
        <f>HLOOKUP(Summary!N1,'nitrite&amp;nitrate'!N2:BH8,7,FALSE)</f>
        <v>0</v>
      </c>
      <c r="O15">
        <f>HLOOKUP(Summary!O1,'nitrite&amp;nitrate'!O2:BI8,7,FALSE)</f>
        <v>0</v>
      </c>
      <c r="P15">
        <f>HLOOKUP(Summary!P1,'nitrite&amp;nitrate'!P2:BJ8,7,FALSE)</f>
        <v>0</v>
      </c>
      <c r="Q15">
        <f>HLOOKUP(Summary!Q1,'nitrite&amp;nitrate'!Q2:BK8,7,FALSE)</f>
        <v>0</v>
      </c>
      <c r="R15">
        <f>HLOOKUP(Summary!R1,'nitrite&amp;nitrate'!R2:BL8,7,FALSE)</f>
        <v>0</v>
      </c>
      <c r="S15">
        <f>HLOOKUP(Summary!S1,'nitrite&amp;nitrate'!S2:BM8,7,FALSE)</f>
        <v>0</v>
      </c>
      <c r="T15">
        <f>HLOOKUP(Summary!T1,'nitrite&amp;nitrate'!T2:BN8,7,FALSE)</f>
        <v>0</v>
      </c>
      <c r="U15">
        <f>HLOOKUP(Summary!U1,'nitrite&amp;nitrate'!U2:BO8,7,FALSE)</f>
        <v>0</v>
      </c>
      <c r="V15">
        <f>HLOOKUP(Summary!V1,'nitrite&amp;nitrate'!V2:BP8,7,FALSE)</f>
        <v>0</v>
      </c>
      <c r="W15">
        <f>HLOOKUP(Summary!W1,'nitrite&amp;nitrate'!W2:BQ8,7,FALSE)</f>
        <v>0.14099999999999999</v>
      </c>
      <c r="X15">
        <f>HLOOKUP(Summary!X1,'nitrite&amp;nitrate'!X2:BR8,7,FALSE)</f>
        <v>0</v>
      </c>
      <c r="Y15">
        <f>HLOOKUP(Summary!Y1,'nitrite&amp;nitrate'!Y2:BS8,7,FALSE)</f>
        <v>0</v>
      </c>
      <c r="Z15">
        <f>HLOOKUP(Summary!Z1,'nitrite&amp;nitrate'!Z2:BT8,7,FALSE)</f>
        <v>0</v>
      </c>
      <c r="AA15">
        <f>HLOOKUP(Summary!AA1,'nitrite&amp;nitrate'!AA2:BU8,7,FALSE)</f>
        <v>0.06</v>
      </c>
      <c r="AB15">
        <f>HLOOKUP(Summary!AB1,'nitrite&amp;nitrate'!AB2:BV8,7,FALSE)</f>
        <v>0</v>
      </c>
      <c r="AC15">
        <f>HLOOKUP(Summary!AC1,'nitrite&amp;nitrate'!AC2:BW8,7,FALSE)</f>
        <v>0</v>
      </c>
      <c r="AE15">
        <f>HLOOKUP(Summary!AE1,'nitrite&amp;nitrate'!AE2:BY8,7,FALSE)</f>
        <v>0</v>
      </c>
      <c r="AF15">
        <f>HLOOKUP(Summary!AF1,'nitrite&amp;nitrate'!AF2:BZ8,7,FALSE)</f>
        <v>0</v>
      </c>
      <c r="AG15">
        <f>HLOOKUP(Summary!AG1,'nitrite&amp;nitrate'!AG2:CA8,7,FALSE)</f>
        <v>0</v>
      </c>
      <c r="AH15">
        <f>HLOOKUP(Summary!AH1,'nitrite&amp;nitrate'!AH2:CB8,7,FALSE)</f>
        <v>0</v>
      </c>
      <c r="AI15">
        <f>HLOOKUP(Summary!AI1,'nitrite&amp;nitrate'!AI2:CC8,7,FALSE)</f>
        <v>0</v>
      </c>
      <c r="AJ15">
        <f>HLOOKUP(Summary!AJ1,'nitrite&amp;nitrate'!AJ2:CD8,7,FALSE)</f>
        <v>0</v>
      </c>
      <c r="AK15">
        <f>HLOOKUP(Summary!AK1,'nitrite&amp;nitrate'!AK2:CE8,7,FALSE)</f>
        <v>0</v>
      </c>
      <c r="AL15">
        <f>HLOOKUP(Summary!AL1,'nitrite&amp;nitrate'!AL2:CF8,7,FALSE)</f>
        <v>0</v>
      </c>
      <c r="AM15">
        <f>HLOOKUP(Summary!AM1,'nitrite&amp;nitrate'!AM2:CG8,7,FALSE)</f>
        <v>0</v>
      </c>
      <c r="AN15">
        <f>HLOOKUP(Summary!AN1,'nitrite&amp;nitrate'!AN2:CH8,7,FALSE)</f>
        <v>0</v>
      </c>
      <c r="AO15">
        <f>HLOOKUP(Summary!AO1,'nitrite&amp;nitrate'!AO2:CI8,7,FALSE)</f>
        <v>0</v>
      </c>
      <c r="AP15">
        <f>HLOOKUP(Summary!AP1,'nitrite&amp;nitrate'!AP2:CJ8,7,FALSE)</f>
        <v>0</v>
      </c>
    </row>
    <row r="16" spans="1:55">
      <c r="A16" t="s">
        <v>51</v>
      </c>
      <c r="B16">
        <f>IF((B3-B4)/B3&gt;0,(B3-B4)/B3,0)</f>
        <v>0</v>
      </c>
      <c r="C16">
        <f t="shared" ref="C16:AT16" si="2">IF((C3-C4)/C3&gt;0,(C3-C4)/C3,0)</f>
        <v>9.1514143094842001E-2</v>
      </c>
      <c r="D16">
        <f t="shared" si="2"/>
        <v>0</v>
      </c>
      <c r="E16">
        <f t="shared" si="2"/>
        <v>0.9462915601023022</v>
      </c>
      <c r="G16">
        <f t="shared" si="2"/>
        <v>1</v>
      </c>
      <c r="J16">
        <f t="shared" si="2"/>
        <v>1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0.86452762923351167</v>
      </c>
      <c r="O16">
        <f t="shared" si="2"/>
        <v>0.89316987740805609</v>
      </c>
      <c r="P16">
        <f t="shared" si="2"/>
        <v>0.92471358428805228</v>
      </c>
      <c r="Q16">
        <f t="shared" si="2"/>
        <v>0.96977329974811088</v>
      </c>
      <c r="R16">
        <f t="shared" si="2"/>
        <v>0.83179297597042512</v>
      </c>
      <c r="S16">
        <f t="shared" si="2"/>
        <v>0.81834532374100721</v>
      </c>
      <c r="T16">
        <f t="shared" si="2"/>
        <v>0.85561497326203206</v>
      </c>
      <c r="U16">
        <f t="shared" si="2"/>
        <v>0.82887700534759368</v>
      </c>
      <c r="V16">
        <f t="shared" si="2"/>
        <v>0.80808080808080818</v>
      </c>
      <c r="W16">
        <f t="shared" si="2"/>
        <v>0.83179297597042512</v>
      </c>
      <c r="X16">
        <f t="shared" si="2"/>
        <v>1</v>
      </c>
      <c r="Y16">
        <f t="shared" si="2"/>
        <v>0.95345345345345345</v>
      </c>
      <c r="Z16">
        <f t="shared" si="2"/>
        <v>1</v>
      </c>
      <c r="AA16">
        <f t="shared" si="2"/>
        <v>0.89912280701754399</v>
      </c>
      <c r="AB16">
        <f t="shared" si="2"/>
        <v>1</v>
      </c>
      <c r="AD16">
        <f t="shared" si="2"/>
        <v>0.81980519480519487</v>
      </c>
      <c r="AE16">
        <f t="shared" si="2"/>
        <v>1</v>
      </c>
      <c r="AF16">
        <f t="shared" si="2"/>
        <v>0.88235294117647056</v>
      </c>
      <c r="AG16">
        <f t="shared" si="2"/>
        <v>0.9002433090024331</v>
      </c>
      <c r="AH16">
        <f t="shared" si="2"/>
        <v>1</v>
      </c>
      <c r="AI16">
        <f t="shared" si="2"/>
        <v>0.91644204851752031</v>
      </c>
      <c r="AJ16">
        <f t="shared" si="2"/>
        <v>1</v>
      </c>
      <c r="AK16">
        <f t="shared" si="2"/>
        <v>1</v>
      </c>
      <c r="AL16">
        <f t="shared" si="2"/>
        <v>1</v>
      </c>
      <c r="AM16">
        <f t="shared" si="2"/>
        <v>1</v>
      </c>
      <c r="AN16">
        <f t="shared" si="2"/>
        <v>1</v>
      </c>
      <c r="AO16">
        <f t="shared" si="2"/>
        <v>1</v>
      </c>
      <c r="AP16">
        <f t="shared" si="2"/>
        <v>0.98039215686274517</v>
      </c>
      <c r="AQ16">
        <f t="shared" si="2"/>
        <v>1</v>
      </c>
      <c r="AR16">
        <f t="shared" si="2"/>
        <v>1</v>
      </c>
      <c r="AS16">
        <f t="shared" si="2"/>
        <v>0.83333333333333326</v>
      </c>
      <c r="AT16">
        <f t="shared" si="2"/>
        <v>0.89028776978417268</v>
      </c>
    </row>
    <row r="17" spans="1:46">
      <c r="A17" t="s">
        <v>52</v>
      </c>
      <c r="C17">
        <f>IF((C6-C7-C11-C14)/C6&gt;0,(C6-C7-C11-C14)/C6,0)</f>
        <v>0.32848729849031111</v>
      </c>
      <c r="D17">
        <f t="shared" ref="D17:AP17" si="3">IF((D6-D7-D11-D14)/D6&gt;0,(D6-D7-D11-D14)/D6,0)</f>
        <v>0.72366955498876262</v>
      </c>
      <c r="E17">
        <f t="shared" si="3"/>
        <v>0.67639992228369528</v>
      </c>
      <c r="G17">
        <f t="shared" si="3"/>
        <v>0.60689183479315478</v>
      </c>
      <c r="I17">
        <f t="shared" si="3"/>
        <v>0.64151888386383504</v>
      </c>
      <c r="J17">
        <f t="shared" si="3"/>
        <v>0.72178553480586194</v>
      </c>
      <c r="K17">
        <f t="shared" si="3"/>
        <v>0.4384221228984152</v>
      </c>
      <c r="L17">
        <f t="shared" si="3"/>
        <v>0.43700969787224619</v>
      </c>
      <c r="M17">
        <f t="shared" si="3"/>
        <v>0.6803933975500539</v>
      </c>
      <c r="N17">
        <f t="shared" si="3"/>
        <v>0.47554520440379888</v>
      </c>
      <c r="O17">
        <f t="shared" si="3"/>
        <v>0.38014550474845382</v>
      </c>
      <c r="Q17">
        <f t="shared" si="3"/>
        <v>0.52051409029798201</v>
      </c>
      <c r="R17">
        <f t="shared" si="3"/>
        <v>0.21034381326182344</v>
      </c>
      <c r="S17">
        <f t="shared" si="3"/>
        <v>0.4693423928710766</v>
      </c>
      <c r="T17">
        <f t="shared" si="3"/>
        <v>0.26369475108508073</v>
      </c>
      <c r="V17">
        <f t="shared" si="3"/>
        <v>0</v>
      </c>
      <c r="W17">
        <f t="shared" si="3"/>
        <v>0.2401869247949093</v>
      </c>
      <c r="X17">
        <f t="shared" si="3"/>
        <v>0.42609942052968419</v>
      </c>
      <c r="Y17">
        <f t="shared" si="3"/>
        <v>0.41124585786416362</v>
      </c>
      <c r="AA17">
        <f t="shared" si="3"/>
        <v>0.53193096668373141</v>
      </c>
      <c r="AB17">
        <f t="shared" si="3"/>
        <v>0.61949042861243953</v>
      </c>
      <c r="AC17">
        <f t="shared" si="3"/>
        <v>0.63615792957005768</v>
      </c>
      <c r="AF17">
        <f t="shared" si="3"/>
        <v>0.86333052789488207</v>
      </c>
      <c r="AG17">
        <f t="shared" si="3"/>
        <v>0.81617294544275854</v>
      </c>
      <c r="AH17">
        <f t="shared" si="3"/>
        <v>0.78676631927737761</v>
      </c>
      <c r="AI17">
        <f t="shared" si="3"/>
        <v>0.59025028873354379</v>
      </c>
      <c r="AK17">
        <f t="shared" si="3"/>
        <v>0.8373590182973778</v>
      </c>
      <c r="AL17">
        <f t="shared" si="3"/>
        <v>0.88748383382376295</v>
      </c>
      <c r="AM17">
        <f t="shared" si="3"/>
        <v>0.90188251145538412</v>
      </c>
      <c r="AN17">
        <f t="shared" si="3"/>
        <v>0.86381055196424084</v>
      </c>
      <c r="AO17">
        <f t="shared" si="3"/>
        <v>0.93486395373294773</v>
      </c>
      <c r="AP17">
        <f t="shared" si="3"/>
        <v>0.86332114259787607</v>
      </c>
      <c r="AQ17">
        <f>IF((AQ6-AQ7)/AQ6&gt;0,(AQ6-AQ7)/AQ6,0)</f>
        <v>0.9819194366913484</v>
      </c>
      <c r="AR17">
        <f t="shared" ref="AR17:AT17" si="4">IF((AR6-AR7)/AR6&gt;0,(AR6-AR7)/AR6,0)</f>
        <v>0.88328647476647726</v>
      </c>
      <c r="AS17">
        <f t="shared" si="4"/>
        <v>0.98140386797455248</v>
      </c>
      <c r="AT17">
        <f t="shared" si="4"/>
        <v>0.83094426720871373</v>
      </c>
    </row>
    <row r="18" spans="1:46">
      <c r="A18" t="s">
        <v>53</v>
      </c>
      <c r="B18">
        <f>6-B19</f>
        <v>6</v>
      </c>
      <c r="P18">
        <v>6</v>
      </c>
      <c r="Z18">
        <v>6</v>
      </c>
      <c r="AF18">
        <v>6</v>
      </c>
      <c r="AJ18">
        <v>6</v>
      </c>
      <c r="AN18">
        <v>6</v>
      </c>
      <c r="AT18">
        <v>6</v>
      </c>
    </row>
    <row r="19" spans="1:46">
      <c r="A19" t="s">
        <v>54</v>
      </c>
    </row>
    <row r="20" spans="1:46">
      <c r="A20" t="s">
        <v>73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</row>
    <row r="21" spans="1:46">
      <c r="A21" t="s">
        <v>102</v>
      </c>
      <c r="B21">
        <f>VLOOKUP(B2,'[1]O2 @ end'!$A:$C,3,FALSE)</f>
        <v>0.09</v>
      </c>
      <c r="P21">
        <f>VLOOKUP(P2,'[1]O2 @ end'!$A:$C,3,FALSE)</f>
        <v>0.06</v>
      </c>
      <c r="Q21">
        <f>VLOOKUP(Q2,'[1]O2 @ end'!$A:$C,3,FALSE)</f>
        <v>0.04</v>
      </c>
      <c r="R21">
        <f>VLOOKUP(R2,'[1]O2 @ end'!$A:$C,3,FALSE)</f>
        <v>0.06</v>
      </c>
      <c r="S21">
        <f>VLOOKUP(S2,'[1]O2 @ end'!$A:$C,3,FALSE)</f>
        <v>0.06</v>
      </c>
      <c r="T21">
        <f>VLOOKUP(T2,'[1]O2 @ end'!$A:$C,3,FALSE)</f>
        <v>0.2</v>
      </c>
      <c r="U21">
        <f>VLOOKUP(U2,'[1]O2 @ end'!$A:$C,3,FALSE)</f>
        <v>0.42</v>
      </c>
      <c r="V21">
        <f>VLOOKUP(V2,'[1]O2 @ end'!$A:$C,3,FALSE)</f>
        <v>4.79</v>
      </c>
      <c r="W21">
        <f>VLOOKUP(W2,'[1]O2 @ end'!$A:$C,3,FALSE)</f>
        <v>0.32</v>
      </c>
      <c r="X21">
        <f>VLOOKUP(X2,'[1]O2 @ end'!$A:$C,3,FALSE)</f>
        <v>0.56999999999999995</v>
      </c>
      <c r="Y21">
        <f>VLOOKUP(Y2,'[1]O2 @ end'!$A:$C,3,FALSE)</f>
        <v>1</v>
      </c>
      <c r="Z21">
        <f>VLOOKUP(Z2,'[1]O2 @ end'!$A:$C,3,FALSE)</f>
        <v>0.48</v>
      </c>
      <c r="AA21">
        <f>VLOOKUP(AA2,'[1]O2 @ end'!$A:$C,3,FALSE)</f>
        <v>0.3</v>
      </c>
      <c r="AB21">
        <f>VLOOKUP(AB2,'[1]O2 @ end'!$A:$C,3,FALSE)</f>
        <v>1.1299999999999999</v>
      </c>
      <c r="AC21">
        <f>VLOOKUP(AC2,'[1]O2 @ end'!$A:$C,3,FALSE)</f>
        <v>0.62</v>
      </c>
      <c r="AD21">
        <f>VLOOKUP(AD2,'[1]O2 @ end'!$A:$C,3,FALSE)</f>
        <v>0.3</v>
      </c>
      <c r="AE21">
        <f>VLOOKUP(AE2,'[1]O2 @ end'!$A:$C,3,FALSE)</f>
        <v>0.03</v>
      </c>
      <c r="AF21">
        <f>VLOOKUP(AF2,'[1]O2 @ end'!$A:$C,3,FALSE)</f>
        <v>0.03</v>
      </c>
      <c r="AG21">
        <f>VLOOKUP(AG2,'[1]O2 @ end'!$A:$C,3,FALSE)</f>
        <v>0.03</v>
      </c>
      <c r="AH21">
        <f>VLOOKUP(AH2,'[1]O2 @ end'!$A:$C,3,FALSE)</f>
        <v>0.05</v>
      </c>
      <c r="AI21">
        <f>VLOOKUP(AI2,'[1]O2 @ end'!$A:$C,3,FALSE)</f>
        <v>0.06</v>
      </c>
      <c r="AJ21">
        <f>VLOOKUP(AJ2,'[1]O2 @ end'!$A:$C,3,FALSE)</f>
        <v>0.03</v>
      </c>
      <c r="AM21">
        <f>VLOOKUP(AM2,'[1]O2 @ end'!$A:$C,3,FALSE)</f>
        <v>3.22</v>
      </c>
      <c r="AN21">
        <f>VLOOKUP(AN2,'[1]O2 @ end'!$A:$C,3,FALSE)</f>
        <v>5.18</v>
      </c>
      <c r="AO21">
        <f>VLOOKUP(AO2,'[1]O2 @ end'!$A:$C,3,FALSE)</f>
        <v>0.6</v>
      </c>
      <c r="AP21">
        <f>VLOOKUP(AP2,'[1]O2 @ end'!$A:$C,3,FALSE)</f>
        <v>3.73</v>
      </c>
      <c r="AQ21">
        <f>VLOOKUP(AQ2,'[1]O2 @ end'!$A:$C,3,FALSE)</f>
        <v>2.68</v>
      </c>
      <c r="AR21">
        <f>VLOOKUP(AR2,'[1]O2 @ end'!$A:$C,3,FALSE)</f>
        <v>2.34</v>
      </c>
      <c r="AS21">
        <f>VLOOKUP(AS2,'[1]O2 @ end'!$A:$C,3,FALSE)</f>
        <v>0.03</v>
      </c>
      <c r="AT21">
        <f>VLOOKUP(AT2,'[1]O2 @ end'!$A:$C,3,FALSE)</f>
        <v>0.04</v>
      </c>
    </row>
    <row r="23" spans="1:46">
      <c r="AJ23" t="s">
        <v>68</v>
      </c>
    </row>
    <row r="24" spans="1:46">
      <c r="B24" t="s">
        <v>75</v>
      </c>
      <c r="C24" t="s">
        <v>78</v>
      </c>
      <c r="D24" t="s">
        <v>79</v>
      </c>
    </row>
    <row r="25" spans="1:46">
      <c r="B25" s="16" t="s">
        <v>74</v>
      </c>
      <c r="C25" s="46" t="s">
        <v>76</v>
      </c>
      <c r="D25" t="s">
        <v>77</v>
      </c>
    </row>
    <row r="26" spans="1:46">
      <c r="A26" s="219" t="s">
        <v>114</v>
      </c>
      <c r="B26" s="219"/>
      <c r="C26" s="219"/>
      <c r="D26" s="219"/>
      <c r="E26" s="219"/>
      <c r="F26" s="219"/>
      <c r="G26" s="219"/>
      <c r="H26" s="219"/>
      <c r="I26" s="219"/>
    </row>
    <row r="27" spans="1:46">
      <c r="A27" s="97"/>
      <c r="B27" s="97" t="s">
        <v>115</v>
      </c>
      <c r="C27" s="97" t="s">
        <v>116</v>
      </c>
      <c r="D27" s="97" t="s">
        <v>117</v>
      </c>
      <c r="E27" s="97" t="s">
        <v>95</v>
      </c>
      <c r="F27" s="97" t="s">
        <v>115</v>
      </c>
      <c r="G27" s="97" t="s">
        <v>116</v>
      </c>
      <c r="H27" s="97" t="s">
        <v>117</v>
      </c>
      <c r="I27" s="97" t="s">
        <v>95</v>
      </c>
    </row>
    <row r="28" spans="1:46">
      <c r="A28" s="97" t="s">
        <v>44</v>
      </c>
      <c r="B28" s="94">
        <f>AVERAGE(E3:V3)</f>
        <v>2.6266240719588834</v>
      </c>
      <c r="C28" s="94">
        <f>AVERAGE(W3:AJ3)</f>
        <v>2.6977441462021727</v>
      </c>
      <c r="D28" s="94">
        <f>AVERAGE(AK3:AT3)</f>
        <v>2.9008423757852682</v>
      </c>
      <c r="E28" s="94">
        <f>AVERAGE(E3:AT3)</f>
        <v>2.7200706739006306</v>
      </c>
      <c r="F28" s="94">
        <f>STDEV(E3:V3)</f>
        <v>1.2174817257621016</v>
      </c>
      <c r="G28" s="94">
        <f>STDEV(W3:AJ3)</f>
        <v>1.0193983634363739</v>
      </c>
      <c r="H28" s="94">
        <f>STDEV(AK3:AT3)</f>
        <v>0.29172606889350122</v>
      </c>
      <c r="I28" s="94">
        <f>STDEV(E3:AU3)</f>
        <v>0.97379236822632265</v>
      </c>
      <c r="J28" t="s">
        <v>118</v>
      </c>
    </row>
    <row r="29" spans="1:46">
      <c r="A29" s="97" t="s">
        <v>43</v>
      </c>
      <c r="B29" s="94">
        <f t="shared" ref="B29:B42" si="5">AVERAGE(E4:V4)</f>
        <v>0.25953919189034852</v>
      </c>
      <c r="C29" s="94">
        <f t="shared" ref="C29:C42" si="6">AVERAGE(W4:AJ4)</f>
        <v>0.14170474014848672</v>
      </c>
      <c r="D29" s="94">
        <f t="shared" ref="D29:D42" si="7">AVERAGE(AK4:AT4)</f>
        <v>7.8954882924043512E-2</v>
      </c>
      <c r="E29" s="94">
        <f t="shared" ref="E29:E42" si="8">AVERAGE(E4:AT4)</f>
        <v>0.17315105653912061</v>
      </c>
      <c r="F29" s="94">
        <f t="shared" ref="F29:F42" si="9">STDEV(E4:V4)</f>
        <v>0.22914668369120644</v>
      </c>
      <c r="G29" s="94">
        <f t="shared" ref="G29:G42" si="10">STDEV(W4:AJ4)</f>
        <v>0.18165689189409881</v>
      </c>
      <c r="H29" s="94">
        <f t="shared" ref="H29:H42" si="11">STDEV(AK4:AT4)</f>
        <v>0.15573854654409613</v>
      </c>
      <c r="I29" s="94">
        <f t="shared" ref="I29:I42" si="12">STDEV(E4:AU4)</f>
        <v>0.2061169308397704</v>
      </c>
    </row>
    <row r="30" spans="1:46">
      <c r="A30" s="97" t="s">
        <v>214</v>
      </c>
      <c r="B30" s="94">
        <f t="shared" si="5"/>
        <v>22.057395773843545</v>
      </c>
      <c r="C30" s="94">
        <f t="shared" si="6"/>
        <v>23.844588806396377</v>
      </c>
      <c r="D30" s="94">
        <f t="shared" si="7"/>
        <v>23.851370645345543</v>
      </c>
      <c r="E30" s="94">
        <f t="shared" si="8"/>
        <v>23.158945803863009</v>
      </c>
      <c r="F30" s="94">
        <f t="shared" si="9"/>
        <v>2.6772192021862509</v>
      </c>
      <c r="G30" s="94">
        <f t="shared" si="10"/>
        <v>3.0898561772550384</v>
      </c>
      <c r="H30" s="94">
        <f t="shared" si="11"/>
        <v>2.4079289196229219</v>
      </c>
      <c r="I30" s="94">
        <f t="shared" si="12"/>
        <v>2.8387315324039539</v>
      </c>
    </row>
    <row r="31" spans="1:46">
      <c r="A31" s="97" t="s">
        <v>46</v>
      </c>
      <c r="B31" s="94">
        <f t="shared" si="5"/>
        <v>3.602225319235965</v>
      </c>
      <c r="C31" s="94">
        <f t="shared" si="6"/>
        <v>4.474484159188977</v>
      </c>
      <c r="D31" s="94">
        <f t="shared" si="7"/>
        <v>4.8500831614463245</v>
      </c>
      <c r="E31" s="94">
        <f t="shared" si="8"/>
        <v>4.2396054442787348</v>
      </c>
      <c r="F31" s="94">
        <f t="shared" si="9"/>
        <v>0.53449345866457121</v>
      </c>
      <c r="G31" s="94">
        <f t="shared" si="10"/>
        <v>0.90720887005783024</v>
      </c>
      <c r="H31" s="94">
        <f t="shared" si="11"/>
        <v>0.82583700396477089</v>
      </c>
      <c r="I31" s="94">
        <f t="shared" si="12"/>
        <v>0.90997087749464434</v>
      </c>
    </row>
    <row r="32" spans="1:46">
      <c r="A32" s="97" t="s">
        <v>45</v>
      </c>
      <c r="B32" s="94">
        <f t="shared" si="5"/>
        <v>1.7523500193481765</v>
      </c>
      <c r="C32" s="94">
        <f t="shared" si="6"/>
        <v>1.3827766695334607</v>
      </c>
      <c r="D32" s="94">
        <f t="shared" si="7"/>
        <v>0.34848255753223789</v>
      </c>
      <c r="E32" s="94">
        <f t="shared" si="8"/>
        <v>1.2786691266318697</v>
      </c>
      <c r="F32" s="94">
        <f t="shared" si="9"/>
        <v>0.74046490711404045</v>
      </c>
      <c r="G32" s="94">
        <f t="shared" si="10"/>
        <v>0.6011984530121639</v>
      </c>
      <c r="H32" s="94">
        <f t="shared" si="11"/>
        <v>0.29288195283356894</v>
      </c>
      <c r="I32" s="94">
        <f t="shared" si="12"/>
        <v>0.82903476658104946</v>
      </c>
    </row>
    <row r="33" spans="1:11">
      <c r="A33" s="97" t="s">
        <v>210</v>
      </c>
      <c r="B33" s="94">
        <f t="shared" si="5"/>
        <v>5.0855531380681089</v>
      </c>
      <c r="C33" s="94">
        <f t="shared" si="6"/>
        <v>5.1506188018701211</v>
      </c>
      <c r="D33" s="94">
        <f t="shared" si="7"/>
        <v>4.7327472747907233</v>
      </c>
      <c r="E33" s="94">
        <f t="shared" si="8"/>
        <v>5.0052006714694857</v>
      </c>
      <c r="F33" s="94">
        <f t="shared" si="9"/>
        <v>0.68784070521781993</v>
      </c>
      <c r="G33" s="94">
        <f t="shared" si="10"/>
        <v>1.3344930600849667</v>
      </c>
      <c r="H33" s="94">
        <f t="shared" si="11"/>
        <v>0.58828186346399991</v>
      </c>
      <c r="I33" s="94">
        <f t="shared" si="12"/>
        <v>0.90974027732036322</v>
      </c>
    </row>
    <row r="34" spans="1:11">
      <c r="A34" s="172" t="s">
        <v>212</v>
      </c>
      <c r="B34" s="94">
        <f t="shared" si="5"/>
        <v>-1.375126925619873</v>
      </c>
      <c r="C34" s="94">
        <f t="shared" si="6"/>
        <v>-0.24691640919196722</v>
      </c>
      <c r="D34" s="94">
        <f t="shared" si="7"/>
        <v>0.11733588665560109</v>
      </c>
      <c r="E34" s="94">
        <f t="shared" si="8"/>
        <v>-0.5379753279760614</v>
      </c>
      <c r="F34" s="94">
        <f t="shared" si="9"/>
        <v>0.64584362982274279</v>
      </c>
      <c r="G34" s="94">
        <f t="shared" si="10"/>
        <v>1.6543486403430965</v>
      </c>
      <c r="H34" s="94">
        <f t="shared" si="11"/>
        <v>0.88322228390662549</v>
      </c>
      <c r="I34" s="94">
        <f t="shared" si="12"/>
        <v>1.2960936297417283</v>
      </c>
    </row>
    <row r="35" spans="1:11">
      <c r="A35" s="97" t="s">
        <v>48</v>
      </c>
      <c r="B35" s="94">
        <f t="shared" si="5"/>
        <v>7.8294117647058833E-2</v>
      </c>
      <c r="C35" s="94">
        <f t="shared" si="6"/>
        <v>0.10261538461538461</v>
      </c>
      <c r="D35" s="94">
        <f t="shared" si="7"/>
        <v>2.3000000000000003E-2</v>
      </c>
      <c r="E35" s="94">
        <f t="shared" si="8"/>
        <v>7.7861111111111117E-2</v>
      </c>
      <c r="F35" s="94">
        <f t="shared" si="9"/>
        <v>0.10016658918139967</v>
      </c>
      <c r="G35" s="94">
        <f t="shared" si="10"/>
        <v>0.13559224317879107</v>
      </c>
      <c r="H35" s="94">
        <f t="shared" si="11"/>
        <v>3.0139674848942876E-2</v>
      </c>
      <c r="I35" s="94">
        <f t="shared" si="12"/>
        <v>0.10846017116969127</v>
      </c>
    </row>
    <row r="36" spans="1:11">
      <c r="A36" s="97" t="s">
        <v>47</v>
      </c>
      <c r="B36" s="94">
        <f t="shared" si="5"/>
        <v>0.11005882352941176</v>
      </c>
      <c r="C36" s="94">
        <f t="shared" si="6"/>
        <v>0.23800000000000002</v>
      </c>
      <c r="D36" s="94">
        <f t="shared" si="7"/>
        <v>0.25933333333333336</v>
      </c>
      <c r="E36" s="94">
        <f t="shared" si="8"/>
        <v>0.1811388888888889</v>
      </c>
      <c r="F36" s="94">
        <f t="shared" si="9"/>
        <v>0.28721343774887942</v>
      </c>
      <c r="G36" s="94">
        <f t="shared" si="10"/>
        <v>0.39493775880932586</v>
      </c>
      <c r="H36" s="94">
        <f t="shared" si="11"/>
        <v>0.11845786874102818</v>
      </c>
      <c r="I36" s="94">
        <f t="shared" si="12"/>
        <v>0.3128826482681672</v>
      </c>
    </row>
    <row r="37" spans="1:11">
      <c r="A37" s="97" t="s">
        <v>216</v>
      </c>
      <c r="B37" s="94">
        <f t="shared" si="5"/>
        <v>3.0235294117647058E-2</v>
      </c>
      <c r="C37" s="94">
        <f t="shared" si="6"/>
        <v>1.2923076923076923E-2</v>
      </c>
      <c r="D37" s="105">
        <f t="shared" si="7"/>
        <v>0</v>
      </c>
      <c r="E37" s="94">
        <f t="shared" si="8"/>
        <v>1.8944444444444444E-2</v>
      </c>
      <c r="F37" s="94">
        <f t="shared" si="9"/>
        <v>8.6694527949984182E-2</v>
      </c>
      <c r="G37" s="94">
        <f t="shared" si="10"/>
        <v>3.9689338489619468E-2</v>
      </c>
      <c r="H37" s="94">
        <f t="shared" si="11"/>
        <v>0</v>
      </c>
      <c r="I37" s="94">
        <f t="shared" si="12"/>
        <v>6.4131536456364185E-2</v>
      </c>
    </row>
    <row r="38" spans="1:11">
      <c r="A38" s="97" t="s">
        <v>50</v>
      </c>
      <c r="B38" s="94">
        <f t="shared" si="5"/>
        <v>6.2941176470588233E-3</v>
      </c>
      <c r="C38" s="94">
        <f t="shared" si="6"/>
        <v>2.3307692307692307E-2</v>
      </c>
      <c r="D38" s="105">
        <f t="shared" si="7"/>
        <v>0</v>
      </c>
      <c r="E38" s="94">
        <f t="shared" si="8"/>
        <v>1.1388888888888888E-2</v>
      </c>
      <c r="F38" s="94">
        <f t="shared" si="9"/>
        <v>2.5951311878887627E-2</v>
      </c>
      <c r="G38" s="94">
        <f t="shared" si="10"/>
        <v>5.3762416574196475E-2</v>
      </c>
      <c r="H38" s="94">
        <f t="shared" si="11"/>
        <v>0</v>
      </c>
      <c r="I38" s="94">
        <f t="shared" si="12"/>
        <v>3.7235373180257186E-2</v>
      </c>
    </row>
    <row r="39" spans="1:11">
      <c r="A39" s="97" t="s">
        <v>49</v>
      </c>
      <c r="B39" s="94">
        <f t="shared" si="5"/>
        <v>0.15629411764705883</v>
      </c>
      <c r="C39" s="94">
        <f t="shared" si="6"/>
        <v>0.19361538461538463</v>
      </c>
      <c r="D39" s="105">
        <f t="shared" si="7"/>
        <v>0</v>
      </c>
      <c r="E39" s="94">
        <f t="shared" si="8"/>
        <v>0.1437222222222222</v>
      </c>
      <c r="F39" s="94">
        <f t="shared" si="9"/>
        <v>0.36889577876174634</v>
      </c>
      <c r="G39" s="94">
        <f t="shared" si="10"/>
        <v>0.43877111315991363</v>
      </c>
      <c r="H39" s="94">
        <f t="shared" si="11"/>
        <v>0</v>
      </c>
      <c r="I39" s="94">
        <f t="shared" si="12"/>
        <v>0.3643613285981071</v>
      </c>
    </row>
    <row r="40" spans="1:11">
      <c r="A40" s="97" t="s">
        <v>215</v>
      </c>
      <c r="B40" s="94">
        <f t="shared" si="5"/>
        <v>9.5882352941176474E-3</v>
      </c>
      <c r="C40" s="94">
        <f t="shared" si="6"/>
        <v>1.5461538461538461E-2</v>
      </c>
      <c r="D40" s="105">
        <f t="shared" si="7"/>
        <v>0</v>
      </c>
      <c r="E40" s="94">
        <f t="shared" si="8"/>
        <v>1.0111111111111111E-2</v>
      </c>
      <c r="F40" s="94">
        <f t="shared" si="9"/>
        <v>3.9533306880922277E-2</v>
      </c>
      <c r="G40" s="94">
        <f t="shared" si="10"/>
        <v>4.1203995325322887E-2</v>
      </c>
      <c r="H40" s="94">
        <f t="shared" si="11"/>
        <v>0</v>
      </c>
      <c r="I40" s="94">
        <f t="shared" si="12"/>
        <v>3.639841266380231E-2</v>
      </c>
    </row>
    <row r="41" spans="1:11">
      <c r="A41" s="97" t="s">
        <v>51</v>
      </c>
      <c r="B41" s="94">
        <f t="shared" si="5"/>
        <v>0.91607913581212641</v>
      </c>
      <c r="C41" s="94">
        <f t="shared" si="6"/>
        <v>0.93870867153408</v>
      </c>
      <c r="D41" s="94">
        <f t="shared" si="7"/>
        <v>0.9704013259980252</v>
      </c>
      <c r="E41" s="94">
        <f t="shared" si="8"/>
        <v>0.93811613229224189</v>
      </c>
      <c r="F41" s="94">
        <f t="shared" si="9"/>
        <v>7.6460156183333697E-2</v>
      </c>
      <c r="G41" s="94">
        <f t="shared" si="10"/>
        <v>6.7727744579273705E-2</v>
      </c>
      <c r="H41" s="94">
        <f t="shared" si="11"/>
        <v>5.9102738912330401E-2</v>
      </c>
      <c r="I41" s="94">
        <f t="shared" si="12"/>
        <v>7.090939955839197E-2</v>
      </c>
    </row>
    <row r="42" spans="1:11">
      <c r="A42" s="97" t="s">
        <v>52</v>
      </c>
      <c r="B42" s="94">
        <f t="shared" si="5"/>
        <v>0.46585765362396259</v>
      </c>
      <c r="C42" s="94">
        <f t="shared" si="6"/>
        <v>0.59216316094035482</v>
      </c>
      <c r="D42" s="94">
        <f t="shared" si="7"/>
        <v>0.89662750585126827</v>
      </c>
      <c r="E42" s="94">
        <f t="shared" si="8"/>
        <v>0.6297033476074031</v>
      </c>
      <c r="F42" s="94">
        <f t="shared" si="9"/>
        <v>0.2041503102820473</v>
      </c>
      <c r="G42" s="94">
        <f t="shared" si="10"/>
        <v>0.19779111216452527</v>
      </c>
      <c r="H42" s="94">
        <f t="shared" si="11"/>
        <v>5.3981770247451225E-2</v>
      </c>
      <c r="I42" s="94">
        <f t="shared" si="12"/>
        <v>0.24756616614119398</v>
      </c>
    </row>
    <row r="43" spans="1:11">
      <c r="A43" s="104" t="s">
        <v>106</v>
      </c>
      <c r="B43" s="94">
        <f>AVERAGE('DO @ Beging&amp;End'!B3:T3)</f>
        <v>1.2011111111111112</v>
      </c>
      <c r="C43" s="94">
        <f>AVERAGE('DO @ Beging&amp;End'!U3:BF3)</f>
        <v>0.29184210526315763</v>
      </c>
      <c r="D43" s="94">
        <f>AVERAGE('DO @ Beging&amp;End'!BG3:CV3)</f>
        <v>1.8892857142857149</v>
      </c>
      <c r="E43" s="94">
        <f>AVERAGE('DO @ Beging&amp;End'!B3:CV3)</f>
        <v>1.1434693877551023</v>
      </c>
      <c r="F43" s="94">
        <f>STDEV('DO @ Beging&amp;End'!B3:T3)</f>
        <v>1.7662818670832034</v>
      </c>
      <c r="G43" s="94">
        <f>STDEV('DO @ Beging&amp;End'!U3:BF3)</f>
        <v>0.31295328434006237</v>
      </c>
      <c r="H43" s="94">
        <f>STDEV('DO @ Beging&amp;End'!BG3:CV3)</f>
        <v>2.0624084817621835</v>
      </c>
      <c r="I43" s="94">
        <f>STDEV('DO @ Beging&amp;End'!B3:CV3)</f>
        <v>1.7051662566948578</v>
      </c>
    </row>
    <row r="44" spans="1:11">
      <c r="A44" s="104" t="s">
        <v>113</v>
      </c>
      <c r="B44" s="94">
        <f>AVERAGE('DO @ Beging&amp;End'!C7:T7)</f>
        <v>-0.44527777773061672</v>
      </c>
      <c r="C44" s="94">
        <f>AVERAGE('DO @ Beging&amp;End'!U7:BF7)</f>
        <v>-0.45168421049825352</v>
      </c>
      <c r="D44" s="94">
        <f>AVERAGE('DO @ Beging&amp;End'!BG7:CW7)</f>
        <v>-0.46217073196441893</v>
      </c>
      <c r="E44" s="94">
        <f>AVERAGE('DO @ Beging&amp;End'!C7:CW7)</f>
        <v>-0.45492783514047347</v>
      </c>
      <c r="F44" s="94">
        <f>STDEV('DO @ Beging&amp;End'!C7:T7)</f>
        <v>2.3569186152810836E-2</v>
      </c>
      <c r="G44" s="94">
        <f>STDEV('DO @ Beging&amp;End'!U7:BF7)</f>
        <v>6.624895929199566E-2</v>
      </c>
      <c r="H44" s="94">
        <f>STDEV('DO @ Beging&amp;End'!BG7:CW7)</f>
        <v>4.7759764757437158E-2</v>
      </c>
      <c r="I44" s="94">
        <f>STDEV('DO @ Beging&amp;End'!C7:CW7)</f>
        <v>5.2767226183413431E-2</v>
      </c>
    </row>
    <row r="45" spans="1:11">
      <c r="A45" s="10" t="s">
        <v>100</v>
      </c>
      <c r="B45" s="96">
        <v>0.19247137653313912</v>
      </c>
      <c r="C45" s="45">
        <v>0.14009377906082759</v>
      </c>
      <c r="D45" s="45">
        <v>0.14350836102671471</v>
      </c>
      <c r="E45" s="45">
        <v>0.15953176000791466</v>
      </c>
      <c r="F45">
        <v>6.9575256545936895E-2</v>
      </c>
      <c r="G45">
        <v>3.785015714575702E-2</v>
      </c>
      <c r="H45">
        <v>2.3223402513623804E-2</v>
      </c>
      <c r="I45">
        <v>5.2672456946985143E-2</v>
      </c>
    </row>
    <row r="46" spans="1:11">
      <c r="A46" t="s">
        <v>27</v>
      </c>
      <c r="B46" s="96">
        <v>660.66666666666492</v>
      </c>
      <c r="C46" s="45">
        <v>914.444444444444</v>
      </c>
      <c r="D46" s="45">
        <v>958.59259259259125</v>
      </c>
      <c r="E46" s="45">
        <v>833.26984126984019</v>
      </c>
      <c r="F46">
        <v>188.56770078085509</v>
      </c>
      <c r="G46">
        <v>253.93495813488437</v>
      </c>
      <c r="H46">
        <v>50.562433394587465</v>
      </c>
      <c r="I46">
        <v>232.93637260710284</v>
      </c>
      <c r="K46" s="18"/>
    </row>
    <row r="47" spans="1:11">
      <c r="A47" t="s">
        <v>96</v>
      </c>
      <c r="B47">
        <v>114.40248842592592</v>
      </c>
      <c r="C47">
        <v>120.29803240740743</v>
      </c>
      <c r="D47">
        <v>135.66984953703704</v>
      </c>
      <c r="E47">
        <v>121.93015769675925</v>
      </c>
      <c r="F47">
        <v>12.414657136422761</v>
      </c>
      <c r="G47">
        <v>13.447858840997863</v>
      </c>
      <c r="H47">
        <v>12.380503763644198</v>
      </c>
      <c r="I47">
        <v>14.710014886842515</v>
      </c>
    </row>
    <row r="48" spans="1:11">
      <c r="B48" s="45"/>
      <c r="C48" s="45"/>
      <c r="D48" s="45"/>
      <c r="E48" s="45"/>
      <c r="F48" s="45"/>
      <c r="G48" s="45"/>
      <c r="H48" s="45"/>
      <c r="I48" s="45"/>
      <c r="K48" s="18"/>
    </row>
    <row r="49" spans="1:9">
      <c r="A49" s="218" t="s">
        <v>80</v>
      </c>
      <c r="B49" s="218"/>
      <c r="C49" s="218"/>
      <c r="D49" s="218"/>
      <c r="H49" s="219" t="s">
        <v>107</v>
      </c>
      <c r="I49" s="219"/>
    </row>
    <row r="50" spans="1:9">
      <c r="A50" s="92"/>
      <c r="B50" s="92" t="s">
        <v>81</v>
      </c>
      <c r="C50" s="92" t="s">
        <v>82</v>
      </c>
      <c r="D50" s="92" t="s">
        <v>83</v>
      </c>
      <c r="H50" t="s">
        <v>105</v>
      </c>
      <c r="I50" t="s">
        <v>104</v>
      </c>
    </row>
    <row r="51" spans="1:9">
      <c r="A51" s="18" t="s">
        <v>84</v>
      </c>
      <c r="B51" s="95">
        <f>TTEST(E3:V3,W3:AJ3,1,3)</f>
        <v>0.43151964669710341</v>
      </c>
      <c r="C51" s="95">
        <f>TTEST(E3:V3,AK3:AT3,1,3)</f>
        <v>0.20007455166461496</v>
      </c>
      <c r="D51" s="95">
        <f>TTEST(W3:AJ3,AK3:AT3,1,3)</f>
        <v>0.24519246205882717</v>
      </c>
      <c r="H51" s="18" t="s">
        <v>109</v>
      </c>
      <c r="I51">
        <v>-0.35024381424742801</v>
      </c>
    </row>
    <row r="52" spans="1:9">
      <c r="A52" s="18" t="s">
        <v>85</v>
      </c>
      <c r="B52" s="95">
        <f t="shared" ref="B52:B65" si="13">TTEST(E4:V4,W4:AJ4,1,3)</f>
        <v>6.3965888291220491E-2</v>
      </c>
      <c r="C52" s="95">
        <f t="shared" ref="C52:C65" si="14">TTEST(E4:V4,AK4:AT4,1,3)</f>
        <v>1.2561718534646991E-2</v>
      </c>
      <c r="D52" s="95">
        <f t="shared" ref="D52:D65" si="15">TTEST(W4:AJ4,AK4:AT4,1,3)</f>
        <v>0.18721545534664791</v>
      </c>
      <c r="H52" s="18" t="s">
        <v>45</v>
      </c>
      <c r="I52">
        <v>-0.20189991144594752</v>
      </c>
    </row>
    <row r="53" spans="1:9">
      <c r="A53" s="18" t="s">
        <v>217</v>
      </c>
      <c r="B53" s="95">
        <f t="shared" si="13"/>
        <v>5.4553018522437449E-2</v>
      </c>
      <c r="C53" s="95">
        <f t="shared" si="14"/>
        <v>4.790893960129803E-2</v>
      </c>
      <c r="D53" s="95">
        <f t="shared" si="15"/>
        <v>0.497618877336372</v>
      </c>
      <c r="H53" s="18" t="s">
        <v>216</v>
      </c>
      <c r="I53">
        <v>-0.17885269065238327</v>
      </c>
    </row>
    <row r="54" spans="1:9">
      <c r="A54" s="18" t="s">
        <v>86</v>
      </c>
      <c r="B54" s="95">
        <f t="shared" si="13"/>
        <v>4.6857163187261726E-3</v>
      </c>
      <c r="C54" s="95">
        <f t="shared" si="14"/>
        <v>4.3256782660888184E-4</v>
      </c>
      <c r="D54" s="95">
        <f t="shared" si="15"/>
        <v>0.16104244479563781</v>
      </c>
      <c r="H54" s="18" t="s">
        <v>43</v>
      </c>
      <c r="I54">
        <v>-0.15675930006871394</v>
      </c>
    </row>
    <row r="55" spans="1:9">
      <c r="A55" s="18" t="s">
        <v>87</v>
      </c>
      <c r="B55" s="95">
        <f t="shared" si="13"/>
        <v>7.5385179344653691E-2</v>
      </c>
      <c r="C55" s="95">
        <f t="shared" si="14"/>
        <v>2.3272356767591941E-7</v>
      </c>
      <c r="D55" s="95">
        <f t="shared" si="15"/>
        <v>3.5192289742430181E-5</v>
      </c>
      <c r="H55" s="18" t="s">
        <v>215</v>
      </c>
      <c r="I55">
        <v>-0.1172874098630161</v>
      </c>
    </row>
    <row r="56" spans="1:9">
      <c r="A56" s="18" t="s">
        <v>218</v>
      </c>
      <c r="B56" s="95">
        <f t="shared" si="13"/>
        <v>0.44257141370722686</v>
      </c>
      <c r="C56" s="95">
        <f t="shared" si="14"/>
        <v>9.5797971344510652E-2</v>
      </c>
      <c r="D56" s="95">
        <f t="shared" si="15"/>
        <v>0.18090737150022435</v>
      </c>
      <c r="H56" s="18" t="s">
        <v>44</v>
      </c>
      <c r="I56" s="100">
        <v>-3.1872801635658553E-2</v>
      </c>
    </row>
    <row r="57" spans="1:9">
      <c r="A57" s="18" t="s">
        <v>213</v>
      </c>
      <c r="B57" s="95">
        <f t="shared" si="13"/>
        <v>2.2347252836688418E-2</v>
      </c>
      <c r="C57" s="95">
        <f t="shared" si="14"/>
        <v>1.988512351984897E-4</v>
      </c>
      <c r="D57" s="95">
        <f t="shared" si="15"/>
        <v>0.25946837017317592</v>
      </c>
      <c r="H57" s="18" t="s">
        <v>211</v>
      </c>
      <c r="I57" s="100">
        <v>-3.1233625205572983E-2</v>
      </c>
    </row>
    <row r="58" spans="1:9">
      <c r="A58" s="18" t="s">
        <v>88</v>
      </c>
      <c r="B58" s="95">
        <f t="shared" si="13"/>
        <v>0.29630093871449309</v>
      </c>
      <c r="C58" s="95">
        <f t="shared" si="14"/>
        <v>2.7623852849077608E-2</v>
      </c>
      <c r="D58" s="95">
        <f t="shared" si="15"/>
        <v>3.1711860863603496E-2</v>
      </c>
      <c r="H58" s="18" t="s">
        <v>48</v>
      </c>
      <c r="I58" s="100">
        <v>6.3805511472021001E-2</v>
      </c>
    </row>
    <row r="59" spans="1:9">
      <c r="A59" s="18" t="s">
        <v>89</v>
      </c>
      <c r="B59" s="95">
        <f t="shared" si="13"/>
        <v>0.16775194471173738</v>
      </c>
      <c r="C59" s="95">
        <f t="shared" si="14"/>
        <v>4.6762308465757067E-2</v>
      </c>
      <c r="D59" s="95">
        <f t="shared" si="15"/>
        <v>0.43043433852761459</v>
      </c>
      <c r="H59" s="18" t="s">
        <v>52</v>
      </c>
      <c r="I59" s="100">
        <v>9.1645939742198618E-2</v>
      </c>
    </row>
    <row r="60" spans="1:9">
      <c r="A60" s="18" t="s">
        <v>219</v>
      </c>
      <c r="B60" s="95">
        <f t="shared" si="13"/>
        <v>0.23645502805577062</v>
      </c>
      <c r="C60" s="95">
        <f t="shared" si="14"/>
        <v>8.4858399893150513E-2</v>
      </c>
      <c r="D60" s="95">
        <f t="shared" si="15"/>
        <v>0.13158660728100247</v>
      </c>
      <c r="H60" s="18" t="s">
        <v>50</v>
      </c>
      <c r="I60">
        <v>0.14676857772012186</v>
      </c>
    </row>
    <row r="61" spans="1:9">
      <c r="A61" s="18" t="s">
        <v>90</v>
      </c>
      <c r="B61" s="95">
        <f t="shared" si="13"/>
        <v>0.15426650587924318</v>
      </c>
      <c r="C61" s="95">
        <f t="shared" si="14"/>
        <v>0.16609749232648952</v>
      </c>
      <c r="D61" s="95">
        <f t="shared" si="15"/>
        <v>7.1999766815620606E-2</v>
      </c>
      <c r="H61" s="18" t="s">
        <v>51</v>
      </c>
      <c r="I61">
        <v>0.19287284439725033</v>
      </c>
    </row>
    <row r="62" spans="1:9">
      <c r="A62" s="18" t="s">
        <v>91</v>
      </c>
      <c r="B62" s="95">
        <f t="shared" si="13"/>
        <v>0.40349889412247963</v>
      </c>
      <c r="C62" s="95">
        <f t="shared" si="14"/>
        <v>4.9911067999760417E-2</v>
      </c>
      <c r="D62" s="95">
        <f t="shared" si="15"/>
        <v>6.8795894017946141E-2</v>
      </c>
      <c r="H62" s="18" t="s">
        <v>46</v>
      </c>
      <c r="I62">
        <v>0.27763903347115121</v>
      </c>
    </row>
    <row r="63" spans="1:9">
      <c r="A63" s="18" t="s">
        <v>220</v>
      </c>
      <c r="B63" s="95">
        <f t="shared" si="13"/>
        <v>0.34853710352787837</v>
      </c>
      <c r="C63" s="95">
        <f t="shared" si="14"/>
        <v>0.16609749232648952</v>
      </c>
      <c r="D63" s="95">
        <f t="shared" si="15"/>
        <v>0.1005046930849806</v>
      </c>
      <c r="H63" s="18" t="s">
        <v>210</v>
      </c>
      <c r="I63">
        <v>0.28200197240301272</v>
      </c>
    </row>
    <row r="64" spans="1:9">
      <c r="A64" s="18" t="s">
        <v>92</v>
      </c>
      <c r="B64" s="95">
        <f t="shared" si="13"/>
        <v>0.20693259962164956</v>
      </c>
      <c r="C64" s="95">
        <f t="shared" si="14"/>
        <v>2.8994874583704262E-2</v>
      </c>
      <c r="D64" s="95">
        <f t="shared" si="15"/>
        <v>0.12263645803594385</v>
      </c>
      <c r="H64" s="18" t="s">
        <v>49</v>
      </c>
      <c r="I64">
        <v>0.28462953979370248</v>
      </c>
    </row>
    <row r="65" spans="1:9">
      <c r="A65" s="18" t="s">
        <v>93</v>
      </c>
      <c r="B65" s="95">
        <f t="shared" si="13"/>
        <v>7.1894083455166902E-2</v>
      </c>
      <c r="C65" s="95">
        <f t="shared" si="14"/>
        <v>7.4169416565439567E-7</v>
      </c>
      <c r="D65" s="95">
        <f t="shared" si="15"/>
        <v>3.8737885673328736E-4</v>
      </c>
      <c r="H65" s="18" t="s">
        <v>73</v>
      </c>
      <c r="I65">
        <v>0.33990334766815244</v>
      </c>
    </row>
    <row r="66" spans="1:9">
      <c r="A66" s="18" t="s">
        <v>106</v>
      </c>
      <c r="B66" s="95">
        <f>TTEST('DO @ Beging&amp;End'!B3:T3,'DO @ Beging&amp;End'!U3:BF3,1,3)</f>
        <v>2.2102284575278401E-2</v>
      </c>
      <c r="C66" s="95">
        <f>TTEST('DO @ Beging&amp;End'!B3:T3,'DO @ Beging&amp;End'!BG3:CV3,1,3)</f>
        <v>9.8548865090885715E-2</v>
      </c>
      <c r="D66" s="95">
        <f>TTEST('DO @ Beging&amp;End'!U3:BF3,'DO @ Beging&amp;End'!BG3:CV3,1,3)</f>
        <v>5.8029842284312246E-6</v>
      </c>
      <c r="H66" s="18" t="s">
        <v>47</v>
      </c>
      <c r="I66">
        <v>0.45751869224510572</v>
      </c>
    </row>
    <row r="67" spans="1:9">
      <c r="A67" s="18"/>
      <c r="B67" s="95"/>
      <c r="C67" s="95"/>
      <c r="D67" s="95"/>
      <c r="H67" s="18"/>
    </row>
    <row r="68" spans="1:9">
      <c r="H68" s="18"/>
    </row>
    <row r="70" spans="1:9">
      <c r="A70" s="218" t="s">
        <v>94</v>
      </c>
      <c r="B70" s="218"/>
      <c r="C70" s="218"/>
      <c r="D70" s="218"/>
    </row>
    <row r="71" spans="1:9">
      <c r="A71" s="92"/>
      <c r="B71" s="92" t="s">
        <v>81</v>
      </c>
      <c r="C71" s="92" t="s">
        <v>82</v>
      </c>
      <c r="D71" s="92" t="s">
        <v>83</v>
      </c>
    </row>
    <row r="72" spans="1:9">
      <c r="A72" s="92" t="s">
        <v>85</v>
      </c>
      <c r="B72" s="94">
        <v>6.3965888291220491E-2</v>
      </c>
      <c r="C72" s="94">
        <v>1.2561718534646991E-2</v>
      </c>
      <c r="D72" s="94">
        <v>0.18721545534664791</v>
      </c>
    </row>
    <row r="73" spans="1:9">
      <c r="A73" s="92" t="s">
        <v>217</v>
      </c>
      <c r="B73" s="95">
        <v>5.4553018522437401E-2</v>
      </c>
      <c r="C73" s="95">
        <v>4.790893960129803E-2</v>
      </c>
      <c r="D73" s="94">
        <v>0.497618877336372</v>
      </c>
    </row>
    <row r="74" spans="1:9">
      <c r="A74" s="92" t="s">
        <v>87</v>
      </c>
      <c r="B74" s="94">
        <v>7.5385179344653691E-2</v>
      </c>
      <c r="C74" s="93">
        <v>2.3272356767591941E-7</v>
      </c>
      <c r="D74" s="93">
        <v>3.5192289742430181E-5</v>
      </c>
    </row>
    <row r="75" spans="1:9">
      <c r="A75" s="92" t="s">
        <v>221</v>
      </c>
      <c r="B75" s="94">
        <v>2.2347252836688418E-2</v>
      </c>
      <c r="C75" s="93">
        <v>1.988512351984897E-4</v>
      </c>
      <c r="D75" s="93">
        <v>0.25946837017317592</v>
      </c>
    </row>
    <row r="76" spans="1:9">
      <c r="A76" s="92" t="s">
        <v>88</v>
      </c>
      <c r="B76" s="94">
        <v>0.29630093871449309</v>
      </c>
      <c r="C76" s="94">
        <v>2.7623852849077608E-2</v>
      </c>
      <c r="D76" s="94">
        <v>3.1711860863603496E-2</v>
      </c>
    </row>
    <row r="77" spans="1:9">
      <c r="A77" s="92" t="s">
        <v>89</v>
      </c>
      <c r="B77" s="94">
        <v>0.16775194471173738</v>
      </c>
      <c r="C77" s="94">
        <v>4.6762308465757067E-2</v>
      </c>
      <c r="D77" s="94">
        <v>0.43043433852761459</v>
      </c>
    </row>
    <row r="78" spans="1:9">
      <c r="A78" s="92" t="s">
        <v>91</v>
      </c>
      <c r="B78" s="94">
        <v>0.40349889412247963</v>
      </c>
      <c r="C78" s="94">
        <v>4.9911067999760417E-2</v>
      </c>
      <c r="D78" s="94">
        <v>6.8795894017946141E-2</v>
      </c>
    </row>
    <row r="79" spans="1:9">
      <c r="A79" s="92" t="s">
        <v>92</v>
      </c>
      <c r="B79" s="94">
        <v>0.20693259962164956</v>
      </c>
      <c r="C79" s="94">
        <v>2.8994874583704262E-2</v>
      </c>
      <c r="D79" s="94">
        <v>0.122636458035944</v>
      </c>
    </row>
    <row r="80" spans="1:9">
      <c r="A80" s="92" t="s">
        <v>93</v>
      </c>
      <c r="B80" s="94">
        <v>7.1894083455166902E-2</v>
      </c>
      <c r="C80" s="94">
        <v>7.4169416565439567E-7</v>
      </c>
      <c r="D80" s="94">
        <v>3.8737885673328736E-4</v>
      </c>
    </row>
    <row r="81" spans="1:4">
      <c r="A81" t="s">
        <v>106</v>
      </c>
      <c r="B81" s="95">
        <v>2.2102284575278401E-2</v>
      </c>
      <c r="C81" s="95">
        <v>9.8548865090885715E-2</v>
      </c>
      <c r="D81" s="95">
        <v>5.8029842284312246E-6</v>
      </c>
    </row>
    <row r="82" spans="1:4">
      <c r="A82" s="18" t="s">
        <v>108</v>
      </c>
      <c r="B82" s="102">
        <f>TTEST(B11:AT11,B21:AT21,1,3)</f>
        <v>4.0855047528602847E-3</v>
      </c>
      <c r="C82" s="102"/>
      <c r="D82" s="102"/>
    </row>
    <row r="83" spans="1:4">
      <c r="A83" s="18"/>
      <c r="B83" s="95"/>
      <c r="C83" s="95"/>
      <c r="D83" s="95"/>
    </row>
    <row r="86" spans="1:4">
      <c r="C86" s="95"/>
      <c r="D86" s="95"/>
    </row>
  </sheetData>
  <sortState ref="H45:I61">
    <sortCondition ref="I26:I42"/>
  </sortState>
  <mergeCells count="4">
    <mergeCell ref="A49:D49"/>
    <mergeCell ref="A70:D70"/>
    <mergeCell ref="H49:I49"/>
    <mergeCell ref="A26:I26"/>
  </mergeCells>
  <conditionalFormatting sqref="I51:I67">
    <cfRule type="colorScale" priority="17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4DFFB1D8-E0A4-AE42-BB6B-F1713EA7AAD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B51:D65</xm:sqref>
        </x14:conditionalFormatting>
        <x14:conditionalFormatting xmlns:xm="http://schemas.microsoft.com/office/excel/2006/main">
          <x14:cfRule type="iconSet" priority="16" id="{210B38AD-8883-D04D-AD37-5D4D63FDD351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0.06</xm:f>
              </x14:cfvo>
              <x14:cfIcon iconSet="3TrafficLights1" iconId="2"/>
              <x14:cfIcon iconSet="3TrafficLights1" iconId="1"/>
              <x14:cfIcon iconSet="NoIcons" iconId="0"/>
            </x14:iconSet>
          </x14:cfRule>
          <xm:sqref>B72:D81</xm:sqref>
        </x14:conditionalFormatting>
        <x14:conditionalFormatting xmlns:xm="http://schemas.microsoft.com/office/excel/2006/main">
          <x14:cfRule type="iconSet" priority="5" id="{5CDB324A-537A-4644-9032-6A51FF5D49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B66:D66</xm:sqref>
        </x14:conditionalFormatting>
        <x14:conditionalFormatting xmlns:xm="http://schemas.microsoft.com/office/excel/2006/main">
          <x14:cfRule type="iconSet" priority="4" id="{D954D64A-5FC2-554B-9EEE-9DD98DE9010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C86:D86 B82</xm:sqref>
        </x14:conditionalFormatting>
        <x14:conditionalFormatting xmlns:xm="http://schemas.microsoft.com/office/excel/2006/main">
          <x14:cfRule type="iconSet" priority="2" id="{04024C89-3244-1E4C-A4D3-E2BF21AF7E30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0.06</xm:f>
              </x14:cfvo>
              <x14:cfIcon iconSet="3TrafficLights1" iconId="2"/>
              <x14:cfIcon iconSet="3TrafficLights1" iconId="1"/>
              <x14:cfIcon iconSet="NoIcons" iconId="0"/>
            </x14:iconSet>
          </x14:cfRule>
          <xm:sqref>B83:D83</xm:sqref>
        </x14:conditionalFormatting>
        <x14:conditionalFormatting xmlns:xm="http://schemas.microsoft.com/office/excel/2006/main">
          <x14:cfRule type="iconSet" priority="1" id="{F7027EEE-92DD-AF47-BC55-D09AC81CBD4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0.05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B67:D67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opLeftCell="A24" workbookViewId="0">
      <selection activeCell="F46" sqref="F46"/>
    </sheetView>
  </sheetViews>
  <sheetFormatPr baseColWidth="10" defaultColWidth="8.83203125" defaultRowHeight="15" x14ac:dyDescent="0"/>
  <cols>
    <col min="1" max="1" width="19.5" bestFit="1" customWidth="1"/>
    <col min="2" max="2" width="11.83203125" bestFit="1" customWidth="1"/>
    <col min="3" max="4" width="14.33203125" customWidth="1"/>
    <col min="52" max="61" width="8.83203125" style="118"/>
  </cols>
  <sheetData>
    <row r="1" spans="1:60" ht="16" thickBot="1">
      <c r="A1" s="220" t="s">
        <v>0</v>
      </c>
      <c r="B1" s="220"/>
      <c r="C1" s="220"/>
      <c r="D1" s="220"/>
    </row>
    <row r="2" spans="1:60">
      <c r="A2" s="229" t="s">
        <v>1</v>
      </c>
      <c r="B2" s="226"/>
      <c r="C2" s="226"/>
      <c r="D2" s="227"/>
      <c r="E2" s="38">
        <v>42155</v>
      </c>
      <c r="F2" s="38">
        <v>42156</v>
      </c>
      <c r="G2" s="38">
        <v>42157</v>
      </c>
      <c r="H2" s="38">
        <v>42158</v>
      </c>
      <c r="I2" s="38">
        <v>42159</v>
      </c>
      <c r="J2" s="38">
        <v>42160</v>
      </c>
      <c r="K2" s="38">
        <v>42161</v>
      </c>
      <c r="L2" s="38">
        <v>42162</v>
      </c>
      <c r="M2" s="38">
        <v>42163</v>
      </c>
      <c r="N2" s="38">
        <v>42164</v>
      </c>
      <c r="O2" s="38">
        <v>42165</v>
      </c>
      <c r="P2" s="38">
        <v>42166</v>
      </c>
      <c r="Q2" s="38">
        <v>42167</v>
      </c>
      <c r="R2" s="38">
        <v>42168</v>
      </c>
      <c r="S2" s="38">
        <v>42169</v>
      </c>
      <c r="T2" s="38">
        <v>42170</v>
      </c>
      <c r="U2" s="38">
        <v>42171</v>
      </c>
      <c r="V2" s="38">
        <v>42172</v>
      </c>
      <c r="W2" s="38">
        <v>42173</v>
      </c>
      <c r="X2" s="38">
        <v>42174</v>
      </c>
      <c r="Y2" s="38">
        <v>42177</v>
      </c>
      <c r="Z2" s="38">
        <v>42178</v>
      </c>
      <c r="AA2" s="38">
        <v>42179</v>
      </c>
      <c r="AB2" s="38">
        <v>42180</v>
      </c>
      <c r="AC2" s="38">
        <v>42183</v>
      </c>
      <c r="AD2" s="38">
        <v>42185</v>
      </c>
      <c r="AE2" s="38">
        <v>42186</v>
      </c>
      <c r="AF2" s="38">
        <v>42187</v>
      </c>
      <c r="AG2" s="38">
        <v>42191</v>
      </c>
      <c r="AH2" s="38">
        <v>42193</v>
      </c>
      <c r="AI2" s="38">
        <v>42194</v>
      </c>
      <c r="AJ2" s="38">
        <v>42195</v>
      </c>
      <c r="AK2" s="38">
        <v>42197</v>
      </c>
      <c r="AL2" s="38">
        <v>42198</v>
      </c>
      <c r="AM2" s="38">
        <v>42201</v>
      </c>
      <c r="AN2" s="38">
        <v>42204</v>
      </c>
      <c r="AO2" s="38">
        <v>42206</v>
      </c>
      <c r="AP2" s="38">
        <v>42207</v>
      </c>
      <c r="AQ2" s="38">
        <v>42208</v>
      </c>
      <c r="AR2" s="38">
        <v>42209</v>
      </c>
      <c r="AS2" s="38">
        <v>42213</v>
      </c>
      <c r="AT2" s="38">
        <v>42214</v>
      </c>
      <c r="AU2" s="38">
        <v>42215</v>
      </c>
      <c r="AV2" s="38">
        <v>42219</v>
      </c>
      <c r="AW2" s="38">
        <v>42220</v>
      </c>
      <c r="AX2" s="38">
        <v>42221</v>
      </c>
      <c r="AY2" s="38">
        <v>42222</v>
      </c>
      <c r="AZ2" s="119"/>
      <c r="BA2" s="119"/>
      <c r="BB2" s="119"/>
      <c r="BC2" s="119"/>
      <c r="BD2" s="119"/>
      <c r="BE2" s="119"/>
      <c r="BF2" s="119"/>
      <c r="BG2" s="119"/>
      <c r="BH2" s="119"/>
    </row>
    <row r="3" spans="1:60" ht="16" thickBot="1">
      <c r="A3" s="240" t="s">
        <v>2</v>
      </c>
      <c r="B3" s="238"/>
      <c r="C3" s="238"/>
      <c r="D3" s="238"/>
      <c r="E3" s="2"/>
      <c r="F3" s="2"/>
      <c r="G3" s="2"/>
      <c r="H3" s="2"/>
      <c r="I3" s="2"/>
      <c r="J3" s="2"/>
      <c r="K3" s="2"/>
      <c r="L3" s="2"/>
      <c r="M3" s="2"/>
      <c r="O3" s="2"/>
      <c r="P3" s="2"/>
      <c r="Q3" s="2"/>
      <c r="R3" s="2"/>
      <c r="S3" s="2"/>
      <c r="T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120"/>
      <c r="BA3" s="120"/>
      <c r="BB3" s="120"/>
      <c r="BC3" s="120"/>
      <c r="BD3" s="120"/>
      <c r="BE3" s="120"/>
      <c r="BF3" s="120"/>
      <c r="BG3" s="120"/>
      <c r="BH3" s="120"/>
    </row>
    <row r="4" spans="1:60">
      <c r="A4" s="224" t="s">
        <v>3</v>
      </c>
      <c r="B4" s="226" t="s">
        <v>4</v>
      </c>
      <c r="C4" s="226"/>
      <c r="D4" s="227"/>
      <c r="E4" s="38">
        <v>42131</v>
      </c>
      <c r="F4" s="38">
        <v>42131</v>
      </c>
      <c r="G4" s="38">
        <v>42131</v>
      </c>
      <c r="H4" s="38">
        <v>42131</v>
      </c>
      <c r="I4" s="38">
        <v>42131</v>
      </c>
      <c r="J4" s="38">
        <v>42131</v>
      </c>
      <c r="K4" s="38">
        <v>42131</v>
      </c>
      <c r="L4" s="38">
        <v>42131</v>
      </c>
      <c r="M4" s="38">
        <v>42131</v>
      </c>
      <c r="N4" s="38">
        <v>42132</v>
      </c>
      <c r="O4" s="38">
        <v>42131</v>
      </c>
      <c r="P4" s="38">
        <v>42131</v>
      </c>
      <c r="Q4" s="38">
        <v>42131</v>
      </c>
      <c r="R4" s="38">
        <v>42131</v>
      </c>
      <c r="S4" s="38">
        <v>42131</v>
      </c>
      <c r="T4" s="38">
        <v>42131</v>
      </c>
      <c r="U4" s="38">
        <v>42132</v>
      </c>
      <c r="V4" s="38">
        <v>42131</v>
      </c>
      <c r="W4" s="38">
        <v>42131</v>
      </c>
      <c r="X4" s="38">
        <v>42131</v>
      </c>
      <c r="Y4" s="38">
        <v>42131</v>
      </c>
      <c r="Z4" s="38">
        <v>42131</v>
      </c>
      <c r="AA4" s="38">
        <v>42131</v>
      </c>
      <c r="AB4" s="38">
        <v>42131</v>
      </c>
      <c r="AC4" s="38">
        <v>42131</v>
      </c>
      <c r="AD4" s="38">
        <v>42131</v>
      </c>
      <c r="AE4" s="38">
        <v>42131</v>
      </c>
      <c r="AF4" s="38">
        <v>42131</v>
      </c>
      <c r="AG4" s="38">
        <v>42131</v>
      </c>
      <c r="AH4" s="38">
        <v>42131</v>
      </c>
      <c r="AI4" s="38">
        <v>42131</v>
      </c>
      <c r="AJ4" s="38">
        <v>42131</v>
      </c>
      <c r="AK4" s="38">
        <v>42131</v>
      </c>
      <c r="AL4" s="38">
        <v>42131</v>
      </c>
      <c r="AM4" s="38">
        <v>42131</v>
      </c>
      <c r="AN4" s="38">
        <v>42131</v>
      </c>
      <c r="AO4" s="38">
        <v>42131</v>
      </c>
      <c r="AP4" s="38">
        <v>42131</v>
      </c>
      <c r="AQ4" s="38">
        <v>42131</v>
      </c>
      <c r="AR4" s="38">
        <v>42131</v>
      </c>
      <c r="AS4" s="38">
        <v>42131</v>
      </c>
      <c r="AT4" s="38">
        <v>42131</v>
      </c>
      <c r="AU4" s="38">
        <v>42131</v>
      </c>
      <c r="AV4" s="38">
        <v>42131</v>
      </c>
      <c r="AW4" s="38">
        <v>42131</v>
      </c>
      <c r="AX4" s="38">
        <v>42131</v>
      </c>
      <c r="AY4" s="38">
        <v>42131</v>
      </c>
      <c r="AZ4" s="119"/>
      <c r="BA4" s="119"/>
      <c r="BB4" s="119"/>
      <c r="BC4" s="119"/>
      <c r="BD4" s="119"/>
      <c r="BE4" s="119"/>
      <c r="BF4" s="119"/>
      <c r="BG4" s="119"/>
      <c r="BH4" s="119"/>
    </row>
    <row r="5" spans="1:60">
      <c r="A5" s="225"/>
      <c r="B5" s="39">
        <v>0</v>
      </c>
      <c r="C5" s="40">
        <v>0</v>
      </c>
      <c r="D5" s="41">
        <f>C5/2.1</f>
        <v>0</v>
      </c>
      <c r="E5" s="4">
        <v>1.0999999999999999E-2</v>
      </c>
      <c r="F5" s="4">
        <v>1.0999999999999999E-2</v>
      </c>
      <c r="G5" s="4">
        <v>1.0999999999999999E-2</v>
      </c>
      <c r="H5" s="4">
        <v>1.0999999999999999E-2</v>
      </c>
      <c r="I5" s="4">
        <v>1.0999999999999999E-2</v>
      </c>
      <c r="J5" s="4">
        <v>1.0999999999999999E-2</v>
      </c>
      <c r="K5" s="4">
        <v>1.0999999999999999E-2</v>
      </c>
      <c r="L5" s="4">
        <v>1.0999999999999999E-2</v>
      </c>
      <c r="M5" s="4">
        <v>1.0999999999999999E-2</v>
      </c>
      <c r="N5" s="4">
        <v>1.0999999999999999E-2</v>
      </c>
      <c r="O5" s="4">
        <v>1.0999999999999999E-2</v>
      </c>
      <c r="P5" s="4">
        <v>1.0999999999999999E-2</v>
      </c>
      <c r="Q5" s="4">
        <v>1.0999999999999999E-2</v>
      </c>
      <c r="R5" s="4">
        <v>1.0999999999999999E-2</v>
      </c>
      <c r="S5" s="4">
        <v>1.0999999999999999E-2</v>
      </c>
      <c r="T5" s="4">
        <v>1.0999999999999999E-2</v>
      </c>
      <c r="U5" s="4">
        <v>1.0999999999999999E-2</v>
      </c>
      <c r="V5" s="4">
        <v>1.0999999999999999E-2</v>
      </c>
      <c r="W5" s="4">
        <v>1.0999999999999999E-2</v>
      </c>
      <c r="X5" s="4">
        <v>1.0999999999999999E-2</v>
      </c>
      <c r="Y5" s="4">
        <v>1.0999999999999999E-2</v>
      </c>
      <c r="Z5" s="4">
        <v>1.0999999999999999E-2</v>
      </c>
      <c r="AA5" s="4">
        <v>1.0999999999999999E-2</v>
      </c>
      <c r="AB5" s="4">
        <v>1.0999999999999999E-2</v>
      </c>
      <c r="AC5" s="4">
        <v>1.0999999999999999E-2</v>
      </c>
      <c r="AD5" s="4">
        <v>1.0999999999999999E-2</v>
      </c>
      <c r="AE5" s="4">
        <v>1.0999999999999999E-2</v>
      </c>
      <c r="AF5" s="4">
        <v>1.0999999999999999E-2</v>
      </c>
      <c r="AG5" s="4">
        <v>1.0999999999999999E-2</v>
      </c>
      <c r="AH5" s="4">
        <v>1.0999999999999999E-2</v>
      </c>
      <c r="AI5" s="4">
        <v>1.0999999999999999E-2</v>
      </c>
      <c r="AJ5" s="4">
        <v>1.0999999999999999E-2</v>
      </c>
      <c r="AK5" s="4">
        <v>1.0999999999999999E-2</v>
      </c>
      <c r="AL5" s="4">
        <v>1.0999999999999999E-2</v>
      </c>
      <c r="AM5" s="4">
        <v>1.0999999999999999E-2</v>
      </c>
      <c r="AN5" s="4">
        <v>1.0999999999999999E-2</v>
      </c>
      <c r="AO5" s="4">
        <v>1.0999999999999999E-2</v>
      </c>
      <c r="AP5" s="4">
        <v>1.0999999999999999E-2</v>
      </c>
      <c r="AQ5" s="4">
        <v>1.0999999999999999E-2</v>
      </c>
      <c r="AR5" s="4">
        <v>1.0999999999999999E-2</v>
      </c>
      <c r="AS5" s="4">
        <v>1.0999999999999999E-2</v>
      </c>
      <c r="AT5" s="4">
        <v>1.0999999999999999E-2</v>
      </c>
      <c r="AU5" s="4">
        <v>1.0999999999999999E-2</v>
      </c>
      <c r="AV5" s="4">
        <v>1.0999999999999999E-2</v>
      </c>
      <c r="AW5" s="4">
        <v>1.0999999999999999E-2</v>
      </c>
      <c r="AX5" s="4">
        <v>1.0999999999999999E-2</v>
      </c>
      <c r="AY5" s="4">
        <v>1.0999999999999999E-2</v>
      </c>
      <c r="AZ5" s="116"/>
      <c r="BA5" s="116"/>
      <c r="BB5" s="116"/>
      <c r="BC5" s="116"/>
      <c r="BD5" s="116"/>
      <c r="BE5" s="116"/>
      <c r="BF5" s="116"/>
      <c r="BG5" s="116"/>
      <c r="BH5" s="116"/>
    </row>
    <row r="6" spans="1:60">
      <c r="A6" s="225"/>
      <c r="B6" s="39">
        <v>1</v>
      </c>
      <c r="C6" s="40">
        <v>6</v>
      </c>
      <c r="D6" s="41">
        <v>0.5</v>
      </c>
      <c r="E6" s="4">
        <v>0.221</v>
      </c>
      <c r="F6" s="4">
        <v>0.221</v>
      </c>
      <c r="G6" s="4">
        <v>0.221</v>
      </c>
      <c r="H6" s="4">
        <v>0.221</v>
      </c>
      <c r="I6" s="4">
        <v>0.221</v>
      </c>
      <c r="J6" s="4">
        <v>0.221</v>
      </c>
      <c r="K6" s="4">
        <v>0.221</v>
      </c>
      <c r="L6" s="4">
        <v>0.221</v>
      </c>
      <c r="M6" s="4">
        <v>0.221</v>
      </c>
      <c r="N6" s="4">
        <v>0.221</v>
      </c>
      <c r="O6" s="4">
        <v>0.221</v>
      </c>
      <c r="P6" s="4">
        <v>0.221</v>
      </c>
      <c r="Q6" s="4">
        <v>0.221</v>
      </c>
      <c r="R6" s="4">
        <v>0.221</v>
      </c>
      <c r="S6" s="4">
        <v>0.221</v>
      </c>
      <c r="T6" s="4">
        <v>0.221</v>
      </c>
      <c r="U6" s="4">
        <v>0.221</v>
      </c>
      <c r="V6" s="4">
        <v>0.221</v>
      </c>
      <c r="W6" s="4">
        <v>0.221</v>
      </c>
      <c r="X6" s="4">
        <v>0.221</v>
      </c>
      <c r="Y6" s="4">
        <v>0.221</v>
      </c>
      <c r="Z6" s="4">
        <v>0.221</v>
      </c>
      <c r="AA6" s="4">
        <v>0.221</v>
      </c>
      <c r="AB6" s="4">
        <v>0.221</v>
      </c>
      <c r="AC6" s="4">
        <v>0.221</v>
      </c>
      <c r="AD6" s="4">
        <v>0.221</v>
      </c>
      <c r="AE6" s="4">
        <v>0.221</v>
      </c>
      <c r="AF6" s="4">
        <v>0.221</v>
      </c>
      <c r="AG6" s="4">
        <v>0.221</v>
      </c>
      <c r="AH6" s="4">
        <v>0.221</v>
      </c>
      <c r="AI6" s="4">
        <v>0.221</v>
      </c>
      <c r="AJ6" s="4">
        <v>0.221</v>
      </c>
      <c r="AK6" s="4">
        <v>0.221</v>
      </c>
      <c r="AL6" s="4">
        <v>0.221</v>
      </c>
      <c r="AM6" s="4">
        <v>0.221</v>
      </c>
      <c r="AN6" s="4">
        <v>0.221</v>
      </c>
      <c r="AO6" s="4">
        <v>0.221</v>
      </c>
      <c r="AP6" s="4">
        <v>0.221</v>
      </c>
      <c r="AQ6" s="4">
        <v>0.221</v>
      </c>
      <c r="AR6" s="4">
        <v>0.221</v>
      </c>
      <c r="AS6" s="4">
        <v>0.221</v>
      </c>
      <c r="AT6" s="4">
        <v>0.221</v>
      </c>
      <c r="AU6" s="4">
        <v>0.221</v>
      </c>
      <c r="AV6" s="4">
        <v>0.221</v>
      </c>
      <c r="AW6" s="4">
        <v>0.221</v>
      </c>
      <c r="AX6" s="4">
        <v>0.221</v>
      </c>
      <c r="AY6" s="4">
        <v>0.221</v>
      </c>
      <c r="AZ6" s="116"/>
      <c r="BA6" s="116"/>
      <c r="BB6" s="116"/>
      <c r="BC6" s="116"/>
      <c r="BD6" s="116"/>
      <c r="BE6" s="116"/>
      <c r="BF6" s="116"/>
      <c r="BG6" s="116"/>
      <c r="BH6" s="116"/>
    </row>
    <row r="7" spans="1:60">
      <c r="A7" s="225"/>
      <c r="B7" s="39">
        <v>2</v>
      </c>
      <c r="C7" s="40">
        <v>12</v>
      </c>
      <c r="D7" s="41">
        <v>1</v>
      </c>
      <c r="E7" s="4">
        <v>0.42699999999999999</v>
      </c>
      <c r="F7" s="4">
        <v>0.42699999999999999</v>
      </c>
      <c r="G7" s="4">
        <v>0.42699999999999999</v>
      </c>
      <c r="H7" s="4">
        <v>0.42699999999999999</v>
      </c>
      <c r="I7" s="4">
        <v>0.42699999999999999</v>
      </c>
      <c r="J7" s="4">
        <v>0.42699999999999999</v>
      </c>
      <c r="K7" s="4">
        <v>0.42699999999999999</v>
      </c>
      <c r="L7" s="4">
        <v>0.42699999999999999</v>
      </c>
      <c r="M7" s="4">
        <v>0.42699999999999999</v>
      </c>
      <c r="N7" s="4">
        <v>0.42699999999999999</v>
      </c>
      <c r="O7" s="4">
        <v>0.42699999999999999</v>
      </c>
      <c r="P7" s="4">
        <v>0.42699999999999999</v>
      </c>
      <c r="Q7" s="4">
        <v>0.42699999999999999</v>
      </c>
      <c r="R7" s="4">
        <v>0.42699999999999999</v>
      </c>
      <c r="S7" s="4">
        <v>0.42699999999999999</v>
      </c>
      <c r="T7" s="4">
        <v>0.42699999999999999</v>
      </c>
      <c r="U7" s="4">
        <v>0.42699999999999999</v>
      </c>
      <c r="V7" s="4">
        <v>0.42699999999999999</v>
      </c>
      <c r="W7" s="4">
        <v>0.42699999999999999</v>
      </c>
      <c r="X7" s="4">
        <v>0.42699999999999999</v>
      </c>
      <c r="Y7" s="4">
        <v>0.42699999999999999</v>
      </c>
      <c r="Z7" s="4">
        <v>0.42699999999999999</v>
      </c>
      <c r="AA7" s="4">
        <v>0.42699999999999999</v>
      </c>
      <c r="AB7" s="4">
        <v>0.42699999999999999</v>
      </c>
      <c r="AC7" s="4">
        <v>0.42699999999999999</v>
      </c>
      <c r="AD7" s="4">
        <v>0.42699999999999999</v>
      </c>
      <c r="AE7" s="4">
        <v>0.42699999999999999</v>
      </c>
      <c r="AF7" s="4">
        <v>0.42699999999999999</v>
      </c>
      <c r="AG7" s="4">
        <v>0.42699999999999999</v>
      </c>
      <c r="AH7" s="4">
        <v>0.42699999999999999</v>
      </c>
      <c r="AI7" s="4">
        <v>0.42699999999999999</v>
      </c>
      <c r="AJ7" s="4">
        <v>0.42699999999999999</v>
      </c>
      <c r="AK7" s="4">
        <v>0.42699999999999999</v>
      </c>
      <c r="AL7" s="4">
        <v>0.42699999999999999</v>
      </c>
      <c r="AM7" s="4">
        <v>0.42699999999999999</v>
      </c>
      <c r="AN7" s="4">
        <v>0.42699999999999999</v>
      </c>
      <c r="AO7" s="4">
        <v>0.42699999999999999</v>
      </c>
      <c r="AP7" s="4">
        <v>0.42699999999999999</v>
      </c>
      <c r="AQ7" s="4">
        <v>0.42699999999999999</v>
      </c>
      <c r="AR7" s="4">
        <v>0.42699999999999999</v>
      </c>
      <c r="AS7" s="4">
        <v>0.42699999999999999</v>
      </c>
      <c r="AT7" s="4">
        <v>0.42699999999999999</v>
      </c>
      <c r="AU7" s="4">
        <v>0.42699999999999999</v>
      </c>
      <c r="AV7" s="4">
        <v>0.42699999999999999</v>
      </c>
      <c r="AW7" s="4">
        <v>0.42699999999999999</v>
      </c>
      <c r="AX7" s="4">
        <v>0.42699999999999999</v>
      </c>
      <c r="AY7" s="4">
        <v>0.42699999999999999</v>
      </c>
      <c r="AZ7" s="116"/>
      <c r="BA7" s="116"/>
      <c r="BB7" s="116"/>
      <c r="BC7" s="116"/>
      <c r="BD7" s="116"/>
      <c r="BE7" s="116"/>
      <c r="BF7" s="116"/>
      <c r="BG7" s="116"/>
      <c r="BH7" s="116"/>
    </row>
    <row r="8" spans="1:60" ht="16" thickBot="1">
      <c r="A8" s="225"/>
      <c r="B8" s="39">
        <v>3</v>
      </c>
      <c r="C8" s="40">
        <v>20</v>
      </c>
      <c r="D8" s="41">
        <v>2</v>
      </c>
      <c r="E8" s="5">
        <v>0.81299999999999994</v>
      </c>
      <c r="F8" s="5">
        <v>0.81299999999999994</v>
      </c>
      <c r="G8" s="5">
        <v>0.81299999999999994</v>
      </c>
      <c r="H8" s="5">
        <v>0.81299999999999994</v>
      </c>
      <c r="I8" s="5">
        <v>0.81299999999999994</v>
      </c>
      <c r="J8" s="5">
        <v>0.81299999999999994</v>
      </c>
      <c r="K8" s="5">
        <v>0.81299999999999994</v>
      </c>
      <c r="L8" s="5">
        <v>0.81299999999999994</v>
      </c>
      <c r="M8" s="5">
        <v>0.81299999999999994</v>
      </c>
      <c r="N8" s="5">
        <v>0.81299999999999994</v>
      </c>
      <c r="O8" s="5">
        <v>0.81299999999999994</v>
      </c>
      <c r="P8" s="5">
        <v>0.81299999999999994</v>
      </c>
      <c r="Q8" s="5">
        <v>0.81299999999999994</v>
      </c>
      <c r="R8" s="5">
        <v>0.81299999999999994</v>
      </c>
      <c r="S8" s="5">
        <v>0.81299999999999994</v>
      </c>
      <c r="T8" s="5">
        <v>0.81299999999999994</v>
      </c>
      <c r="U8" s="5">
        <v>0.81299999999999994</v>
      </c>
      <c r="V8" s="5">
        <v>0.81299999999999994</v>
      </c>
      <c r="W8" s="5">
        <v>0.81299999999999994</v>
      </c>
      <c r="X8" s="5">
        <v>0.81299999999999994</v>
      </c>
      <c r="Y8" s="5">
        <v>0.81299999999999994</v>
      </c>
      <c r="Z8" s="5">
        <v>0.81299999999999994</v>
      </c>
      <c r="AA8" s="5">
        <v>0.81299999999999994</v>
      </c>
      <c r="AB8" s="5">
        <v>0.81299999999999994</v>
      </c>
      <c r="AC8" s="5">
        <v>0.81299999999999994</v>
      </c>
      <c r="AD8" s="5">
        <v>0.81299999999999994</v>
      </c>
      <c r="AE8" s="5">
        <v>0.81299999999999994</v>
      </c>
      <c r="AF8" s="5">
        <v>0.81299999999999994</v>
      </c>
      <c r="AG8" s="5">
        <v>0.81299999999999994</v>
      </c>
      <c r="AH8" s="5">
        <v>0.81299999999999994</v>
      </c>
      <c r="AI8" s="5">
        <v>0.81299999999999994</v>
      </c>
      <c r="AJ8" s="5">
        <v>0.81299999999999994</v>
      </c>
      <c r="AK8" s="5">
        <v>0.81299999999999994</v>
      </c>
      <c r="AL8" s="5">
        <v>0.81299999999999994</v>
      </c>
      <c r="AM8" s="5">
        <v>0.81299999999999994</v>
      </c>
      <c r="AN8" s="5">
        <v>0.81299999999999994</v>
      </c>
      <c r="AO8" s="5">
        <v>0.81299999999999994</v>
      </c>
      <c r="AP8" s="5">
        <v>0.81299999999999994</v>
      </c>
      <c r="AQ8" s="5">
        <v>0.81299999999999994</v>
      </c>
      <c r="AR8" s="5">
        <v>0.81299999999999994</v>
      </c>
      <c r="AS8" s="5">
        <v>0.81299999999999994</v>
      </c>
      <c r="AT8" s="5">
        <v>0.81299999999999994</v>
      </c>
      <c r="AU8" s="5">
        <v>0.81299999999999994</v>
      </c>
      <c r="AV8" s="5">
        <v>0.81299999999999994</v>
      </c>
      <c r="AW8" s="5">
        <v>0.81299999999999994</v>
      </c>
      <c r="AX8" s="5">
        <v>0.81299999999999994</v>
      </c>
      <c r="AY8" s="5">
        <v>0.81299999999999994</v>
      </c>
      <c r="AZ8" s="116"/>
      <c r="BA8" s="116"/>
      <c r="BB8" s="116"/>
      <c r="BC8" s="116"/>
      <c r="BD8" s="116"/>
      <c r="BE8" s="116"/>
      <c r="BF8" s="116"/>
      <c r="BG8" s="116"/>
      <c r="BH8" s="116"/>
    </row>
    <row r="9" spans="1:60" ht="16" thickBot="1">
      <c r="A9" s="229" t="s">
        <v>5</v>
      </c>
      <c r="B9" s="226"/>
      <c r="C9" s="226"/>
      <c r="D9" s="227"/>
      <c r="E9" s="53">
        <v>0.115</v>
      </c>
      <c r="F9" s="4">
        <v>0.13800000000000001</v>
      </c>
      <c r="G9" s="4">
        <v>0.34399999999999997</v>
      </c>
      <c r="H9" s="4">
        <v>9.6000000000000002E-2</v>
      </c>
      <c r="I9" s="4"/>
      <c r="J9" s="4">
        <v>0.127</v>
      </c>
      <c r="K9" s="4"/>
      <c r="L9" s="4"/>
      <c r="M9" s="4">
        <v>9.8000000000000004E-2</v>
      </c>
      <c r="N9" s="4">
        <v>8.7999999999999995E-2</v>
      </c>
      <c r="O9" s="4">
        <v>9.8000000000000004E-2</v>
      </c>
      <c r="P9" s="4">
        <v>0.17199999999999999</v>
      </c>
      <c r="Q9" s="4">
        <v>0.13</v>
      </c>
      <c r="R9" s="4">
        <v>0.13200000000000001</v>
      </c>
      <c r="S9" s="4">
        <v>0.14000000000000001</v>
      </c>
      <c r="T9" s="4">
        <v>0.25600000000000001</v>
      </c>
      <c r="U9" s="4">
        <v>0.126</v>
      </c>
      <c r="V9" s="4">
        <v>0.129</v>
      </c>
      <c r="W9" s="4">
        <v>0.13</v>
      </c>
      <c r="X9" s="4">
        <v>0.13</v>
      </c>
      <c r="Y9" s="4">
        <v>9.7000000000000003E-2</v>
      </c>
      <c r="Z9" s="4">
        <v>0.126</v>
      </c>
      <c r="AA9" s="4">
        <v>0.151</v>
      </c>
      <c r="AB9" s="4">
        <v>0.151</v>
      </c>
      <c r="AC9" s="4">
        <v>0.151</v>
      </c>
      <c r="AD9" s="4">
        <v>0.109</v>
      </c>
      <c r="AE9" s="4">
        <v>0.14000000000000001</v>
      </c>
      <c r="AF9" s="4"/>
      <c r="AG9" s="4">
        <v>0.14099999999999999</v>
      </c>
      <c r="AH9" s="4">
        <v>0.15</v>
      </c>
      <c r="AI9" s="4">
        <v>9.6000000000000002E-2</v>
      </c>
      <c r="AJ9" s="4">
        <v>0.1</v>
      </c>
      <c r="AK9" s="4">
        <v>0.152</v>
      </c>
      <c r="AL9" s="4">
        <v>9.1999999999999998E-2</v>
      </c>
      <c r="AM9" s="4">
        <v>0.184</v>
      </c>
      <c r="AN9" s="4">
        <v>0.11</v>
      </c>
      <c r="AO9" s="4">
        <v>0.14000000000000001</v>
      </c>
      <c r="AP9" s="4">
        <v>0.14499999999999999</v>
      </c>
      <c r="AQ9" s="4">
        <v>0.14000000000000001</v>
      </c>
      <c r="AR9" s="4">
        <v>0.14499999999999999</v>
      </c>
      <c r="AS9" s="4">
        <v>0.13300000000000001</v>
      </c>
      <c r="AT9" s="4">
        <v>0.153</v>
      </c>
      <c r="AU9" s="4">
        <v>0.13</v>
      </c>
      <c r="AV9" s="4">
        <v>0.14299999999999999</v>
      </c>
      <c r="AW9" s="4">
        <v>0.14299999999999999</v>
      </c>
      <c r="AX9" s="4">
        <v>0.121</v>
      </c>
      <c r="AY9" s="4">
        <v>0.129</v>
      </c>
      <c r="AZ9" s="116"/>
      <c r="BA9" s="116"/>
      <c r="BB9" s="116"/>
      <c r="BC9" s="116"/>
      <c r="BD9" s="116"/>
      <c r="BE9" s="116"/>
      <c r="BF9" s="116"/>
      <c r="BG9" s="116"/>
      <c r="BH9" s="116"/>
    </row>
    <row r="10" spans="1:60">
      <c r="A10" s="230" t="s">
        <v>6</v>
      </c>
      <c r="B10" s="233" t="s">
        <v>7</v>
      </c>
      <c r="C10" s="226" t="s">
        <v>8</v>
      </c>
      <c r="D10" s="227"/>
      <c r="E10" s="6">
        <v>0.40022857142857099</v>
      </c>
      <c r="F10" s="6">
        <v>0.40022857142857099</v>
      </c>
      <c r="G10" s="6">
        <v>0.40022857142857099</v>
      </c>
      <c r="H10" s="6">
        <v>0.40022857142857099</v>
      </c>
      <c r="I10" s="6">
        <v>0.40022857142857099</v>
      </c>
      <c r="J10" s="6">
        <v>0.40022857142857099</v>
      </c>
      <c r="K10" s="6">
        <v>0.40022857142857099</v>
      </c>
      <c r="L10" s="6">
        <v>0.40022857142857099</v>
      </c>
      <c r="M10" s="6">
        <v>0.40022857142857099</v>
      </c>
      <c r="N10" s="6">
        <v>0.40022857142857099</v>
      </c>
      <c r="O10" s="6">
        <v>0.40022857142857099</v>
      </c>
      <c r="P10" s="6">
        <v>0.40022857142857099</v>
      </c>
      <c r="Q10" s="6">
        <v>0.40022857142857099</v>
      </c>
      <c r="R10" s="6">
        <v>0.40022857142857099</v>
      </c>
      <c r="S10" s="6">
        <v>0.40022857142857099</v>
      </c>
      <c r="T10" s="6">
        <v>0.40022857142857099</v>
      </c>
      <c r="U10" s="6">
        <v>0.40022857142857099</v>
      </c>
      <c r="V10" s="6">
        <v>0.40022857142857099</v>
      </c>
      <c r="W10" s="6">
        <v>0.40022857142857099</v>
      </c>
      <c r="X10" s="6">
        <v>0.40022857142857099</v>
      </c>
      <c r="Y10" s="6">
        <v>0.40022857142857099</v>
      </c>
      <c r="Z10" s="6">
        <v>0.40022857142857099</v>
      </c>
      <c r="AA10" s="6">
        <v>0.40022857142857099</v>
      </c>
      <c r="AB10" s="6">
        <v>0.40022857142857099</v>
      </c>
      <c r="AC10" s="6">
        <v>0.40022857142857099</v>
      </c>
      <c r="AD10" s="6">
        <v>0.40022857142857099</v>
      </c>
      <c r="AE10" s="6">
        <v>0.40022857142857099</v>
      </c>
      <c r="AF10" s="6"/>
      <c r="AG10" s="6">
        <v>0.40022857142857099</v>
      </c>
      <c r="AH10" s="6">
        <v>0.40022857142857099</v>
      </c>
      <c r="AI10" s="6">
        <v>0.40022857142857099</v>
      </c>
      <c r="AJ10" s="6">
        <v>0.40022857142857099</v>
      </c>
      <c r="AK10" s="6">
        <v>0.40022857142857099</v>
      </c>
      <c r="AL10" s="6">
        <v>0.40022857142857099</v>
      </c>
      <c r="AM10" s="6">
        <v>0.40022857142857099</v>
      </c>
      <c r="AN10" s="6">
        <v>0.40022857142857099</v>
      </c>
      <c r="AO10" s="6">
        <v>0.40022857142857099</v>
      </c>
      <c r="AP10" s="6">
        <v>0.40022857142857099</v>
      </c>
      <c r="AQ10" s="6">
        <v>0.40022857142857099</v>
      </c>
      <c r="AR10" s="6">
        <v>0.40022857142857099</v>
      </c>
      <c r="AS10" s="6">
        <v>0.40022857142857099</v>
      </c>
      <c r="AT10" s="6">
        <v>0.40022857142857099</v>
      </c>
      <c r="AU10" s="6">
        <v>0.40022857142857099</v>
      </c>
      <c r="AV10" s="6">
        <v>0.40022857142857099</v>
      </c>
      <c r="AW10" s="6">
        <v>0.40022857142857099</v>
      </c>
      <c r="AX10" s="6">
        <v>0.40022857142857099</v>
      </c>
      <c r="AY10" s="6">
        <v>0.40022857142857099</v>
      </c>
      <c r="AZ10" s="121"/>
      <c r="BA10" s="121"/>
      <c r="BB10" s="121"/>
      <c r="BC10" s="121"/>
      <c r="BD10" s="121"/>
      <c r="BE10" s="121"/>
      <c r="BF10" s="121"/>
      <c r="BG10" s="121"/>
      <c r="BH10" s="121"/>
    </row>
    <row r="11" spans="1:60">
      <c r="A11" s="231"/>
      <c r="B11" s="234"/>
      <c r="C11" s="236" t="s">
        <v>9</v>
      </c>
      <c r="D11" s="237"/>
      <c r="E11" s="6">
        <v>1.7800000000000038E-2</v>
      </c>
      <c r="F11" s="6">
        <v>1.7800000000000038E-2</v>
      </c>
      <c r="G11" s="6">
        <v>1.7800000000000038E-2</v>
      </c>
      <c r="H11" s="6">
        <v>1.7800000000000038E-2</v>
      </c>
      <c r="I11" s="6">
        <v>1.7800000000000038E-2</v>
      </c>
      <c r="J11" s="6">
        <v>1.7800000000000038E-2</v>
      </c>
      <c r="K11" s="6">
        <v>1.7800000000000038E-2</v>
      </c>
      <c r="L11" s="6">
        <v>1.7800000000000038E-2</v>
      </c>
      <c r="M11" s="6">
        <v>1.7800000000000038E-2</v>
      </c>
      <c r="N11" s="6">
        <v>1.7800000000000038E-2</v>
      </c>
      <c r="O11" s="6">
        <v>1.78E-2</v>
      </c>
      <c r="P11" s="6">
        <v>1.78E-2</v>
      </c>
      <c r="Q11" s="6">
        <v>1.78E-2</v>
      </c>
      <c r="R11" s="6">
        <v>1.78E-2</v>
      </c>
      <c r="S11" s="6">
        <v>1.78E-2</v>
      </c>
      <c r="T11" s="6">
        <v>1.78E-2</v>
      </c>
      <c r="U11" s="6">
        <v>1.78E-2</v>
      </c>
      <c r="V11" s="6">
        <v>1.78E-2</v>
      </c>
      <c r="W11" s="6">
        <v>1.78E-2</v>
      </c>
      <c r="X11" s="6">
        <v>1.78E-2</v>
      </c>
      <c r="Y11" s="6">
        <v>1.78E-2</v>
      </c>
      <c r="Z11" s="6">
        <v>1.78E-2</v>
      </c>
      <c r="AA11" s="6">
        <v>1.78E-2</v>
      </c>
      <c r="AB11" s="6">
        <v>1.78E-2</v>
      </c>
      <c r="AC11" s="6">
        <v>1.78E-2</v>
      </c>
      <c r="AD11" s="6">
        <v>1.78E-2</v>
      </c>
      <c r="AE11" s="6">
        <v>1.78E-2</v>
      </c>
      <c r="AF11" s="6">
        <v>1.78E-2</v>
      </c>
      <c r="AG11" s="6">
        <v>1.78E-2</v>
      </c>
      <c r="AH11" s="6">
        <v>1.78E-2</v>
      </c>
      <c r="AI11" s="6">
        <v>1.78E-2</v>
      </c>
      <c r="AJ11" s="6">
        <v>1.78E-2</v>
      </c>
      <c r="AK11" s="6">
        <v>1.78E-2</v>
      </c>
      <c r="AL11" s="6">
        <v>1.78E-2</v>
      </c>
      <c r="AM11" s="6">
        <v>1.78E-2</v>
      </c>
      <c r="AN11" s="6">
        <v>1.78E-2</v>
      </c>
      <c r="AO11" s="6">
        <v>1.78E-2</v>
      </c>
      <c r="AP11" s="6">
        <v>1.78E-2</v>
      </c>
      <c r="AQ11" s="6">
        <v>1.78E-2</v>
      </c>
      <c r="AR11" s="6">
        <v>1.78E-2</v>
      </c>
      <c r="AS11" s="6">
        <v>1.78E-2</v>
      </c>
      <c r="AT11" s="6">
        <v>1.78E-2</v>
      </c>
      <c r="AU11" s="6">
        <v>1.78E-2</v>
      </c>
      <c r="AV11" s="6">
        <v>1.78E-2</v>
      </c>
      <c r="AW11" s="6">
        <v>1.78E-2</v>
      </c>
      <c r="AX11" s="6">
        <v>1.78E-2</v>
      </c>
      <c r="AY11" s="6">
        <v>1.78E-2</v>
      </c>
      <c r="AZ11" s="121"/>
      <c r="BA11" s="121"/>
      <c r="BB11" s="121"/>
      <c r="BC11" s="121"/>
      <c r="BD11" s="121"/>
      <c r="BE11" s="121"/>
      <c r="BF11" s="121"/>
      <c r="BG11" s="121"/>
      <c r="BH11" s="121"/>
    </row>
    <row r="12" spans="1:60" ht="16" thickBot="1">
      <c r="A12" s="232"/>
      <c r="B12" s="235"/>
      <c r="C12" s="238" t="s">
        <v>10</v>
      </c>
      <c r="D12" s="239"/>
      <c r="E12" s="6">
        <v>0.99953250843131136</v>
      </c>
      <c r="F12" s="6">
        <v>0.99953250843131136</v>
      </c>
      <c r="G12" s="6">
        <v>0.99953250843131136</v>
      </c>
      <c r="H12" s="6">
        <v>0.99953250843131136</v>
      </c>
      <c r="I12" s="6">
        <v>0.99953250843131136</v>
      </c>
      <c r="J12" s="6">
        <v>0.99953250843131136</v>
      </c>
      <c r="K12" s="6">
        <v>0.99953250843131136</v>
      </c>
      <c r="L12" s="6">
        <v>0.99953250843131136</v>
      </c>
      <c r="M12" s="6">
        <v>0.99953250843131136</v>
      </c>
      <c r="N12" s="6">
        <v>0.99953250843131136</v>
      </c>
      <c r="O12" s="6">
        <v>0.99953250843131103</v>
      </c>
      <c r="P12" s="6">
        <v>0.99953250843131103</v>
      </c>
      <c r="Q12" s="6">
        <v>0.99953250843131103</v>
      </c>
      <c r="R12" s="6">
        <v>0.99953250843131103</v>
      </c>
      <c r="S12" s="6">
        <v>0.99953250843131103</v>
      </c>
      <c r="T12" s="6">
        <v>0.99953250843131103</v>
      </c>
      <c r="U12" s="6">
        <v>0.99953250843131103</v>
      </c>
      <c r="V12" s="6">
        <v>0.99953250843131103</v>
      </c>
      <c r="W12" s="6">
        <v>0.99953250843131103</v>
      </c>
      <c r="X12" s="6">
        <v>0.99953250843131103</v>
      </c>
      <c r="Y12" s="6">
        <v>0.99953250843131103</v>
      </c>
      <c r="Z12" s="6">
        <v>0.99953250843131103</v>
      </c>
      <c r="AA12" s="6">
        <v>0.99953250843131103</v>
      </c>
      <c r="AB12" s="6">
        <v>0.99953250843131103</v>
      </c>
      <c r="AC12" s="6">
        <v>0.99953250843131103</v>
      </c>
      <c r="AD12" s="6">
        <v>0.99953250843131103</v>
      </c>
      <c r="AE12" s="6">
        <v>0.99953250843131103</v>
      </c>
      <c r="AF12" s="6">
        <v>0.99953250843131103</v>
      </c>
      <c r="AG12" s="6">
        <v>0.99953250843131103</v>
      </c>
      <c r="AH12" s="6">
        <v>0.99953250843131103</v>
      </c>
      <c r="AI12" s="6">
        <v>0.99953250843131103</v>
      </c>
      <c r="AJ12" s="6">
        <v>0.99953250843131103</v>
      </c>
      <c r="AK12" s="6">
        <v>0.99953250843131103</v>
      </c>
      <c r="AL12" s="6">
        <v>0.99953250843131103</v>
      </c>
      <c r="AM12" s="6">
        <v>0.99953250843131103</v>
      </c>
      <c r="AN12" s="6">
        <v>0.99953250843131103</v>
      </c>
      <c r="AO12" s="6">
        <v>0.99953250843131103</v>
      </c>
      <c r="AP12" s="6">
        <v>0.99953250843131103</v>
      </c>
      <c r="AQ12" s="6">
        <v>0.99953250843131103</v>
      </c>
      <c r="AR12" s="6">
        <v>0.99953250843131103</v>
      </c>
      <c r="AS12" s="6">
        <v>0.99953250843131103</v>
      </c>
      <c r="AT12" s="6">
        <v>0.99953250843131103</v>
      </c>
      <c r="AU12" s="6">
        <v>0.99953250843131103</v>
      </c>
      <c r="AV12" s="6">
        <v>0.99953250843131103</v>
      </c>
      <c r="AW12" s="6">
        <v>0.99953250843131103</v>
      </c>
      <c r="AX12" s="6">
        <v>0.99953250843131103</v>
      </c>
      <c r="AY12" s="6">
        <v>0.99953250843131103</v>
      </c>
      <c r="AZ12" s="121"/>
      <c r="BA12" s="121"/>
      <c r="BB12" s="121"/>
      <c r="BC12" s="121"/>
      <c r="BD12" s="121"/>
      <c r="BE12" s="121"/>
      <c r="BF12" s="121"/>
      <c r="BG12" s="121"/>
      <c r="BH12" s="121"/>
    </row>
    <row r="13" spans="1:60" ht="16" thickBot="1">
      <c r="A13" s="221" t="s">
        <v>11</v>
      </c>
      <c r="B13" s="222"/>
      <c r="C13" s="222"/>
      <c r="D13" s="223"/>
      <c r="E13" s="7">
        <f>10*(E9-E11)/E10</f>
        <v>2.4286122215876658</v>
      </c>
      <c r="F13" s="7">
        <f>10*(F9-F11)/F10</f>
        <v>3.0032838378069702</v>
      </c>
      <c r="G13" s="7">
        <f>10*(G9-G11)/G10</f>
        <v>8.1503426613363867</v>
      </c>
      <c r="H13" s="7">
        <f>10*(H9-H11)/H10</f>
        <v>1.9538834951456321</v>
      </c>
      <c r="I13" s="7"/>
      <c r="J13" s="7">
        <f>10*(J9-J11)/J10</f>
        <v>2.7284408909194768</v>
      </c>
      <c r="K13" s="7"/>
      <c r="L13" s="7"/>
      <c r="M13" s="7">
        <f>10*(M9-M11)/M10</f>
        <v>2.0038549400342673</v>
      </c>
      <c r="N13" s="7">
        <f>10*(N9-N11)/N10</f>
        <v>1.7539977155910915</v>
      </c>
      <c r="O13" s="7">
        <f t="shared" ref="O13:P13" si="0">10*(O9-O11)/O10</f>
        <v>2.0038549400342682</v>
      </c>
      <c r="P13" s="7">
        <f t="shared" si="0"/>
        <v>3.8527984009137675</v>
      </c>
      <c r="Q13" s="7">
        <f t="shared" ref="Q13:S13" si="1">10*(Q9-Q11)/Q10</f>
        <v>2.8033980582524305</v>
      </c>
      <c r="R13" s="7">
        <f t="shared" si="1"/>
        <v>2.8533695031410655</v>
      </c>
      <c r="S13" s="7">
        <f t="shared" si="1"/>
        <v>3.0532552826956065</v>
      </c>
      <c r="T13" s="7">
        <f t="shared" ref="T13:W13" si="2">10*(T9-T11)/T10</f>
        <v>5.9515990862364427</v>
      </c>
      <c r="U13" s="7">
        <f t="shared" si="2"/>
        <v>2.70345516847516</v>
      </c>
      <c r="V13" s="7">
        <f t="shared" si="2"/>
        <v>2.7784123358081128</v>
      </c>
      <c r="W13" s="7">
        <f t="shared" si="2"/>
        <v>2.8033980582524305</v>
      </c>
      <c r="X13" s="7">
        <f t="shared" ref="X13:AB13" si="3">10*(X9-X11)/X10</f>
        <v>2.8033980582524305</v>
      </c>
      <c r="Y13" s="7">
        <f t="shared" si="3"/>
        <v>1.9788692175899509</v>
      </c>
      <c r="Z13" s="7">
        <f t="shared" si="3"/>
        <v>2.70345516847516</v>
      </c>
      <c r="AA13" s="7">
        <f t="shared" si="3"/>
        <v>3.3280982295830985</v>
      </c>
      <c r="AB13" s="7">
        <f t="shared" si="3"/>
        <v>3.3280982295830985</v>
      </c>
      <c r="AC13" s="7">
        <f t="shared" ref="AC13" si="4">10*(AC9-AC11)/AC10</f>
        <v>3.3280982295830985</v>
      </c>
      <c r="AD13" s="7">
        <f t="shared" ref="AD13:AG13" si="5">10*(AD9-AD11)/AD10</f>
        <v>2.2786978869217616</v>
      </c>
      <c r="AE13" s="7">
        <f t="shared" si="5"/>
        <v>3.0532552826956065</v>
      </c>
      <c r="AF13" s="7"/>
      <c r="AG13" s="7">
        <f t="shared" si="5"/>
        <v>3.0782410051399234</v>
      </c>
      <c r="AH13" s="7">
        <f t="shared" ref="AH13:AM13" si="6">10*(AH9-AH11)/AH10</f>
        <v>3.3031125071387812</v>
      </c>
      <c r="AI13" s="7">
        <f t="shared" si="6"/>
        <v>1.9538834951456332</v>
      </c>
      <c r="AJ13" s="7">
        <f t="shared" si="6"/>
        <v>2.0538263849229037</v>
      </c>
      <c r="AK13" s="7">
        <f t="shared" ref="AK13" si="7">10*(AK9-AK11)/AK10</f>
        <v>3.3530839520274163</v>
      </c>
      <c r="AL13" s="7">
        <f t="shared" si="6"/>
        <v>1.8539406053683629</v>
      </c>
      <c r="AM13" s="7">
        <f t="shared" si="6"/>
        <v>4.1526270702455781</v>
      </c>
      <c r="AN13" s="7">
        <f t="shared" ref="AN13:AP13" si="8">10*(AN9-AN11)/AN10</f>
        <v>2.3036836093660793</v>
      </c>
      <c r="AO13" s="7">
        <f t="shared" si="8"/>
        <v>3.0532552826956065</v>
      </c>
      <c r="AP13" s="7">
        <f t="shared" si="8"/>
        <v>3.178183894917193</v>
      </c>
      <c r="AQ13" s="7">
        <f t="shared" ref="AQ13" si="9">10*(AQ9-AQ11)/AQ10</f>
        <v>3.0532552826956065</v>
      </c>
      <c r="AR13" s="7">
        <f t="shared" ref="AR13:AS13" si="10">10*(AR9-AR11)/AR10</f>
        <v>3.178183894917193</v>
      </c>
      <c r="AS13" s="7">
        <f t="shared" si="10"/>
        <v>2.8783552255853833</v>
      </c>
      <c r="AT13" s="7">
        <f t="shared" ref="AT13" si="11">10*(AT9-AT11)/AT10</f>
        <v>3.378069674471734</v>
      </c>
      <c r="AU13" s="7">
        <f t="shared" ref="AU13:AV13" si="12">10*(AU9-AU11)/AU10</f>
        <v>2.8033980582524305</v>
      </c>
      <c r="AV13" s="7">
        <f t="shared" si="12"/>
        <v>3.128212450028558</v>
      </c>
      <c r="AW13" s="7">
        <f t="shared" ref="AW13:AY13" si="13">10*(AW9-AW11)/AW10</f>
        <v>3.128212450028558</v>
      </c>
      <c r="AX13" s="7">
        <f t="shared" ref="AX13" si="14">10*(AX9-AX11)/AX10</f>
        <v>2.5785265562535722</v>
      </c>
      <c r="AY13" s="7">
        <f t="shared" si="13"/>
        <v>2.7784123358081128</v>
      </c>
      <c r="AZ13" s="122"/>
      <c r="BA13" s="122"/>
      <c r="BB13" s="122"/>
      <c r="BC13" s="122"/>
      <c r="BD13" s="122"/>
      <c r="BE13" s="122"/>
      <c r="BF13" s="122"/>
      <c r="BG13" s="122"/>
      <c r="BH13" s="122"/>
    </row>
    <row r="14" spans="1:60">
      <c r="A14" s="42"/>
      <c r="B14" s="82"/>
      <c r="C14" s="82"/>
      <c r="D14" s="82"/>
      <c r="E14" s="8"/>
      <c r="F14" s="8"/>
      <c r="G14" s="8"/>
      <c r="H14" s="8"/>
      <c r="I14" s="8"/>
      <c r="J14" s="8"/>
      <c r="K14" s="8"/>
      <c r="L14" s="8"/>
      <c r="M14" s="8"/>
      <c r="O14" s="8"/>
      <c r="P14" s="8"/>
      <c r="Q14" s="8"/>
      <c r="R14" s="8"/>
      <c r="S14" s="8"/>
      <c r="T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123"/>
      <c r="BA14" s="123"/>
      <c r="BB14" s="123"/>
      <c r="BC14" s="123"/>
      <c r="BD14" s="123"/>
      <c r="BE14" s="123"/>
      <c r="BF14" s="123"/>
      <c r="BG14" s="123"/>
      <c r="BH14" s="123"/>
    </row>
    <row r="15" spans="1:60" ht="16" thickBot="1">
      <c r="A15" s="228" t="s">
        <v>12</v>
      </c>
      <c r="B15" s="228"/>
      <c r="C15" s="228"/>
      <c r="D15" s="228"/>
    </row>
    <row r="16" spans="1:60">
      <c r="A16" s="81" t="s">
        <v>1</v>
      </c>
      <c r="B16" s="79"/>
      <c r="C16" s="79"/>
      <c r="D16" s="80"/>
      <c r="E16" s="38">
        <v>42155</v>
      </c>
      <c r="F16" s="38">
        <v>42156</v>
      </c>
      <c r="G16" s="38">
        <v>42157</v>
      </c>
      <c r="H16" s="38">
        <v>42158</v>
      </c>
      <c r="I16" s="38">
        <v>42159</v>
      </c>
      <c r="J16" s="38">
        <v>42160</v>
      </c>
      <c r="K16" s="38">
        <v>42161</v>
      </c>
      <c r="L16" s="38">
        <v>42162</v>
      </c>
      <c r="M16" s="38">
        <v>42163</v>
      </c>
      <c r="N16" s="38">
        <v>42164</v>
      </c>
      <c r="O16" s="38">
        <v>42165</v>
      </c>
      <c r="P16" s="38">
        <v>42166</v>
      </c>
      <c r="Q16" s="38">
        <v>42167</v>
      </c>
      <c r="R16" s="38">
        <v>42168</v>
      </c>
      <c r="S16" s="38">
        <v>42169</v>
      </c>
      <c r="T16" s="38">
        <v>42170</v>
      </c>
      <c r="U16" s="38">
        <v>42171</v>
      </c>
      <c r="V16" s="38">
        <v>42172</v>
      </c>
      <c r="W16" s="38">
        <v>42173</v>
      </c>
      <c r="X16" s="38">
        <v>42174</v>
      </c>
      <c r="Y16" s="38">
        <v>42177</v>
      </c>
      <c r="Z16" s="38">
        <v>42178</v>
      </c>
      <c r="AA16" s="38">
        <v>42179</v>
      </c>
      <c r="AB16" s="38">
        <v>42180</v>
      </c>
      <c r="AC16" s="38">
        <v>42183</v>
      </c>
      <c r="AD16" s="38">
        <v>42185</v>
      </c>
      <c r="AE16" s="38">
        <v>42186</v>
      </c>
      <c r="AF16" s="38">
        <v>42187</v>
      </c>
      <c r="AG16" s="38">
        <v>42191</v>
      </c>
      <c r="AH16" s="38">
        <v>42193</v>
      </c>
      <c r="AI16" s="38">
        <v>42194</v>
      </c>
      <c r="AJ16" s="38">
        <v>42195</v>
      </c>
      <c r="AK16" s="38">
        <v>42195</v>
      </c>
      <c r="AL16" s="38">
        <v>42198</v>
      </c>
      <c r="AM16" s="38">
        <v>42201</v>
      </c>
      <c r="AN16" s="38">
        <v>42204</v>
      </c>
      <c r="AO16" s="38">
        <v>42206</v>
      </c>
      <c r="AP16" s="38">
        <v>42207</v>
      </c>
      <c r="AQ16" s="38">
        <v>42208</v>
      </c>
      <c r="AR16" s="38">
        <v>42209</v>
      </c>
      <c r="AS16" s="38">
        <v>42213</v>
      </c>
      <c r="AT16" s="38">
        <v>42213</v>
      </c>
      <c r="AU16" s="38">
        <v>42215</v>
      </c>
      <c r="AV16" s="38">
        <v>42219</v>
      </c>
      <c r="AW16" s="38">
        <v>42220</v>
      </c>
      <c r="AX16" s="38">
        <v>42221</v>
      </c>
      <c r="AY16" s="38">
        <v>42222</v>
      </c>
      <c r="AZ16" s="119"/>
      <c r="BA16" s="119"/>
      <c r="BB16" s="119"/>
      <c r="BC16" s="119"/>
      <c r="BD16" s="119"/>
      <c r="BE16" s="119"/>
      <c r="BF16" s="119"/>
      <c r="BG16" s="119"/>
      <c r="BH16" s="119"/>
    </row>
    <row r="17" spans="1:60" ht="16" thickBot="1">
      <c r="A17" s="86" t="s">
        <v>2</v>
      </c>
      <c r="B17" s="84"/>
      <c r="C17" s="84"/>
      <c r="D17" s="84"/>
      <c r="E17" s="2"/>
      <c r="F17" s="2"/>
      <c r="G17" s="2"/>
      <c r="H17" s="2"/>
      <c r="I17" s="2"/>
      <c r="J17" s="2"/>
      <c r="K17" s="2"/>
      <c r="L17" s="2"/>
      <c r="M17" s="2"/>
      <c r="O17" s="2"/>
      <c r="P17" s="2"/>
      <c r="Q17" s="2"/>
      <c r="R17" s="2"/>
      <c r="S17" s="2"/>
      <c r="T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120"/>
      <c r="BA17" s="120"/>
      <c r="BB17" s="120"/>
      <c r="BC17" s="120"/>
      <c r="BD17" s="120"/>
      <c r="BE17" s="120"/>
      <c r="BF17" s="120"/>
      <c r="BG17" s="120"/>
      <c r="BH17" s="120"/>
    </row>
    <row r="18" spans="1:60">
      <c r="A18" s="224" t="s">
        <v>3</v>
      </c>
      <c r="B18" s="226" t="s">
        <v>4</v>
      </c>
      <c r="C18" s="226"/>
      <c r="D18" s="227"/>
      <c r="E18" s="3">
        <v>39647</v>
      </c>
      <c r="F18" s="3">
        <v>39647</v>
      </c>
      <c r="G18" s="3">
        <v>39647</v>
      </c>
      <c r="H18" s="3">
        <v>39647</v>
      </c>
      <c r="I18" s="3">
        <v>39647</v>
      </c>
      <c r="J18" s="3">
        <v>39647</v>
      </c>
      <c r="K18" s="3">
        <v>39647</v>
      </c>
      <c r="L18" s="3">
        <v>39647</v>
      </c>
      <c r="M18" s="3">
        <v>39647</v>
      </c>
      <c r="N18" s="3">
        <v>39648</v>
      </c>
      <c r="O18" s="3">
        <v>39647</v>
      </c>
      <c r="P18" s="3">
        <v>39647</v>
      </c>
      <c r="Q18" s="3">
        <v>39647</v>
      </c>
      <c r="R18" s="3">
        <v>39647</v>
      </c>
      <c r="S18" s="3">
        <v>39647</v>
      </c>
      <c r="T18" s="3">
        <v>39647</v>
      </c>
      <c r="U18" s="3">
        <v>39648</v>
      </c>
      <c r="V18" s="3">
        <v>39647</v>
      </c>
      <c r="W18" s="3">
        <v>39647</v>
      </c>
      <c r="X18" s="3">
        <v>39647</v>
      </c>
      <c r="Y18" s="3">
        <v>39647</v>
      </c>
      <c r="Z18" s="3">
        <v>39647</v>
      </c>
      <c r="AA18" s="3">
        <v>39647</v>
      </c>
      <c r="AB18" s="3">
        <v>39647</v>
      </c>
      <c r="AC18" s="3">
        <v>39647</v>
      </c>
      <c r="AD18" s="3">
        <v>39647</v>
      </c>
      <c r="AE18" s="3">
        <v>39647</v>
      </c>
      <c r="AF18" s="3">
        <v>39647</v>
      </c>
      <c r="AG18" s="3">
        <v>39647</v>
      </c>
      <c r="AH18" s="3">
        <v>39647</v>
      </c>
      <c r="AI18" s="3">
        <v>39647</v>
      </c>
      <c r="AJ18" s="3">
        <v>39647</v>
      </c>
      <c r="AK18" s="3">
        <v>39647</v>
      </c>
      <c r="AL18" s="3">
        <v>39647</v>
      </c>
      <c r="AM18" s="3">
        <v>39647</v>
      </c>
      <c r="AN18" s="3">
        <v>39647</v>
      </c>
      <c r="AO18" s="3">
        <v>39647</v>
      </c>
      <c r="AP18" s="3">
        <v>39647</v>
      </c>
      <c r="AQ18" s="3">
        <v>39647</v>
      </c>
      <c r="AR18" s="3">
        <v>39647</v>
      </c>
      <c r="AS18" s="3">
        <v>39647</v>
      </c>
      <c r="AT18" s="3">
        <v>39647</v>
      </c>
      <c r="AU18" s="3">
        <v>39647</v>
      </c>
      <c r="AV18" s="3">
        <v>39647</v>
      </c>
      <c r="AW18" s="3">
        <v>39647</v>
      </c>
      <c r="AX18" s="3">
        <v>39647</v>
      </c>
      <c r="AY18" s="3">
        <v>39647</v>
      </c>
      <c r="AZ18" s="117"/>
      <c r="BA18" s="117"/>
      <c r="BB18" s="117"/>
      <c r="BC18" s="117"/>
      <c r="BD18" s="117"/>
      <c r="BE18" s="117"/>
      <c r="BF18" s="117"/>
      <c r="BG18" s="117"/>
      <c r="BH18" s="117"/>
    </row>
    <row r="19" spans="1:60">
      <c r="A19" s="225"/>
      <c r="B19" s="39">
        <v>0</v>
      </c>
      <c r="C19" s="40">
        <v>0</v>
      </c>
      <c r="D19" s="41">
        <f>C19/2.1</f>
        <v>0</v>
      </c>
      <c r="E19" s="4">
        <v>1.0999999999999999E-2</v>
      </c>
      <c r="F19" s="4">
        <v>1.0999999999999999E-2</v>
      </c>
      <c r="G19" s="4">
        <v>1.0999999999999999E-2</v>
      </c>
      <c r="H19" s="4">
        <v>1.0999999999999999E-2</v>
      </c>
      <c r="I19" s="4">
        <v>1.0999999999999999E-2</v>
      </c>
      <c r="J19" s="4">
        <v>1.0999999999999999E-2</v>
      </c>
      <c r="K19" s="4">
        <v>1.0999999999999999E-2</v>
      </c>
      <c r="L19" s="4">
        <v>1.0999999999999999E-2</v>
      </c>
      <c r="M19" s="4">
        <v>1.0999999999999999E-2</v>
      </c>
      <c r="N19" s="4">
        <v>1.0999999999999999E-2</v>
      </c>
      <c r="O19" s="4">
        <v>1.0999999999999999E-2</v>
      </c>
      <c r="P19" s="4">
        <v>1.0999999999999999E-2</v>
      </c>
      <c r="Q19" s="4">
        <v>1.0999999999999999E-2</v>
      </c>
      <c r="R19" s="4">
        <v>1.0999999999999999E-2</v>
      </c>
      <c r="S19" s="4">
        <v>1.0999999999999999E-2</v>
      </c>
      <c r="T19" s="4">
        <v>1.0999999999999999E-2</v>
      </c>
      <c r="U19" s="4">
        <v>1.0999999999999999E-2</v>
      </c>
      <c r="V19" s="4">
        <v>1.0999999999999999E-2</v>
      </c>
      <c r="W19" s="4">
        <v>1.0999999999999999E-2</v>
      </c>
      <c r="X19" s="4">
        <v>1.0999999999999999E-2</v>
      </c>
      <c r="Y19" s="4">
        <v>1.0999999999999999E-2</v>
      </c>
      <c r="Z19" s="4">
        <v>1.0999999999999999E-2</v>
      </c>
      <c r="AA19" s="4">
        <v>1.0999999999999999E-2</v>
      </c>
      <c r="AB19" s="4">
        <v>1.0999999999999999E-2</v>
      </c>
      <c r="AC19" s="4">
        <v>1.0999999999999999E-2</v>
      </c>
      <c r="AD19" s="4">
        <v>1.0999999999999999E-2</v>
      </c>
      <c r="AE19" s="4">
        <v>1.0999999999999999E-2</v>
      </c>
      <c r="AF19" s="4">
        <v>1.0999999999999999E-2</v>
      </c>
      <c r="AG19" s="4">
        <v>1.0999999999999999E-2</v>
      </c>
      <c r="AH19" s="4">
        <v>1.0999999999999999E-2</v>
      </c>
      <c r="AI19" s="4">
        <v>1.0999999999999999E-2</v>
      </c>
      <c r="AJ19" s="4">
        <v>1.0999999999999999E-2</v>
      </c>
      <c r="AK19" s="4">
        <v>1.0999999999999999E-2</v>
      </c>
      <c r="AL19" s="4">
        <v>1.0999999999999999E-2</v>
      </c>
      <c r="AM19" s="4">
        <v>1.0999999999999999E-2</v>
      </c>
      <c r="AN19" s="4">
        <v>1.0999999999999999E-2</v>
      </c>
      <c r="AO19" s="4">
        <v>1.0999999999999999E-2</v>
      </c>
      <c r="AP19" s="4">
        <v>1.0999999999999999E-2</v>
      </c>
      <c r="AQ19" s="4">
        <v>1.0999999999999999E-2</v>
      </c>
      <c r="AR19" s="4">
        <v>1.0999999999999999E-2</v>
      </c>
      <c r="AS19" s="4">
        <v>1.0999999999999999E-2</v>
      </c>
      <c r="AT19" s="4">
        <v>1.0999999999999999E-2</v>
      </c>
      <c r="AU19" s="4">
        <v>1.0999999999999999E-2</v>
      </c>
      <c r="AV19" s="4">
        <v>1.0999999999999999E-2</v>
      </c>
      <c r="AW19" s="4">
        <v>1.0999999999999999E-2</v>
      </c>
      <c r="AX19" s="4">
        <v>1.0999999999999999E-2</v>
      </c>
      <c r="AY19" s="4">
        <v>1.0999999999999999E-2</v>
      </c>
      <c r="AZ19" s="116"/>
      <c r="BA19" s="116"/>
      <c r="BB19" s="116"/>
      <c r="BC19" s="116"/>
      <c r="BD19" s="116"/>
      <c r="BE19" s="116"/>
      <c r="BF19" s="116"/>
      <c r="BG19" s="116"/>
      <c r="BH19" s="116"/>
    </row>
    <row r="20" spans="1:60">
      <c r="A20" s="225"/>
      <c r="B20" s="39">
        <v>1</v>
      </c>
      <c r="C20" s="40">
        <v>6</v>
      </c>
      <c r="D20" s="41">
        <v>0.5</v>
      </c>
      <c r="E20" s="4">
        <v>0.221</v>
      </c>
      <c r="F20" s="4">
        <v>0.221</v>
      </c>
      <c r="G20" s="4">
        <v>0.221</v>
      </c>
      <c r="H20" s="4">
        <v>0.221</v>
      </c>
      <c r="I20" s="4">
        <v>0.221</v>
      </c>
      <c r="J20" s="4">
        <v>0.221</v>
      </c>
      <c r="K20" s="4">
        <v>0.221</v>
      </c>
      <c r="L20" s="4">
        <v>0.221</v>
      </c>
      <c r="M20" s="4">
        <v>0.221</v>
      </c>
      <c r="N20" s="4">
        <v>0.221</v>
      </c>
      <c r="O20" s="4">
        <v>0.221</v>
      </c>
      <c r="P20" s="4">
        <v>0.221</v>
      </c>
      <c r="Q20" s="4">
        <v>0.221</v>
      </c>
      <c r="R20" s="4">
        <v>0.221</v>
      </c>
      <c r="S20" s="4">
        <v>0.221</v>
      </c>
      <c r="T20" s="4">
        <v>0.221</v>
      </c>
      <c r="U20" s="4">
        <v>0.221</v>
      </c>
      <c r="V20" s="4">
        <v>0.221</v>
      </c>
      <c r="W20" s="4">
        <v>0.221</v>
      </c>
      <c r="X20" s="4">
        <v>0.221</v>
      </c>
      <c r="Y20" s="4">
        <v>0.221</v>
      </c>
      <c r="Z20" s="4">
        <v>0.221</v>
      </c>
      <c r="AA20" s="4">
        <v>0.221</v>
      </c>
      <c r="AB20" s="4">
        <v>0.221</v>
      </c>
      <c r="AC20" s="4">
        <v>0.221</v>
      </c>
      <c r="AD20" s="4">
        <v>0.221</v>
      </c>
      <c r="AE20" s="4">
        <v>0.221</v>
      </c>
      <c r="AF20" s="4">
        <v>0.221</v>
      </c>
      <c r="AG20" s="4">
        <v>0.221</v>
      </c>
      <c r="AH20" s="4">
        <v>0.221</v>
      </c>
      <c r="AI20" s="4">
        <v>0.221</v>
      </c>
      <c r="AJ20" s="4">
        <v>0.221</v>
      </c>
      <c r="AK20" s="4">
        <v>0.221</v>
      </c>
      <c r="AL20" s="4">
        <v>0.221</v>
      </c>
      <c r="AM20" s="4">
        <v>0.221</v>
      </c>
      <c r="AN20" s="4">
        <v>0.221</v>
      </c>
      <c r="AO20" s="4">
        <v>0.221</v>
      </c>
      <c r="AP20" s="4">
        <v>0.221</v>
      </c>
      <c r="AQ20" s="4">
        <v>0.221</v>
      </c>
      <c r="AR20" s="4">
        <v>0.221</v>
      </c>
      <c r="AS20" s="4">
        <v>0.221</v>
      </c>
      <c r="AT20" s="4">
        <v>0.221</v>
      </c>
      <c r="AU20" s="4">
        <v>0.221</v>
      </c>
      <c r="AV20" s="4">
        <v>0.221</v>
      </c>
      <c r="AW20" s="4">
        <v>0.221</v>
      </c>
      <c r="AX20" s="4">
        <v>0.221</v>
      </c>
      <c r="AY20" s="4">
        <v>0.221</v>
      </c>
      <c r="AZ20" s="116"/>
      <c r="BA20" s="116"/>
      <c r="BB20" s="116"/>
      <c r="BC20" s="116"/>
      <c r="BD20" s="116"/>
      <c r="BE20" s="116"/>
      <c r="BF20" s="116"/>
      <c r="BG20" s="116"/>
      <c r="BH20" s="116"/>
    </row>
    <row r="21" spans="1:60">
      <c r="A21" s="225"/>
      <c r="B21" s="39">
        <v>2</v>
      </c>
      <c r="C21" s="40">
        <v>12</v>
      </c>
      <c r="D21" s="41">
        <v>1</v>
      </c>
      <c r="E21" s="4">
        <v>0.42699999999999999</v>
      </c>
      <c r="F21" s="4">
        <v>0.42699999999999999</v>
      </c>
      <c r="G21" s="4">
        <v>0.42699999999999999</v>
      </c>
      <c r="H21" s="4">
        <v>0.42699999999999999</v>
      </c>
      <c r="I21" s="4">
        <v>0.42699999999999999</v>
      </c>
      <c r="J21" s="4">
        <v>0.42699999999999999</v>
      </c>
      <c r="K21" s="4">
        <v>0.42699999999999999</v>
      </c>
      <c r="L21" s="4">
        <v>0.42699999999999999</v>
      </c>
      <c r="M21" s="4">
        <v>0.42699999999999999</v>
      </c>
      <c r="N21" s="4">
        <v>0.42699999999999999</v>
      </c>
      <c r="O21" s="4">
        <v>0.42699999999999999</v>
      </c>
      <c r="P21" s="4">
        <v>0.42699999999999999</v>
      </c>
      <c r="Q21" s="4">
        <v>0.42699999999999999</v>
      </c>
      <c r="R21" s="4">
        <v>0.42699999999999999</v>
      </c>
      <c r="S21" s="4">
        <v>0.42699999999999999</v>
      </c>
      <c r="T21" s="4">
        <v>0.42699999999999999</v>
      </c>
      <c r="U21" s="4">
        <v>0.42699999999999999</v>
      </c>
      <c r="V21" s="4">
        <v>0.42699999999999999</v>
      </c>
      <c r="W21" s="4">
        <v>0.42699999999999999</v>
      </c>
      <c r="X21" s="4">
        <v>0.42699999999999999</v>
      </c>
      <c r="Y21" s="4">
        <v>0.42699999999999999</v>
      </c>
      <c r="Z21" s="4">
        <v>0.42699999999999999</v>
      </c>
      <c r="AA21" s="4">
        <v>0.42699999999999999</v>
      </c>
      <c r="AB21" s="4">
        <v>0.42699999999999999</v>
      </c>
      <c r="AC21" s="4">
        <v>0.42699999999999999</v>
      </c>
      <c r="AD21" s="4">
        <v>0.42699999999999999</v>
      </c>
      <c r="AE21" s="4">
        <v>0.42699999999999999</v>
      </c>
      <c r="AF21" s="4">
        <v>0.42699999999999999</v>
      </c>
      <c r="AG21" s="4">
        <v>0.42699999999999999</v>
      </c>
      <c r="AH21" s="4">
        <v>0.42699999999999999</v>
      </c>
      <c r="AI21" s="4">
        <v>0.42699999999999999</v>
      </c>
      <c r="AJ21" s="4">
        <v>0.42699999999999999</v>
      </c>
      <c r="AK21" s="4">
        <v>0.42699999999999999</v>
      </c>
      <c r="AL21" s="4">
        <v>0.42699999999999999</v>
      </c>
      <c r="AM21" s="4">
        <v>0.42699999999999999</v>
      </c>
      <c r="AN21" s="4">
        <v>0.42699999999999999</v>
      </c>
      <c r="AO21" s="4">
        <v>0.42699999999999999</v>
      </c>
      <c r="AP21" s="4">
        <v>0.42699999999999999</v>
      </c>
      <c r="AQ21" s="4">
        <v>0.42699999999999999</v>
      </c>
      <c r="AR21" s="4">
        <v>0.42699999999999999</v>
      </c>
      <c r="AS21" s="4">
        <v>0.42699999999999999</v>
      </c>
      <c r="AT21" s="4">
        <v>0.42699999999999999</v>
      </c>
      <c r="AU21" s="4">
        <v>0.42699999999999999</v>
      </c>
      <c r="AV21" s="4">
        <v>0.42699999999999999</v>
      </c>
      <c r="AW21" s="4">
        <v>0.42699999999999999</v>
      </c>
      <c r="AX21" s="4">
        <v>0.42699999999999999</v>
      </c>
      <c r="AY21" s="4">
        <v>0.42699999999999999</v>
      </c>
      <c r="AZ21" s="116"/>
      <c r="BA21" s="116"/>
      <c r="BB21" s="116"/>
      <c r="BC21" s="116"/>
      <c r="BD21" s="116"/>
      <c r="BE21" s="116"/>
      <c r="BF21" s="116"/>
      <c r="BG21" s="116"/>
      <c r="BH21" s="116"/>
    </row>
    <row r="22" spans="1:60" ht="16" thickBot="1">
      <c r="A22" s="225"/>
      <c r="B22" s="39">
        <v>3</v>
      </c>
      <c r="C22" s="40">
        <v>20</v>
      </c>
      <c r="D22" s="41">
        <v>2</v>
      </c>
      <c r="E22" s="5">
        <v>0.81299999999999994</v>
      </c>
      <c r="F22" s="5">
        <v>0.81299999999999994</v>
      </c>
      <c r="G22" s="5">
        <v>0.81299999999999994</v>
      </c>
      <c r="H22" s="5">
        <v>0.81299999999999994</v>
      </c>
      <c r="I22" s="5">
        <v>0.81299999999999994</v>
      </c>
      <c r="J22" s="5">
        <v>0.81299999999999994</v>
      </c>
      <c r="K22" s="5">
        <v>0.81299999999999994</v>
      </c>
      <c r="L22" s="5">
        <v>0.81299999999999994</v>
      </c>
      <c r="M22" s="5">
        <v>0.81299999999999994</v>
      </c>
      <c r="N22" s="5">
        <v>0.81299999999999994</v>
      </c>
      <c r="O22" s="5">
        <v>0.81299999999999994</v>
      </c>
      <c r="P22" s="5">
        <v>0.81299999999999994</v>
      </c>
      <c r="Q22" s="5">
        <v>0.81299999999999994</v>
      </c>
      <c r="R22" s="5">
        <v>0.81299999999999994</v>
      </c>
      <c r="S22" s="5">
        <v>0.81299999999999994</v>
      </c>
      <c r="T22" s="5">
        <v>0.81299999999999994</v>
      </c>
      <c r="U22" s="5">
        <v>0.81299999999999994</v>
      </c>
      <c r="V22" s="5">
        <v>0.81299999999999994</v>
      </c>
      <c r="W22" s="5">
        <v>0.81299999999999994</v>
      </c>
      <c r="X22" s="5">
        <v>0.81299999999999994</v>
      </c>
      <c r="Y22" s="5">
        <v>0.81299999999999994</v>
      </c>
      <c r="Z22" s="5">
        <v>0.81299999999999994</v>
      </c>
      <c r="AA22" s="5">
        <v>0.81299999999999994</v>
      </c>
      <c r="AB22" s="5">
        <v>0.81299999999999994</v>
      </c>
      <c r="AC22" s="5">
        <v>0.81299999999999994</v>
      </c>
      <c r="AD22" s="5">
        <v>0.81299999999999994</v>
      </c>
      <c r="AE22" s="5">
        <v>0.81299999999999994</v>
      </c>
      <c r="AF22" s="5">
        <v>0.81299999999999994</v>
      </c>
      <c r="AG22" s="5">
        <v>0.81299999999999994</v>
      </c>
      <c r="AH22" s="5">
        <v>0.81299999999999994</v>
      </c>
      <c r="AI22" s="5">
        <v>0.81299999999999994</v>
      </c>
      <c r="AJ22" s="5">
        <v>0.81299999999999994</v>
      </c>
      <c r="AK22" s="5">
        <v>0.81299999999999994</v>
      </c>
      <c r="AL22" s="5">
        <v>0.81299999999999994</v>
      </c>
      <c r="AM22" s="5">
        <v>0.81299999999999994</v>
      </c>
      <c r="AN22" s="5">
        <v>0.81299999999999994</v>
      </c>
      <c r="AO22" s="5">
        <v>0.81299999999999994</v>
      </c>
      <c r="AP22" s="5">
        <v>0.81299999999999994</v>
      </c>
      <c r="AQ22" s="5">
        <v>0.81299999999999994</v>
      </c>
      <c r="AR22" s="5">
        <v>0.81299999999999994</v>
      </c>
      <c r="AS22" s="5">
        <v>0.81299999999999994</v>
      </c>
      <c r="AT22" s="5">
        <v>0.81299999999999994</v>
      </c>
      <c r="AU22" s="5">
        <v>0.81299999999999994</v>
      </c>
      <c r="AV22" s="5">
        <v>0.81299999999999994</v>
      </c>
      <c r="AW22" s="5">
        <v>0.81299999999999994</v>
      </c>
      <c r="AX22" s="5">
        <v>0.81299999999999994</v>
      </c>
      <c r="AY22" s="5">
        <v>0.81299999999999994</v>
      </c>
      <c r="AZ22" s="116"/>
      <c r="BA22" s="116"/>
      <c r="BB22" s="116"/>
      <c r="BC22" s="116"/>
      <c r="BD22" s="116"/>
      <c r="BE22" s="116"/>
      <c r="BF22" s="116"/>
      <c r="BG22" s="116"/>
      <c r="BH22" s="116"/>
    </row>
    <row r="23" spans="1:60" ht="16" thickBot="1">
      <c r="A23" s="229" t="s">
        <v>5</v>
      </c>
      <c r="B23" s="226"/>
      <c r="C23" s="226"/>
      <c r="D23" s="227"/>
      <c r="E23" s="53">
        <v>0.26400000000000001</v>
      </c>
      <c r="F23">
        <v>0.127</v>
      </c>
      <c r="G23">
        <v>0.55600000000000005</v>
      </c>
      <c r="H23">
        <v>2.1999999999999999E-2</v>
      </c>
      <c r="I23">
        <v>4.7E-2</v>
      </c>
      <c r="J23">
        <v>1.4E-2</v>
      </c>
      <c r="M23">
        <v>7.0000000000000001E-3</v>
      </c>
      <c r="N23">
        <v>8.0000000000000002E-3</v>
      </c>
      <c r="O23">
        <v>1.6E-2</v>
      </c>
      <c r="P23">
        <v>1.2E-2</v>
      </c>
      <c r="Q23">
        <v>3.3000000000000002E-2</v>
      </c>
      <c r="R23" s="4">
        <v>0.03</v>
      </c>
      <c r="S23" s="4">
        <v>2.7E-2</v>
      </c>
      <c r="T23">
        <v>2.5000000000000001E-2</v>
      </c>
      <c r="U23">
        <v>3.5999999999999997E-2</v>
      </c>
      <c r="V23">
        <v>3.7999999999999999E-2</v>
      </c>
      <c r="W23">
        <v>3.4000000000000002E-2</v>
      </c>
      <c r="X23">
        <v>3.6999999999999998E-2</v>
      </c>
      <c r="Y23" s="4">
        <v>3.3000000000000002E-2</v>
      </c>
      <c r="Z23" s="4">
        <v>3.5999999999999997E-2</v>
      </c>
      <c r="AA23" s="4">
        <v>0.01</v>
      </c>
      <c r="AB23" s="4">
        <v>2.4E-2</v>
      </c>
      <c r="AC23" s="4">
        <v>0.01</v>
      </c>
      <c r="AD23" s="4">
        <v>2.7E-2</v>
      </c>
      <c r="AE23" s="4">
        <v>1.0999999999999999E-2</v>
      </c>
      <c r="AF23" s="4">
        <v>1.4999999999999999E-2</v>
      </c>
      <c r="AG23" s="4">
        <v>0.04</v>
      </c>
      <c r="AH23" s="4">
        <v>6.0000000000000001E-3</v>
      </c>
      <c r="AI23" s="4">
        <v>2.7E-2</v>
      </c>
      <c r="AJ23" s="4">
        <v>2.5999999999999999E-2</v>
      </c>
      <c r="AK23" s="4">
        <v>1.7000000000000001E-2</v>
      </c>
      <c r="AL23" s="4">
        <v>2.4E-2</v>
      </c>
      <c r="AM23" s="4">
        <v>1.4999999999999999E-2</v>
      </c>
      <c r="AN23" s="4">
        <v>7.0000000000000001E-3</v>
      </c>
      <c r="AO23" s="4">
        <v>1.2999999999999999E-2</v>
      </c>
      <c r="AP23" s="4">
        <v>1.2999999999999999E-2</v>
      </c>
      <c r="AQ23" s="4">
        <v>4.8000000000000001E-2</v>
      </c>
      <c r="AR23" s="4">
        <v>6.0000000000000001E-3</v>
      </c>
      <c r="AS23" s="4">
        <v>8.9999999999999993E-3</v>
      </c>
      <c r="AT23" s="4">
        <v>2.1000000000000001E-2</v>
      </c>
      <c r="AU23" s="4">
        <v>0.02</v>
      </c>
      <c r="AV23" s="4">
        <v>8.9999999999999993E-3</v>
      </c>
      <c r="AW23" s="4">
        <v>1.2999999999999999E-2</v>
      </c>
      <c r="AX23" s="4">
        <v>3.5000000000000003E-2</v>
      </c>
      <c r="AY23" s="4">
        <v>0.03</v>
      </c>
      <c r="AZ23" s="116"/>
      <c r="BA23" s="116"/>
      <c r="BB23" s="116"/>
      <c r="BC23" s="116"/>
      <c r="BD23" s="116"/>
      <c r="BE23" s="116"/>
      <c r="BF23" s="116"/>
      <c r="BG23" s="116"/>
      <c r="BH23" s="116"/>
    </row>
    <row r="24" spans="1:60">
      <c r="A24" s="230" t="s">
        <v>6</v>
      </c>
      <c r="B24" s="233" t="s">
        <v>7</v>
      </c>
      <c r="C24" s="226" t="s">
        <v>8</v>
      </c>
      <c r="D24" s="227"/>
      <c r="E24" s="43">
        <v>0.40022857142857099</v>
      </c>
      <c r="F24" s="43">
        <v>0.40022857142857099</v>
      </c>
      <c r="G24" s="43">
        <v>0.40022857142857099</v>
      </c>
      <c r="H24" s="43">
        <v>0.40022857142857099</v>
      </c>
      <c r="I24" s="43">
        <v>0.40022857142857099</v>
      </c>
      <c r="J24" s="43">
        <v>0.40022857142857099</v>
      </c>
      <c r="K24" s="43">
        <v>0.40022857142857099</v>
      </c>
      <c r="L24" s="43">
        <v>0.40022857142857099</v>
      </c>
      <c r="M24" s="43">
        <v>0.40022857142857099</v>
      </c>
      <c r="N24" s="43">
        <v>0.40022857142857099</v>
      </c>
      <c r="O24" s="43">
        <v>0.40022857142857099</v>
      </c>
      <c r="P24" s="43">
        <v>0.40022857142857099</v>
      </c>
      <c r="Q24" s="43">
        <v>0.40022857142857099</v>
      </c>
      <c r="R24" s="43">
        <v>0.40022857142857099</v>
      </c>
      <c r="S24" s="43">
        <v>0.40022857142857099</v>
      </c>
      <c r="T24" s="43">
        <v>0.40022857142857099</v>
      </c>
      <c r="U24" s="43">
        <v>0.40022857142857099</v>
      </c>
      <c r="V24" s="43">
        <v>0.40022857142857099</v>
      </c>
      <c r="W24" s="43">
        <v>0.40022857142857099</v>
      </c>
      <c r="X24" s="43">
        <v>0.40022857142857099</v>
      </c>
      <c r="Y24" s="43">
        <v>0.40022857142857099</v>
      </c>
      <c r="Z24" s="43">
        <v>0.40022857142857099</v>
      </c>
      <c r="AA24" s="43">
        <v>0.40022857142857099</v>
      </c>
      <c r="AB24" s="43">
        <v>0.40022857142857099</v>
      </c>
      <c r="AC24" s="43">
        <v>0.40022857142857099</v>
      </c>
      <c r="AD24" s="43">
        <v>0.40022857142857099</v>
      </c>
      <c r="AE24" s="43">
        <v>0.40022857142857099</v>
      </c>
      <c r="AF24" s="43">
        <v>0.40022857142857099</v>
      </c>
      <c r="AG24" s="43">
        <v>0.40022857142857099</v>
      </c>
      <c r="AH24" s="43">
        <v>0.40022857142857099</v>
      </c>
      <c r="AI24" s="43">
        <v>0.40022857142857099</v>
      </c>
      <c r="AJ24" s="43">
        <v>0.40022857142857099</v>
      </c>
      <c r="AK24" s="43">
        <v>0.40022857142857099</v>
      </c>
      <c r="AL24" s="43">
        <v>0.40022857142857099</v>
      </c>
      <c r="AM24" s="43">
        <v>0.40022857142857099</v>
      </c>
      <c r="AN24" s="43">
        <v>0.40022857142857099</v>
      </c>
      <c r="AO24" s="43">
        <v>0.40022857142857099</v>
      </c>
      <c r="AP24" s="43">
        <v>0.40022857142857099</v>
      </c>
      <c r="AQ24" s="43">
        <v>0.40022857142857099</v>
      </c>
      <c r="AR24" s="43">
        <v>0.40022857142857099</v>
      </c>
      <c r="AS24" s="43">
        <v>0.40022857142857099</v>
      </c>
      <c r="AT24" s="43">
        <v>0.40022857142857099</v>
      </c>
      <c r="AU24" s="43">
        <v>0.40022857142857099</v>
      </c>
      <c r="AV24" s="43">
        <v>0.40022857142857099</v>
      </c>
      <c r="AW24" s="43">
        <v>0.40022857142857099</v>
      </c>
      <c r="AX24" s="43">
        <v>0.40022857142857099</v>
      </c>
      <c r="AY24" s="43">
        <v>0.40022857142857099</v>
      </c>
      <c r="AZ24" s="121"/>
      <c r="BA24" s="121"/>
      <c r="BB24" s="121"/>
      <c r="BC24" s="121"/>
      <c r="BD24" s="121"/>
      <c r="BE24" s="121"/>
      <c r="BF24" s="121"/>
      <c r="BG24" s="121"/>
      <c r="BH24" s="121"/>
    </row>
    <row r="25" spans="1:60">
      <c r="A25" s="231"/>
      <c r="B25" s="234"/>
      <c r="C25" s="236" t="s">
        <v>9</v>
      </c>
      <c r="D25" s="237"/>
      <c r="E25" s="6">
        <v>1.7800000000000038E-2</v>
      </c>
      <c r="F25" s="6">
        <v>1.7800000000000038E-2</v>
      </c>
      <c r="G25" s="6">
        <v>1.7800000000000038E-2</v>
      </c>
      <c r="H25" s="6">
        <v>1.7800000000000038E-2</v>
      </c>
      <c r="I25" s="6">
        <v>1.7800000000000038E-2</v>
      </c>
      <c r="J25" s="6">
        <v>1.7800000000000038E-2</v>
      </c>
      <c r="K25" s="6">
        <v>1.7800000000000038E-2</v>
      </c>
      <c r="L25" s="6">
        <v>1.7800000000000038E-2</v>
      </c>
      <c r="M25" s="6">
        <v>1.7800000000000038E-2</v>
      </c>
      <c r="N25" s="6">
        <v>1.7800000000000038E-2</v>
      </c>
      <c r="O25" s="6">
        <v>1.78E-2</v>
      </c>
      <c r="P25" s="6">
        <v>1.78E-2</v>
      </c>
      <c r="Q25" s="6">
        <v>1.78E-2</v>
      </c>
      <c r="R25" s="6">
        <v>1.78E-2</v>
      </c>
      <c r="S25" s="6">
        <v>1.78E-2</v>
      </c>
      <c r="T25" s="6">
        <v>1.78E-2</v>
      </c>
      <c r="U25" s="6">
        <v>1.78E-2</v>
      </c>
      <c r="V25" s="6">
        <v>1.78E-2</v>
      </c>
      <c r="W25" s="6">
        <v>1.78E-2</v>
      </c>
      <c r="X25" s="6">
        <v>1.78E-2</v>
      </c>
      <c r="Y25" s="6">
        <v>1.78E-2</v>
      </c>
      <c r="Z25" s="6">
        <v>1.78E-2</v>
      </c>
      <c r="AA25" s="6">
        <v>1.78E-2</v>
      </c>
      <c r="AB25" s="6">
        <v>1.78E-2</v>
      </c>
      <c r="AC25" s="6">
        <v>1.78E-2</v>
      </c>
      <c r="AD25" s="6">
        <v>1.78E-2</v>
      </c>
      <c r="AE25" s="6">
        <v>1.78E-2</v>
      </c>
      <c r="AF25" s="6">
        <v>1.78E-2</v>
      </c>
      <c r="AG25" s="6">
        <v>1.78E-2</v>
      </c>
      <c r="AH25" s="6">
        <v>1.78E-2</v>
      </c>
      <c r="AI25" s="6">
        <v>1.78E-2</v>
      </c>
      <c r="AJ25" s="6">
        <v>1.78E-2</v>
      </c>
      <c r="AK25" s="6">
        <v>1.78E-2</v>
      </c>
      <c r="AL25" s="6">
        <v>1.78E-2</v>
      </c>
      <c r="AM25" s="6">
        <v>1.78E-2</v>
      </c>
      <c r="AN25" s="6">
        <v>1.78E-2</v>
      </c>
      <c r="AO25" s="6">
        <v>1.78E-2</v>
      </c>
      <c r="AP25" s="6">
        <v>1.78E-2</v>
      </c>
      <c r="AQ25" s="6">
        <v>1.78E-2</v>
      </c>
      <c r="AR25" s="6">
        <v>1.78E-2</v>
      </c>
      <c r="AS25" s="6">
        <v>1.78E-2</v>
      </c>
      <c r="AT25" s="6">
        <v>1.78E-2</v>
      </c>
      <c r="AU25" s="6">
        <v>1.78E-2</v>
      </c>
      <c r="AV25" s="6">
        <v>1.78E-2</v>
      </c>
      <c r="AW25" s="6">
        <v>1.78E-2</v>
      </c>
      <c r="AX25" s="6">
        <v>1.78E-2</v>
      </c>
      <c r="AY25" s="6">
        <v>1.78E-2</v>
      </c>
      <c r="AZ25" s="121"/>
      <c r="BA25" s="121"/>
      <c r="BB25" s="121"/>
      <c r="BC25" s="121"/>
      <c r="BD25" s="121"/>
      <c r="BE25" s="121"/>
      <c r="BF25" s="121"/>
      <c r="BG25" s="121"/>
      <c r="BH25" s="121"/>
    </row>
    <row r="26" spans="1:60" ht="16" thickBot="1">
      <c r="A26" s="232"/>
      <c r="B26" s="235"/>
      <c r="C26" s="238" t="s">
        <v>10</v>
      </c>
      <c r="D26" s="239"/>
      <c r="E26" s="6">
        <v>0.99953250843131136</v>
      </c>
      <c r="F26" s="6">
        <v>0.99953250843131136</v>
      </c>
      <c r="G26" s="6">
        <v>0.99953250843131136</v>
      </c>
      <c r="H26" s="6">
        <v>0.99953250843131136</v>
      </c>
      <c r="I26" s="6">
        <v>0.99953250843131136</v>
      </c>
      <c r="J26" s="6">
        <v>0.99953250843131136</v>
      </c>
      <c r="K26" s="6">
        <v>0.99953250843131136</v>
      </c>
      <c r="L26" s="6">
        <v>0.99953250843131136</v>
      </c>
      <c r="M26" s="6">
        <v>0.99953250843131136</v>
      </c>
      <c r="N26" s="6">
        <v>0.99953250843131136</v>
      </c>
      <c r="O26" s="6">
        <v>0.99953250843131103</v>
      </c>
      <c r="P26" s="6">
        <v>0.99953250843131103</v>
      </c>
      <c r="Q26" s="6">
        <v>0.99953250843131103</v>
      </c>
      <c r="R26" s="6">
        <v>0.99953250843131103</v>
      </c>
      <c r="S26" s="6">
        <v>0.99953250843131103</v>
      </c>
      <c r="T26" s="6">
        <v>1.2E-2</v>
      </c>
      <c r="U26" s="6">
        <v>0.99953250843131103</v>
      </c>
      <c r="V26" s="6">
        <v>0.99953250843131103</v>
      </c>
      <c r="W26" s="6">
        <v>0.99953250843131103</v>
      </c>
      <c r="X26" s="6">
        <v>0.99953250843131103</v>
      </c>
      <c r="Y26" s="6">
        <v>0.99953250843131103</v>
      </c>
      <c r="Z26" s="6">
        <v>0.99953250843131103</v>
      </c>
      <c r="AA26" s="6">
        <v>0.99953250843131103</v>
      </c>
      <c r="AB26" s="6">
        <v>0.99953250843131103</v>
      </c>
      <c r="AC26" s="6">
        <v>0.99953250843131103</v>
      </c>
      <c r="AD26" s="6">
        <v>0.99953250843131103</v>
      </c>
      <c r="AE26" s="6">
        <v>0.99953250843131103</v>
      </c>
      <c r="AF26" s="6">
        <v>0.99953250843131103</v>
      </c>
      <c r="AG26" s="6">
        <v>0.99953250843131103</v>
      </c>
      <c r="AH26" s="6">
        <v>0.99953250843131103</v>
      </c>
      <c r="AI26" s="6">
        <v>0.99953250843131103</v>
      </c>
      <c r="AJ26" s="6">
        <v>0.99953250843131103</v>
      </c>
      <c r="AK26" s="6">
        <v>0.99953250843131103</v>
      </c>
      <c r="AL26" s="6">
        <v>0.99953250843131103</v>
      </c>
      <c r="AM26" s="6">
        <v>0.99953250843131103</v>
      </c>
      <c r="AN26" s="6">
        <v>0.99953250843131103</v>
      </c>
      <c r="AO26" s="6">
        <v>0.99953250843131103</v>
      </c>
      <c r="AP26" s="6">
        <v>0.99953250843131103</v>
      </c>
      <c r="AQ26" s="6">
        <v>0.99953250843131103</v>
      </c>
      <c r="AR26" s="6">
        <v>0.99953250843131103</v>
      </c>
      <c r="AS26" s="6">
        <v>0.99953250843131103</v>
      </c>
      <c r="AT26" s="6">
        <v>0.99953250843131103</v>
      </c>
      <c r="AU26" s="6">
        <v>0.99953250843131103</v>
      </c>
      <c r="AV26" s="6">
        <v>0.99953250843131103</v>
      </c>
      <c r="AW26" s="6">
        <v>0.99953250843131103</v>
      </c>
      <c r="AX26" s="6">
        <v>0.99953250843131103</v>
      </c>
      <c r="AY26" s="6">
        <v>0.99953250843131103</v>
      </c>
      <c r="AZ26" s="121"/>
      <c r="BA26" s="121"/>
      <c r="BB26" s="121"/>
      <c r="BC26" s="121"/>
      <c r="BD26" s="121"/>
      <c r="BE26" s="121"/>
      <c r="BF26" s="121"/>
      <c r="BG26" s="121"/>
      <c r="BH26" s="121"/>
    </row>
    <row r="27" spans="1:60" ht="16" thickBot="1">
      <c r="A27" s="221" t="s">
        <v>11</v>
      </c>
      <c r="B27" s="222"/>
      <c r="C27" s="222"/>
      <c r="D27" s="223"/>
      <c r="E27" s="7">
        <f t="shared" ref="E27:J27" si="15">IF(10*(E23-E25)/E24&gt;0,10*(E23-E25)/E24,0)</f>
        <v>6.1514848657909829</v>
      </c>
      <c r="F27" s="7">
        <f t="shared" si="15"/>
        <v>2.7284408909194768</v>
      </c>
      <c r="G27" s="7">
        <f t="shared" si="15"/>
        <v>13.44731581953171</v>
      </c>
      <c r="H27" s="7">
        <f t="shared" si="15"/>
        <v>0.10494003426613277</v>
      </c>
      <c r="I27" s="7">
        <f t="shared" si="15"/>
        <v>0.72958309537407173</v>
      </c>
      <c r="J27" s="7">
        <f t="shared" si="15"/>
        <v>0</v>
      </c>
      <c r="K27" s="7"/>
      <c r="L27" s="7"/>
      <c r="M27" s="7">
        <f>IF(10*(M23-M25)/M24&gt;0,10*(M23-M25)/M24,0)</f>
        <v>0</v>
      </c>
      <c r="N27" s="7">
        <f>IF(10*(N23-N25)/N24&gt;0,10*(N23-N25)/N24,0)</f>
        <v>0</v>
      </c>
      <c r="O27" s="7">
        <f t="shared" ref="O27:S27" si="16">IF(10*(O23-O25)/O24&gt;0,10*(O23-O25)/O24,0)</f>
        <v>0</v>
      </c>
      <c r="P27" s="7">
        <f t="shared" si="16"/>
        <v>0</v>
      </c>
      <c r="Q27" s="7">
        <f t="shared" si="16"/>
        <v>0.37978298115362696</v>
      </c>
      <c r="R27" s="7">
        <f t="shared" si="16"/>
        <v>0.30482581382067425</v>
      </c>
      <c r="S27" s="7">
        <f t="shared" si="16"/>
        <v>0.22986864648772154</v>
      </c>
      <c r="T27" s="7">
        <f t="shared" ref="T27:AB27" si="17">IF(10*(T23-T25)/T24&gt;0,10*(T23-T25)/T24,0)</f>
        <v>0.17989720159908645</v>
      </c>
      <c r="U27" s="7">
        <f t="shared" si="17"/>
        <v>0.45474014848657951</v>
      </c>
      <c r="V27" s="7">
        <f t="shared" si="17"/>
        <v>0.50471159337521465</v>
      </c>
      <c r="W27" s="7">
        <f t="shared" si="17"/>
        <v>0.40476870359794453</v>
      </c>
      <c r="X27" s="7">
        <f t="shared" si="17"/>
        <v>0.47972587093089708</v>
      </c>
      <c r="Y27" s="7">
        <f t="shared" si="17"/>
        <v>0.37978298115362696</v>
      </c>
      <c r="Z27" s="7">
        <f t="shared" si="17"/>
        <v>0.45474014848657951</v>
      </c>
      <c r="AA27" s="7">
        <f t="shared" si="17"/>
        <v>0</v>
      </c>
      <c r="AB27" s="7">
        <f t="shared" si="17"/>
        <v>0.15491147915476888</v>
      </c>
      <c r="AC27" s="7">
        <f t="shared" ref="AC27" si="18">IF(10*(AC23-AC25)/AC24&gt;0,10*(AC23-AC25)/AC24,0)</f>
        <v>0</v>
      </c>
      <c r="AD27" s="7">
        <f t="shared" ref="AD27:AG27" si="19">IF(10*(AD23-AD25)/AD24&gt;0,10*(AD23-AD25)/AD24,0)</f>
        <v>0.22986864648772154</v>
      </c>
      <c r="AE27" s="7">
        <f t="shared" si="19"/>
        <v>0</v>
      </c>
      <c r="AF27" s="7">
        <f t="shared" si="19"/>
        <v>0</v>
      </c>
      <c r="AG27" s="7">
        <f t="shared" si="19"/>
        <v>0.55468303826384979</v>
      </c>
      <c r="AH27" s="7">
        <f t="shared" ref="AH27:AM27" si="20">IF(10*(AH23-AH25)/AH24&gt;0,10*(AH23-AH25)/AH24,0)</f>
        <v>0</v>
      </c>
      <c r="AI27" s="7">
        <f t="shared" si="20"/>
        <v>0.22986864648772154</v>
      </c>
      <c r="AJ27" s="7">
        <f t="shared" si="20"/>
        <v>0.20488292404340397</v>
      </c>
      <c r="AK27" s="7">
        <f t="shared" ref="AK27" si="21">IF(10*(AK23-AK25)/AK24&gt;0,10*(AK23-AK25)/AK24,0)</f>
        <v>0</v>
      </c>
      <c r="AL27" s="7">
        <f t="shared" si="20"/>
        <v>0.15491147915476888</v>
      </c>
      <c r="AM27" s="7">
        <f t="shared" si="20"/>
        <v>0</v>
      </c>
      <c r="AN27" s="7">
        <f t="shared" ref="AN27:AP27" si="22">IF(10*(AN23-AN25)/AN24&gt;0,10*(AN23-AN25)/AN24,0)</f>
        <v>0</v>
      </c>
      <c r="AO27" s="7">
        <f t="shared" si="22"/>
        <v>0</v>
      </c>
      <c r="AP27" s="7">
        <f t="shared" si="22"/>
        <v>0</v>
      </c>
      <c r="AQ27" s="7">
        <f t="shared" ref="AQ27" si="23">IF(10*(AQ23-AQ25)/AQ24&gt;0,10*(AQ23-AQ25)/AQ24,0)</f>
        <v>0.75456881781839025</v>
      </c>
      <c r="AR27" s="7">
        <f t="shared" ref="AR27:AS27" si="24">IF(10*(AR23-AR25)/AR24&gt;0,10*(AR23-AR25)/AR24,0)</f>
        <v>0</v>
      </c>
      <c r="AS27" s="7">
        <f t="shared" si="24"/>
        <v>0</v>
      </c>
      <c r="AT27" s="7">
        <f t="shared" ref="AT27" si="25">IF(10*(AT23-AT25)/AT24&gt;0,10*(AT23-AT25)/AT24,0)</f>
        <v>7.9954311821816226E-2</v>
      </c>
      <c r="AU27" s="7">
        <f t="shared" ref="AU27:AV27" si="26">IF(10*(AU23-AU25)/AU24&gt;0,10*(AU23-AU25)/AU24,0)</f>
        <v>5.4968589377498649E-2</v>
      </c>
      <c r="AV27" s="7">
        <f t="shared" si="26"/>
        <v>0</v>
      </c>
      <c r="AW27" s="7">
        <f t="shared" ref="AW27:AY27" si="27">IF(10*(AW23-AW25)/AW24&gt;0,10*(AW23-AW25)/AW24,0)</f>
        <v>0</v>
      </c>
      <c r="AX27" s="7">
        <f t="shared" ref="AX27" si="28">IF(10*(AX23-AX25)/AX24&gt;0,10*(AX23-AX25)/AX24,0)</f>
        <v>0.42975442604226216</v>
      </c>
      <c r="AY27" s="7">
        <f t="shared" si="27"/>
        <v>0.30482581382067425</v>
      </c>
      <c r="AZ27" s="122"/>
      <c r="BA27" s="122"/>
      <c r="BB27" s="122"/>
      <c r="BC27" s="122"/>
      <c r="BD27" s="122"/>
      <c r="BE27" s="122"/>
      <c r="BF27" s="122"/>
      <c r="BG27" s="122"/>
      <c r="BH27" s="122"/>
    </row>
    <row r="29" spans="1:60" ht="16" thickBot="1">
      <c r="A29" s="228" t="s">
        <v>13</v>
      </c>
      <c r="B29" s="228"/>
      <c r="C29" s="228"/>
      <c r="D29" s="228"/>
    </row>
    <row r="30" spans="1:60">
      <c r="A30" s="81" t="s">
        <v>1</v>
      </c>
      <c r="B30" s="79"/>
      <c r="C30" s="79"/>
      <c r="D30" s="80"/>
      <c r="E30" s="38">
        <v>42155</v>
      </c>
      <c r="F30" s="38">
        <v>42156</v>
      </c>
      <c r="G30" s="38">
        <v>42157</v>
      </c>
      <c r="H30" s="38">
        <v>42158</v>
      </c>
      <c r="I30" s="38">
        <v>42159</v>
      </c>
      <c r="J30" s="38">
        <v>42160</v>
      </c>
      <c r="K30" s="38">
        <v>42161</v>
      </c>
      <c r="L30" s="38">
        <v>42162</v>
      </c>
      <c r="M30" s="38">
        <v>42163</v>
      </c>
      <c r="N30" s="38">
        <v>42164</v>
      </c>
      <c r="O30" s="38">
        <v>42165</v>
      </c>
      <c r="P30" s="38">
        <v>42166</v>
      </c>
      <c r="Q30" s="38">
        <v>42167</v>
      </c>
      <c r="R30" s="38">
        <v>42168</v>
      </c>
      <c r="S30" s="38">
        <v>42169</v>
      </c>
      <c r="T30" s="38">
        <v>42170</v>
      </c>
      <c r="U30" s="38">
        <v>42171</v>
      </c>
      <c r="V30" s="38">
        <v>42172</v>
      </c>
      <c r="W30" s="38">
        <v>42173</v>
      </c>
      <c r="X30" s="38">
        <v>42174</v>
      </c>
      <c r="Y30" s="38">
        <v>42177</v>
      </c>
      <c r="Z30" s="38">
        <v>42178</v>
      </c>
      <c r="AA30" s="38">
        <v>42179</v>
      </c>
      <c r="AB30" s="38">
        <v>42180</v>
      </c>
      <c r="AC30" s="38">
        <v>42183</v>
      </c>
      <c r="AD30" s="38">
        <v>42185</v>
      </c>
      <c r="AE30" s="38">
        <v>42186</v>
      </c>
      <c r="AF30" s="38">
        <v>42187</v>
      </c>
      <c r="AG30" s="38">
        <v>42191</v>
      </c>
      <c r="AH30" s="38">
        <v>42193</v>
      </c>
      <c r="AI30" s="38">
        <v>42194</v>
      </c>
      <c r="AJ30" s="38">
        <v>42195</v>
      </c>
      <c r="AK30" s="38">
        <v>42195</v>
      </c>
      <c r="AL30" s="38">
        <v>42198</v>
      </c>
      <c r="AM30" s="38">
        <v>42201</v>
      </c>
      <c r="AN30" s="38">
        <v>42204</v>
      </c>
      <c r="AO30" s="38">
        <v>42206</v>
      </c>
      <c r="AP30" s="38">
        <v>42207</v>
      </c>
      <c r="AQ30" s="38">
        <v>42208</v>
      </c>
      <c r="AR30" s="38">
        <v>42209</v>
      </c>
      <c r="AS30" s="38">
        <v>42213</v>
      </c>
      <c r="AT30" s="38">
        <v>42213</v>
      </c>
      <c r="AU30" s="38">
        <v>42215</v>
      </c>
      <c r="AV30" s="38">
        <v>42219</v>
      </c>
      <c r="AW30" s="38">
        <v>42220</v>
      </c>
      <c r="AX30" s="38">
        <v>42221</v>
      </c>
      <c r="AY30" s="38">
        <v>42222</v>
      </c>
      <c r="AZ30" s="119"/>
      <c r="BA30" s="119"/>
      <c r="BB30" s="119"/>
      <c r="BC30" s="119"/>
      <c r="BD30" s="119"/>
      <c r="BE30" s="119"/>
      <c r="BF30" s="119"/>
      <c r="BG30" s="119"/>
      <c r="BH30" s="119"/>
    </row>
    <row r="31" spans="1:60" ht="16" thickBot="1">
      <c r="A31" s="86" t="s">
        <v>2</v>
      </c>
      <c r="B31" s="84"/>
      <c r="C31" s="84"/>
      <c r="D31" s="84"/>
      <c r="E31" s="2"/>
      <c r="F31" s="2"/>
      <c r="G31" s="2"/>
      <c r="H31" s="2"/>
      <c r="I31" s="2"/>
      <c r="J31" s="2"/>
      <c r="K31" s="2"/>
      <c r="L31" s="2"/>
      <c r="M31" s="2"/>
      <c r="O31" s="2"/>
      <c r="P31" s="2"/>
      <c r="Q31" s="2"/>
      <c r="R31" s="2"/>
      <c r="S31" s="2"/>
      <c r="T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120"/>
      <c r="BA31" s="120"/>
      <c r="BB31" s="120"/>
      <c r="BC31" s="120"/>
      <c r="BD31" s="120"/>
      <c r="BE31" s="120"/>
      <c r="BF31" s="120"/>
      <c r="BG31" s="120"/>
      <c r="BH31" s="120"/>
    </row>
    <row r="32" spans="1:60">
      <c r="A32" s="224" t="s">
        <v>3</v>
      </c>
      <c r="B32" s="226" t="s">
        <v>4</v>
      </c>
      <c r="C32" s="226"/>
      <c r="D32" s="227"/>
      <c r="E32" s="3">
        <v>39647</v>
      </c>
      <c r="F32" s="3">
        <v>39647</v>
      </c>
      <c r="G32" s="3">
        <v>39647</v>
      </c>
      <c r="H32" s="3">
        <v>39647</v>
      </c>
      <c r="I32" s="3">
        <v>39647</v>
      </c>
      <c r="J32" s="3">
        <v>39647</v>
      </c>
      <c r="K32" s="3">
        <v>39647</v>
      </c>
      <c r="L32" s="3">
        <v>39647</v>
      </c>
      <c r="M32" s="3">
        <v>39647</v>
      </c>
      <c r="N32" s="3">
        <v>39648</v>
      </c>
      <c r="O32" s="3">
        <v>39647</v>
      </c>
      <c r="P32" s="3">
        <v>39647</v>
      </c>
      <c r="Q32" s="3">
        <v>39647</v>
      </c>
      <c r="R32" s="3">
        <v>39647</v>
      </c>
      <c r="S32" s="3">
        <v>39647</v>
      </c>
      <c r="T32" s="3">
        <v>39647</v>
      </c>
      <c r="U32" s="3">
        <v>39648</v>
      </c>
      <c r="V32" s="3">
        <v>39647</v>
      </c>
      <c r="W32" s="3">
        <v>39647</v>
      </c>
      <c r="X32" s="3">
        <v>39647</v>
      </c>
      <c r="Y32" s="3">
        <v>39647</v>
      </c>
      <c r="Z32" s="3">
        <v>39647</v>
      </c>
      <c r="AA32" s="3">
        <v>39647</v>
      </c>
      <c r="AB32" s="3">
        <v>39647</v>
      </c>
      <c r="AC32" s="3">
        <v>39647</v>
      </c>
      <c r="AD32" s="3">
        <v>39647</v>
      </c>
      <c r="AE32" s="3">
        <v>39647</v>
      </c>
      <c r="AF32" s="3">
        <v>39647</v>
      </c>
      <c r="AG32" s="3">
        <v>39647</v>
      </c>
      <c r="AH32" s="3">
        <v>39647</v>
      </c>
      <c r="AI32" s="3">
        <v>39647</v>
      </c>
      <c r="AJ32" s="3">
        <v>39647</v>
      </c>
      <c r="AK32" s="3">
        <v>39647</v>
      </c>
      <c r="AL32" s="3">
        <v>39647</v>
      </c>
      <c r="AM32" s="3">
        <v>39647</v>
      </c>
      <c r="AN32" s="3">
        <v>39647</v>
      </c>
      <c r="AO32" s="3">
        <v>39647</v>
      </c>
      <c r="AP32" s="3">
        <v>39647</v>
      </c>
      <c r="AQ32" s="3">
        <v>39647</v>
      </c>
      <c r="AR32" s="3">
        <v>39647</v>
      </c>
      <c r="AS32" s="3">
        <v>39647</v>
      </c>
      <c r="AT32" s="3">
        <v>39647</v>
      </c>
      <c r="AU32" s="3">
        <v>39647</v>
      </c>
      <c r="AV32" s="3">
        <v>39647</v>
      </c>
      <c r="AW32" s="3">
        <v>39647</v>
      </c>
      <c r="AX32" s="3">
        <v>39647</v>
      </c>
      <c r="AY32" s="3">
        <v>39647</v>
      </c>
      <c r="AZ32" s="117"/>
      <c r="BA32" s="117"/>
      <c r="BB32" s="117"/>
      <c r="BC32" s="117"/>
      <c r="BD32" s="117"/>
      <c r="BE32" s="117"/>
      <c r="BF32" s="117"/>
      <c r="BG32" s="117"/>
      <c r="BH32" s="117"/>
    </row>
    <row r="33" spans="1:60">
      <c r="A33" s="225"/>
      <c r="B33" s="39">
        <v>0</v>
      </c>
      <c r="C33" s="40">
        <v>0</v>
      </c>
      <c r="D33" s="41">
        <f>C33/2.1</f>
        <v>0</v>
      </c>
      <c r="E33" s="4">
        <v>1.0999999999999999E-2</v>
      </c>
      <c r="F33" s="4">
        <v>1.0999999999999999E-2</v>
      </c>
      <c r="G33" s="4">
        <v>1.0999999999999999E-2</v>
      </c>
      <c r="H33" s="4">
        <v>1.0999999999999999E-2</v>
      </c>
      <c r="I33" s="4">
        <v>1.0999999999999999E-2</v>
      </c>
      <c r="J33" s="4">
        <v>1.0999999999999999E-2</v>
      </c>
      <c r="K33" s="4">
        <v>1.0999999999999999E-2</v>
      </c>
      <c r="L33" s="4">
        <v>1.0999999999999999E-2</v>
      </c>
      <c r="M33" s="4">
        <v>1.0999999999999999E-2</v>
      </c>
      <c r="N33" s="4">
        <v>1.0999999999999999E-2</v>
      </c>
      <c r="O33" s="4">
        <v>1.0999999999999999E-2</v>
      </c>
      <c r="P33" s="4">
        <v>1.0999999999999999E-2</v>
      </c>
      <c r="Q33" s="4">
        <v>1.0999999999999999E-2</v>
      </c>
      <c r="R33" s="4">
        <v>1.0999999999999999E-2</v>
      </c>
      <c r="S33" s="4">
        <v>1.0999999999999999E-2</v>
      </c>
      <c r="T33" s="4">
        <v>1.0999999999999999E-2</v>
      </c>
      <c r="U33" s="4">
        <v>1.0999999999999999E-2</v>
      </c>
      <c r="V33" s="4">
        <v>1.0999999999999999E-2</v>
      </c>
      <c r="W33" s="4">
        <v>1.0999999999999999E-2</v>
      </c>
      <c r="X33" s="4">
        <v>1.0999999999999999E-2</v>
      </c>
      <c r="Y33" s="4">
        <v>1.0999999999999999E-2</v>
      </c>
      <c r="Z33" s="4">
        <v>1.0999999999999999E-2</v>
      </c>
      <c r="AA33" s="4">
        <v>1.0999999999999999E-2</v>
      </c>
      <c r="AB33" s="4">
        <v>1.0999999999999999E-2</v>
      </c>
      <c r="AC33" s="4">
        <v>1.0999999999999999E-2</v>
      </c>
      <c r="AD33" s="4">
        <v>1.0999999999999999E-2</v>
      </c>
      <c r="AE33" s="4">
        <v>1.0999999999999999E-2</v>
      </c>
      <c r="AF33" s="4">
        <v>1.0999999999999999E-2</v>
      </c>
      <c r="AG33" s="4">
        <v>1.0999999999999999E-2</v>
      </c>
      <c r="AH33" s="4">
        <v>1.0999999999999999E-2</v>
      </c>
      <c r="AI33" s="4">
        <v>1.0999999999999999E-2</v>
      </c>
      <c r="AJ33" s="4">
        <v>1.0999999999999999E-2</v>
      </c>
      <c r="AK33" s="4">
        <v>1.0999999999999999E-2</v>
      </c>
      <c r="AL33" s="4">
        <v>1.0999999999999999E-2</v>
      </c>
      <c r="AM33" s="4">
        <v>1.0999999999999999E-2</v>
      </c>
      <c r="AN33" s="4">
        <v>1.0999999999999999E-2</v>
      </c>
      <c r="AO33" s="4">
        <v>1.0999999999999999E-2</v>
      </c>
      <c r="AP33" s="4">
        <v>1.0999999999999999E-2</v>
      </c>
      <c r="AQ33" s="4">
        <v>1.0999999999999999E-2</v>
      </c>
      <c r="AR33" s="4">
        <v>1.0999999999999999E-2</v>
      </c>
      <c r="AS33" s="4">
        <v>1.0999999999999999E-2</v>
      </c>
      <c r="AT33" s="4">
        <v>1.0999999999999999E-2</v>
      </c>
      <c r="AU33" s="4">
        <v>1.0999999999999999E-2</v>
      </c>
      <c r="AV33" s="4">
        <v>1.0999999999999999E-2</v>
      </c>
      <c r="AW33" s="4">
        <v>1.0999999999999999E-2</v>
      </c>
      <c r="AX33" s="4">
        <v>1.0999999999999999E-2</v>
      </c>
      <c r="AY33" s="4">
        <v>1.0999999999999999E-2</v>
      </c>
      <c r="AZ33" s="116"/>
      <c r="BA33" s="116"/>
      <c r="BB33" s="116"/>
      <c r="BC33" s="116"/>
      <c r="BD33" s="116"/>
      <c r="BE33" s="116"/>
      <c r="BF33" s="116"/>
      <c r="BG33" s="116"/>
      <c r="BH33" s="116"/>
    </row>
    <row r="34" spans="1:60">
      <c r="A34" s="225"/>
      <c r="B34" s="39">
        <v>1</v>
      </c>
      <c r="C34" s="40">
        <v>6</v>
      </c>
      <c r="D34" s="41">
        <v>0.5</v>
      </c>
      <c r="E34" s="4">
        <v>0.221</v>
      </c>
      <c r="F34" s="4">
        <v>0.221</v>
      </c>
      <c r="G34" s="4">
        <v>0.221</v>
      </c>
      <c r="H34" s="4">
        <v>0.221</v>
      </c>
      <c r="I34" s="4">
        <v>0.221</v>
      </c>
      <c r="J34" s="4">
        <v>0.221</v>
      </c>
      <c r="K34" s="4">
        <v>0.221</v>
      </c>
      <c r="L34" s="4">
        <v>0.221</v>
      </c>
      <c r="M34" s="4">
        <v>0.221</v>
      </c>
      <c r="N34" s="4">
        <v>0.221</v>
      </c>
      <c r="O34" s="4">
        <v>0.221</v>
      </c>
      <c r="P34" s="4">
        <v>0.221</v>
      </c>
      <c r="Q34" s="4">
        <v>0.221</v>
      </c>
      <c r="R34" s="4">
        <v>0.221</v>
      </c>
      <c r="S34" s="4">
        <v>0.221</v>
      </c>
      <c r="T34" s="4">
        <v>0.221</v>
      </c>
      <c r="U34" s="4">
        <v>0.221</v>
      </c>
      <c r="V34" s="4">
        <v>0.221</v>
      </c>
      <c r="W34" s="4">
        <v>0.221</v>
      </c>
      <c r="X34" s="4">
        <v>0.221</v>
      </c>
      <c r="Y34" s="4">
        <v>0.221</v>
      </c>
      <c r="Z34" s="4">
        <v>0.221</v>
      </c>
      <c r="AA34" s="4">
        <v>0.221</v>
      </c>
      <c r="AB34" s="4">
        <v>0.221</v>
      </c>
      <c r="AC34" s="4">
        <v>0.221</v>
      </c>
      <c r="AD34" s="4">
        <v>0.221</v>
      </c>
      <c r="AE34" s="4">
        <v>0.221</v>
      </c>
      <c r="AF34" s="4">
        <v>0.221</v>
      </c>
      <c r="AG34" s="4">
        <v>0.221</v>
      </c>
      <c r="AH34" s="4">
        <v>0.221</v>
      </c>
      <c r="AI34" s="4">
        <v>0.221</v>
      </c>
      <c r="AJ34" s="4">
        <v>0.221</v>
      </c>
      <c r="AK34" s="4">
        <v>0.221</v>
      </c>
      <c r="AL34" s="4">
        <v>0.221</v>
      </c>
      <c r="AM34" s="4">
        <v>0.221</v>
      </c>
      <c r="AN34" s="4">
        <v>0.221</v>
      </c>
      <c r="AO34" s="4">
        <v>0.221</v>
      </c>
      <c r="AP34" s="4">
        <v>0.221</v>
      </c>
      <c r="AQ34" s="4">
        <v>0.221</v>
      </c>
      <c r="AR34" s="4">
        <v>0.221</v>
      </c>
      <c r="AS34" s="4">
        <v>0.221</v>
      </c>
      <c r="AT34" s="4">
        <v>0.221</v>
      </c>
      <c r="AU34" s="4">
        <v>0.221</v>
      </c>
      <c r="AV34" s="4">
        <v>0.221</v>
      </c>
      <c r="AW34" s="4">
        <v>0.221</v>
      </c>
      <c r="AX34" s="4">
        <v>0.221</v>
      </c>
      <c r="AY34" s="4">
        <v>0.221</v>
      </c>
      <c r="AZ34" s="116"/>
      <c r="BA34" s="116"/>
      <c r="BB34" s="116"/>
      <c r="BC34" s="116"/>
      <c r="BD34" s="116"/>
      <c r="BE34" s="116"/>
      <c r="BF34" s="116"/>
      <c r="BG34" s="116"/>
      <c r="BH34" s="116"/>
    </row>
    <row r="35" spans="1:60">
      <c r="A35" s="225"/>
      <c r="B35" s="39">
        <v>2</v>
      </c>
      <c r="C35" s="40">
        <v>12</v>
      </c>
      <c r="D35" s="41">
        <v>1</v>
      </c>
      <c r="E35" s="4">
        <v>0.42699999999999999</v>
      </c>
      <c r="F35" s="4">
        <v>0.42699999999999999</v>
      </c>
      <c r="G35" s="4">
        <v>0.42699999999999999</v>
      </c>
      <c r="H35" s="4">
        <v>0.42699999999999999</v>
      </c>
      <c r="I35" s="4">
        <v>0.42699999999999999</v>
      </c>
      <c r="J35" s="4">
        <v>0.42699999999999999</v>
      </c>
      <c r="K35" s="4">
        <v>0.42699999999999999</v>
      </c>
      <c r="L35" s="4">
        <v>0.42699999999999999</v>
      </c>
      <c r="M35" s="4">
        <v>0.42699999999999999</v>
      </c>
      <c r="N35" s="4">
        <v>0.42699999999999999</v>
      </c>
      <c r="O35" s="4">
        <v>0.42699999999999999</v>
      </c>
      <c r="P35" s="4">
        <v>0.42699999999999999</v>
      </c>
      <c r="Q35" s="4">
        <v>0.42699999999999999</v>
      </c>
      <c r="R35" s="4">
        <v>0.42699999999999999</v>
      </c>
      <c r="S35" s="4">
        <v>0.42699999999999999</v>
      </c>
      <c r="T35" s="4">
        <v>0.42699999999999999</v>
      </c>
      <c r="U35" s="4">
        <v>0.42699999999999999</v>
      </c>
      <c r="V35" s="4">
        <v>0.42699999999999999</v>
      </c>
      <c r="W35" s="4">
        <v>0.42699999999999999</v>
      </c>
      <c r="X35" s="4">
        <v>0.42699999999999999</v>
      </c>
      <c r="Y35" s="4">
        <v>0.42699999999999999</v>
      </c>
      <c r="Z35" s="4">
        <v>0.42699999999999999</v>
      </c>
      <c r="AA35" s="4">
        <v>0.42699999999999999</v>
      </c>
      <c r="AB35" s="4">
        <v>0.42699999999999999</v>
      </c>
      <c r="AC35" s="4">
        <v>0.42699999999999999</v>
      </c>
      <c r="AD35" s="4">
        <v>0.42699999999999999</v>
      </c>
      <c r="AE35" s="4">
        <v>0.42699999999999999</v>
      </c>
      <c r="AF35" s="4">
        <v>0.42699999999999999</v>
      </c>
      <c r="AG35" s="4">
        <v>0.42699999999999999</v>
      </c>
      <c r="AH35" s="4">
        <v>0.42699999999999999</v>
      </c>
      <c r="AI35" s="4">
        <v>0.42699999999999999</v>
      </c>
      <c r="AJ35" s="4">
        <v>0.42699999999999999</v>
      </c>
      <c r="AK35" s="4">
        <v>0.42699999999999999</v>
      </c>
      <c r="AL35" s="4">
        <v>0.42699999999999999</v>
      </c>
      <c r="AM35" s="4">
        <v>0.42699999999999999</v>
      </c>
      <c r="AN35" s="4">
        <v>0.42699999999999999</v>
      </c>
      <c r="AO35" s="4">
        <v>0.42699999999999999</v>
      </c>
      <c r="AP35" s="4">
        <v>0.42699999999999999</v>
      </c>
      <c r="AQ35" s="4">
        <v>0.42699999999999999</v>
      </c>
      <c r="AR35" s="4">
        <v>0.42699999999999999</v>
      </c>
      <c r="AS35" s="4">
        <v>0.42699999999999999</v>
      </c>
      <c r="AT35" s="4">
        <v>0.42699999999999999</v>
      </c>
      <c r="AU35" s="4">
        <v>0.42699999999999999</v>
      </c>
      <c r="AV35" s="4">
        <v>0.42699999999999999</v>
      </c>
      <c r="AW35" s="4">
        <v>0.42699999999999999</v>
      </c>
      <c r="AX35" s="4">
        <v>0.42699999999999999</v>
      </c>
      <c r="AY35" s="4">
        <v>0.42699999999999999</v>
      </c>
      <c r="AZ35" s="116"/>
      <c r="BA35" s="116"/>
      <c r="BB35" s="116"/>
      <c r="BC35" s="116"/>
      <c r="BD35" s="116"/>
      <c r="BE35" s="116"/>
      <c r="BF35" s="116"/>
      <c r="BG35" s="116"/>
      <c r="BH35" s="116"/>
    </row>
    <row r="36" spans="1:60" ht="16" thickBot="1">
      <c r="A36" s="225"/>
      <c r="B36" s="39">
        <v>3</v>
      </c>
      <c r="C36" s="40">
        <v>20</v>
      </c>
      <c r="D36" s="41">
        <v>2</v>
      </c>
      <c r="E36" s="5">
        <v>0.81299999999999994</v>
      </c>
      <c r="F36" s="5">
        <v>0.81299999999999994</v>
      </c>
      <c r="G36" s="5">
        <v>0.81299999999999994</v>
      </c>
      <c r="H36" s="5">
        <v>0.81299999999999994</v>
      </c>
      <c r="I36" s="5">
        <v>0.81299999999999994</v>
      </c>
      <c r="J36" s="5">
        <v>0.81299999999999994</v>
      </c>
      <c r="K36" s="5">
        <v>0.81299999999999994</v>
      </c>
      <c r="L36" s="5">
        <v>0.81299999999999994</v>
      </c>
      <c r="M36" s="5">
        <v>0.81299999999999994</v>
      </c>
      <c r="N36" s="5">
        <v>0.81299999999999994</v>
      </c>
      <c r="O36" s="5">
        <v>0.81299999999999994</v>
      </c>
      <c r="P36" s="5">
        <v>0.81299999999999994</v>
      </c>
      <c r="Q36" s="5">
        <v>0.81299999999999994</v>
      </c>
      <c r="R36" s="5">
        <v>0.81299999999999994</v>
      </c>
      <c r="S36" s="5">
        <v>0.81299999999999994</v>
      </c>
      <c r="T36" s="5">
        <v>0.81299999999999994</v>
      </c>
      <c r="U36" s="5">
        <v>0.81299999999999994</v>
      </c>
      <c r="V36" s="5">
        <v>0.81299999999999994</v>
      </c>
      <c r="W36" s="5">
        <v>0.81299999999999994</v>
      </c>
      <c r="X36" s="5">
        <v>0.81299999999999994</v>
      </c>
      <c r="Y36" s="5">
        <v>0.81299999999999994</v>
      </c>
      <c r="Z36" s="5">
        <v>0.81299999999999994</v>
      </c>
      <c r="AA36" s="5">
        <v>0.81299999999999994</v>
      </c>
      <c r="AB36" s="5">
        <v>0.81299999999999994</v>
      </c>
      <c r="AC36" s="5">
        <v>0.81299999999999994</v>
      </c>
      <c r="AD36" s="5">
        <v>0.81299999999999994</v>
      </c>
      <c r="AE36" s="5">
        <v>0.81299999999999994</v>
      </c>
      <c r="AF36" s="5">
        <v>0.81299999999999994</v>
      </c>
      <c r="AG36" s="5">
        <v>0.81299999999999994</v>
      </c>
      <c r="AH36" s="5">
        <v>0.81299999999999994</v>
      </c>
      <c r="AI36" s="5">
        <v>0.81299999999999994</v>
      </c>
      <c r="AJ36" s="5">
        <v>0.81299999999999994</v>
      </c>
      <c r="AK36" s="5">
        <v>0.81299999999999994</v>
      </c>
      <c r="AL36" s="5">
        <v>0.81299999999999994</v>
      </c>
      <c r="AM36" s="5">
        <v>0.81299999999999994</v>
      </c>
      <c r="AN36" s="5">
        <v>0.81299999999999994</v>
      </c>
      <c r="AO36" s="5">
        <v>0.81299999999999994</v>
      </c>
      <c r="AP36" s="5">
        <v>0.81299999999999994</v>
      </c>
      <c r="AQ36" s="5">
        <v>0.81299999999999994</v>
      </c>
      <c r="AR36" s="5">
        <v>0.81299999999999994</v>
      </c>
      <c r="AS36" s="5">
        <v>0.81299999999999994</v>
      </c>
      <c r="AT36" s="5">
        <v>0.81299999999999994</v>
      </c>
      <c r="AU36" s="5">
        <v>0.81299999999999994</v>
      </c>
      <c r="AV36" s="5">
        <v>0.81299999999999994</v>
      </c>
      <c r="AW36" s="5">
        <v>0.81299999999999994</v>
      </c>
      <c r="AX36" s="5">
        <v>0.81299999999999994</v>
      </c>
      <c r="AY36" s="5">
        <v>0.81299999999999994</v>
      </c>
      <c r="AZ36" s="116"/>
      <c r="BA36" s="116"/>
      <c r="BB36" s="116"/>
      <c r="BC36" s="116"/>
      <c r="BD36" s="116"/>
      <c r="BE36" s="116"/>
      <c r="BF36" s="116"/>
      <c r="BG36" s="116"/>
      <c r="BH36" s="116"/>
    </row>
    <row r="37" spans="1:60" ht="16" thickBot="1">
      <c r="A37" s="229" t="s">
        <v>5</v>
      </c>
      <c r="B37" s="226"/>
      <c r="C37" s="226"/>
      <c r="D37" s="227"/>
      <c r="E37" s="53">
        <v>0.34399999999999997</v>
      </c>
      <c r="F37" s="4">
        <v>1.1339999999999999</v>
      </c>
      <c r="G37" s="4">
        <v>0.79300000000000004</v>
      </c>
      <c r="H37" s="4">
        <v>0.80500000000000005</v>
      </c>
      <c r="I37" s="4">
        <v>0.90900000000000003</v>
      </c>
      <c r="J37" s="4">
        <v>0.97499999999999998</v>
      </c>
      <c r="K37" s="4"/>
      <c r="L37" s="4"/>
      <c r="M37" s="4"/>
      <c r="N37" s="4">
        <v>0.96499999999999997</v>
      </c>
      <c r="O37" s="4">
        <v>0.875</v>
      </c>
      <c r="P37" s="4">
        <v>0.94199999999999995</v>
      </c>
      <c r="Q37" s="4">
        <v>0.97199999999999998</v>
      </c>
      <c r="R37" s="4">
        <v>0.93700000000000006</v>
      </c>
      <c r="S37" s="4">
        <v>0.97199999999999998</v>
      </c>
      <c r="T37" s="4">
        <v>0.86599999999999999</v>
      </c>
      <c r="U37" s="4">
        <v>0.96399999999999997</v>
      </c>
      <c r="V37" s="4">
        <v>0.91700000000000004</v>
      </c>
      <c r="W37" s="4">
        <v>0.92200000000000004</v>
      </c>
      <c r="X37" s="4">
        <v>0.93500000000000005</v>
      </c>
      <c r="Y37" s="4">
        <v>0.55300000000000005</v>
      </c>
      <c r="Z37" s="4">
        <v>0.66900000000000004</v>
      </c>
      <c r="AA37" s="4">
        <v>0.998</v>
      </c>
      <c r="AB37" s="4">
        <v>0.91800000000000004</v>
      </c>
      <c r="AC37" s="4">
        <v>0.91800000000000004</v>
      </c>
      <c r="AD37" s="4">
        <v>0.80300000000000005</v>
      </c>
      <c r="AE37" s="4">
        <v>0.996</v>
      </c>
      <c r="AF37" s="4">
        <v>0.96299999999999997</v>
      </c>
      <c r="AG37" s="4">
        <v>1.08</v>
      </c>
      <c r="AH37" s="4">
        <v>0.94499999999999995</v>
      </c>
      <c r="AI37" s="4">
        <v>0.96599999999999997</v>
      </c>
      <c r="AJ37" s="4">
        <v>1.0309999999999999</v>
      </c>
      <c r="AK37" s="4">
        <v>0.23699999999999999</v>
      </c>
      <c r="AL37" s="4">
        <v>1.0960000000000001</v>
      </c>
      <c r="AM37" s="4">
        <v>1.113</v>
      </c>
      <c r="AN37" s="4">
        <v>1.1850000000000001</v>
      </c>
      <c r="AO37" s="4">
        <v>0.86199999999999999</v>
      </c>
      <c r="AP37" s="4">
        <v>0.86199999999999999</v>
      </c>
      <c r="AQ37" s="4">
        <v>0.90500000000000003</v>
      </c>
      <c r="AR37" s="4">
        <v>0.89600000000000002</v>
      </c>
      <c r="AS37" s="4">
        <v>1.0289999999999999</v>
      </c>
      <c r="AT37" s="4">
        <v>0.94699999999999995</v>
      </c>
      <c r="AU37" s="4">
        <v>1.0109999999999999</v>
      </c>
      <c r="AV37" s="4">
        <v>0.92900000000000005</v>
      </c>
      <c r="AW37" s="4">
        <v>1.012</v>
      </c>
      <c r="AX37" s="4">
        <v>0.96699999999999997</v>
      </c>
      <c r="AY37" s="4">
        <v>0.97099999999999997</v>
      </c>
      <c r="AZ37" s="116"/>
      <c r="BA37" s="116"/>
      <c r="BB37" s="116"/>
      <c r="BC37" s="116"/>
      <c r="BD37" s="116"/>
      <c r="BE37" s="116"/>
      <c r="BF37" s="116"/>
      <c r="BG37" s="116"/>
      <c r="BH37" s="116"/>
    </row>
    <row r="38" spans="1:60">
      <c r="A38" s="230" t="s">
        <v>6</v>
      </c>
      <c r="B38" s="233" t="s">
        <v>7</v>
      </c>
      <c r="C38" s="226" t="s">
        <v>8</v>
      </c>
      <c r="D38" s="227"/>
      <c r="E38" s="43">
        <v>0.40022857142857099</v>
      </c>
      <c r="F38" s="43">
        <v>0.40022857142857099</v>
      </c>
      <c r="G38" s="43">
        <v>0.40022857142857099</v>
      </c>
      <c r="H38" s="43">
        <v>0.40022857142857099</v>
      </c>
      <c r="I38" s="43">
        <v>0.40022857142857099</v>
      </c>
      <c r="J38" s="43">
        <v>0.40022857142857099</v>
      </c>
      <c r="K38" s="43">
        <v>0.40022857142857099</v>
      </c>
      <c r="L38" s="43">
        <v>0.40022857142857099</v>
      </c>
      <c r="M38" s="43">
        <v>0.40022857142857099</v>
      </c>
      <c r="N38" s="43">
        <v>0.40022857142857099</v>
      </c>
      <c r="O38" s="43">
        <v>0.40022857142857099</v>
      </c>
      <c r="P38" s="43">
        <v>0.40022857142857099</v>
      </c>
      <c r="Q38" s="43">
        <v>0.40022857142857099</v>
      </c>
      <c r="R38" s="43">
        <v>0.40022857142857099</v>
      </c>
      <c r="S38" s="43">
        <v>0.40022857142857099</v>
      </c>
      <c r="T38" s="43">
        <v>0.40022857142857099</v>
      </c>
      <c r="U38" s="43">
        <v>0.40022857142857099</v>
      </c>
      <c r="V38" s="43">
        <v>0.40022857142857099</v>
      </c>
      <c r="W38" s="43">
        <v>0.40022857142857099</v>
      </c>
      <c r="X38" s="43">
        <v>0.40022857142857099</v>
      </c>
      <c r="Y38" s="43">
        <v>0.40022857142857099</v>
      </c>
      <c r="Z38" s="43">
        <v>0.40022857142857099</v>
      </c>
      <c r="AA38" s="43">
        <v>0.40022857142857099</v>
      </c>
      <c r="AB38" s="43">
        <v>0.40022857142857099</v>
      </c>
      <c r="AC38" s="43">
        <v>0.40022857142857099</v>
      </c>
      <c r="AD38" s="43">
        <v>0.40022857142857099</v>
      </c>
      <c r="AE38" s="43">
        <v>0.40022857142857099</v>
      </c>
      <c r="AF38" s="43">
        <v>0.40022857142857099</v>
      </c>
      <c r="AG38" s="43">
        <v>0.40022857142857099</v>
      </c>
      <c r="AH38" s="43">
        <v>0.40022857142857099</v>
      </c>
      <c r="AI38" s="43">
        <v>0.40022857142857099</v>
      </c>
      <c r="AJ38" s="43">
        <v>0.40022857142857099</v>
      </c>
      <c r="AK38" s="43">
        <v>0.40022857142857099</v>
      </c>
      <c r="AL38" s="43">
        <v>0.40022857142857099</v>
      </c>
      <c r="AM38" s="43">
        <v>0.40022857142857099</v>
      </c>
      <c r="AN38" s="43">
        <v>0.40022857142857099</v>
      </c>
      <c r="AO38" s="43">
        <v>0.40022857142857099</v>
      </c>
      <c r="AP38" s="43">
        <v>0.40022857142857099</v>
      </c>
      <c r="AQ38" s="43">
        <v>0.40022857142857099</v>
      </c>
      <c r="AR38" s="43">
        <v>0.40022857142857099</v>
      </c>
      <c r="AS38" s="43">
        <v>0.40022857142857099</v>
      </c>
      <c r="AT38" s="43">
        <v>0.40022857142857099</v>
      </c>
      <c r="AU38" s="43">
        <v>0.40022857142857099</v>
      </c>
      <c r="AV38" s="43">
        <v>0.40022857142857099</v>
      </c>
      <c r="AW38" s="43">
        <v>0.40022857142857099</v>
      </c>
      <c r="AX38" s="43">
        <v>0.40022857142857099</v>
      </c>
      <c r="AY38" s="43">
        <v>0.40022857142857099</v>
      </c>
      <c r="AZ38" s="121"/>
      <c r="BA38" s="121"/>
      <c r="BB38" s="121"/>
      <c r="BC38" s="121"/>
      <c r="BD38" s="121"/>
      <c r="BE38" s="121"/>
      <c r="BF38" s="121"/>
      <c r="BG38" s="121"/>
      <c r="BH38" s="121"/>
    </row>
    <row r="39" spans="1:60">
      <c r="A39" s="231"/>
      <c r="B39" s="234"/>
      <c r="C39" s="236" t="s">
        <v>9</v>
      </c>
      <c r="D39" s="237"/>
      <c r="E39" s="6">
        <v>1.7800000000000038E-2</v>
      </c>
      <c r="F39" s="6">
        <v>1.7800000000000038E-2</v>
      </c>
      <c r="G39" s="6">
        <v>1.7800000000000038E-2</v>
      </c>
      <c r="H39" s="6">
        <v>1.7800000000000038E-2</v>
      </c>
      <c r="I39" s="6">
        <v>1.7800000000000038E-2</v>
      </c>
      <c r="J39" s="6">
        <v>1.7800000000000038E-2</v>
      </c>
      <c r="K39" s="6">
        <v>1.7800000000000038E-2</v>
      </c>
      <c r="L39" s="6">
        <v>1.7800000000000038E-2</v>
      </c>
      <c r="M39" s="6">
        <v>1.7800000000000038E-2</v>
      </c>
      <c r="N39" s="6">
        <v>1.7800000000000038E-2</v>
      </c>
      <c r="O39" s="6">
        <v>1.78E-2</v>
      </c>
      <c r="P39" s="6">
        <v>1.78E-2</v>
      </c>
      <c r="Q39" s="6">
        <v>1.78E-2</v>
      </c>
      <c r="R39" s="6">
        <v>1.78E-2</v>
      </c>
      <c r="S39" s="6">
        <v>1.78E-2</v>
      </c>
      <c r="T39" s="6">
        <v>1.78E-2</v>
      </c>
      <c r="U39" s="6">
        <v>1.78E-2</v>
      </c>
      <c r="V39" s="6">
        <v>1.78E-2</v>
      </c>
      <c r="W39" s="6">
        <v>1.78E-2</v>
      </c>
      <c r="X39" s="6">
        <v>1.78E-2</v>
      </c>
      <c r="Y39" s="6">
        <v>1.78E-2</v>
      </c>
      <c r="Z39" s="6">
        <v>1.78E-2</v>
      </c>
      <c r="AA39" s="6">
        <v>1.78E-2</v>
      </c>
      <c r="AB39" s="6">
        <v>1.78E-2</v>
      </c>
      <c r="AC39" s="6">
        <v>1.78E-2</v>
      </c>
      <c r="AD39" s="6">
        <v>1.78E-2</v>
      </c>
      <c r="AE39" s="6">
        <v>1.78E-2</v>
      </c>
      <c r="AF39" s="6">
        <v>1.78E-2</v>
      </c>
      <c r="AG39" s="6">
        <v>1.78E-2</v>
      </c>
      <c r="AH39" s="6">
        <v>1.78E-2</v>
      </c>
      <c r="AI39" s="6">
        <v>1.78E-2</v>
      </c>
      <c r="AJ39" s="6">
        <v>1.78E-2</v>
      </c>
      <c r="AK39" s="6">
        <v>1.78E-2</v>
      </c>
      <c r="AL39" s="6">
        <v>1.78E-2</v>
      </c>
      <c r="AM39" s="6">
        <v>1.78E-2</v>
      </c>
      <c r="AN39" s="6">
        <v>1.78E-2</v>
      </c>
      <c r="AO39" s="6">
        <v>1.78E-2</v>
      </c>
      <c r="AP39" s="6">
        <v>1.78E-2</v>
      </c>
      <c r="AQ39" s="6">
        <v>1.78E-2</v>
      </c>
      <c r="AR39" s="6">
        <v>1.78E-2</v>
      </c>
      <c r="AS39" s="6">
        <v>1.78E-2</v>
      </c>
      <c r="AT39" s="6">
        <v>1.78E-2</v>
      </c>
      <c r="AU39" s="6">
        <v>1.78E-2</v>
      </c>
      <c r="AV39" s="6">
        <v>1.78E-2</v>
      </c>
      <c r="AW39" s="6">
        <v>1.78E-2</v>
      </c>
      <c r="AX39" s="6">
        <v>1.78E-2</v>
      </c>
      <c r="AY39" s="6">
        <v>1.78E-2</v>
      </c>
      <c r="AZ39" s="121"/>
      <c r="BA39" s="121"/>
      <c r="BB39" s="121"/>
      <c r="BC39" s="121"/>
      <c r="BD39" s="121"/>
      <c r="BE39" s="121"/>
      <c r="BF39" s="121"/>
      <c r="BG39" s="121"/>
      <c r="BH39" s="121"/>
    </row>
    <row r="40" spans="1:60" ht="16" thickBot="1">
      <c r="A40" s="232"/>
      <c r="B40" s="235"/>
      <c r="C40" s="238" t="s">
        <v>10</v>
      </c>
      <c r="D40" s="239"/>
      <c r="E40" s="6">
        <v>0.99953250843131136</v>
      </c>
      <c r="F40" s="6">
        <v>0.99953250843131136</v>
      </c>
      <c r="G40" s="6">
        <v>0.99953250843131136</v>
      </c>
      <c r="H40" s="6">
        <v>0.99953250843131136</v>
      </c>
      <c r="I40" s="6">
        <v>0.99953250843131136</v>
      </c>
      <c r="J40" s="6">
        <v>0.99953250843131136</v>
      </c>
      <c r="K40" s="6">
        <v>0.99953250843131136</v>
      </c>
      <c r="L40" s="6">
        <v>0.99953250843131136</v>
      </c>
      <c r="M40" s="6">
        <v>0.99953250843131136</v>
      </c>
      <c r="N40" s="6">
        <v>0.99953250843131136</v>
      </c>
      <c r="O40" s="6">
        <v>0.99953250843131103</v>
      </c>
      <c r="P40" s="6">
        <v>0.99953250843131103</v>
      </c>
      <c r="Q40" s="6">
        <v>0.99953250843131103</v>
      </c>
      <c r="R40" s="6">
        <v>0.99953250843131103</v>
      </c>
      <c r="S40" s="6">
        <v>0.99953250843131103</v>
      </c>
      <c r="T40" s="6">
        <v>0.99953250843131103</v>
      </c>
      <c r="U40" s="6">
        <v>0.99953250843131103</v>
      </c>
      <c r="V40" s="6">
        <v>0.99953250843131103</v>
      </c>
      <c r="W40" s="6">
        <v>0.99953250843131103</v>
      </c>
      <c r="X40" s="6">
        <v>0.99953250843131103</v>
      </c>
      <c r="Y40" s="6">
        <v>0.99953250843131103</v>
      </c>
      <c r="Z40" s="6">
        <v>0.99953250843131103</v>
      </c>
      <c r="AA40" s="6">
        <v>0.99953250843131103</v>
      </c>
      <c r="AB40" s="6">
        <v>0.99953250843131103</v>
      </c>
      <c r="AC40" s="6">
        <v>0.99953250843131103</v>
      </c>
      <c r="AD40" s="6">
        <v>0.99953250843131103</v>
      </c>
      <c r="AE40" s="6">
        <v>0.99953250843131103</v>
      </c>
      <c r="AF40" s="6">
        <v>0.99953250843131103</v>
      </c>
      <c r="AG40" s="6">
        <v>0.99953250843131103</v>
      </c>
      <c r="AH40" s="6">
        <v>0.99953250843131103</v>
      </c>
      <c r="AI40" s="6">
        <v>0.99953250843131103</v>
      </c>
      <c r="AJ40" s="6">
        <v>0.99953250843131103</v>
      </c>
      <c r="AK40" s="6">
        <v>0.99953250843131103</v>
      </c>
      <c r="AL40" s="6">
        <v>0.99953250843131103</v>
      </c>
      <c r="AM40" s="6">
        <v>0.99953250843131103</v>
      </c>
      <c r="AN40" s="6">
        <v>0.99953250843131103</v>
      </c>
      <c r="AO40" s="6">
        <v>0.99953250843131103</v>
      </c>
      <c r="AP40" s="6">
        <v>0.99953250843131103</v>
      </c>
      <c r="AQ40" s="6">
        <v>0.99953250843131103</v>
      </c>
      <c r="AR40" s="6">
        <v>0.99953250843131103</v>
      </c>
      <c r="AS40" s="6">
        <v>0.99953250843131103</v>
      </c>
      <c r="AT40" s="6">
        <v>0.99953250843131103</v>
      </c>
      <c r="AU40" s="6">
        <v>0.99953250843131103</v>
      </c>
      <c r="AV40" s="6">
        <v>0.99953250843131103</v>
      </c>
      <c r="AW40" s="6">
        <v>0.99953250843131103</v>
      </c>
      <c r="AX40" s="6">
        <v>0.99953250843131103</v>
      </c>
      <c r="AY40" s="6">
        <v>0.99953250843131103</v>
      </c>
      <c r="AZ40" s="121"/>
      <c r="BA40" s="121"/>
      <c r="BB40" s="121"/>
      <c r="BC40" s="121"/>
      <c r="BD40" s="121"/>
      <c r="BE40" s="121"/>
      <c r="BF40" s="121"/>
      <c r="BG40" s="121"/>
      <c r="BH40" s="121"/>
    </row>
    <row r="41" spans="1:60" ht="16" thickBot="1">
      <c r="A41" s="221" t="s">
        <v>11</v>
      </c>
      <c r="B41" s="222"/>
      <c r="C41" s="222"/>
      <c r="D41" s="223"/>
      <c r="E41" s="7">
        <f>IF(50*(E37-E39)/E38&gt;0,50*(E37-E39)/E38,0)</f>
        <v>40.751713306681928</v>
      </c>
      <c r="F41" s="7">
        <f>IF(10*(F37-F39)/F38&gt;0,10*(F37-F39)/F38,0)</f>
        <v>27.889063392347257</v>
      </c>
      <c r="G41" s="7">
        <f>IF(10*(G37-G39)/G38&gt;0,10*(G37-G39)/G38,0)</f>
        <v>19.368932038834973</v>
      </c>
      <c r="H41" s="7">
        <f>IF(10*(H37-H39)/H38&gt;0,10*(H37-H39)/H38,0)</f>
        <v>19.668760708166783</v>
      </c>
      <c r="I41" s="7">
        <f>IF(10*(I37-I39)/I38&gt;0,10*(I37-I39)/I38,0)</f>
        <v>22.267275842375806</v>
      </c>
      <c r="J41" s="7">
        <f>IF(10*(J37-J39)/J38&gt;0,10*(J37-J39)/J38,0)</f>
        <v>23.916333523700768</v>
      </c>
      <c r="K41" s="7"/>
      <c r="L41" s="7"/>
      <c r="M41" s="7"/>
      <c r="N41" s="7">
        <f>IF(10*(N37-N39)/N38&gt;0,10*(N37-N39)/N38,0)</f>
        <v>23.666476299257592</v>
      </c>
      <c r="O41" s="7">
        <f t="shared" ref="O41:T41" si="29">IF(10*(O37-O39)/O38&gt;0,10*(O37-O39)/O38,0)</f>
        <v>21.417761279269012</v>
      </c>
      <c r="P41" s="7">
        <f t="shared" si="29"/>
        <v>23.091804683038287</v>
      </c>
      <c r="Q41" s="7">
        <f t="shared" si="29"/>
        <v>23.841376356367814</v>
      </c>
      <c r="R41" s="7">
        <f t="shared" si="29"/>
        <v>22.966876070816703</v>
      </c>
      <c r="S41" s="7">
        <f t="shared" si="29"/>
        <v>23.841376356367814</v>
      </c>
      <c r="T41" s="7">
        <f t="shared" si="29"/>
        <v>21.192889777270153</v>
      </c>
      <c r="U41" s="7">
        <f t="shared" ref="U41:AB41" si="30">IF(10*(U37-U39)/U38&gt;0,10*(U37-U39)/U38,0)</f>
        <v>23.641490576813275</v>
      </c>
      <c r="V41" s="7">
        <f t="shared" si="30"/>
        <v>22.467161621930352</v>
      </c>
      <c r="W41" s="7">
        <f t="shared" si="30"/>
        <v>22.592090234151936</v>
      </c>
      <c r="X41" s="7">
        <f t="shared" si="30"/>
        <v>22.916904625928069</v>
      </c>
      <c r="Y41" s="7">
        <f t="shared" si="30"/>
        <v>13.372358652198759</v>
      </c>
      <c r="Z41" s="7">
        <f t="shared" si="30"/>
        <v>16.270702455739595</v>
      </c>
      <c r="AA41" s="7">
        <f t="shared" si="30"/>
        <v>24.491005139920073</v>
      </c>
      <c r="AB41" s="7">
        <f t="shared" si="30"/>
        <v>22.492147344374668</v>
      </c>
      <c r="AC41" s="7">
        <f t="shared" ref="AC41" si="31">IF(10*(AC37-AC39)/AC38&gt;0,10*(AC37-AC39)/AC38,0)</f>
        <v>22.492147344374668</v>
      </c>
      <c r="AD41" s="7">
        <f t="shared" ref="AD41:AF41" si="32">IF(10*(AD37-AD39)/AD38&gt;0,10*(AD37-AD39)/AD38,0)</f>
        <v>19.618789263278149</v>
      </c>
      <c r="AE41" s="7">
        <f t="shared" si="32"/>
        <v>24.441033695031436</v>
      </c>
      <c r="AF41" s="7">
        <f t="shared" si="32"/>
        <v>23.616504854368959</v>
      </c>
      <c r="AG41" s="7">
        <f t="shared" ref="AG41:AH41" si="33">IF(10*(AG37-AG39)/AG38&gt;0,10*(AG37-AG39)/AG38,0)</f>
        <v>26.539834380354112</v>
      </c>
      <c r="AH41" s="7">
        <f t="shared" si="33"/>
        <v>23.166761850371238</v>
      </c>
      <c r="AI41" s="7">
        <f t="shared" ref="AI41:AM41" si="34">IF(10*(AI37-AI39)/AI38&gt;0,10*(AI37-AI39)/AI38,0)</f>
        <v>23.691462021701909</v>
      </c>
      <c r="AJ41" s="7">
        <f t="shared" si="34"/>
        <v>25.315533980582547</v>
      </c>
      <c r="AK41" s="7">
        <f>IF(50*(AK37-AK39)/AK38&gt;0,50*(AK37-AK39)/AK38,0)</f>
        <v>27.384351798972045</v>
      </c>
      <c r="AL41" s="7">
        <f t="shared" si="34"/>
        <v>26.939605939463192</v>
      </c>
      <c r="AM41" s="7">
        <f t="shared" si="34"/>
        <v>27.364363221016593</v>
      </c>
      <c r="AN41" s="7">
        <f>IF(10*(AN37-AN39)/AN38&gt;0,10*(AN37-AN39)/AN38,0)</f>
        <v>29.163335237007459</v>
      </c>
      <c r="AO41" s="7">
        <f t="shared" ref="AO41:AP41" si="35">IF(10*(AO37-AO39)/AO38&gt;0,10*(AO37-AO39)/AO38,0)</f>
        <v>21.092946887492886</v>
      </c>
      <c r="AP41" s="7">
        <f t="shared" si="35"/>
        <v>21.092946887492886</v>
      </c>
      <c r="AQ41" s="7">
        <f t="shared" ref="AQ41" si="36">IF(10*(AQ37-AQ39)/AQ38&gt;0,10*(AQ37-AQ39)/AQ38,0)</f>
        <v>22.167332952598539</v>
      </c>
      <c r="AR41" s="7">
        <f t="shared" ref="AR41:AS41" si="37">IF(10*(AR37-AR39)/AR38&gt;0,10*(AR37-AR39)/AR38,0)</f>
        <v>21.94246145059968</v>
      </c>
      <c r="AS41" s="7">
        <f t="shared" si="37"/>
        <v>25.265562535693913</v>
      </c>
      <c r="AT41" s="7">
        <f t="shared" ref="AT41" si="38">IF(10*(AT37-AT39)/AT38&gt;0,10*(AT37-AT39)/AT38,0)</f>
        <v>23.216733295259875</v>
      </c>
      <c r="AU41" s="7">
        <f t="shared" ref="AU41:AV41" si="39">IF(10*(AU37-AU39)/AU38&gt;0,10*(AU37-AU39)/AU38,0)</f>
        <v>24.815819531696196</v>
      </c>
      <c r="AV41" s="7">
        <f t="shared" si="39"/>
        <v>22.766990291262161</v>
      </c>
      <c r="AW41" s="7">
        <f t="shared" ref="AW41:AY41" si="40">IF(10*(AW37-AW39)/AW38&gt;0,10*(AW37-AW39)/AW38,0)</f>
        <v>24.84080525414052</v>
      </c>
      <c r="AX41" s="7">
        <f t="shared" ref="AX41" si="41">IF(10*(AX37-AX39)/AX38&gt;0,10*(AX37-AX39)/AX38,0)</f>
        <v>23.716447744146226</v>
      </c>
      <c r="AY41" s="7">
        <f t="shared" si="40"/>
        <v>23.816390633923497</v>
      </c>
      <c r="AZ41" s="122"/>
      <c r="BA41" s="122"/>
      <c r="BB41" s="122"/>
      <c r="BC41" s="122"/>
      <c r="BD41" s="122"/>
      <c r="BE41" s="122"/>
      <c r="BF41" s="122"/>
      <c r="BG41" s="122"/>
      <c r="BH41" s="122"/>
    </row>
    <row r="42" spans="1:60">
      <c r="A42" s="47" t="s">
        <v>14</v>
      </c>
      <c r="B42" s="48">
        <f>((AVERAGE(E13:AF13)-AVERAGE(E27:AF27))/(AVERAGE(E13:AF13)))</f>
        <v>0.65749548401917079</v>
      </c>
    </row>
    <row r="43" spans="1:60">
      <c r="A43" s="47" t="s">
        <v>15</v>
      </c>
      <c r="B43" s="48">
        <f>((AVERAGE(H13:AH13)-AVERAGE(H27:AH27))/(AVERAGE(H13:AH13)))</f>
        <v>0.92317761227713835</v>
      </c>
    </row>
    <row r="44" spans="1:60">
      <c r="A44" s="11"/>
      <c r="B44" s="1"/>
      <c r="C44" s="10"/>
      <c r="D44" s="10"/>
    </row>
    <row r="45" spans="1:60">
      <c r="A45" s="14"/>
      <c r="B45" s="1"/>
      <c r="E45" t="s">
        <v>70</v>
      </c>
      <c r="F45" t="s">
        <v>69</v>
      </c>
      <c r="G45" t="s">
        <v>71</v>
      </c>
      <c r="H45" t="s">
        <v>72</v>
      </c>
    </row>
    <row r="46" spans="1:60">
      <c r="A46" s="12"/>
      <c r="B46" s="1"/>
      <c r="E46" s="45">
        <f>AVERAGE(F41:BG41)</f>
        <v>23.159091814644142</v>
      </c>
      <c r="F46" s="45">
        <f>AVERAGE(F41:Y41)</f>
        <v>22.242290119931493</v>
      </c>
      <c r="G46" s="45">
        <f>AVERAGE(Z41:AN41)</f>
        <v>24.199171901770448</v>
      </c>
      <c r="H46" s="45">
        <f>AVERAGE(AO41:AYJ41)</f>
        <v>23.157676133118763</v>
      </c>
    </row>
    <row r="47" spans="1:60">
      <c r="A47" s="12"/>
      <c r="B47" s="1"/>
      <c r="E47" s="45">
        <f>STDEV(F41:BG41)</f>
        <v>2.861667539010333</v>
      </c>
      <c r="F47" s="45">
        <f>STDEV(F41:AC41)</f>
        <v>3.0112023715470442</v>
      </c>
      <c r="G47" s="45">
        <f>STDEV(Z41:AN41)</f>
        <v>3.2789030348778501</v>
      </c>
      <c r="H47" s="45">
        <f>STDEV(AO41:AYJ41)</f>
        <v>1.4802547750987025</v>
      </c>
    </row>
    <row r="48" spans="1:60">
      <c r="A48" s="12"/>
      <c r="B48" s="1"/>
    </row>
    <row r="49" spans="1:2">
      <c r="A49" s="12"/>
      <c r="B49" s="1"/>
    </row>
    <row r="50" spans="1:2">
      <c r="A50" s="12"/>
      <c r="B50" s="1"/>
    </row>
    <row r="51" spans="1:2">
      <c r="A51" s="13"/>
      <c r="B51" s="1"/>
    </row>
    <row r="52" spans="1:2">
      <c r="A52" s="13"/>
      <c r="B52" s="1"/>
    </row>
    <row r="53" spans="1:2">
      <c r="A53" s="13"/>
      <c r="B53" s="1"/>
    </row>
    <row r="54" spans="1:2">
      <c r="A54" s="15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mergeCells count="32">
    <mergeCell ref="A41:D41"/>
    <mergeCell ref="A32:A36"/>
    <mergeCell ref="B32:D32"/>
    <mergeCell ref="A37:D37"/>
    <mergeCell ref="A38:A40"/>
    <mergeCell ref="B38:B40"/>
    <mergeCell ref="C38:D38"/>
    <mergeCell ref="C39:D39"/>
    <mergeCell ref="C40:D40"/>
    <mergeCell ref="C11:D11"/>
    <mergeCell ref="C12:D12"/>
    <mergeCell ref="A15:D15"/>
    <mergeCell ref="A2:D2"/>
    <mergeCell ref="A3:D3"/>
    <mergeCell ref="A4:A8"/>
    <mergeCell ref="B4:D4"/>
    <mergeCell ref="A1:D1"/>
    <mergeCell ref="A13:D13"/>
    <mergeCell ref="A18:A22"/>
    <mergeCell ref="B18:D18"/>
    <mergeCell ref="A29:D29"/>
    <mergeCell ref="A27:D27"/>
    <mergeCell ref="A23:D23"/>
    <mergeCell ref="A24:A26"/>
    <mergeCell ref="B24:B26"/>
    <mergeCell ref="C24:D24"/>
    <mergeCell ref="C25:D25"/>
    <mergeCell ref="C26:D26"/>
    <mergeCell ref="A9:D9"/>
    <mergeCell ref="A10:A12"/>
    <mergeCell ref="B10:B12"/>
    <mergeCell ref="C10:D1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I39" sqref="I39"/>
    </sheetView>
  </sheetViews>
  <sheetFormatPr baseColWidth="10" defaultColWidth="11" defaultRowHeight="15" x14ac:dyDescent="0"/>
  <cols>
    <col min="6" max="8" width="18.33203125" bestFit="1" customWidth="1"/>
    <col min="9" max="9" width="17.33203125" bestFit="1" customWidth="1"/>
  </cols>
  <sheetData>
    <row r="1" spans="1:23" ht="16" thickBot="1">
      <c r="A1" s="244" t="s">
        <v>1</v>
      </c>
      <c r="B1" s="245"/>
      <c r="C1" s="245"/>
      <c r="D1" s="247"/>
      <c r="E1" s="60">
        <v>42155</v>
      </c>
      <c r="F1" s="61">
        <v>42156</v>
      </c>
      <c r="G1" s="61">
        <v>42157</v>
      </c>
      <c r="H1" s="61">
        <v>42164</v>
      </c>
      <c r="I1" s="61">
        <v>42169</v>
      </c>
      <c r="J1" s="61">
        <v>42174</v>
      </c>
      <c r="K1" s="61">
        <v>42178</v>
      </c>
      <c r="L1" s="61">
        <v>42183</v>
      </c>
      <c r="M1" s="61">
        <v>42187</v>
      </c>
      <c r="N1" s="61">
        <v>42192</v>
      </c>
      <c r="O1" s="61">
        <v>42197</v>
      </c>
      <c r="P1" s="61">
        <v>42201</v>
      </c>
      <c r="Q1" s="61">
        <v>42204</v>
      </c>
      <c r="R1" s="61">
        <v>42210</v>
      </c>
      <c r="S1" s="61">
        <v>42215</v>
      </c>
      <c r="T1" s="61">
        <v>42222</v>
      </c>
      <c r="U1" s="61">
        <v>42233</v>
      </c>
      <c r="V1" s="61">
        <v>42239</v>
      </c>
      <c r="W1" s="61">
        <v>42243</v>
      </c>
    </row>
    <row r="2" spans="1:23">
      <c r="A2" s="248" t="s">
        <v>3</v>
      </c>
      <c r="B2" s="245" t="s">
        <v>4</v>
      </c>
      <c r="C2" s="245"/>
      <c r="D2" s="245"/>
      <c r="E2" s="60">
        <v>39645</v>
      </c>
      <c r="F2" s="62">
        <v>39645</v>
      </c>
      <c r="G2" s="62">
        <v>39645</v>
      </c>
      <c r="H2" s="62">
        <v>39645</v>
      </c>
      <c r="I2" s="62">
        <v>39646</v>
      </c>
      <c r="J2" s="62">
        <v>39645</v>
      </c>
      <c r="K2" s="62">
        <v>39645</v>
      </c>
      <c r="L2" s="62">
        <v>39645</v>
      </c>
      <c r="M2" s="62">
        <v>39645</v>
      </c>
      <c r="N2" s="62">
        <v>39645</v>
      </c>
      <c r="O2" s="62">
        <v>39645</v>
      </c>
      <c r="P2" s="62">
        <v>39645</v>
      </c>
      <c r="Q2" s="62">
        <v>39645</v>
      </c>
      <c r="R2" s="62">
        <v>39645</v>
      </c>
      <c r="S2" s="62">
        <v>39645</v>
      </c>
      <c r="T2" s="62">
        <v>39645</v>
      </c>
      <c r="U2" s="62">
        <v>39645</v>
      </c>
      <c r="V2" s="62">
        <v>39645</v>
      </c>
      <c r="W2" s="62">
        <v>39645</v>
      </c>
    </row>
    <row r="3" spans="1:23">
      <c r="A3" s="249"/>
      <c r="B3" s="34">
        <v>0</v>
      </c>
      <c r="C3" s="35">
        <f>$D3*2.1</f>
        <v>0</v>
      </c>
      <c r="D3" s="58">
        <v>0</v>
      </c>
      <c r="E3" s="55">
        <v>7.0000000000000001E-3</v>
      </c>
      <c r="F3" s="44">
        <v>7.0000000000000001E-3</v>
      </c>
      <c r="G3" s="44">
        <v>7.0000000000000001E-3</v>
      </c>
      <c r="H3" s="44">
        <v>7.0000000000000001E-3</v>
      </c>
      <c r="I3" s="44">
        <v>7.0000000000000001E-3</v>
      </c>
      <c r="J3" s="44">
        <v>7.0000000000000001E-3</v>
      </c>
      <c r="K3" s="44">
        <v>7.0000000000000001E-3</v>
      </c>
      <c r="L3" s="44">
        <v>7.0000000000000001E-3</v>
      </c>
      <c r="M3" s="44">
        <v>7.0000000000000001E-3</v>
      </c>
      <c r="N3" s="44">
        <v>7.0000000000000001E-3</v>
      </c>
      <c r="O3" s="44">
        <v>7.0000000000000001E-3</v>
      </c>
      <c r="P3" s="44">
        <v>7.0000000000000001E-3</v>
      </c>
      <c r="Q3" s="44">
        <v>7.0000000000000001E-3</v>
      </c>
      <c r="R3" s="44">
        <v>7.0000000000000001E-3</v>
      </c>
      <c r="S3" s="44">
        <v>7.0000000000000001E-3</v>
      </c>
      <c r="T3" s="44">
        <v>7.0000000000000001E-3</v>
      </c>
      <c r="U3" s="44">
        <v>7.0000000000000001E-3</v>
      </c>
      <c r="V3" s="44">
        <v>7.0000000000000001E-3</v>
      </c>
      <c r="W3" s="44">
        <v>7.0000000000000001E-3</v>
      </c>
    </row>
    <row r="4" spans="1:23">
      <c r="A4" s="249"/>
      <c r="B4" s="34">
        <v>1</v>
      </c>
      <c r="C4" s="36">
        <f>$D4*2.1</f>
        <v>1.05</v>
      </c>
      <c r="D4" s="58">
        <v>0.5</v>
      </c>
      <c r="E4" s="55">
        <v>0.11799999999999999</v>
      </c>
      <c r="F4" s="44">
        <v>0.11799999999999999</v>
      </c>
      <c r="G4" s="44">
        <v>0.11799999999999999</v>
      </c>
      <c r="H4" s="44">
        <v>0.11799999999999999</v>
      </c>
      <c r="I4" s="44">
        <v>0.11799999999999999</v>
      </c>
      <c r="J4" s="44">
        <v>0.11799999999999999</v>
      </c>
      <c r="K4" s="44">
        <v>0.11799999999999999</v>
      </c>
      <c r="L4" s="44">
        <v>0.11799999999999999</v>
      </c>
      <c r="M4" s="44">
        <v>0.11799999999999999</v>
      </c>
      <c r="N4" s="44">
        <v>0.11799999999999999</v>
      </c>
      <c r="O4" s="44">
        <v>0.11799999999999999</v>
      </c>
      <c r="P4" s="44">
        <v>0.11799999999999999</v>
      </c>
      <c r="Q4" s="44">
        <v>0.11799999999999999</v>
      </c>
      <c r="R4" s="44">
        <v>0.11799999999999999</v>
      </c>
      <c r="S4" s="44">
        <v>0.11799999999999999</v>
      </c>
      <c r="T4" s="44">
        <v>0.11799999999999999</v>
      </c>
      <c r="U4" s="44">
        <v>0.11799999999999999</v>
      </c>
      <c r="V4" s="44">
        <v>0.11799999999999999</v>
      </c>
      <c r="W4" s="44">
        <v>0.11799999999999999</v>
      </c>
    </row>
    <row r="5" spans="1:23">
      <c r="A5" s="249"/>
      <c r="B5" s="34">
        <v>2</v>
      </c>
      <c r="C5" s="35">
        <f>$D5*2.1</f>
        <v>2.1</v>
      </c>
      <c r="D5" s="58">
        <v>1</v>
      </c>
      <c r="E5" s="55">
        <v>0.22700000000000001</v>
      </c>
      <c r="F5" s="44">
        <v>0.22700000000000001</v>
      </c>
      <c r="G5" s="44">
        <v>0.22700000000000001</v>
      </c>
      <c r="H5" s="44">
        <v>0.22700000000000001</v>
      </c>
      <c r="I5" s="44">
        <v>0.22700000000000001</v>
      </c>
      <c r="J5" s="44">
        <v>0.22700000000000001</v>
      </c>
      <c r="K5" s="44">
        <v>0.22700000000000001</v>
      </c>
      <c r="L5" s="44">
        <v>0.22700000000000001</v>
      </c>
      <c r="M5" s="44">
        <v>0.22700000000000001</v>
      </c>
      <c r="N5" s="44">
        <v>0.22700000000000001</v>
      </c>
      <c r="O5" s="44">
        <v>0.22700000000000001</v>
      </c>
      <c r="P5" s="44">
        <v>0.22700000000000001</v>
      </c>
      <c r="Q5" s="44">
        <v>0.22700000000000001</v>
      </c>
      <c r="R5" s="44">
        <v>0.22700000000000001</v>
      </c>
      <c r="S5" s="44">
        <v>0.22700000000000001</v>
      </c>
      <c r="T5" s="44">
        <v>0.22700000000000001</v>
      </c>
      <c r="U5" s="44">
        <v>0.22700000000000001</v>
      </c>
      <c r="V5" s="44">
        <v>0.22700000000000001</v>
      </c>
      <c r="W5" s="44">
        <v>0.22700000000000001</v>
      </c>
    </row>
    <row r="6" spans="1:23">
      <c r="A6" s="249"/>
      <c r="B6" s="34">
        <v>3</v>
      </c>
      <c r="C6" s="35">
        <f>$D6*2.1</f>
        <v>3.1500000000000004</v>
      </c>
      <c r="D6" s="58">
        <v>1.5</v>
      </c>
      <c r="E6" s="55">
        <v>0.34399999999999997</v>
      </c>
      <c r="F6" s="44">
        <v>0.34399999999999997</v>
      </c>
      <c r="G6" s="44">
        <v>0.34399999999999997</v>
      </c>
      <c r="H6" s="44">
        <v>0.34399999999999997</v>
      </c>
      <c r="I6" s="44">
        <v>0.34399999999999997</v>
      </c>
      <c r="J6" s="44">
        <v>0.34399999999999997</v>
      </c>
      <c r="K6" s="44">
        <v>0.34399999999999997</v>
      </c>
      <c r="L6" s="44">
        <v>0.34399999999999997</v>
      </c>
      <c r="M6" s="44">
        <v>0.34399999999999997</v>
      </c>
      <c r="N6" s="44">
        <v>0.34399999999999997</v>
      </c>
      <c r="O6" s="44">
        <v>0.34399999999999997</v>
      </c>
      <c r="P6" s="44">
        <v>0.34399999999999997</v>
      </c>
      <c r="Q6" s="44">
        <v>0.34399999999999997</v>
      </c>
      <c r="R6" s="44">
        <v>0.34399999999999997</v>
      </c>
      <c r="S6" s="44">
        <v>0.34399999999999997</v>
      </c>
      <c r="T6" s="44">
        <v>0.34399999999999997</v>
      </c>
      <c r="U6" s="44">
        <v>0.34399999999999997</v>
      </c>
      <c r="V6" s="44">
        <v>0.34399999999999997</v>
      </c>
      <c r="W6" s="44">
        <v>0.34399999999999997</v>
      </c>
    </row>
    <row r="7" spans="1:23" ht="16" thickBot="1">
      <c r="A7" s="250"/>
      <c r="B7" s="78">
        <v>4</v>
      </c>
      <c r="C7" s="35">
        <f>$D7*2.1</f>
        <v>4.2</v>
      </c>
      <c r="D7" s="59">
        <v>2</v>
      </c>
      <c r="E7" s="56">
        <v>0.47</v>
      </c>
      <c r="F7" s="54">
        <v>0.47</v>
      </c>
      <c r="G7" s="54">
        <v>0.47</v>
      </c>
      <c r="H7" s="54">
        <v>0.47</v>
      </c>
      <c r="I7" s="54">
        <v>0.47</v>
      </c>
      <c r="J7" s="54">
        <v>0.47</v>
      </c>
      <c r="K7" s="54">
        <v>0.47</v>
      </c>
      <c r="L7" s="54">
        <v>0.47</v>
      </c>
      <c r="M7" s="54">
        <v>0.47</v>
      </c>
      <c r="N7" s="54">
        <v>0.47</v>
      </c>
      <c r="O7" s="54">
        <v>0.47</v>
      </c>
      <c r="P7" s="54">
        <v>0.47</v>
      </c>
      <c r="Q7" s="54">
        <v>0.47</v>
      </c>
      <c r="R7" s="54">
        <v>0.47</v>
      </c>
      <c r="S7" s="54">
        <v>0.47</v>
      </c>
      <c r="T7" s="54">
        <v>0.47</v>
      </c>
      <c r="U7" s="54">
        <v>0.47</v>
      </c>
      <c r="V7" s="54">
        <v>0.47</v>
      </c>
      <c r="W7" s="54">
        <v>0.47</v>
      </c>
    </row>
    <row r="8" spans="1:23" ht="17" customHeight="1" thickBot="1">
      <c r="A8" s="244" t="s">
        <v>16</v>
      </c>
      <c r="B8" s="245"/>
      <c r="C8" s="245"/>
      <c r="D8" s="245"/>
      <c r="E8" s="55">
        <v>0.219</v>
      </c>
      <c r="F8" s="10">
        <f>0.09</f>
        <v>0.09</v>
      </c>
      <c r="G8" s="10">
        <v>0.123</v>
      </c>
      <c r="H8" s="10">
        <v>0.104</v>
      </c>
      <c r="I8" s="10">
        <v>0.10199999999999999</v>
      </c>
      <c r="J8" s="10">
        <v>0.1</v>
      </c>
      <c r="K8" s="10">
        <v>0.13800000000000001</v>
      </c>
      <c r="L8" s="10">
        <v>0.108</v>
      </c>
      <c r="M8" s="10">
        <v>0.11</v>
      </c>
      <c r="N8" s="10">
        <v>0.13600000000000001</v>
      </c>
      <c r="O8" s="10">
        <v>0.11899999999999999</v>
      </c>
      <c r="P8" s="10">
        <v>0.09</v>
      </c>
      <c r="Q8" s="10">
        <v>0.14000000000000001</v>
      </c>
      <c r="R8" s="10">
        <v>0.13600000000000001</v>
      </c>
      <c r="S8" s="10">
        <v>0.11899999999999999</v>
      </c>
      <c r="T8" s="10">
        <v>0.11700000000000001</v>
      </c>
      <c r="U8" s="10">
        <v>4.1000000000000002E-2</v>
      </c>
      <c r="V8" s="10">
        <v>0.105</v>
      </c>
      <c r="W8" s="10">
        <v>0.108</v>
      </c>
    </row>
    <row r="9" spans="1:23" ht="17" customHeight="1" thickBot="1">
      <c r="A9" s="244" t="s">
        <v>17</v>
      </c>
      <c r="B9" s="245"/>
      <c r="C9" s="245"/>
      <c r="D9" s="245"/>
      <c r="E9" s="55">
        <v>0.24099999999999999</v>
      </c>
      <c r="F9" s="10">
        <v>9.6000000000000002E-2</v>
      </c>
      <c r="G9" s="10">
        <v>0.129</v>
      </c>
      <c r="H9" s="10">
        <v>0.1</v>
      </c>
      <c r="I9" s="10">
        <v>9.9000000000000005E-2</v>
      </c>
      <c r="J9" s="10">
        <v>0.09</v>
      </c>
      <c r="K9" s="10">
        <v>0.1</v>
      </c>
      <c r="L9" s="10">
        <v>0.109</v>
      </c>
      <c r="M9" s="10">
        <v>0.111</v>
      </c>
      <c r="N9" s="10">
        <v>0.13</v>
      </c>
      <c r="O9" s="10">
        <v>0.115</v>
      </c>
      <c r="P9" s="10">
        <v>9.5000000000000001E-2</v>
      </c>
      <c r="Q9" s="10">
        <v>0.152</v>
      </c>
      <c r="R9" s="10">
        <v>0.11899999999999999</v>
      </c>
      <c r="S9" s="10">
        <v>0.13200000000000001</v>
      </c>
      <c r="T9" s="10">
        <v>0.121</v>
      </c>
      <c r="U9" s="10">
        <v>4.5999999999999999E-2</v>
      </c>
      <c r="V9" s="10">
        <v>0.106</v>
      </c>
      <c r="W9" s="10">
        <v>0.12</v>
      </c>
    </row>
    <row r="10" spans="1:23" ht="17" customHeight="1" thickBot="1">
      <c r="A10" s="244" t="s">
        <v>18</v>
      </c>
      <c r="B10" s="245"/>
      <c r="C10" s="245"/>
      <c r="D10" s="245"/>
      <c r="E10" s="56">
        <v>0.20799999999999999</v>
      </c>
      <c r="F10" s="57">
        <v>0.10199999999999999</v>
      </c>
      <c r="G10" s="57">
        <v>0.13</v>
      </c>
      <c r="H10" s="57">
        <v>0.104</v>
      </c>
      <c r="I10" s="57">
        <v>9.7000000000000003E-2</v>
      </c>
      <c r="J10" s="57">
        <v>0.14399999999999999</v>
      </c>
      <c r="K10" s="57">
        <v>0.13</v>
      </c>
      <c r="L10" s="57">
        <v>0.10100000000000001</v>
      </c>
      <c r="M10" s="57">
        <v>0.114</v>
      </c>
      <c r="N10" s="57">
        <v>0.124</v>
      </c>
      <c r="O10" s="57">
        <v>0.11600000000000001</v>
      </c>
      <c r="P10" s="57">
        <v>0.1</v>
      </c>
      <c r="Q10" s="57">
        <v>0.13800000000000001</v>
      </c>
      <c r="R10" s="57">
        <v>0.127</v>
      </c>
      <c r="S10" s="57">
        <v>0.123</v>
      </c>
      <c r="T10" s="57">
        <v>0.11</v>
      </c>
      <c r="U10" s="57">
        <v>4.9000000000000002E-2</v>
      </c>
      <c r="V10" s="57">
        <v>0.111</v>
      </c>
      <c r="W10" s="57">
        <v>0.126</v>
      </c>
    </row>
    <row r="11" spans="1:23">
      <c r="A11" s="251" t="s">
        <v>6</v>
      </c>
      <c r="B11" s="254" t="s">
        <v>7</v>
      </c>
      <c r="C11" s="245" t="s">
        <v>8</v>
      </c>
      <c r="D11" s="247"/>
      <c r="E11" s="33">
        <f t="shared" ref="E11:H11" si="0">SLOPE(E3:E7,$D$3:$D$7)</f>
        <v>0.23039999999999999</v>
      </c>
      <c r="F11" s="33">
        <f t="shared" si="0"/>
        <v>0.23039999999999999</v>
      </c>
      <c r="G11" s="33">
        <f t="shared" si="0"/>
        <v>0.23039999999999999</v>
      </c>
      <c r="H11" s="33">
        <f t="shared" si="0"/>
        <v>0.23039999999999999</v>
      </c>
      <c r="I11" s="33">
        <f t="shared" ref="I11" si="1">SLOPE(I3:I7,$D$3:$D$7)</f>
        <v>0.23039999999999999</v>
      </c>
      <c r="J11" s="33">
        <f>SLOPE(J3:J7,$D$3:$D$7)</f>
        <v>0.23039999999999999</v>
      </c>
      <c r="K11" s="33">
        <f>SLOPE(K3:K7,$D$3:$D$7)</f>
        <v>0.23039999999999999</v>
      </c>
      <c r="L11" s="33">
        <f>SLOPE(L3:L7,$D$3:$D$7)</f>
        <v>0.23039999999999999</v>
      </c>
      <c r="M11" s="33">
        <f>SLOPE(M3:M7,$D$3:$D$7)</f>
        <v>0.23039999999999999</v>
      </c>
      <c r="N11" s="33">
        <f t="shared" ref="N11:P11" si="2">SLOPE(N3:N7,$D$3:$D$7)</f>
        <v>0.23039999999999999</v>
      </c>
      <c r="O11" s="33">
        <f t="shared" si="2"/>
        <v>0.23039999999999999</v>
      </c>
      <c r="P11" s="33">
        <f t="shared" si="2"/>
        <v>0.23039999999999999</v>
      </c>
      <c r="Q11" s="33">
        <f t="shared" ref="Q11:T11" si="3">SLOPE(Q3:Q7,$D$3:$D$7)</f>
        <v>0.23039999999999999</v>
      </c>
      <c r="R11" s="33">
        <f t="shared" si="3"/>
        <v>0.23039999999999999</v>
      </c>
      <c r="S11" s="33">
        <f t="shared" si="3"/>
        <v>0.23039999999999999</v>
      </c>
      <c r="T11" s="33">
        <f t="shared" si="3"/>
        <v>0.23039999999999999</v>
      </c>
      <c r="U11" s="33">
        <f t="shared" ref="U11:V11" si="4">SLOPE(U3:U7,$D$3:$D$7)</f>
        <v>0.23039999999999999</v>
      </c>
      <c r="V11" s="33">
        <f t="shared" si="4"/>
        <v>0.23039999999999999</v>
      </c>
      <c r="W11" s="33">
        <f t="shared" ref="W11" si="5">SLOPE(W3:W7,$D$3:$D$7)</f>
        <v>0.23039999999999999</v>
      </c>
    </row>
    <row r="12" spans="1:23">
      <c r="A12" s="252"/>
      <c r="B12" s="255"/>
      <c r="C12" s="257" t="s">
        <v>9</v>
      </c>
      <c r="D12" s="258"/>
      <c r="E12" s="33">
        <f t="shared" ref="E12:H12" si="6">INTERCEPT(E3:E7,$D$3:$D$7)</f>
        <v>2.7999999999999969E-3</v>
      </c>
      <c r="F12" s="33">
        <f t="shared" si="6"/>
        <v>2.7999999999999969E-3</v>
      </c>
      <c r="G12" s="33">
        <f t="shared" si="6"/>
        <v>2.7999999999999969E-3</v>
      </c>
      <c r="H12" s="33">
        <f t="shared" si="6"/>
        <v>2.7999999999999969E-3</v>
      </c>
      <c r="I12" s="33">
        <f t="shared" ref="I12" si="7">INTERCEPT(I3:I7,$D$3:$D$7)</f>
        <v>2.7999999999999969E-3</v>
      </c>
      <c r="J12" s="33">
        <f>INTERCEPT(J3:J7,$D$3:$D$7)</f>
        <v>2.7999999999999969E-3</v>
      </c>
      <c r="K12" s="33">
        <f>INTERCEPT(K3:K7,$D$3:$D$7)</f>
        <v>2.7999999999999969E-3</v>
      </c>
      <c r="L12" s="33">
        <f>INTERCEPT(L3:L7,$D$3:$D$7)</f>
        <v>2.7999999999999969E-3</v>
      </c>
      <c r="M12" s="33">
        <f>INTERCEPT(M3:M7,$D$3:$D$7)</f>
        <v>2.7999999999999969E-3</v>
      </c>
      <c r="N12" s="33">
        <f t="shared" ref="N12:P12" si="8">INTERCEPT(N3:N7,$D$3:$D$7)</f>
        <v>2.7999999999999969E-3</v>
      </c>
      <c r="O12" s="33">
        <f t="shared" si="8"/>
        <v>2.7999999999999969E-3</v>
      </c>
      <c r="P12" s="33">
        <f t="shared" si="8"/>
        <v>2.7999999999999969E-3</v>
      </c>
      <c r="Q12" s="33">
        <f t="shared" ref="Q12:T12" si="9">INTERCEPT(Q3:Q7,$D$3:$D$7)</f>
        <v>2.7999999999999969E-3</v>
      </c>
      <c r="R12" s="33">
        <f t="shared" si="9"/>
        <v>2.7999999999999969E-3</v>
      </c>
      <c r="S12" s="33">
        <f t="shared" si="9"/>
        <v>2.7999999999999969E-3</v>
      </c>
      <c r="T12" s="33">
        <f t="shared" si="9"/>
        <v>2.7999999999999969E-3</v>
      </c>
      <c r="U12" s="33">
        <f t="shared" ref="U12:V12" si="10">INTERCEPT(U3:U7,$D$3:$D$7)</f>
        <v>2.7999999999999969E-3</v>
      </c>
      <c r="V12" s="33">
        <f t="shared" si="10"/>
        <v>2.7999999999999969E-3</v>
      </c>
      <c r="W12" s="33">
        <f t="shared" ref="W12" si="11">INTERCEPT(W3:W7,$D$3:$D$7)</f>
        <v>2.7999999999999969E-3</v>
      </c>
    </row>
    <row r="13" spans="1:23" ht="16" thickBot="1">
      <c r="A13" s="253"/>
      <c r="B13" s="256"/>
      <c r="C13" s="242" t="s">
        <v>10</v>
      </c>
      <c r="D13" s="243"/>
      <c r="E13" s="33">
        <f t="shared" ref="E13:H13" si="12">RSQ(E3:E7,$D$3:$D$7)</f>
        <v>0.99912367082546594</v>
      </c>
      <c r="F13" s="33">
        <f t="shared" si="12"/>
        <v>0.99912367082546594</v>
      </c>
      <c r="G13" s="33">
        <f t="shared" si="12"/>
        <v>0.99912367082546594</v>
      </c>
      <c r="H13" s="33">
        <f t="shared" si="12"/>
        <v>0.99912367082546594</v>
      </c>
      <c r="I13" s="33">
        <f t="shared" ref="I13" si="13">RSQ(I3:I7,$D$3:$D$7)</f>
        <v>0.99912367082546594</v>
      </c>
      <c r="J13" s="33">
        <f>RSQ(J3:J7,$D$3:$D$7)</f>
        <v>0.99912367082546594</v>
      </c>
      <c r="K13" s="33">
        <f>RSQ(K3:K7,$D$3:$D$7)</f>
        <v>0.99912367082546594</v>
      </c>
      <c r="L13" s="33">
        <f>RSQ(L3:L7,$D$3:$D$7)</f>
        <v>0.99912367082546594</v>
      </c>
      <c r="M13" s="33">
        <f>RSQ(M3:M7,$D$3:$D$7)</f>
        <v>0.99912367082546594</v>
      </c>
      <c r="N13" s="33">
        <f t="shared" ref="N13:P13" si="14">RSQ(N3:N7,$D$3:$D$7)</f>
        <v>0.99912367082546594</v>
      </c>
      <c r="O13" s="33">
        <f t="shared" si="14"/>
        <v>0.99912367082546594</v>
      </c>
      <c r="P13" s="33">
        <f t="shared" si="14"/>
        <v>0.99912367082546594</v>
      </c>
      <c r="Q13" s="33">
        <f t="shared" ref="Q13:T13" si="15">RSQ(Q3:Q7,$D$3:$D$7)</f>
        <v>0.99912367082546594</v>
      </c>
      <c r="R13" s="33">
        <f t="shared" si="15"/>
        <v>0.99912367082546594</v>
      </c>
      <c r="S13" s="33">
        <f t="shared" si="15"/>
        <v>0.99912367082546594</v>
      </c>
      <c r="T13" s="33">
        <f t="shared" si="15"/>
        <v>0.99912367082546594</v>
      </c>
      <c r="U13" s="33">
        <f t="shared" ref="U13:V13" si="16">RSQ(U3:U7,$D$3:$D$7)</f>
        <v>0.99912367082546594</v>
      </c>
      <c r="V13" s="33">
        <f t="shared" si="16"/>
        <v>0.99912367082546594</v>
      </c>
      <c r="W13" s="33">
        <f t="shared" ref="W13" si="17">RSQ(W3:W7,$D$3:$D$7)</f>
        <v>0.99912367082546594</v>
      </c>
    </row>
    <row r="14" spans="1:23" ht="16" thickBot="1">
      <c r="A14" s="241" t="s">
        <v>11</v>
      </c>
      <c r="B14" s="242"/>
      <c r="C14" s="242"/>
      <c r="D14" s="243"/>
      <c r="E14" s="37">
        <f>(5/2)*50*(E8-E12)/E11</f>
        <v>117.29600694444446</v>
      </c>
      <c r="F14" s="37">
        <f t="shared" ref="F14:H14" si="18">(5/2)*100*(F8-F12)/F11</f>
        <v>94.618055555555557</v>
      </c>
      <c r="G14" s="37">
        <f t="shared" si="18"/>
        <v>130.42534722222223</v>
      </c>
      <c r="H14" s="37">
        <f t="shared" si="18"/>
        <v>109.80902777777779</v>
      </c>
      <c r="I14" s="37">
        <f t="shared" ref="I14" si="19">(5/2)*100*(I8-I12)/I11</f>
        <v>107.6388888888889</v>
      </c>
      <c r="J14" s="37">
        <f>(5/2)*100*(J8-J12)/J11</f>
        <v>105.46875</v>
      </c>
      <c r="K14" s="37">
        <f>(5/2)*100*(K8-K12)/K11</f>
        <v>146.70138888888891</v>
      </c>
      <c r="L14" s="37">
        <f>(5/2)*100*(L8-L12)/L11</f>
        <v>114.14930555555556</v>
      </c>
      <c r="M14" s="37">
        <f>(5/2)*100*(M8-M12)/M11</f>
        <v>116.31944444444446</v>
      </c>
      <c r="N14" s="37">
        <f t="shared" ref="N14:P14" si="20">(5/2)*100*(N8-N12)/N11</f>
        <v>144.53125000000003</v>
      </c>
      <c r="O14" s="37">
        <f t="shared" si="20"/>
        <v>126.08506944444446</v>
      </c>
      <c r="P14" s="37">
        <f t="shared" si="20"/>
        <v>94.618055555555557</v>
      </c>
      <c r="Q14" s="37">
        <f t="shared" ref="Q14:T14" si="21">(5/2)*100*(Q8-Q12)/Q11</f>
        <v>148.8715277777778</v>
      </c>
      <c r="R14" s="37">
        <f t="shared" si="21"/>
        <v>144.53125000000003</v>
      </c>
      <c r="S14" s="37">
        <f t="shared" si="21"/>
        <v>126.08506944444446</v>
      </c>
      <c r="T14" s="37">
        <f t="shared" si="21"/>
        <v>123.91493055555556</v>
      </c>
      <c r="U14" s="37">
        <f t="shared" ref="U14:V14" si="22">(5/2)*100*(U8-U12)/U11</f>
        <v>41.449652777777779</v>
      </c>
      <c r="V14" s="37">
        <f t="shared" si="22"/>
        <v>110.89409722222223</v>
      </c>
      <c r="W14" s="37">
        <f t="shared" ref="W14" si="23">(5/2)*100*(W8-W12)/W11</f>
        <v>114.14930555555556</v>
      </c>
    </row>
    <row r="15" spans="1:23" ht="16" thickBot="1">
      <c r="A15" s="241" t="s">
        <v>11</v>
      </c>
      <c r="B15" s="242"/>
      <c r="C15" s="242"/>
      <c r="D15" s="243"/>
      <c r="E15" s="37">
        <f>(5/2)*50*(E9-E12)/E11</f>
        <v>129.23177083333334</v>
      </c>
      <c r="F15" s="37">
        <f t="shared" ref="F15:H15" si="24">(5/2)*100*(F9-F12)/F11</f>
        <v>101.12847222222223</v>
      </c>
      <c r="G15" s="37">
        <f t="shared" si="24"/>
        <v>136.93576388888889</v>
      </c>
      <c r="H15" s="37">
        <f t="shared" si="24"/>
        <v>105.46875</v>
      </c>
      <c r="I15" s="37">
        <f t="shared" ref="I15" si="25">(5/2)*100*(I9-I12)/I11</f>
        <v>104.38368055555556</v>
      </c>
      <c r="J15" s="37">
        <f>(5/2)*100*(J9-J12)/J11</f>
        <v>94.618055555555557</v>
      </c>
      <c r="K15" s="37">
        <f>(5/2)*100*(K9-K12)/K11</f>
        <v>105.46875</v>
      </c>
      <c r="L15" s="37">
        <f>(5/2)*100*(L9-L12)/L11</f>
        <v>115.234375</v>
      </c>
      <c r="M15" s="37">
        <f>(5/2)*100*(M9-M12)/M11</f>
        <v>117.4045138888889</v>
      </c>
      <c r="N15" s="37">
        <f t="shared" ref="N15:P15" si="26">(5/2)*100*(N9-N12)/N11</f>
        <v>138.02083333333334</v>
      </c>
      <c r="O15" s="37">
        <f t="shared" si="26"/>
        <v>121.74479166666667</v>
      </c>
      <c r="P15" s="37">
        <f t="shared" si="26"/>
        <v>100.04340277777779</v>
      </c>
      <c r="Q15" s="37">
        <f t="shared" ref="Q15:T15" si="27">(5/2)*100*(Q9-Q12)/Q11</f>
        <v>161.89236111111111</v>
      </c>
      <c r="R15" s="37">
        <f t="shared" si="27"/>
        <v>126.08506944444446</v>
      </c>
      <c r="S15" s="37">
        <f t="shared" si="27"/>
        <v>140.19097222222226</v>
      </c>
      <c r="T15" s="37">
        <f t="shared" si="27"/>
        <v>128.25520833333334</v>
      </c>
      <c r="U15" s="37">
        <f t="shared" ref="U15:V15" si="28">(5/2)*100*(U9-U12)/U11</f>
        <v>46.875000000000007</v>
      </c>
      <c r="V15" s="37">
        <f t="shared" si="28"/>
        <v>111.97916666666667</v>
      </c>
      <c r="W15" s="37">
        <f t="shared" ref="W15" si="29">(5/2)*100*(W9-W12)/W11</f>
        <v>127.1701388888889</v>
      </c>
    </row>
    <row r="16" spans="1:23" ht="16" thickBot="1">
      <c r="A16" s="241" t="s">
        <v>11</v>
      </c>
      <c r="B16" s="242"/>
      <c r="C16" s="242"/>
      <c r="D16" s="243"/>
      <c r="E16" s="37">
        <f>(5/2)*50*(E10-E12)/E11</f>
        <v>111.328125</v>
      </c>
      <c r="F16" s="37">
        <f t="shared" ref="F16:H16" si="30">(5/2)*100*(F10-F12)/F11</f>
        <v>107.6388888888889</v>
      </c>
      <c r="G16" s="37">
        <f t="shared" si="30"/>
        <v>138.02083333333334</v>
      </c>
      <c r="H16" s="37">
        <f t="shared" si="30"/>
        <v>109.80902777777779</v>
      </c>
      <c r="I16" s="37">
        <f t="shared" ref="I16" si="31">(5/2)*100*(I10-I12)/I11</f>
        <v>102.21354166666667</v>
      </c>
      <c r="J16" s="37">
        <f>(5/2)*100*(J10-J12)/J11</f>
        <v>153.21180555555554</v>
      </c>
      <c r="K16" s="37">
        <f>(5/2)*100*(K10-K12)/K11</f>
        <v>138.02083333333334</v>
      </c>
      <c r="L16" s="37">
        <f>(5/2)*100*(L10-L12)/L11</f>
        <v>106.55381944444446</v>
      </c>
      <c r="M16" s="37">
        <f>(5/2)*100*(M10-M12)/M11</f>
        <v>120.65972222222223</v>
      </c>
      <c r="N16" s="37">
        <f t="shared" ref="N16:P16" si="32">(5/2)*100*(N10-N12)/N11</f>
        <v>131.51041666666669</v>
      </c>
      <c r="O16" s="37">
        <f t="shared" si="32"/>
        <v>122.82986111111111</v>
      </c>
      <c r="P16" s="37">
        <f t="shared" si="32"/>
        <v>105.46875</v>
      </c>
      <c r="Q16" s="37">
        <f t="shared" ref="Q16:T16" si="33">(5/2)*100*(Q10-Q12)/Q11</f>
        <v>146.70138888888891</v>
      </c>
      <c r="R16" s="37">
        <f t="shared" si="33"/>
        <v>134.765625</v>
      </c>
      <c r="S16" s="37">
        <f t="shared" si="33"/>
        <v>130.42534722222223</v>
      </c>
      <c r="T16" s="37">
        <f t="shared" si="33"/>
        <v>116.31944444444446</v>
      </c>
      <c r="U16" s="37">
        <f t="shared" ref="U16:V16" si="34">(5/2)*100*(U10-U12)/U11</f>
        <v>50.130208333333336</v>
      </c>
      <c r="V16" s="37">
        <f t="shared" si="34"/>
        <v>117.4045138888889</v>
      </c>
      <c r="W16" s="37">
        <f t="shared" ref="W16" si="35">(5/2)*100*(W10-W12)/W11</f>
        <v>133.68055555555557</v>
      </c>
    </row>
    <row r="17" spans="1:23">
      <c r="A17" s="246" t="s">
        <v>19</v>
      </c>
      <c r="B17" s="246"/>
      <c r="C17" s="246"/>
      <c r="D17" s="246"/>
      <c r="E17" s="45">
        <f t="shared" ref="E17:H17" si="36">AVERAGE(E14:E16)</f>
        <v>119.28530092592594</v>
      </c>
      <c r="F17" s="45">
        <f t="shared" si="36"/>
        <v>101.12847222222223</v>
      </c>
      <c r="G17" s="45">
        <f t="shared" si="36"/>
        <v>135.12731481481481</v>
      </c>
      <c r="H17" s="45">
        <f t="shared" si="36"/>
        <v>108.36226851851852</v>
      </c>
      <c r="I17" s="45">
        <f t="shared" ref="I17" si="37">AVERAGE(I14:I16)</f>
        <v>104.74537037037038</v>
      </c>
      <c r="J17" s="45">
        <f>AVERAGE(J14:J16)</f>
        <v>117.7662037037037</v>
      </c>
      <c r="K17" s="45">
        <f>AVERAGE(K14:K16)</f>
        <v>130.06365740740742</v>
      </c>
      <c r="L17" s="45">
        <f>AVERAGE(L14:L16)</f>
        <v>111.97916666666667</v>
      </c>
      <c r="M17" s="45">
        <f>AVERAGE(M14:M16)</f>
        <v>118.12789351851853</v>
      </c>
      <c r="N17" s="45">
        <f t="shared" ref="N17:P17" si="38">AVERAGE(N14:N16)</f>
        <v>138.02083333333334</v>
      </c>
      <c r="O17" s="45">
        <f t="shared" si="38"/>
        <v>123.55324074074076</v>
      </c>
      <c r="P17" s="45">
        <f t="shared" si="38"/>
        <v>100.04340277777779</v>
      </c>
      <c r="Q17" s="45">
        <f t="shared" ref="Q17:T17" si="39">AVERAGE(Q14:Q16)</f>
        <v>152.48842592592595</v>
      </c>
      <c r="R17" s="45">
        <f t="shared" si="39"/>
        <v>135.12731481481481</v>
      </c>
      <c r="S17" s="45">
        <f t="shared" si="39"/>
        <v>132.23379629629633</v>
      </c>
      <c r="T17" s="45">
        <f t="shared" si="39"/>
        <v>122.82986111111113</v>
      </c>
      <c r="U17" s="45">
        <f t="shared" ref="U17:V17" si="40">AVERAGE(U14:U16)</f>
        <v>46.151620370370374</v>
      </c>
      <c r="V17" s="45">
        <f t="shared" si="40"/>
        <v>113.42592592592594</v>
      </c>
      <c r="W17" s="45">
        <f t="shared" ref="W17" si="41">AVERAGE(W14:W16)</f>
        <v>125</v>
      </c>
    </row>
    <row r="18" spans="1:23">
      <c r="A18" s="219" t="s">
        <v>20</v>
      </c>
      <c r="B18" s="219"/>
      <c r="C18" s="219"/>
      <c r="D18" s="219"/>
      <c r="E18">
        <f t="shared" ref="E18:H18" si="42">STDEV(E14:E16)</f>
        <v>9.1160902496589742</v>
      </c>
      <c r="F18">
        <f t="shared" si="42"/>
        <v>6.5104166666666714</v>
      </c>
      <c r="G18">
        <f t="shared" si="42"/>
        <v>4.1080066158856132</v>
      </c>
      <c r="H18">
        <f t="shared" si="42"/>
        <v>2.5058605433577554</v>
      </c>
      <c r="I18">
        <f t="shared" ref="I18" si="43">STDEV(I14:I16)</f>
        <v>2.730698218775593</v>
      </c>
      <c r="J18">
        <f>STDEV(J14:J16)</f>
        <v>31.172542572938724</v>
      </c>
      <c r="K18">
        <f>STDEV(K14:K16)</f>
        <v>21.737527779682715</v>
      </c>
      <c r="L18">
        <f>STDEV(L14:L16)</f>
        <v>4.7297080550571478</v>
      </c>
      <c r="M18">
        <f>STDEV(M14:M16)</f>
        <v>2.2587521695596027</v>
      </c>
      <c r="N18">
        <f t="shared" ref="N18:P18" si="44">STDEV(N14:N16)</f>
        <v>6.5104166666666714</v>
      </c>
      <c r="O18">
        <f t="shared" si="44"/>
        <v>2.2587521695596107</v>
      </c>
      <c r="P18">
        <f t="shared" si="44"/>
        <v>5.4253472222222214</v>
      </c>
      <c r="Q18">
        <f t="shared" ref="Q18:T18" si="45">STDEV(Q14:Q16)</f>
        <v>8.2160132317712176</v>
      </c>
      <c r="R18">
        <f t="shared" si="45"/>
        <v>9.228407712798818</v>
      </c>
      <c r="S18">
        <f t="shared" si="45"/>
        <v>7.2247483924472711</v>
      </c>
      <c r="T18">
        <f t="shared" si="45"/>
        <v>6.0414109839735461</v>
      </c>
      <c r="U18">
        <f t="shared" ref="U18:V18" si="46">STDEV(U14:U16)</f>
        <v>4.3852559508760649</v>
      </c>
      <c r="V18">
        <f t="shared" si="46"/>
        <v>3.4880102578822929</v>
      </c>
      <c r="W18">
        <f t="shared" ref="W18" si="47">STDEV(W14:W16)</f>
        <v>9.9448257269007012</v>
      </c>
    </row>
    <row r="19" spans="1:23">
      <c r="F19" s="44"/>
    </row>
    <row r="20" spans="1:23">
      <c r="D20" t="s">
        <v>73</v>
      </c>
      <c r="E20">
        <f>HLOOKUP(E1,Summary!B1:AT20,20,TRUE)</f>
        <v>1</v>
      </c>
      <c r="F20">
        <v>1</v>
      </c>
      <c r="G20">
        <v>1</v>
      </c>
      <c r="H20">
        <v>1</v>
      </c>
      <c r="I20">
        <v>1</v>
      </c>
      <c r="J20">
        <f>HLOOKUP(J1,Summary!G1:AY20,20,TRUE)</f>
        <v>1</v>
      </c>
      <c r="K20">
        <f>HLOOKUP(K1,Summary!H1:AZ20,20,TRUE)</f>
        <v>2</v>
      </c>
      <c r="L20">
        <f>HLOOKUP(L1,Summary!I1:BA20,20,TRUE)</f>
        <v>2</v>
      </c>
      <c r="M20">
        <f>HLOOKUP(M1,Summary!J1:BB20,20,TRUE)</f>
        <v>2</v>
      </c>
      <c r="N20">
        <f>HLOOKUP(N1,Summary!K1:BC20,20,TRUE)</f>
        <v>2</v>
      </c>
      <c r="O20">
        <f>HLOOKUP(O1,Summary!L1:BD20,20,TRUE)</f>
        <v>2</v>
      </c>
      <c r="P20">
        <f>HLOOKUP(P1,Summary!M1:BE20,20,TRUE)</f>
        <v>3</v>
      </c>
      <c r="Q20">
        <f>HLOOKUP(Q1,Summary!N1:BF20,20,TRUE)</f>
        <v>3</v>
      </c>
      <c r="R20">
        <f>HLOOKUP(R1,Summary!O1:BG20,20,TRUE)</f>
        <v>3</v>
      </c>
      <c r="S20">
        <f>HLOOKUP(S1,Summary!P1:BH20,20,TRUE)</f>
        <v>3</v>
      </c>
      <c r="T20">
        <f>HLOOKUP(T1,Summary!Q1:BI20,20,TRUE)</f>
        <v>3</v>
      </c>
      <c r="U20">
        <f>HLOOKUP(U1,Summary!R1:BJ20,20,TRUE)</f>
        <v>3</v>
      </c>
      <c r="V20">
        <f>HLOOKUP(V1,Summary!S1:BK20,20,TRUE)</f>
        <v>3</v>
      </c>
      <c r="W20">
        <f>HLOOKUP(W1,Summary!T1:BL20,20,TRUE)</f>
        <v>3</v>
      </c>
    </row>
    <row r="21" spans="1:23" ht="16" thickBot="1"/>
    <row r="22" spans="1:23" ht="16" thickBot="1">
      <c r="C22" s="265" t="s">
        <v>96</v>
      </c>
      <c r="D22" s="262" t="s">
        <v>19</v>
      </c>
      <c r="E22" s="263"/>
      <c r="F22" s="263"/>
      <c r="G22" s="264"/>
      <c r="H22" s="263" t="s">
        <v>20</v>
      </c>
      <c r="I22" s="263"/>
      <c r="J22" s="263"/>
      <c r="K22" s="264"/>
    </row>
    <row r="23" spans="1:23" ht="16" thickBot="1">
      <c r="C23" s="266"/>
      <c r="D23" s="114" t="s">
        <v>69</v>
      </c>
      <c r="E23" s="113" t="s">
        <v>71</v>
      </c>
      <c r="F23" s="115" t="s">
        <v>71</v>
      </c>
      <c r="G23" s="113" t="s">
        <v>95</v>
      </c>
      <c r="H23" s="114" t="s">
        <v>69</v>
      </c>
      <c r="I23" s="113" t="s">
        <v>71</v>
      </c>
      <c r="J23" s="115" t="s">
        <v>71</v>
      </c>
      <c r="K23" s="113" t="s">
        <v>95</v>
      </c>
    </row>
    <row r="24" spans="1:23" ht="16" thickBot="1">
      <c r="C24" s="267"/>
      <c r="D24" s="130">
        <f>AVERAGE(E17:J17)</f>
        <v>114.40248842592592</v>
      </c>
      <c r="E24" s="112">
        <f>AVERAGE(K17:P17)</f>
        <v>120.29803240740743</v>
      </c>
      <c r="F24" s="108">
        <f>AVERAGE(Q17:T17)</f>
        <v>135.66984953703704</v>
      </c>
      <c r="G24" s="112">
        <f>AVERAGE(E17:T17)</f>
        <v>121.93015769675925</v>
      </c>
      <c r="H24" s="108">
        <f>STDEV(E17:J17)</f>
        <v>12.414657136422761</v>
      </c>
      <c r="I24" s="112">
        <f>STDEV(K17:P17)</f>
        <v>13.447858840997863</v>
      </c>
      <c r="J24" s="108">
        <f>STDEV(Q17:T17)</f>
        <v>12.380503763644198</v>
      </c>
      <c r="K24" s="112">
        <f>STDEV(E17:T17)</f>
        <v>14.710014886842515</v>
      </c>
    </row>
    <row r="25" spans="1:23" ht="16" thickBot="1"/>
    <row r="26" spans="1:23" ht="16" thickBot="1">
      <c r="C26" s="259" t="s">
        <v>205</v>
      </c>
      <c r="D26" s="260"/>
      <c r="E26" s="260"/>
      <c r="F26" s="261"/>
    </row>
    <row r="27" spans="1:23">
      <c r="C27" s="266" t="s">
        <v>96</v>
      </c>
      <c r="D27" s="127" t="s">
        <v>97</v>
      </c>
      <c r="E27" s="111" t="s">
        <v>98</v>
      </c>
      <c r="F27" s="128" t="s">
        <v>99</v>
      </c>
    </row>
    <row r="28" spans="1:23" ht="16" thickBot="1">
      <c r="C28" s="267"/>
      <c r="D28" s="108">
        <f>TTEST(E17:J17,K17:P17,1,3)</f>
        <v>0.22425344575832629</v>
      </c>
      <c r="E28" s="112">
        <f>TTEST(E17:J17,Q17:T17,1,3)</f>
        <v>1.7201367361866116E-2</v>
      </c>
      <c r="F28" s="109">
        <f>TTEST(K17:P17,Q17:T17,1,3)</f>
        <v>5.2824040667219976E-2</v>
      </c>
    </row>
    <row r="29" spans="1:23">
      <c r="C29" s="129"/>
    </row>
  </sheetData>
  <mergeCells count="21">
    <mergeCell ref="C26:F26"/>
    <mergeCell ref="D22:G22"/>
    <mergeCell ref="H22:K22"/>
    <mergeCell ref="C22:C24"/>
    <mergeCell ref="C27:C28"/>
    <mergeCell ref="A1:D1"/>
    <mergeCell ref="A2:A7"/>
    <mergeCell ref="B2:D2"/>
    <mergeCell ref="A8:D8"/>
    <mergeCell ref="A11:A13"/>
    <mergeCell ref="B11:B13"/>
    <mergeCell ref="C11:D11"/>
    <mergeCell ref="C12:D12"/>
    <mergeCell ref="C13:D13"/>
    <mergeCell ref="A18:D18"/>
    <mergeCell ref="A14:D14"/>
    <mergeCell ref="A9:D9"/>
    <mergeCell ref="A10:D10"/>
    <mergeCell ref="A15:D15"/>
    <mergeCell ref="A16:D16"/>
    <mergeCell ref="A17:D17"/>
  </mergeCells>
  <pageMargins left="0.75" right="0.75" top="1" bottom="1" header="0.5" footer="0.5"/>
  <pageSetup orientation="portrait" horizontalDpi="4294967292" verticalDpi="4294967292"/>
  <ignoredErrors>
    <ignoredError sqref="F12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9" workbookViewId="0">
      <selection activeCell="B41" sqref="B41:E44"/>
    </sheetView>
  </sheetViews>
  <sheetFormatPr baseColWidth="10" defaultColWidth="11" defaultRowHeight="15" x14ac:dyDescent="0"/>
  <sheetData>
    <row r="1" spans="1:16">
      <c r="A1" s="229" t="s">
        <v>1</v>
      </c>
      <c r="B1" s="227"/>
      <c r="C1" s="19">
        <v>42155</v>
      </c>
      <c r="D1" s="19">
        <v>42157</v>
      </c>
      <c r="E1" s="19">
        <v>42164</v>
      </c>
      <c r="F1" s="16">
        <v>42169</v>
      </c>
      <c r="G1" s="16">
        <v>42174</v>
      </c>
      <c r="H1" s="16">
        <v>42178</v>
      </c>
      <c r="I1" s="16">
        <v>42183</v>
      </c>
      <c r="J1" s="16">
        <v>42187</v>
      </c>
      <c r="K1" s="16">
        <v>42191</v>
      </c>
      <c r="L1" s="16">
        <v>42197</v>
      </c>
      <c r="M1" s="16">
        <v>42201</v>
      </c>
      <c r="N1" s="16">
        <v>42204</v>
      </c>
      <c r="O1" s="16">
        <v>42210</v>
      </c>
      <c r="P1" s="16">
        <v>42222</v>
      </c>
    </row>
    <row r="2" spans="1:16" ht="16" thickBot="1">
      <c r="A2" s="240" t="s">
        <v>2</v>
      </c>
      <c r="B2" s="271"/>
      <c r="C2" s="20">
        <f t="shared" ref="C2" si="0">C1-$C$1</f>
        <v>0</v>
      </c>
      <c r="D2" s="20">
        <f t="shared" ref="D2:E2" si="1">D1-$C$1</f>
        <v>2</v>
      </c>
      <c r="E2" s="20">
        <f t="shared" si="1"/>
        <v>9</v>
      </c>
      <c r="F2" s="20">
        <f>F1-$C$1</f>
        <v>14</v>
      </c>
      <c r="G2" s="20">
        <f>G1-$C$1</f>
        <v>19</v>
      </c>
      <c r="H2" s="20">
        <f>H1-$C$1</f>
        <v>23</v>
      </c>
      <c r="I2" s="20">
        <f>I1-$C$1</f>
        <v>28</v>
      </c>
      <c r="J2" s="20">
        <f>J1-$C$1</f>
        <v>32</v>
      </c>
      <c r="K2" s="20">
        <f t="shared" ref="K2:L2" si="2">K1-$C$1</f>
        <v>36</v>
      </c>
      <c r="L2" s="20">
        <f t="shared" si="2"/>
        <v>42</v>
      </c>
      <c r="M2" s="20">
        <f>M1-$C$1</f>
        <v>46</v>
      </c>
      <c r="N2" s="20">
        <f>N1-$C$1</f>
        <v>49</v>
      </c>
      <c r="O2" s="20">
        <f>O1-$C$1</f>
        <v>55</v>
      </c>
      <c r="P2" s="20">
        <f>P1-$C$1</f>
        <v>67</v>
      </c>
    </row>
    <row r="3" spans="1:16">
      <c r="A3" s="224" t="s">
        <v>21</v>
      </c>
      <c r="B3" s="80" t="s">
        <v>22</v>
      </c>
      <c r="C3">
        <v>1.0994999999999999</v>
      </c>
      <c r="D3" s="21">
        <v>1.0738000000000001</v>
      </c>
      <c r="E3" s="21">
        <v>1.0606</v>
      </c>
      <c r="F3" s="21">
        <v>1.0871</v>
      </c>
      <c r="G3" s="21">
        <v>1.0871</v>
      </c>
      <c r="H3" s="21">
        <v>1.095</v>
      </c>
      <c r="I3" s="21">
        <v>2.2488000000000001</v>
      </c>
      <c r="J3" s="21">
        <v>1.1013999999999999</v>
      </c>
      <c r="K3" s="21">
        <v>1.1011</v>
      </c>
      <c r="L3">
        <v>2.2496</v>
      </c>
      <c r="M3" s="21">
        <v>1.0996999999999999</v>
      </c>
      <c r="N3">
        <v>2.2492000000000001</v>
      </c>
      <c r="O3" s="18">
        <v>2.2481</v>
      </c>
      <c r="P3" s="18">
        <v>1.1016999999999999</v>
      </c>
    </row>
    <row r="4" spans="1:16">
      <c r="A4" s="225"/>
      <c r="B4" s="83" t="s">
        <v>23</v>
      </c>
      <c r="C4">
        <v>1.1100000000000001</v>
      </c>
      <c r="D4" s="22">
        <v>1.1108</v>
      </c>
      <c r="E4" s="22">
        <v>1.0968</v>
      </c>
      <c r="F4" s="22">
        <v>1.1206</v>
      </c>
      <c r="G4" s="22">
        <v>1.1206</v>
      </c>
      <c r="H4" s="22">
        <v>1.1120000000000001</v>
      </c>
      <c r="I4" s="22">
        <v>2.3389000000000002</v>
      </c>
      <c r="J4" s="22">
        <v>1.0743</v>
      </c>
      <c r="K4" s="22">
        <v>1.0742</v>
      </c>
      <c r="L4">
        <v>2.3365999999999998</v>
      </c>
      <c r="M4" s="22">
        <v>1.0761000000000001</v>
      </c>
      <c r="N4">
        <v>2.3380999999999998</v>
      </c>
      <c r="O4" s="18">
        <v>2.3386</v>
      </c>
      <c r="P4" s="18">
        <v>1.0751999999999999</v>
      </c>
    </row>
    <row r="5" spans="1:16">
      <c r="A5" s="272"/>
      <c r="B5" s="83" t="s">
        <v>24</v>
      </c>
      <c r="C5">
        <v>1.1341000000000001</v>
      </c>
      <c r="D5" s="23">
        <v>1.1294999999999999</v>
      </c>
      <c r="E5" s="23">
        <v>1.1142000000000001</v>
      </c>
      <c r="F5" s="23">
        <v>1.129</v>
      </c>
      <c r="G5" s="23">
        <v>1.129</v>
      </c>
      <c r="H5" s="23">
        <v>1.1299999999999999</v>
      </c>
      <c r="I5" s="23">
        <v>2.3025000000000002</v>
      </c>
      <c r="J5" s="23">
        <v>1.1297999999999999</v>
      </c>
      <c r="K5" s="23">
        <v>1.1297999999999999</v>
      </c>
      <c r="L5">
        <v>2.3037000000000001</v>
      </c>
      <c r="M5" s="23">
        <v>1.1298999999999999</v>
      </c>
      <c r="N5">
        <v>2.3048000000000002</v>
      </c>
      <c r="O5" s="18">
        <v>2.3048000000000002</v>
      </c>
      <c r="P5" s="18">
        <v>1.1303000000000001</v>
      </c>
    </row>
    <row r="6" spans="1:16">
      <c r="A6" s="273" t="s">
        <v>25</v>
      </c>
      <c r="B6" s="24" t="s">
        <v>22</v>
      </c>
      <c r="C6">
        <v>1.1036999999999999</v>
      </c>
      <c r="D6" s="25">
        <v>1.0788</v>
      </c>
      <c r="E6" s="25">
        <v>1.0671999999999999</v>
      </c>
      <c r="F6" s="25">
        <v>1.0941000000000001</v>
      </c>
      <c r="G6" s="25">
        <v>1.0941000000000001</v>
      </c>
      <c r="H6" s="25">
        <v>1.1049</v>
      </c>
      <c r="I6" s="25">
        <v>2.2605</v>
      </c>
      <c r="J6" s="25">
        <v>1.1106</v>
      </c>
      <c r="K6" s="25">
        <v>1.1122000000000001</v>
      </c>
      <c r="L6">
        <v>2.2624</v>
      </c>
      <c r="M6" s="25">
        <v>1.1126</v>
      </c>
      <c r="N6">
        <v>2.2622</v>
      </c>
      <c r="O6" s="18">
        <v>2.2629999999999999</v>
      </c>
      <c r="P6" s="18">
        <v>1.1168</v>
      </c>
    </row>
    <row r="7" spans="1:16">
      <c r="A7" s="225"/>
      <c r="B7" s="83" t="s">
        <v>23</v>
      </c>
      <c r="C7">
        <v>1.1140000000000001</v>
      </c>
      <c r="D7" s="22">
        <v>1.1153999999999999</v>
      </c>
      <c r="E7" s="22">
        <v>1.1034999999999999</v>
      </c>
      <c r="F7" s="22">
        <v>1.1285000000000001</v>
      </c>
      <c r="G7" s="22">
        <v>1.1285000000000001</v>
      </c>
      <c r="H7" s="22">
        <v>1.1176999999999999</v>
      </c>
      <c r="I7" s="22">
        <v>2.3483999999999998</v>
      </c>
      <c r="J7" s="22">
        <v>1.0841000000000001</v>
      </c>
      <c r="K7" s="22">
        <v>1.085</v>
      </c>
      <c r="L7">
        <v>2.3502000000000001</v>
      </c>
      <c r="M7" s="22">
        <v>1.0898000000000001</v>
      </c>
      <c r="N7">
        <v>2.3515000000000001</v>
      </c>
      <c r="O7" s="18">
        <v>2.3534000000000002</v>
      </c>
      <c r="P7" s="18">
        <v>1.0905</v>
      </c>
    </row>
    <row r="8" spans="1:16">
      <c r="A8" s="272"/>
      <c r="B8" s="26" t="s">
        <v>24</v>
      </c>
      <c r="C8">
        <v>1.1391</v>
      </c>
      <c r="D8" s="23">
        <v>1.1354</v>
      </c>
      <c r="E8" s="23">
        <v>1.1285000000000001</v>
      </c>
      <c r="F8" s="23">
        <v>1.1355</v>
      </c>
      <c r="G8" s="23">
        <v>1.1355</v>
      </c>
      <c r="H8" s="23">
        <v>1.1405000000000001</v>
      </c>
      <c r="I8" s="23">
        <v>2.3125</v>
      </c>
      <c r="J8" s="23">
        <v>1.139</v>
      </c>
      <c r="K8" s="23">
        <v>1.1399999999999999</v>
      </c>
      <c r="L8">
        <v>2.3180999999999998</v>
      </c>
      <c r="M8" s="23">
        <v>1.1429</v>
      </c>
      <c r="N8">
        <v>2.3189099999999998</v>
      </c>
      <c r="O8" s="18">
        <v>2.3195999999999999</v>
      </c>
      <c r="P8" s="18">
        <v>1.1443000000000001</v>
      </c>
    </row>
    <row r="9" spans="1:16">
      <c r="A9" s="225" t="s">
        <v>26</v>
      </c>
      <c r="B9" s="83" t="s">
        <v>22</v>
      </c>
      <c r="C9" s="27">
        <v>1.0983000000000001</v>
      </c>
      <c r="D9" s="27">
        <v>1.0736000000000001</v>
      </c>
      <c r="E9" s="27">
        <v>1.0610999999999999</v>
      </c>
      <c r="F9" s="27">
        <v>1.0885</v>
      </c>
      <c r="G9" s="27">
        <v>1.0885</v>
      </c>
      <c r="H9" s="27">
        <v>1.0983000000000001</v>
      </c>
      <c r="I9" s="27">
        <v>2.2515999999999998</v>
      </c>
      <c r="J9" s="27">
        <v>1.1025</v>
      </c>
      <c r="K9" s="27">
        <v>1.1057999999999999</v>
      </c>
      <c r="L9" s="27">
        <v>2.2522000000000002</v>
      </c>
      <c r="M9" s="27">
        <v>1.1022000000000001</v>
      </c>
      <c r="N9" s="27">
        <v>2.2502</v>
      </c>
      <c r="O9" s="27">
        <v>2.2505000000000002</v>
      </c>
      <c r="P9" s="27">
        <v>1.1032999999999999</v>
      </c>
    </row>
    <row r="10" spans="1:16">
      <c r="A10" s="225"/>
      <c r="B10" s="83" t="s">
        <v>23</v>
      </c>
      <c r="C10" s="27">
        <v>1.0988</v>
      </c>
      <c r="D10" s="27">
        <v>1.1102000000000001</v>
      </c>
      <c r="E10" s="27">
        <v>1.0974999999999999</v>
      </c>
      <c r="F10" s="27">
        <v>1.1222000000000001</v>
      </c>
      <c r="G10" s="27">
        <v>1.1222000000000001</v>
      </c>
      <c r="H10" s="27">
        <v>1.1114999999999999</v>
      </c>
      <c r="I10" s="27">
        <v>2.3405999999999998</v>
      </c>
      <c r="J10" s="27">
        <v>1.0752999999999999</v>
      </c>
      <c r="K10" s="27">
        <v>1.0792999999999999</v>
      </c>
      <c r="L10" s="27">
        <v>2.3386999999999998</v>
      </c>
      <c r="M10" s="27">
        <v>1.0788</v>
      </c>
      <c r="N10" s="27">
        <v>2.3393999999999999</v>
      </c>
      <c r="O10" s="27">
        <v>2.339</v>
      </c>
      <c r="P10" s="27">
        <v>1.0774999999999999</v>
      </c>
    </row>
    <row r="11" spans="1:16" ht="16" thickBot="1">
      <c r="A11" s="268"/>
      <c r="B11" s="85" t="s">
        <v>24</v>
      </c>
      <c r="C11" s="27">
        <v>1.1331</v>
      </c>
      <c r="D11" s="27">
        <v>1.1296999999999999</v>
      </c>
      <c r="E11" s="27">
        <v>1.1162000000000001</v>
      </c>
      <c r="F11" s="27">
        <v>1.131</v>
      </c>
      <c r="G11" s="27">
        <v>1.131</v>
      </c>
      <c r="H11" s="27">
        <v>1.1337999999999999</v>
      </c>
      <c r="I11" s="27">
        <v>2.3039999999999998</v>
      </c>
      <c r="J11" s="27">
        <v>1.1307</v>
      </c>
      <c r="K11" s="27">
        <v>1.1345000000000001</v>
      </c>
      <c r="L11" s="27">
        <v>2.3050999999999999</v>
      </c>
      <c r="M11" s="27">
        <v>1.1327</v>
      </c>
      <c r="N11" s="27">
        <v>2.3058999999999998</v>
      </c>
      <c r="O11" s="27">
        <v>2.3056000000000001</v>
      </c>
      <c r="P11" s="27">
        <v>1.1318999999999999</v>
      </c>
    </row>
    <row r="12" spans="1:16">
      <c r="A12" s="224" t="s">
        <v>27</v>
      </c>
      <c r="B12" s="80" t="s">
        <v>22</v>
      </c>
      <c r="C12" s="49">
        <f>1000*(C6-C3)/0.01</f>
        <v>419.99999999999812</v>
      </c>
      <c r="D12" s="49">
        <f t="shared" ref="D12:E12" si="3">1000*(D6-D3)/0.01</f>
        <v>499.99999999998931</v>
      </c>
      <c r="E12" s="49">
        <f t="shared" si="3"/>
        <v>659.99999999999386</v>
      </c>
      <c r="F12" s="49">
        <f t="shared" ref="F12:H14" si="4">1000*(F6-F3)/0.01</f>
        <v>700.00000000001171</v>
      </c>
      <c r="G12" s="49">
        <f t="shared" si="4"/>
        <v>700.00000000001171</v>
      </c>
      <c r="H12" s="49">
        <f t="shared" si="4"/>
        <v>990.00000000000193</v>
      </c>
      <c r="I12" s="28">
        <f t="shared" ref="I12:J14" si="5">1000*(I6-I3)/0.015</f>
        <v>779.99999999998818</v>
      </c>
      <c r="J12" s="28">
        <f t="shared" si="5"/>
        <v>613.33333333333985</v>
      </c>
      <c r="K12" s="28">
        <f>1000*(K6-K3)/0.01</f>
        <v>1110.0000000000109</v>
      </c>
      <c r="L12" s="28">
        <f>1000*(L6-L3)/0.015</f>
        <v>853.33333333332826</v>
      </c>
      <c r="M12" s="28">
        <f>1000*(M6-M3)/0.01</f>
        <v>1290.0000000000134</v>
      </c>
      <c r="N12" s="28">
        <f t="shared" ref="N12:O14" si="6">1000*(N6-N3)/0.015</f>
        <v>866.66666666666003</v>
      </c>
      <c r="O12" s="28">
        <f t="shared" si="6"/>
        <v>993.33333333332757</v>
      </c>
      <c r="P12" s="28">
        <f t="shared" ref="P12" si="7">1000*(P6-P3)/0.015</f>
        <v>1006.6666666666742</v>
      </c>
    </row>
    <row r="13" spans="1:16">
      <c r="A13" s="225"/>
      <c r="B13" s="83" t="s">
        <v>23</v>
      </c>
      <c r="C13" s="49">
        <f t="shared" ref="C13:E13" si="8">1000*(C7-C4)/0.01</f>
        <v>400.00000000000034</v>
      </c>
      <c r="D13" s="49">
        <f t="shared" si="8"/>
        <v>459.99999999999375</v>
      </c>
      <c r="E13" s="49">
        <f t="shared" si="8"/>
        <v>669.99999999999284</v>
      </c>
      <c r="F13" s="49">
        <f t="shared" si="4"/>
        <v>790.00000000000182</v>
      </c>
      <c r="G13" s="49">
        <f t="shared" si="4"/>
        <v>790.00000000000182</v>
      </c>
      <c r="H13" s="49">
        <f t="shared" si="4"/>
        <v>569.99999999998158</v>
      </c>
      <c r="I13" s="28">
        <f t="shared" si="5"/>
        <v>633.33333333330802</v>
      </c>
      <c r="J13" s="28">
        <f t="shared" si="5"/>
        <v>653.33333333333542</v>
      </c>
      <c r="K13" s="28">
        <f>1000*(K7-K4)/0.01</f>
        <v>1079.999999999992</v>
      </c>
      <c r="L13" s="28">
        <f>1000*(L7-L4)/0.015</f>
        <v>906.66666666668527</v>
      </c>
      <c r="M13" s="28">
        <f>1000*(M7-M4)/0.01</f>
        <v>1370.0000000000045</v>
      </c>
      <c r="N13" s="28">
        <f t="shared" si="6"/>
        <v>893.33333333335338</v>
      </c>
      <c r="O13" s="28">
        <f t="shared" si="6"/>
        <v>986.66666666667641</v>
      </c>
      <c r="P13" s="28">
        <f t="shared" ref="P13" si="9">1000*(P7-P4)/0.015</f>
        <v>1020.0000000000061</v>
      </c>
    </row>
    <row r="14" spans="1:16">
      <c r="A14" s="225"/>
      <c r="B14" s="26" t="s">
        <v>24</v>
      </c>
      <c r="C14" s="49">
        <f t="shared" ref="C14:E14" si="10">1000*(C8-C5)/0.01</f>
        <v>499.99999999998931</v>
      </c>
      <c r="D14" s="49">
        <f t="shared" si="10"/>
        <v>590.00000000000159</v>
      </c>
      <c r="E14" s="49">
        <f t="shared" si="10"/>
        <v>1429.999999999998</v>
      </c>
      <c r="F14" s="49">
        <f t="shared" si="4"/>
        <v>649.999999999995</v>
      </c>
      <c r="G14" s="49">
        <f t="shared" si="4"/>
        <v>649.999999999995</v>
      </c>
      <c r="H14" s="49">
        <f t="shared" si="4"/>
        <v>1050.0000000000175</v>
      </c>
      <c r="I14" s="28">
        <f t="shared" si="5"/>
        <v>666.66666666665253</v>
      </c>
      <c r="J14" s="28">
        <f t="shared" si="5"/>
        <v>613.33333333333985</v>
      </c>
      <c r="K14" s="28">
        <f>1000*(K8-K5)/0.01</f>
        <v>1019.9999999999986</v>
      </c>
      <c r="L14" s="28">
        <f>1000*(L8-L5)/0.015</f>
        <v>959.99999999998317</v>
      </c>
      <c r="M14" s="28">
        <f>1000*(M8-M5)/0.01</f>
        <v>1300.0000000000123</v>
      </c>
      <c r="N14" s="28">
        <f t="shared" si="6"/>
        <v>940.6666666666415</v>
      </c>
      <c r="O14" s="28">
        <f t="shared" si="6"/>
        <v>986.66666666664685</v>
      </c>
      <c r="P14" s="28">
        <f t="shared" ref="P14" si="11">1000*(P8-P5)/0.015</f>
        <v>933.33333333333417</v>
      </c>
    </row>
    <row r="15" spans="1:16">
      <c r="A15" s="225"/>
      <c r="B15" s="29" t="s">
        <v>28</v>
      </c>
      <c r="C15" s="50">
        <f t="shared" ref="C15:E15" si="12">AVERAGE(C12:C14)</f>
        <v>439.99999999999591</v>
      </c>
      <c r="D15" s="30">
        <f t="shared" si="12"/>
        <v>516.66666666666151</v>
      </c>
      <c r="E15" s="30">
        <f t="shared" si="12"/>
        <v>919.99999999999488</v>
      </c>
      <c r="F15" s="30">
        <f>AVERAGE(F12:F14)</f>
        <v>713.33333333333621</v>
      </c>
      <c r="G15" s="30">
        <f>AVERAGE(G12:G14)</f>
        <v>713.33333333333621</v>
      </c>
      <c r="H15" s="30">
        <f>AVERAGE(H12:H14)</f>
        <v>870.00000000000034</v>
      </c>
      <c r="I15" s="30">
        <f t="shared" ref="I15:J15" si="13">AVERAGE(I12:I14)</f>
        <v>693.3333333333162</v>
      </c>
      <c r="J15" s="30">
        <f t="shared" si="13"/>
        <v>626.66666666667163</v>
      </c>
      <c r="K15" s="30">
        <f t="shared" ref="K15:L15" si="14">AVERAGE(K12:K14)</f>
        <v>1070.0000000000005</v>
      </c>
      <c r="L15" s="30">
        <f t="shared" si="14"/>
        <v>906.66666666666561</v>
      </c>
      <c r="M15" s="30">
        <f>AVERAGE(M12:M14)</f>
        <v>1320.0000000000102</v>
      </c>
      <c r="N15" s="30">
        <f>AVERAGE(N12:N14)</f>
        <v>900.22222222221842</v>
      </c>
      <c r="O15" s="30">
        <f>AVERAGE(O12:O14)</f>
        <v>988.88888888888368</v>
      </c>
      <c r="P15" s="30">
        <f>AVERAGE(P12:P14)</f>
        <v>986.66666666667152</v>
      </c>
    </row>
    <row r="16" spans="1:16">
      <c r="A16" s="225"/>
      <c r="B16" s="83" t="s">
        <v>29</v>
      </c>
      <c r="C16" s="51">
        <f>STDEV(C12:C14)</f>
        <v>52.915026221285977</v>
      </c>
      <c r="D16" s="31">
        <f t="shared" ref="D16:E16" si="15">STDEV(D12:D13)</f>
        <v>28.284271247458765</v>
      </c>
      <c r="E16" s="31">
        <f t="shared" si="15"/>
        <v>7.0710678118647516</v>
      </c>
      <c r="F16" s="31">
        <f>STDEV(F12:F13)</f>
        <v>63.639610306782281</v>
      </c>
      <c r="G16" s="31">
        <f>STDEV(G12:G13)</f>
        <v>63.639610306782281</v>
      </c>
      <c r="H16" s="31">
        <f>STDEV(H12:H13)</f>
        <v>296.98484809836407</v>
      </c>
      <c r="I16" s="31">
        <f t="shared" ref="I16:J16" si="16">STDEV(I12:I13)</f>
        <v>103.70899457403682</v>
      </c>
      <c r="J16" s="31">
        <f t="shared" si="16"/>
        <v>28.284271247458765</v>
      </c>
      <c r="K16" s="31">
        <f t="shared" ref="K16:L16" si="17">STDEV(K12:K13)</f>
        <v>21.213203435609771</v>
      </c>
      <c r="L16" s="31">
        <f t="shared" si="17"/>
        <v>37.712361663299284</v>
      </c>
      <c r="M16" s="31">
        <f>STDEV(M12:M13)</f>
        <v>56.56854249491753</v>
      </c>
      <c r="N16" s="31">
        <f>STDEV(N12:N13)</f>
        <v>18.856180831660133</v>
      </c>
      <c r="O16" s="31">
        <f>STDEV(O12:O13)</f>
        <v>4.7140452078993569</v>
      </c>
      <c r="P16" s="31">
        <f>STDEV(P12:P13)</f>
        <v>9.4280904158196162</v>
      </c>
    </row>
    <row r="17" spans="1:16" ht="16" thickBot="1">
      <c r="A17" s="268"/>
      <c r="B17" s="85" t="s">
        <v>30</v>
      </c>
      <c r="C17" s="52">
        <f t="shared" ref="C17:E17" si="18">C16/C15</f>
        <v>0.12026142323019652</v>
      </c>
      <c r="D17" s="32">
        <f t="shared" si="18"/>
        <v>5.4743750801533639E-2</v>
      </c>
      <c r="E17" s="32">
        <f t="shared" si="18"/>
        <v>7.6859432737660773E-3</v>
      </c>
      <c r="F17" s="32">
        <f>F16/F15</f>
        <v>8.9214406972124335E-2</v>
      </c>
      <c r="G17" s="32">
        <f>G16/G15</f>
        <v>8.9214406972124335E-2</v>
      </c>
      <c r="H17" s="32">
        <f>H16/H15</f>
        <v>0.34136189436593556</v>
      </c>
      <c r="I17" s="32">
        <f t="shared" ref="I17:J17" si="19">I16/I15</f>
        <v>0.14958028063563372</v>
      </c>
      <c r="J17" s="32">
        <f t="shared" si="19"/>
        <v>4.5134475394880649E-2</v>
      </c>
      <c r="K17" s="32">
        <f t="shared" ref="K17:L17" si="20">K16/K15</f>
        <v>1.9825423771597909E-2</v>
      </c>
      <c r="L17" s="32">
        <f t="shared" si="20"/>
        <v>4.1594516540403671E-2</v>
      </c>
      <c r="M17" s="32">
        <f>M16/M15</f>
        <v>4.2854956435543254E-2</v>
      </c>
      <c r="N17" s="32">
        <f>N16/N15</f>
        <v>2.0946140148721541E-2</v>
      </c>
      <c r="O17" s="32">
        <f>O16/O15</f>
        <v>4.767012007988139E-3</v>
      </c>
      <c r="P17" s="32">
        <f>P16/P15</f>
        <v>9.5554970430603743E-3</v>
      </c>
    </row>
    <row r="18" spans="1:16">
      <c r="A18" s="224" t="s">
        <v>31</v>
      </c>
      <c r="B18" s="80" t="s">
        <v>22</v>
      </c>
      <c r="C18" s="49">
        <f>1000*(C6-C9)/0.01</f>
        <v>539.99999999998488</v>
      </c>
      <c r="D18" s="49">
        <f t="shared" ref="D18:E18" si="21">1000*(D6-D9)/0.01</f>
        <v>519.99999999998715</v>
      </c>
      <c r="E18" s="49">
        <f t="shared" si="21"/>
        <v>609.99999999999943</v>
      </c>
      <c r="F18" s="49">
        <f t="shared" ref="F18:H20" si="22">1000*(F6-F9)/0.01</f>
        <v>560.00000000000489</v>
      </c>
      <c r="G18" s="49">
        <f t="shared" si="22"/>
        <v>560.00000000000489</v>
      </c>
      <c r="H18" s="49">
        <f t="shared" si="22"/>
        <v>659.99999999999386</v>
      </c>
      <c r="I18" s="28">
        <f>1000*(I6-I9)/0.015</f>
        <v>593.33333333334201</v>
      </c>
      <c r="J18" s="28">
        <f>1000*(J6-J9)/0.015</f>
        <v>539.99999999999977</v>
      </c>
      <c r="K18" s="28">
        <f>1000*(K6-K9)/0.01</f>
        <v>640.0000000000183</v>
      </c>
      <c r="L18" s="28">
        <f>1000*(L6-L9)/0.015</f>
        <v>679.99999999998431</v>
      </c>
      <c r="M18" s="28">
        <f>1000*(M6-M9)/0.01</f>
        <v>1039.9999999999964</v>
      </c>
      <c r="N18" s="28">
        <f>1000*(N6-N9)/0.015</f>
        <v>800.0000000000008</v>
      </c>
      <c r="O18" s="28">
        <f>1000*(O6-O9)/0.015</f>
        <v>833.33333333331564</v>
      </c>
      <c r="P18" s="28">
        <f>1000*(P6-P9)/0.015</f>
        <v>900.00000000000455</v>
      </c>
    </row>
    <row r="19" spans="1:16">
      <c r="A19" s="225"/>
      <c r="B19" s="83" t="s">
        <v>23</v>
      </c>
      <c r="C19" s="49"/>
      <c r="D19" s="49">
        <f t="shared" ref="D19:E19" si="23">1000*(D7-D10)/0.01</f>
        <v>519.99999999998715</v>
      </c>
      <c r="E19" s="49">
        <f t="shared" si="23"/>
        <v>600.00000000000057</v>
      </c>
      <c r="F19" s="49">
        <f t="shared" si="22"/>
        <v>629.99999999999727</v>
      </c>
      <c r="G19" s="49">
        <f t="shared" si="22"/>
        <v>629.99999999999727</v>
      </c>
      <c r="H19" s="49">
        <f t="shared" si="22"/>
        <v>619.99999999999829</v>
      </c>
      <c r="I19" s="28">
        <f t="shared" ref="I19:J20" si="24">1000*(I7-I10)/0.015</f>
        <v>520.00000000000193</v>
      </c>
      <c r="J19" s="28">
        <f t="shared" si="24"/>
        <v>586.66666666667606</v>
      </c>
      <c r="K19" s="28">
        <f>1000*(K7-K10)/0.01</f>
        <v>570.00000000000387</v>
      </c>
      <c r="L19" s="28">
        <f>1000*(L7-L10)/0.015</f>
        <v>766.66666666668584</v>
      </c>
      <c r="M19" s="28">
        <f>1000*(M7-M10)/0.01</f>
        <v>1100.0000000000121</v>
      </c>
      <c r="N19" s="28">
        <f t="shared" ref="N19:O19" si="25">1000*(N7-N10)/0.015</f>
        <v>806.66666666668152</v>
      </c>
      <c r="O19" s="28">
        <f t="shared" si="25"/>
        <v>960.00000000001273</v>
      </c>
      <c r="P19" s="28">
        <f t="shared" ref="P19" si="26">1000*(P7-P10)/0.015</f>
        <v>866.66666666667481</v>
      </c>
    </row>
    <row r="20" spans="1:16">
      <c r="A20" s="225"/>
      <c r="B20" s="26" t="s">
        <v>24</v>
      </c>
      <c r="C20" s="49">
        <f t="shared" ref="C20:E20" si="27">1000*(C8-C11)/0.01</f>
        <v>600.00000000000057</v>
      </c>
      <c r="D20" s="49">
        <f t="shared" si="27"/>
        <v>570.00000000000387</v>
      </c>
      <c r="E20" s="49">
        <f t="shared" si="27"/>
        <v>1229.9999999999977</v>
      </c>
      <c r="F20" s="49">
        <f t="shared" si="22"/>
        <v>449.99999999999483</v>
      </c>
      <c r="G20" s="49">
        <f t="shared" si="22"/>
        <v>449.99999999999483</v>
      </c>
      <c r="H20" s="49">
        <f t="shared" si="22"/>
        <v>670.00000000001501</v>
      </c>
      <c r="I20" s="28">
        <f t="shared" si="24"/>
        <v>566.66666666667834</v>
      </c>
      <c r="J20" s="28">
        <f t="shared" si="24"/>
        <v>553.33333333333167</v>
      </c>
      <c r="K20" s="28">
        <f>1000*(K8-K11)/0.01</f>
        <v>549.99999999998386</v>
      </c>
      <c r="L20" s="28">
        <f>1000*(L8-L11)/0.015</f>
        <v>866.66666666666003</v>
      </c>
      <c r="M20" s="28">
        <f>1000*(M8-M11)/0.01</f>
        <v>1019.9999999999986</v>
      </c>
      <c r="N20" s="28">
        <f t="shared" ref="N20:O20" si="28">1000*(N8-N11)/0.015</f>
        <v>867.3333333333311</v>
      </c>
      <c r="O20" s="28">
        <f t="shared" si="28"/>
        <v>933.33333333331939</v>
      </c>
      <c r="P20" s="28">
        <f t="shared" ref="P20" si="29">1000*(P8-P11)/0.015</f>
        <v>826.66666666667925</v>
      </c>
    </row>
    <row r="21" spans="1:16">
      <c r="A21" s="225"/>
      <c r="B21" s="29" t="s">
        <v>28</v>
      </c>
      <c r="C21" s="50">
        <f>AVERAGE(C18,C20)</f>
        <v>569.99999999999272</v>
      </c>
      <c r="D21" s="30">
        <f t="shared" ref="D21:E21" si="30">AVERAGE(D18:D20)</f>
        <v>536.66666666665935</v>
      </c>
      <c r="E21" s="30">
        <f t="shared" si="30"/>
        <v>813.33333333333258</v>
      </c>
      <c r="F21" s="30">
        <f>AVERAGE(F18:F20)</f>
        <v>546.66666666666572</v>
      </c>
      <c r="G21" s="30">
        <f>AVERAGE(G18:G20)</f>
        <v>546.66666666666572</v>
      </c>
      <c r="H21" s="30">
        <f>AVERAGE(H18:H20)</f>
        <v>650.00000000000239</v>
      </c>
      <c r="I21" s="30">
        <f t="shared" ref="I21:J21" si="31">AVERAGE(I18:I20)</f>
        <v>560.00000000000739</v>
      </c>
      <c r="J21" s="30">
        <f t="shared" si="31"/>
        <v>560.0000000000025</v>
      </c>
      <c r="K21" s="30">
        <f t="shared" ref="K21:L21" si="32">AVERAGE(K18:K20)</f>
        <v>586.66666666666868</v>
      </c>
      <c r="L21" s="30">
        <f t="shared" si="32"/>
        <v>771.11111111111006</v>
      </c>
      <c r="M21" s="30">
        <f>AVERAGE(M18:M20)</f>
        <v>1053.3333333333355</v>
      </c>
      <c r="N21" s="30">
        <f>AVERAGE(N18:N20)</f>
        <v>824.66666666667118</v>
      </c>
      <c r="O21" s="30">
        <f>AVERAGE(O18:O20)</f>
        <v>908.88888888888266</v>
      </c>
      <c r="P21" s="30">
        <f>AVERAGE(P18:P20)</f>
        <v>864.44444444445287</v>
      </c>
    </row>
    <row r="22" spans="1:16">
      <c r="A22" s="225"/>
      <c r="B22" s="83" t="s">
        <v>29</v>
      </c>
      <c r="C22" s="51" t="e">
        <f t="shared" ref="C22:E22" si="33">STDEV(C18:C19)</f>
        <v>#DIV/0!</v>
      </c>
      <c r="D22" s="31">
        <f t="shared" si="33"/>
        <v>0</v>
      </c>
      <c r="E22" s="31">
        <f t="shared" si="33"/>
        <v>7.0710678118646717</v>
      </c>
      <c r="F22" s="31">
        <f>STDEV(F18:F19)</f>
        <v>49.497474683052943</v>
      </c>
      <c r="G22" s="31">
        <f>STDEV(G18:G19)</f>
        <v>49.497474683052943</v>
      </c>
      <c r="H22" s="31">
        <f t="shared" ref="H22" si="34">STDEV(H18:H19)</f>
        <v>28.284271247458765</v>
      </c>
      <c r="I22" s="31">
        <f t="shared" ref="I22:J22" si="35">STDEV(I18:I19)</f>
        <v>51.854497287018255</v>
      </c>
      <c r="J22" s="31">
        <f t="shared" si="35"/>
        <v>32.998316455379026</v>
      </c>
      <c r="K22" s="31">
        <f t="shared" ref="K22:L22" si="36">STDEV(K18:K19)</f>
        <v>49.497474683068532</v>
      </c>
      <c r="L22" s="31">
        <f t="shared" si="36"/>
        <v>61.28258770285877</v>
      </c>
      <c r="M22" s="31">
        <f>STDEV(M18:M19)</f>
        <v>42.426406871203945</v>
      </c>
      <c r="N22" s="31">
        <f>STDEV(N18:N19)</f>
        <v>4.7140452079202584</v>
      </c>
      <c r="O22" s="31">
        <f>STDEV(O18:O19)</f>
        <v>89.566858950317538</v>
      </c>
      <c r="P22" s="31">
        <f>STDEV(P18:P19)</f>
        <v>23.570226039549041</v>
      </c>
    </row>
    <row r="23" spans="1:16" ht="16" thickBot="1">
      <c r="A23" s="268"/>
      <c r="B23" s="85" t="s">
        <v>30</v>
      </c>
      <c r="C23" s="52" t="e">
        <f t="shared" ref="C23:E23" si="37">C22/C21</f>
        <v>#DIV/0!</v>
      </c>
      <c r="D23" s="32">
        <f t="shared" si="37"/>
        <v>0</v>
      </c>
      <c r="E23" s="32">
        <f t="shared" si="37"/>
        <v>8.6939358342598503E-3</v>
      </c>
      <c r="F23" s="32">
        <f>F22/F21</f>
        <v>9.0544161005584808E-2</v>
      </c>
      <c r="G23" s="32">
        <f>G22/G21</f>
        <v>9.0544161005584808E-2</v>
      </c>
      <c r="H23" s="32">
        <f>H22/H21</f>
        <v>4.351426345762871E-2</v>
      </c>
      <c r="I23" s="32">
        <f t="shared" ref="I23:J23" si="38">I22/I21</f>
        <v>9.2597316583959949E-2</v>
      </c>
      <c r="J23" s="32">
        <f t="shared" si="38"/>
        <v>5.8925565098890853E-2</v>
      </c>
      <c r="K23" s="32">
        <f t="shared" ref="K23:L23" si="39">K22/K21</f>
        <v>8.4370695482502894E-2</v>
      </c>
      <c r="L23" s="32">
        <f t="shared" si="39"/>
        <v>7.9473096444629632E-2</v>
      </c>
      <c r="M23" s="32">
        <f>M22/M21</f>
        <v>4.0278234371396063E-2</v>
      </c>
      <c r="N23" s="32">
        <f>N22/N21</f>
        <v>5.7163038091191179E-3</v>
      </c>
      <c r="O23" s="32">
        <f>O22/O21</f>
        <v>9.8545443832868382E-2</v>
      </c>
      <c r="P23" s="32">
        <f>P22/P21</f>
        <v>2.7266328323385516E-2</v>
      </c>
    </row>
    <row r="24" spans="1:16" ht="16" thickBot="1">
      <c r="A24" s="269" t="s">
        <v>32</v>
      </c>
      <c r="B24" s="270"/>
      <c r="C24" s="64">
        <f t="shared" ref="C24:E24" si="40">C21/C15</f>
        <v>1.295454545454541</v>
      </c>
      <c r="D24" s="65">
        <f t="shared" si="40"/>
        <v>1.0387096774193509</v>
      </c>
      <c r="E24" s="65">
        <f t="shared" si="40"/>
        <v>0.88405797101449679</v>
      </c>
      <c r="F24" s="65">
        <f>F21/F15</f>
        <v>0.76635514018691142</v>
      </c>
      <c r="G24" s="65">
        <f>G21/G15</f>
        <v>0.76635514018691142</v>
      </c>
      <c r="H24" s="65">
        <f t="shared" ref="H24" si="41">H21/H15</f>
        <v>0.74712643678161161</v>
      </c>
      <c r="I24" s="65">
        <f t="shared" ref="I24:J24" si="42">I21/I15</f>
        <v>0.80769230769233835</v>
      </c>
      <c r="J24" s="66">
        <f t="shared" si="42"/>
        <v>0.8936170212765927</v>
      </c>
      <c r="K24" s="66">
        <f t="shared" ref="K24:L24" si="43">K21/K15</f>
        <v>0.54828660436137233</v>
      </c>
      <c r="L24" s="66">
        <f t="shared" si="43"/>
        <v>0.85049019607843124</v>
      </c>
      <c r="M24" s="66">
        <f>M21/M15</f>
        <v>0.79797979797979346</v>
      </c>
      <c r="N24" s="66">
        <f>N21/N15</f>
        <v>0.91607010614663931</v>
      </c>
      <c r="O24" s="66">
        <f>O21/O15</f>
        <v>0.91910112359550411</v>
      </c>
      <c r="P24" s="66">
        <f>P21/P15</f>
        <v>0.87612612612613039</v>
      </c>
    </row>
    <row r="25" spans="1:16">
      <c r="B25" s="10"/>
      <c r="C25" s="63"/>
    </row>
    <row r="26" spans="1:16">
      <c r="B26" s="10"/>
      <c r="C26" s="63"/>
    </row>
    <row r="27" spans="1:16" ht="16" thickBot="1">
      <c r="B27" s="10"/>
      <c r="C27" s="63"/>
    </row>
    <row r="28" spans="1:16">
      <c r="B28" s="124" t="s">
        <v>96</v>
      </c>
      <c r="C28" s="131">
        <f>HLOOKUP(C1,TP!E1:W18,17,FALSE)</f>
        <v>119.28530092592594</v>
      </c>
      <c r="D28" s="131">
        <f>HLOOKUP(D1,TP!F1:X18,17,FALSE)</f>
        <v>135.12731481481481</v>
      </c>
      <c r="E28" s="131">
        <f>HLOOKUP(E1,TP!G1:Y18,17,FALSE)</f>
        <v>108.36226851851852</v>
      </c>
      <c r="F28" s="131">
        <f>HLOOKUP(F1,TP!H1:Z18,17,FALSE)</f>
        <v>104.74537037037038</v>
      </c>
      <c r="G28" s="131">
        <f>HLOOKUP(G1,TP!I1:AA18,17,FALSE)</f>
        <v>117.7662037037037</v>
      </c>
      <c r="H28" s="131">
        <f>HLOOKUP(H1,TP!J1:AB18,17,FALSE)</f>
        <v>130.06365740740742</v>
      </c>
      <c r="I28" s="131">
        <f>HLOOKUP(I1,TP!K1:AC18,17,FALSE)</f>
        <v>111.97916666666667</v>
      </c>
      <c r="J28" s="131">
        <f>HLOOKUP(J1,TP!L1:AD18,17,FALSE)</f>
        <v>118.12789351851853</v>
      </c>
      <c r="K28" s="131">
        <v>138.02083333333334</v>
      </c>
      <c r="L28" s="131">
        <f>HLOOKUP(L1,TP!N1:AF18,17,FALSE)</f>
        <v>123.55324074074076</v>
      </c>
      <c r="M28" s="131">
        <f>HLOOKUP(M1,TP!O1:AG18,17,FALSE)</f>
        <v>100.04340277777779</v>
      </c>
      <c r="N28" s="131">
        <f>HLOOKUP(N1,TP!P1:AH18,17,FALSE)</f>
        <v>152.48842592592595</v>
      </c>
      <c r="O28" s="131">
        <f>HLOOKUP(O1,TP!Q1:AI18,17,FALSE)</f>
        <v>135.12731481481481</v>
      </c>
      <c r="P28" s="132">
        <f>HLOOKUP(P1,TP!R1:AJ18,17,FALSE)</f>
        <v>122.82986111111113</v>
      </c>
    </row>
    <row r="29" spans="1:16">
      <c r="B29" s="125" t="s">
        <v>206</v>
      </c>
      <c r="C29" s="122">
        <f>HLOOKUP(C1,Summary!B1:AT20,20,FALSE)</f>
        <v>1</v>
      </c>
      <c r="D29" s="122">
        <f>HLOOKUP(D1,Summary!C1:AU20,20,FALSE)</f>
        <v>1</v>
      </c>
      <c r="E29" s="122">
        <f>HLOOKUP(E1,Summary!D1:AV20,20,FALSE)</f>
        <v>1</v>
      </c>
      <c r="F29" s="122">
        <f>HLOOKUP(F1,Summary!E1:AW20,20,FALSE)</f>
        <v>1</v>
      </c>
      <c r="G29" s="122">
        <f>HLOOKUP(G1,Summary!F1:AX20,20,FALSE)</f>
        <v>1</v>
      </c>
      <c r="H29" s="122">
        <f>HLOOKUP(H1,Summary!G1:AY20,20,FALSE)</f>
        <v>2</v>
      </c>
      <c r="I29" s="122">
        <f>HLOOKUP(I1,Summary!H1:AZ20,20,FALSE)</f>
        <v>2</v>
      </c>
      <c r="J29" s="122">
        <f>HLOOKUP(J1,Summary!I1:BA20,20,FALSE)</f>
        <v>2</v>
      </c>
      <c r="K29" s="122">
        <f>HLOOKUP(K1,Summary!J1:BB20,20,FALSE)</f>
        <v>2</v>
      </c>
      <c r="L29" s="122">
        <f>HLOOKUP(L1,Summary!K1:BC20,20,FALSE)</f>
        <v>2</v>
      </c>
      <c r="M29" s="122">
        <f>HLOOKUP(M1,Summary!L1:BD20,20,FALSE)</f>
        <v>3</v>
      </c>
      <c r="N29" s="122">
        <f>HLOOKUP(N1,Summary!M1:BE20,20,FALSE)</f>
        <v>3</v>
      </c>
      <c r="O29" s="122">
        <v>3</v>
      </c>
      <c r="P29" s="133">
        <f>HLOOKUP(P1,Summary!O1:BG20,20,FALSE)</f>
        <v>3</v>
      </c>
    </row>
    <row r="30" spans="1:16" ht="16" thickBot="1">
      <c r="B30" s="126" t="s">
        <v>207</v>
      </c>
      <c r="C30" s="134">
        <f t="shared" ref="C30:P30" si="44">C28/C15</f>
        <v>0.27110295664983419</v>
      </c>
      <c r="D30" s="134">
        <f t="shared" si="44"/>
        <v>0.26153673835125707</v>
      </c>
      <c r="E30" s="134">
        <f t="shared" si="44"/>
        <v>0.11778507447665122</v>
      </c>
      <c r="F30" s="134">
        <f t="shared" si="44"/>
        <v>0.14683930425752797</v>
      </c>
      <c r="G30" s="134">
        <f t="shared" si="44"/>
        <v>0.16509280893042508</v>
      </c>
      <c r="H30" s="134">
        <f t="shared" si="44"/>
        <v>0.14949845679012341</v>
      </c>
      <c r="I30" s="134">
        <f t="shared" si="44"/>
        <v>0.16150841346154246</v>
      </c>
      <c r="J30" s="134">
        <f t="shared" si="44"/>
        <v>0.18850195774231532</v>
      </c>
      <c r="K30" s="134">
        <f t="shared" si="44"/>
        <v>0.1289914330218068</v>
      </c>
      <c r="L30" s="134">
        <f t="shared" si="44"/>
        <v>0.13627195669934658</v>
      </c>
      <c r="M30" s="134">
        <f t="shared" si="44"/>
        <v>7.579045664983107E-2</v>
      </c>
      <c r="N30" s="134">
        <f t="shared" si="44"/>
        <v>0.16938975973010853</v>
      </c>
      <c r="O30" s="134">
        <f t="shared" si="44"/>
        <v>0.13664559925093706</v>
      </c>
      <c r="P30" s="135">
        <f t="shared" si="44"/>
        <v>0.1244897240990985</v>
      </c>
    </row>
    <row r="32" spans="1:16">
      <c r="B32" s="10"/>
      <c r="C32" s="63"/>
    </row>
    <row r="33" spans="2:10" ht="16" thickBot="1">
      <c r="B33" s="10"/>
      <c r="C33" s="9"/>
    </row>
    <row r="34" spans="2:10" ht="16">
      <c r="B34" s="137"/>
      <c r="C34" s="136" t="s">
        <v>69</v>
      </c>
      <c r="D34" s="138" t="s">
        <v>71</v>
      </c>
      <c r="E34" s="138" t="s">
        <v>72</v>
      </c>
      <c r="F34" s="138" t="s">
        <v>190</v>
      </c>
      <c r="G34" s="136" t="s">
        <v>69</v>
      </c>
      <c r="H34" s="138" t="s">
        <v>71</v>
      </c>
      <c r="I34" s="138" t="s">
        <v>72</v>
      </c>
      <c r="J34" s="139" t="s">
        <v>95</v>
      </c>
    </row>
    <row r="35" spans="2:10" ht="16">
      <c r="B35" s="140" t="s">
        <v>100</v>
      </c>
      <c r="C35" s="141">
        <f>AVERAGE(C30:G30)</f>
        <v>0.19247137653313912</v>
      </c>
      <c r="D35" s="141">
        <f>AVERAGE(H30:M30)</f>
        <v>0.14009377906082759</v>
      </c>
      <c r="E35" s="141">
        <f>AVERAGE(N30:P30)</f>
        <v>0.14350836102671471</v>
      </c>
      <c r="F35" s="141">
        <f>AVERAGE(C30:P30)</f>
        <v>0.15953176000791466</v>
      </c>
      <c r="G35" s="142">
        <f>STDEV(C30:G30)</f>
        <v>6.9575256545936895E-2</v>
      </c>
      <c r="H35" s="142">
        <f>STDEV(H30:M30)</f>
        <v>3.785015714575702E-2</v>
      </c>
      <c r="I35" s="142">
        <f>STDEV(N30:P30)</f>
        <v>2.3223402513623804E-2</v>
      </c>
      <c r="J35" s="143">
        <f>STDEV(C30:P30)</f>
        <v>5.2672456946985143E-2</v>
      </c>
    </row>
    <row r="36" spans="2:10" ht="16">
      <c r="B36" s="140" t="s">
        <v>27</v>
      </c>
      <c r="C36" s="141">
        <f>AVERAGE(C15:G15)</f>
        <v>660.66666666666492</v>
      </c>
      <c r="D36" s="141">
        <f>AVERAGE(H15:M15)</f>
        <v>914.444444444444</v>
      </c>
      <c r="E36" s="141">
        <f>AVERAGE(N15:P15)</f>
        <v>958.59259259259125</v>
      </c>
      <c r="F36" s="141">
        <f>AVERAGE(C15:P15)</f>
        <v>833.26984126984019</v>
      </c>
      <c r="G36" s="142">
        <f>STDEV(C15:G15)</f>
        <v>188.56770078085509</v>
      </c>
      <c r="H36" s="142">
        <f>STDEV(H15:M15)</f>
        <v>253.93495813488437</v>
      </c>
      <c r="I36" s="142">
        <f>STDEV(N15:P15)</f>
        <v>50.562433394587465</v>
      </c>
      <c r="J36" s="143">
        <f>STDEV(C15:P15)</f>
        <v>232.93637260710284</v>
      </c>
    </row>
    <row r="37" spans="2:10" ht="17" thickBot="1">
      <c r="B37" s="144" t="s">
        <v>96</v>
      </c>
      <c r="C37" s="145">
        <v>114.40248842592592</v>
      </c>
      <c r="D37" s="145">
        <v>120.29803240740743</v>
      </c>
      <c r="E37" s="145">
        <v>135.66984953703704</v>
      </c>
      <c r="F37" s="145">
        <v>121.93015769675925</v>
      </c>
      <c r="G37" s="145">
        <v>12.414657136422761</v>
      </c>
      <c r="H37" s="145">
        <v>13.447858840997863</v>
      </c>
      <c r="I37" s="145">
        <v>12.380503763644198</v>
      </c>
      <c r="J37" s="146">
        <v>14.710014886842515</v>
      </c>
    </row>
    <row r="40" spans="2:10" ht="16" thickBot="1"/>
    <row r="41" spans="2:10">
      <c r="B41" s="106" t="s">
        <v>101</v>
      </c>
      <c r="C41" s="147" t="s">
        <v>97</v>
      </c>
      <c r="D41" s="147" t="s">
        <v>98</v>
      </c>
      <c r="E41" s="148" t="s">
        <v>99</v>
      </c>
    </row>
    <row r="42" spans="2:10">
      <c r="B42" s="110" t="s">
        <v>100</v>
      </c>
      <c r="C42" s="127">
        <f>TTEST(C30:G30,H30:M30,1,3)</f>
        <v>9.1477382341951186E-2</v>
      </c>
      <c r="D42" s="127">
        <f>TTEST(C30:G30,N30:P30,1,3)</f>
        <v>0.10261690288600733</v>
      </c>
      <c r="E42" s="128">
        <f>TTEST(H30:M30,N30:P30,1,3)</f>
        <v>0.43631520401500468</v>
      </c>
    </row>
    <row r="43" spans="2:10">
      <c r="B43" s="110" t="s">
        <v>27</v>
      </c>
      <c r="C43" s="127">
        <f>TTEST(C15:G15,H15:M15,1,3)</f>
        <v>4.5156214774502657E-2</v>
      </c>
      <c r="D43" s="127">
        <f>TTEST(C15:G15,N15:P15,1,3)</f>
        <v>1.0692376722639067E-2</v>
      </c>
      <c r="E43" s="128">
        <f>TTEST(H15:M15,N15:P15,1,3)</f>
        <v>0.34836945101027539</v>
      </c>
    </row>
    <row r="44" spans="2:10" ht="16" thickBot="1">
      <c r="B44" s="107" t="s">
        <v>96</v>
      </c>
      <c r="C44" s="149">
        <v>0.22425344575832629</v>
      </c>
      <c r="D44" s="149">
        <v>1.7201367361866116E-2</v>
      </c>
      <c r="E44" s="150">
        <v>5.2824040667219976E-2</v>
      </c>
    </row>
  </sheetData>
  <mergeCells count="8">
    <mergeCell ref="A18:A23"/>
    <mergeCell ref="A24:B24"/>
    <mergeCell ref="A1:B1"/>
    <mergeCell ref="A2:B2"/>
    <mergeCell ref="A3:A5"/>
    <mergeCell ref="A6:A8"/>
    <mergeCell ref="A9:A11"/>
    <mergeCell ref="A12:A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workbookViewId="0">
      <pane xSplit="2" topLeftCell="G1" activePane="topRight" state="frozen"/>
      <selection pane="topRight" activeCell="D34" sqref="D34"/>
    </sheetView>
  </sheetViews>
  <sheetFormatPr baseColWidth="10" defaultColWidth="11" defaultRowHeight="15" x14ac:dyDescent="0"/>
  <cols>
    <col min="1" max="1" width="11" customWidth="1"/>
    <col min="2" max="2" width="11.83203125" bestFit="1" customWidth="1"/>
    <col min="3" max="3" width="11.83203125" customWidth="1"/>
    <col min="50" max="56" width="11" style="152"/>
  </cols>
  <sheetData>
    <row r="1" spans="1:56">
      <c r="A1" s="74"/>
      <c r="B1" s="75" t="s">
        <v>1</v>
      </c>
      <c r="C1" s="90">
        <v>42155</v>
      </c>
      <c r="D1" s="16">
        <v>42156</v>
      </c>
      <c r="E1" s="16">
        <v>42157</v>
      </c>
      <c r="F1" s="16">
        <v>42158</v>
      </c>
      <c r="G1" s="16">
        <v>42159</v>
      </c>
      <c r="H1" s="16">
        <v>42160</v>
      </c>
      <c r="I1" s="16">
        <v>42161</v>
      </c>
      <c r="J1" s="16">
        <v>42162</v>
      </c>
      <c r="K1" s="16">
        <v>42163</v>
      </c>
      <c r="L1" s="16">
        <v>42164</v>
      </c>
      <c r="M1" s="16">
        <v>42165</v>
      </c>
      <c r="N1" s="16">
        <v>42166</v>
      </c>
      <c r="O1" s="16">
        <v>42167</v>
      </c>
      <c r="P1" s="16">
        <v>42168</v>
      </c>
      <c r="Q1" s="16">
        <v>42170</v>
      </c>
      <c r="R1" s="16">
        <v>42171</v>
      </c>
      <c r="S1" s="16">
        <v>42172</v>
      </c>
      <c r="T1" s="16">
        <v>42173</v>
      </c>
      <c r="U1" s="16">
        <v>42174</v>
      </c>
      <c r="V1" s="16">
        <v>42177</v>
      </c>
      <c r="W1" s="16">
        <v>42178</v>
      </c>
      <c r="X1" s="16">
        <v>42179</v>
      </c>
      <c r="Y1" s="16">
        <v>42180</v>
      </c>
      <c r="Z1" s="16">
        <v>42181</v>
      </c>
      <c r="AA1" s="16">
        <v>42183</v>
      </c>
      <c r="AB1" s="16">
        <v>42185</v>
      </c>
      <c r="AC1" s="16">
        <v>42186</v>
      </c>
      <c r="AD1" s="16">
        <v>42187</v>
      </c>
      <c r="AE1" s="16">
        <v>42189</v>
      </c>
      <c r="AF1" s="16">
        <v>42191</v>
      </c>
      <c r="AG1" s="16">
        <v>42194</v>
      </c>
      <c r="AH1" s="16">
        <v>42195</v>
      </c>
      <c r="AI1" s="16">
        <v>42197</v>
      </c>
      <c r="AJ1" s="16">
        <v>42198</v>
      </c>
      <c r="AK1" s="38">
        <v>42204</v>
      </c>
      <c r="AL1" s="38">
        <v>42206</v>
      </c>
      <c r="AM1" s="38">
        <v>42207</v>
      </c>
      <c r="AN1" s="38">
        <v>42208</v>
      </c>
      <c r="AO1" s="38">
        <v>42209</v>
      </c>
      <c r="AP1" s="38">
        <v>42210</v>
      </c>
      <c r="AQ1" s="38">
        <v>42213</v>
      </c>
      <c r="AR1" s="38">
        <v>42214</v>
      </c>
      <c r="AS1" s="38">
        <v>42215</v>
      </c>
      <c r="AT1" s="38">
        <v>42219</v>
      </c>
      <c r="AU1" s="38">
        <v>42220</v>
      </c>
      <c r="AV1" s="38">
        <v>42221</v>
      </c>
      <c r="AW1" s="38">
        <v>42222</v>
      </c>
      <c r="AX1" s="151"/>
      <c r="AY1" s="151"/>
      <c r="AZ1" s="151"/>
      <c r="BA1" s="151"/>
      <c r="BB1" s="151"/>
      <c r="BC1" s="151"/>
      <c r="BD1" s="151"/>
    </row>
    <row r="2" spans="1:56">
      <c r="A2" s="276" t="s">
        <v>33</v>
      </c>
      <c r="B2" s="76" t="s">
        <v>34</v>
      </c>
      <c r="C2" s="53">
        <v>0.27500000000000002</v>
      </c>
      <c r="D2">
        <v>0.46100000000000002</v>
      </c>
      <c r="E2">
        <v>0.71</v>
      </c>
      <c r="F2">
        <v>0.38</v>
      </c>
      <c r="H2">
        <v>0.42299999999999999</v>
      </c>
      <c r="J2">
        <v>0.29099999999999998</v>
      </c>
      <c r="K2">
        <v>0.34200000000000003</v>
      </c>
      <c r="L2">
        <v>0.35699999999999998</v>
      </c>
      <c r="M2">
        <v>0.32900000000000001</v>
      </c>
      <c r="N2">
        <v>0.41299999999999998</v>
      </c>
      <c r="O2">
        <v>0.38600000000000001</v>
      </c>
      <c r="P2">
        <v>0.33</v>
      </c>
      <c r="Q2">
        <v>0.49299999999999999</v>
      </c>
      <c r="R2">
        <v>0.372</v>
      </c>
      <c r="S2">
        <v>0.48</v>
      </c>
      <c r="T2">
        <v>0.41399999999999998</v>
      </c>
      <c r="U2">
        <v>2.9000000000000001E-2</v>
      </c>
      <c r="V2">
        <v>0.42199999999999999</v>
      </c>
      <c r="W2">
        <v>0.61499999999999999</v>
      </c>
      <c r="X2">
        <v>0.51900000000000002</v>
      </c>
      <c r="Y2">
        <v>0.439</v>
      </c>
      <c r="Z2">
        <v>0.56000000000000005</v>
      </c>
      <c r="AA2" s="91">
        <v>0.68</v>
      </c>
      <c r="AB2">
        <v>0.50600000000000001</v>
      </c>
      <c r="AC2">
        <v>0.53200000000000003</v>
      </c>
      <c r="AD2">
        <v>0.41099999999999998</v>
      </c>
      <c r="AE2">
        <v>0.44700000000000001</v>
      </c>
      <c r="AF2">
        <v>0.43</v>
      </c>
      <c r="AG2">
        <v>0.33100000000000002</v>
      </c>
      <c r="AH2">
        <v>0.38100000000000001</v>
      </c>
      <c r="AI2">
        <v>0.47399999999999998</v>
      </c>
      <c r="AJ2">
        <v>0.46200000000000002</v>
      </c>
      <c r="AK2">
        <v>0.60799999999999998</v>
      </c>
      <c r="AL2" s="1">
        <v>0.39900000000000002</v>
      </c>
      <c r="AM2">
        <v>0.55800000000000005</v>
      </c>
      <c r="AN2">
        <v>0.47699999999999998</v>
      </c>
      <c r="AO2">
        <v>0.47699999999999998</v>
      </c>
      <c r="AP2">
        <v>0.47699999999999998</v>
      </c>
      <c r="AQ2">
        <v>0.55000000000000004</v>
      </c>
      <c r="AR2">
        <v>0.39300000000000002</v>
      </c>
      <c r="AS2">
        <v>0.56000000000000005</v>
      </c>
      <c r="AT2">
        <v>0.65500000000000003</v>
      </c>
      <c r="AU2">
        <v>0.54800000000000004</v>
      </c>
      <c r="AV2">
        <v>0.36799999999999999</v>
      </c>
      <c r="AW2">
        <v>0.497</v>
      </c>
    </row>
    <row r="3" spans="1:56">
      <c r="A3" s="276"/>
      <c r="B3" s="77" t="s">
        <v>35</v>
      </c>
      <c r="C3" s="9">
        <f>C2*$R$23+$R$24</f>
        <v>2.5499272881182744</v>
      </c>
      <c r="D3" s="9">
        <f>D2*$R$23+$R$24</f>
        <v>4.2820284720819064</v>
      </c>
      <c r="E3" s="9">
        <f>E2*$R$23+$R$24</f>
        <v>6.6008090893235432</v>
      </c>
      <c r="F3" s="9">
        <f>F2*$R$23+$R$24</f>
        <v>3.5277263435816155</v>
      </c>
      <c r="G3" s="9"/>
      <c r="H3" s="9">
        <f>H2*$R$23+$R$24</f>
        <v>3.9281583377237452</v>
      </c>
      <c r="I3" s="9"/>
      <c r="J3" s="9">
        <f t="shared" ref="J3:AQ3" si="0">J2*$R$23+$R$24</f>
        <v>2.6989252394269738</v>
      </c>
      <c r="K3" s="9">
        <f t="shared" si="0"/>
        <v>3.1738562092234539</v>
      </c>
      <c r="L3" s="9">
        <f t="shared" si="0"/>
        <v>3.3135417885753595</v>
      </c>
      <c r="M3" s="9">
        <f t="shared" si="0"/>
        <v>3.0527953737851354</v>
      </c>
      <c r="N3" s="9">
        <f t="shared" si="0"/>
        <v>3.8350346181558082</v>
      </c>
      <c r="O3" s="9">
        <f t="shared" si="0"/>
        <v>3.5836005753223779</v>
      </c>
      <c r="P3" s="9">
        <f t="shared" si="0"/>
        <v>3.0621077457419292</v>
      </c>
      <c r="Q3" s="9">
        <f t="shared" si="0"/>
        <v>4.5800243746993061</v>
      </c>
      <c r="R3" s="9">
        <f t="shared" si="0"/>
        <v>3.4532273679272656</v>
      </c>
      <c r="S3" s="9">
        <f t="shared" si="0"/>
        <v>4.4589635392609868</v>
      </c>
      <c r="T3" s="9">
        <f t="shared" si="0"/>
        <v>3.8443469901126019</v>
      </c>
      <c r="U3" s="9"/>
      <c r="V3" s="9">
        <f t="shared" si="0"/>
        <v>3.9188459657669519</v>
      </c>
      <c r="W3" s="9">
        <f t="shared" si="0"/>
        <v>5.7161337534281396</v>
      </c>
      <c r="X3" s="9">
        <f t="shared" si="0"/>
        <v>4.8221460455759431</v>
      </c>
      <c r="Y3" s="9">
        <f t="shared" si="0"/>
        <v>4.0771562890324446</v>
      </c>
      <c r="Z3" s="9">
        <f t="shared" si="0"/>
        <v>5.2039532958044861</v>
      </c>
      <c r="AA3" s="9">
        <f t="shared" ref="AA3" si="1">AA2*$R$23+$R$24</f>
        <v>6.3214379306197328</v>
      </c>
      <c r="AB3" s="9">
        <f t="shared" si="0"/>
        <v>4.7010852101376246</v>
      </c>
      <c r="AC3" s="9">
        <f t="shared" si="0"/>
        <v>4.9432068810142615</v>
      </c>
      <c r="AD3" s="9">
        <f t="shared" si="0"/>
        <v>3.8164098742422206</v>
      </c>
      <c r="AE3" s="9">
        <f t="shared" si="0"/>
        <v>4.1516552646867941</v>
      </c>
      <c r="AF3" s="9">
        <f t="shared" si="0"/>
        <v>3.9933449414213018</v>
      </c>
      <c r="AG3" s="9">
        <f t="shared" si="0"/>
        <v>3.071420117698723</v>
      </c>
      <c r="AH3" s="9">
        <f t="shared" si="0"/>
        <v>3.5370387155384093</v>
      </c>
      <c r="AI3" s="9">
        <f t="shared" si="0"/>
        <v>4.4030893075202249</v>
      </c>
      <c r="AJ3" s="9">
        <f t="shared" si="0"/>
        <v>4.2913408440387002</v>
      </c>
      <c r="AK3" s="9">
        <f t="shared" si="0"/>
        <v>5.6509471497305839</v>
      </c>
      <c r="AL3" s="9">
        <f t="shared" si="0"/>
        <v>3.7046614107606963</v>
      </c>
      <c r="AM3" s="9">
        <f t="shared" si="0"/>
        <v>5.1853285518908985</v>
      </c>
      <c r="AN3" s="9">
        <f t="shared" si="0"/>
        <v>4.4310264233906063</v>
      </c>
      <c r="AO3" s="9">
        <f t="shared" si="0"/>
        <v>4.4310264233906063</v>
      </c>
      <c r="AP3" s="9">
        <f t="shared" si="0"/>
        <v>4.4310264233906063</v>
      </c>
      <c r="AQ3" s="9">
        <f t="shared" si="0"/>
        <v>5.1108295762365481</v>
      </c>
      <c r="AR3" s="9">
        <f t="shared" ref="AR3:AW3" si="2">AR2*$R$23+$R$24</f>
        <v>3.648787179019934</v>
      </c>
      <c r="AS3" s="9">
        <f t="shared" si="2"/>
        <v>5.2039532958044861</v>
      </c>
      <c r="AT3" s="9">
        <f t="shared" si="2"/>
        <v>6.0886286316998897</v>
      </c>
      <c r="AU3" s="9">
        <f t="shared" si="2"/>
        <v>5.0922048323229614</v>
      </c>
      <c r="AV3" s="9">
        <f t="shared" si="2"/>
        <v>3.4159778801000908</v>
      </c>
      <c r="AW3" s="9">
        <f t="shared" si="2"/>
        <v>4.6172738625264804</v>
      </c>
      <c r="AX3" s="9"/>
      <c r="AY3" s="9"/>
      <c r="AZ3" s="9"/>
      <c r="BA3" s="9"/>
      <c r="BB3" s="9"/>
      <c r="BC3" s="9"/>
      <c r="BD3" s="9"/>
    </row>
    <row r="4" spans="1:56" ht="16" thickBot="1">
      <c r="A4" s="88"/>
      <c r="B4" s="77"/>
      <c r="C4" s="7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spans="1:56">
      <c r="A5" s="75"/>
      <c r="B5" s="75" t="s">
        <v>1</v>
      </c>
      <c r="C5" s="90">
        <v>42155</v>
      </c>
      <c r="D5" s="16">
        <v>42156</v>
      </c>
      <c r="E5" s="16">
        <v>42157</v>
      </c>
      <c r="F5" s="16">
        <v>42158</v>
      </c>
      <c r="G5" s="16">
        <v>42159</v>
      </c>
      <c r="H5" s="16">
        <v>42160</v>
      </c>
      <c r="I5" s="16">
        <v>42161</v>
      </c>
      <c r="J5" s="16">
        <v>42162</v>
      </c>
      <c r="K5" s="16">
        <v>42163</v>
      </c>
      <c r="L5" s="16">
        <v>42164</v>
      </c>
      <c r="M5" s="16">
        <v>42165</v>
      </c>
      <c r="N5" s="16">
        <v>42166</v>
      </c>
      <c r="O5" s="16">
        <v>42167</v>
      </c>
      <c r="P5" s="16">
        <v>42168</v>
      </c>
      <c r="Q5" s="16">
        <v>42170</v>
      </c>
      <c r="R5" s="16">
        <v>42171</v>
      </c>
      <c r="S5" s="16">
        <v>42172</v>
      </c>
      <c r="T5" s="16">
        <v>42173</v>
      </c>
      <c r="U5" s="16">
        <v>42174</v>
      </c>
      <c r="V5" s="16">
        <v>42177</v>
      </c>
      <c r="W5" s="16">
        <v>42178</v>
      </c>
      <c r="X5" s="16">
        <v>42179</v>
      </c>
      <c r="Y5" s="16">
        <v>42180</v>
      </c>
      <c r="Z5" s="16">
        <v>42181</v>
      </c>
      <c r="AA5" s="16">
        <v>42183</v>
      </c>
      <c r="AB5" s="16">
        <v>42185</v>
      </c>
      <c r="AC5" s="16">
        <v>42186</v>
      </c>
      <c r="AD5" s="16">
        <v>42187</v>
      </c>
      <c r="AE5" s="16">
        <v>42189</v>
      </c>
      <c r="AF5" s="16">
        <v>42191</v>
      </c>
      <c r="AG5" s="16">
        <v>42194</v>
      </c>
      <c r="AH5" s="16">
        <v>42195</v>
      </c>
      <c r="AI5" s="16">
        <v>42197</v>
      </c>
      <c r="AJ5" s="16">
        <v>42198</v>
      </c>
      <c r="AK5" s="38">
        <v>42204</v>
      </c>
      <c r="AL5" s="38">
        <v>42206</v>
      </c>
      <c r="AM5" s="38">
        <v>42207</v>
      </c>
      <c r="AN5" s="38">
        <v>42208</v>
      </c>
      <c r="AO5" s="38">
        <v>42209</v>
      </c>
      <c r="AP5" s="38">
        <v>42210</v>
      </c>
      <c r="AQ5" s="38">
        <v>42213</v>
      </c>
      <c r="AR5" s="38">
        <v>42214</v>
      </c>
      <c r="AS5" s="38">
        <v>42215</v>
      </c>
      <c r="AT5" s="38">
        <v>42219</v>
      </c>
      <c r="AU5" s="38">
        <v>42220</v>
      </c>
      <c r="AV5" s="38">
        <v>42221</v>
      </c>
      <c r="AW5" s="38">
        <v>42222</v>
      </c>
      <c r="AX5" s="151"/>
      <c r="AY5" s="151"/>
      <c r="AZ5" s="151"/>
      <c r="BA5" s="151"/>
      <c r="BB5" s="151"/>
      <c r="BC5" s="151"/>
      <c r="BD5" s="151"/>
    </row>
    <row r="6" spans="1:56">
      <c r="A6" s="276" t="s">
        <v>36</v>
      </c>
      <c r="B6" s="76" t="s">
        <v>34</v>
      </c>
      <c r="C6" s="91">
        <v>0.33700000000000002</v>
      </c>
      <c r="D6">
        <v>0.20300000000000001</v>
      </c>
      <c r="E6">
        <v>0.16</v>
      </c>
      <c r="F6">
        <v>0.11700000000000001</v>
      </c>
      <c r="G6">
        <v>0.186</v>
      </c>
      <c r="H6">
        <v>0.16700000000000001</v>
      </c>
      <c r="I6">
        <v>0.112</v>
      </c>
      <c r="J6">
        <v>8.7999999999999995E-2</v>
      </c>
      <c r="K6">
        <v>9.6000000000000002E-2</v>
      </c>
      <c r="L6">
        <v>0.20100000000000001</v>
      </c>
      <c r="M6">
        <v>0.14299999999999999</v>
      </c>
      <c r="N6">
        <v>7.9000000000000001E-2</v>
      </c>
      <c r="O6">
        <v>0.20300000000000001</v>
      </c>
      <c r="P6">
        <v>0.20499999999999999</v>
      </c>
      <c r="Q6">
        <v>0.23699999999999999</v>
      </c>
      <c r="R6">
        <v>0.29399999999999998</v>
      </c>
      <c r="S6">
        <v>0.23100000000000001</v>
      </c>
      <c r="T6">
        <v>0.28999999999999998</v>
      </c>
      <c r="U6">
        <v>0.20699999999999999</v>
      </c>
      <c r="V6">
        <v>0.36299999999999999</v>
      </c>
      <c r="W6">
        <v>0.151</v>
      </c>
      <c r="X6">
        <v>0.23499999999999999</v>
      </c>
      <c r="Y6">
        <v>0.155</v>
      </c>
      <c r="Z6">
        <v>0.21299999999999999</v>
      </c>
      <c r="AA6" s="53">
        <v>0.20399999999999999</v>
      </c>
      <c r="AB6">
        <v>0.23499999999999999</v>
      </c>
      <c r="AC6">
        <v>0.19500000000000001</v>
      </c>
      <c r="AD6" s="9">
        <v>0.13300000000000001</v>
      </c>
      <c r="AE6">
        <v>8.8999999999999996E-2</v>
      </c>
      <c r="AF6">
        <v>8.1000000000000003E-2</v>
      </c>
      <c r="AG6">
        <v>4.3999999999999997E-2</v>
      </c>
      <c r="AH6">
        <v>7.0999999999999994E-2</v>
      </c>
      <c r="AI6">
        <v>0.10199999999999999</v>
      </c>
      <c r="AJ6">
        <v>0.19</v>
      </c>
      <c r="AK6">
        <v>9.2999999999999999E-2</v>
      </c>
      <c r="AL6" s="1">
        <v>2.5000000000000001E-2</v>
      </c>
      <c r="AM6">
        <v>2.8000000000000001E-2</v>
      </c>
      <c r="AN6">
        <v>2.7E-2</v>
      </c>
      <c r="AO6">
        <v>2.7E-2</v>
      </c>
      <c r="AP6">
        <v>2.7E-2</v>
      </c>
      <c r="AQ6">
        <v>6.0000000000000001E-3</v>
      </c>
      <c r="AR6">
        <v>3.5000000000000003E-2</v>
      </c>
      <c r="AS6">
        <v>3.5999999999999997E-2</v>
      </c>
      <c r="AT6">
        <v>1.2999999999999999E-2</v>
      </c>
      <c r="AU6">
        <v>6.5000000000000002E-2</v>
      </c>
      <c r="AV6">
        <v>8.0000000000000002E-3</v>
      </c>
      <c r="AW6">
        <v>8.5000000000000006E-2</v>
      </c>
    </row>
    <row r="7" spans="1:56">
      <c r="A7" s="276"/>
      <c r="B7" s="77" t="s">
        <v>35</v>
      </c>
      <c r="C7" s="9">
        <f>C6*$R$23+$R$24</f>
        <v>3.1272943494394854</v>
      </c>
      <c r="D7" s="9">
        <f>D6*$R$23+$R$24</f>
        <v>1.8794365072291264</v>
      </c>
      <c r="E7" s="9">
        <f t="shared" ref="E7:AF7" si="3">E6*$R$23+$R$24</f>
        <v>1.4790045130869962</v>
      </c>
      <c r="F7" s="9">
        <f t="shared" si="3"/>
        <v>1.0785725189448661</v>
      </c>
      <c r="G7" s="9">
        <f t="shared" si="3"/>
        <v>1.7211261839636327</v>
      </c>
      <c r="H7" s="9">
        <f t="shared" si="3"/>
        <v>1.5441911167845523</v>
      </c>
      <c r="I7" s="9">
        <f t="shared" si="3"/>
        <v>1.0320106591608971</v>
      </c>
      <c r="J7" s="9">
        <f t="shared" si="3"/>
        <v>0.80851373219784783</v>
      </c>
      <c r="K7" s="9">
        <f t="shared" si="3"/>
        <v>0.88301270785219765</v>
      </c>
      <c r="L7" s="9">
        <f t="shared" si="3"/>
        <v>1.8608117633155388</v>
      </c>
      <c r="M7" s="9">
        <f t="shared" si="3"/>
        <v>1.3206941898215026</v>
      </c>
      <c r="N7" s="9">
        <f t="shared" si="3"/>
        <v>0.72470238458670433</v>
      </c>
      <c r="O7" s="9">
        <f t="shared" si="3"/>
        <v>1.8794365072291264</v>
      </c>
      <c r="P7" s="9">
        <f t="shared" si="3"/>
        <v>1.8980612511427135</v>
      </c>
      <c r="Q7" s="9">
        <f t="shared" si="3"/>
        <v>2.1960571537601128</v>
      </c>
      <c r="R7" s="9">
        <f t="shared" si="3"/>
        <v>2.7268623552973548</v>
      </c>
      <c r="S7" s="9">
        <f t="shared" si="3"/>
        <v>2.1401829220193505</v>
      </c>
      <c r="T7" s="9">
        <f t="shared" si="3"/>
        <v>2.68961286747018</v>
      </c>
      <c r="U7" s="9">
        <f t="shared" si="3"/>
        <v>1.9166859950563011</v>
      </c>
      <c r="V7" s="9">
        <f t="shared" si="3"/>
        <v>3.3694160203161219</v>
      </c>
      <c r="W7" s="9">
        <f t="shared" si="3"/>
        <v>1.3951931654758525</v>
      </c>
      <c r="X7" s="9">
        <f t="shared" si="3"/>
        <v>2.1774324098465252</v>
      </c>
      <c r="Y7" s="9">
        <f t="shared" si="3"/>
        <v>1.4324426533030272</v>
      </c>
      <c r="Z7" s="9">
        <f t="shared" si="3"/>
        <v>1.9725602267970634</v>
      </c>
      <c r="AA7" s="9">
        <f t="shared" ref="AA7" si="4">AA6*$R$23+$R$24</f>
        <v>1.8887488791859197</v>
      </c>
      <c r="AB7" s="9">
        <f t="shared" si="3"/>
        <v>2.1774324098465252</v>
      </c>
      <c r="AC7" s="9">
        <f t="shared" si="3"/>
        <v>1.8049375315747764</v>
      </c>
      <c r="AD7" s="9">
        <f t="shared" si="3"/>
        <v>1.2275704702535655</v>
      </c>
      <c r="AE7" s="9">
        <f t="shared" si="3"/>
        <v>0.81782610415464152</v>
      </c>
      <c r="AF7" s="9">
        <f t="shared" si="3"/>
        <v>0.74332712850029181</v>
      </c>
      <c r="AG7" s="9">
        <f t="shared" ref="AG7:AJ7" si="5">AG6*$R$23+$R$24</f>
        <v>0.39876936609892399</v>
      </c>
      <c r="AH7" s="9">
        <f t="shared" si="5"/>
        <v>0.65020340893235451</v>
      </c>
      <c r="AI7" s="9">
        <f t="shared" ref="AI7" si="6">AI6*$R$23+$R$24</f>
        <v>0.93888693959295999</v>
      </c>
      <c r="AJ7" s="9">
        <f t="shared" si="5"/>
        <v>1.7583756717908079</v>
      </c>
      <c r="AK7" s="9">
        <f t="shared" ref="AK7" si="7">AK6*$R$23+$R$24</f>
        <v>0.85507559198181649</v>
      </c>
      <c r="AL7" s="9">
        <f t="shared" ref="AL7:AN7" si="8">AL6*$R$23+$R$24</f>
        <v>0.22183429891984327</v>
      </c>
      <c r="AM7" s="9">
        <f t="shared" si="8"/>
        <v>0.24977141479022441</v>
      </c>
      <c r="AN7" s="9">
        <f t="shared" si="8"/>
        <v>0.24045904283343073</v>
      </c>
      <c r="AO7" s="9">
        <f t="shared" ref="AO7:AP7" si="9">AO6*$R$23+$R$24</f>
        <v>0.24045904283343073</v>
      </c>
      <c r="AP7" s="9">
        <f t="shared" si="9"/>
        <v>0.24045904283343073</v>
      </c>
      <c r="AQ7" s="9">
        <f t="shared" ref="AQ7:AW7" si="10">AQ6*$R$23+$R$24</f>
        <v>4.4899231740762498E-2</v>
      </c>
      <c r="AR7" s="9">
        <f t="shared" si="10"/>
        <v>0.31495801848778054</v>
      </c>
      <c r="AS7" s="9">
        <f t="shared" si="10"/>
        <v>0.32427039044457417</v>
      </c>
      <c r="AT7" s="9">
        <f t="shared" si="10"/>
        <v>0.11008583543831856</v>
      </c>
      <c r="AU7" s="9">
        <f t="shared" si="10"/>
        <v>0.59432917719159228</v>
      </c>
      <c r="AV7" s="9">
        <f t="shared" si="10"/>
        <v>6.3523975654349946E-2</v>
      </c>
      <c r="AW7" s="9">
        <f t="shared" si="10"/>
        <v>0.78057661632746678</v>
      </c>
      <c r="AX7" s="9"/>
      <c r="AY7" s="9"/>
      <c r="AZ7" s="9"/>
      <c r="BA7" s="9"/>
      <c r="BB7" s="9"/>
      <c r="BC7" s="9"/>
      <c r="BD7" s="9"/>
    </row>
    <row r="8" spans="1:56" ht="16" thickBot="1">
      <c r="A8" s="88"/>
      <c r="B8" s="77"/>
      <c r="C8" s="77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</row>
    <row r="9" spans="1:56">
      <c r="A9" s="75"/>
      <c r="B9" s="75" t="s">
        <v>1</v>
      </c>
      <c r="C9" s="90">
        <v>42155</v>
      </c>
      <c r="D9" s="16">
        <v>42156</v>
      </c>
      <c r="E9" s="16">
        <v>42157</v>
      </c>
      <c r="F9" s="16">
        <v>42158</v>
      </c>
      <c r="G9" s="16">
        <v>42159</v>
      </c>
      <c r="H9" s="16">
        <v>42160</v>
      </c>
      <c r="I9" s="16">
        <v>42161</v>
      </c>
      <c r="J9" s="16">
        <v>42162</v>
      </c>
      <c r="K9" s="16">
        <v>42163</v>
      </c>
      <c r="L9" s="16">
        <v>42164</v>
      </c>
      <c r="M9" s="16">
        <v>42165</v>
      </c>
      <c r="N9" s="16">
        <v>42166</v>
      </c>
      <c r="O9" s="16">
        <v>42167</v>
      </c>
      <c r="P9" s="16">
        <v>42168</v>
      </c>
      <c r="Q9" s="16">
        <v>42170</v>
      </c>
      <c r="R9" s="16">
        <v>42171</v>
      </c>
      <c r="S9" s="16">
        <v>42172</v>
      </c>
      <c r="T9" s="16">
        <v>42173</v>
      </c>
      <c r="U9" s="16">
        <v>42174</v>
      </c>
      <c r="V9" s="16">
        <v>42177</v>
      </c>
      <c r="W9" s="16">
        <v>42178</v>
      </c>
      <c r="X9" s="16">
        <v>42179</v>
      </c>
      <c r="Y9" s="16">
        <v>42180</v>
      </c>
      <c r="Z9" s="16">
        <v>42181</v>
      </c>
      <c r="AA9" s="16">
        <v>42183</v>
      </c>
      <c r="AB9" s="16">
        <v>42185</v>
      </c>
      <c r="AC9" s="16">
        <v>42186</v>
      </c>
      <c r="AD9" s="16">
        <v>42187</v>
      </c>
      <c r="AE9" s="16">
        <v>42189</v>
      </c>
      <c r="AF9" s="16">
        <v>42191</v>
      </c>
      <c r="AG9" s="16">
        <v>42194</v>
      </c>
      <c r="AH9" s="16">
        <v>42195</v>
      </c>
      <c r="AI9" s="16">
        <v>42197</v>
      </c>
      <c r="AJ9" s="16">
        <v>42198</v>
      </c>
      <c r="AK9" s="38">
        <v>42204</v>
      </c>
      <c r="AL9" s="38">
        <v>42206</v>
      </c>
      <c r="AM9" s="38">
        <v>42207</v>
      </c>
      <c r="AN9" s="38">
        <v>42208</v>
      </c>
      <c r="AO9" s="38">
        <v>42209</v>
      </c>
      <c r="AP9" s="38">
        <v>42210</v>
      </c>
      <c r="AQ9" s="38">
        <v>42213</v>
      </c>
      <c r="AR9" s="38">
        <v>42214</v>
      </c>
      <c r="AS9" s="38">
        <v>42215</v>
      </c>
      <c r="AT9" s="38">
        <v>42219</v>
      </c>
      <c r="AU9" s="38">
        <v>42220</v>
      </c>
      <c r="AV9" s="38">
        <v>42221</v>
      </c>
      <c r="AW9" s="38">
        <v>42222</v>
      </c>
      <c r="AX9" s="151"/>
      <c r="AY9" s="151"/>
      <c r="AZ9" s="151"/>
      <c r="BA9" s="151"/>
      <c r="BB9" s="151"/>
      <c r="BC9" s="151"/>
      <c r="BD9" s="151"/>
    </row>
    <row r="10" spans="1:56">
      <c r="A10" s="276" t="s">
        <v>222</v>
      </c>
      <c r="B10" s="76" t="s">
        <v>34</v>
      </c>
      <c r="C10" s="53">
        <v>0.55300000000000005</v>
      </c>
      <c r="D10" s="72">
        <v>0.54400000000000004</v>
      </c>
      <c r="E10" s="72">
        <v>0.55500000000000005</v>
      </c>
      <c r="F10" s="72">
        <v>0.46200000000000002</v>
      </c>
      <c r="G10" s="72">
        <v>0.53</v>
      </c>
      <c r="H10" s="72">
        <v>0.56100000000000005</v>
      </c>
      <c r="I10" s="72"/>
      <c r="J10" s="72"/>
      <c r="K10" s="72"/>
      <c r="L10" s="72">
        <v>0.44600000000000001</v>
      </c>
      <c r="M10" s="72">
        <v>0.46300000000000002</v>
      </c>
      <c r="N10" s="72">
        <v>0.497</v>
      </c>
      <c r="O10" s="72">
        <v>0.497</v>
      </c>
      <c r="P10" s="72">
        <v>0.56499999999999995</v>
      </c>
      <c r="Q10" s="72">
        <v>0.624</v>
      </c>
      <c r="R10" s="72">
        <v>0.56200000000000006</v>
      </c>
      <c r="S10" s="72">
        <v>0.55900000000000005</v>
      </c>
      <c r="T10" s="72">
        <v>0.61699999999999999</v>
      </c>
      <c r="U10" s="72">
        <v>0.56100000000000005</v>
      </c>
      <c r="V10" s="72">
        <v>0.71799999999999997</v>
      </c>
      <c r="W10" s="72">
        <v>0.63100000000000001</v>
      </c>
      <c r="X10" s="72">
        <v>0.74399999999999999</v>
      </c>
      <c r="Y10" s="72"/>
      <c r="Z10" s="72">
        <v>0.70499999999999996</v>
      </c>
      <c r="AA10" s="53">
        <v>0.623</v>
      </c>
      <c r="AB10" s="72">
        <v>0.74</v>
      </c>
      <c r="AC10" s="72">
        <v>0.70899999999999996</v>
      </c>
      <c r="AD10" s="72">
        <v>0.55100000000000005</v>
      </c>
      <c r="AE10" s="72">
        <v>0.52300000000000002</v>
      </c>
      <c r="AF10" s="72">
        <v>0.436</v>
      </c>
      <c r="AG10" s="72">
        <v>0.33200000000000002</v>
      </c>
      <c r="AH10" s="72">
        <v>0.435</v>
      </c>
      <c r="AI10" s="72">
        <v>0.441</v>
      </c>
      <c r="AJ10" s="72">
        <v>0.45500000000000002</v>
      </c>
      <c r="AK10" s="72">
        <v>0.45500000000000002</v>
      </c>
      <c r="AL10" s="73">
        <v>0.53600000000000003</v>
      </c>
      <c r="AM10" s="73">
        <v>0.58499999999999996</v>
      </c>
      <c r="AN10" s="73">
        <v>0.52700000000000002</v>
      </c>
      <c r="AO10" s="73">
        <v>0.57999999999999996</v>
      </c>
      <c r="AP10" s="73">
        <v>0.45400000000000001</v>
      </c>
      <c r="AQ10" s="73">
        <v>0.51800000000000002</v>
      </c>
      <c r="AR10" s="73">
        <v>0.38900000000000001</v>
      </c>
      <c r="AS10" s="73">
        <v>0.55500000000000005</v>
      </c>
      <c r="AT10" s="73">
        <v>0.50600000000000001</v>
      </c>
      <c r="AU10" s="73">
        <v>0.53200000000000003</v>
      </c>
      <c r="AV10" s="73">
        <v>0.39800000000000002</v>
      </c>
      <c r="AW10" s="73">
        <v>0.42899999999999999</v>
      </c>
      <c r="AX10" s="72"/>
      <c r="AY10" s="72"/>
      <c r="AZ10" s="72"/>
      <c r="BA10" s="72"/>
      <c r="BB10" s="72"/>
      <c r="BC10" s="72"/>
      <c r="BD10" s="72"/>
    </row>
    <row r="11" spans="1:56">
      <c r="A11" s="276"/>
      <c r="B11" s="77" t="s">
        <v>35</v>
      </c>
      <c r="C11" s="9">
        <f>C10*$R$23+$R$24</f>
        <v>5.1387666921069295</v>
      </c>
      <c r="D11" s="9">
        <f>D10*$R$23+$R$24</f>
        <v>5.0549553444957862</v>
      </c>
      <c r="E11" s="9">
        <f t="shared" ref="E11:AF11" si="11">E10*$R$23+$R$24</f>
        <v>5.1573914360205171</v>
      </c>
      <c r="F11" s="9">
        <f t="shared" si="11"/>
        <v>4.2913408440387002</v>
      </c>
      <c r="G11" s="9">
        <f t="shared" si="11"/>
        <v>4.9245821371006739</v>
      </c>
      <c r="H11" s="9">
        <f t="shared" si="11"/>
        <v>5.2132656677612799</v>
      </c>
      <c r="I11" s="9"/>
      <c r="J11" s="9"/>
      <c r="K11" s="9"/>
      <c r="L11" s="9">
        <f t="shared" si="11"/>
        <v>4.1423428927300012</v>
      </c>
      <c r="M11" s="9">
        <f t="shared" si="11"/>
        <v>4.300653215995494</v>
      </c>
      <c r="N11" s="9">
        <f t="shared" si="11"/>
        <v>4.6172738625264804</v>
      </c>
      <c r="O11" s="9">
        <f t="shared" si="11"/>
        <v>4.6172738625264804</v>
      </c>
      <c r="P11" s="9">
        <f t="shared" si="11"/>
        <v>5.2505151555884533</v>
      </c>
      <c r="Q11" s="9">
        <f t="shared" si="11"/>
        <v>5.7999451010392837</v>
      </c>
      <c r="R11" s="9">
        <f t="shared" si="11"/>
        <v>5.2225780397180728</v>
      </c>
      <c r="S11" s="9">
        <f t="shared" si="11"/>
        <v>5.1946409238476923</v>
      </c>
      <c r="T11" s="9">
        <f t="shared" si="11"/>
        <v>5.7347584973417272</v>
      </c>
      <c r="U11" s="9">
        <f t="shared" si="11"/>
        <v>5.2132656677612799</v>
      </c>
      <c r="V11" s="9">
        <f t="shared" si="11"/>
        <v>6.6753080649778935</v>
      </c>
      <c r="W11" s="9">
        <f t="shared" si="11"/>
        <v>5.8651317047368394</v>
      </c>
      <c r="X11" s="9">
        <f t="shared" si="11"/>
        <v>6.9174297358545305</v>
      </c>
      <c r="Y11" s="9"/>
      <c r="Z11" s="9">
        <f t="shared" si="11"/>
        <v>6.5542472295395751</v>
      </c>
      <c r="AA11" s="9">
        <f t="shared" ref="AA11" si="12">AA10*$R$23+$R$24</f>
        <v>5.7906327290824899</v>
      </c>
      <c r="AB11" s="9">
        <f t="shared" si="11"/>
        <v>6.8801802480273553</v>
      </c>
      <c r="AC11" s="9">
        <f t="shared" si="11"/>
        <v>6.5914967173667494</v>
      </c>
      <c r="AD11" s="9">
        <f t="shared" si="11"/>
        <v>5.1201419481933419</v>
      </c>
      <c r="AE11" s="9">
        <f t="shared" si="11"/>
        <v>4.8593955334031174</v>
      </c>
      <c r="AF11" s="9">
        <f t="shared" si="11"/>
        <v>4.0492191731620633</v>
      </c>
      <c r="AG11" s="9">
        <f t="shared" ref="AG11:AJ11" si="13">AG10*$R$23+$R$24</f>
        <v>3.0807324896555168</v>
      </c>
      <c r="AH11" s="9">
        <f t="shared" si="13"/>
        <v>4.0399068012052695</v>
      </c>
      <c r="AI11" s="9">
        <f t="shared" ref="AI11" si="14">AI10*$R$23+$R$24</f>
        <v>4.0957810329460322</v>
      </c>
      <c r="AJ11" s="9">
        <f t="shared" si="13"/>
        <v>4.2261542403411445</v>
      </c>
      <c r="AK11" s="9">
        <f t="shared" ref="AK11" si="15">AK10*$R$23+$R$24</f>
        <v>4.2261542403411445</v>
      </c>
      <c r="AL11" s="9">
        <f t="shared" ref="AL11:AN11" si="16">AL10*$R$23+$R$24</f>
        <v>4.9804563688414358</v>
      </c>
      <c r="AM11" s="9">
        <f t="shared" si="16"/>
        <v>5.4367625947243283</v>
      </c>
      <c r="AN11" s="9">
        <f t="shared" si="16"/>
        <v>4.8966450212302925</v>
      </c>
      <c r="AO11" s="9">
        <f t="shared" ref="AO11:AP11" si="17">AO10*$R$23+$R$24</f>
        <v>5.3902007349403593</v>
      </c>
      <c r="AP11" s="9">
        <f t="shared" si="17"/>
        <v>4.2168418683843507</v>
      </c>
      <c r="AQ11" s="9">
        <f t="shared" ref="AQ11:AW11" si="18">AQ10*$R$23+$R$24</f>
        <v>4.8128336736191493</v>
      </c>
      <c r="AR11" s="9">
        <f t="shared" si="18"/>
        <v>3.6115376911927588</v>
      </c>
      <c r="AS11" s="9">
        <f t="shared" si="18"/>
        <v>5.1573914360205171</v>
      </c>
      <c r="AT11" s="9">
        <f t="shared" si="18"/>
        <v>4.7010852101376246</v>
      </c>
      <c r="AU11" s="9">
        <f t="shared" si="18"/>
        <v>4.9432068810142615</v>
      </c>
      <c r="AV11" s="9">
        <f t="shared" si="18"/>
        <v>3.6953490388039025</v>
      </c>
      <c r="AW11" s="9">
        <f t="shared" si="18"/>
        <v>3.9840325694645076</v>
      </c>
      <c r="AX11" s="9"/>
      <c r="AY11" s="9"/>
      <c r="AZ11" s="9"/>
      <c r="BA11" s="9"/>
      <c r="BB11" s="9"/>
      <c r="BC11" s="9"/>
      <c r="BD11" s="9"/>
    </row>
    <row r="12" spans="1:56">
      <c r="A12" s="75"/>
      <c r="B12" s="77"/>
      <c r="C12" s="7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</row>
    <row r="13" spans="1:56">
      <c r="A13" s="276" t="s">
        <v>37</v>
      </c>
      <c r="B13" s="276"/>
      <c r="C13" s="89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153"/>
      <c r="AY13" s="153"/>
      <c r="AZ13" s="153"/>
      <c r="BA13" s="153"/>
      <c r="BB13" s="153"/>
      <c r="BC13" s="153"/>
      <c r="BD13" s="153"/>
    </row>
    <row r="14" spans="1:56">
      <c r="A14" s="75"/>
      <c r="B14" s="77"/>
      <c r="C14" s="7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6"/>
      <c r="AL14" s="16"/>
    </row>
    <row r="15" spans="1:56" ht="16" thickBot="1">
      <c r="AK15" s="16"/>
      <c r="AL15" s="16"/>
    </row>
    <row r="16" spans="1:56">
      <c r="E16" s="219"/>
      <c r="F16" s="219"/>
      <c r="H16" s="219"/>
      <c r="I16" s="219"/>
      <c r="K16" s="219"/>
      <c r="L16" s="219"/>
      <c r="N16" s="219"/>
      <c r="O16" s="219"/>
      <c r="Q16" s="274" t="s">
        <v>208</v>
      </c>
      <c r="R16" s="275"/>
      <c r="S16" t="s">
        <v>38</v>
      </c>
      <c r="AK16" s="16"/>
      <c r="AL16" s="16"/>
    </row>
    <row r="17" spans="1:18">
      <c r="E17" s="18"/>
      <c r="F17" s="18"/>
      <c r="H17" s="18"/>
      <c r="I17" s="18"/>
      <c r="K17" s="18"/>
      <c r="N17" s="18"/>
      <c r="Q17" s="67">
        <v>50</v>
      </c>
      <c r="R17" s="68">
        <v>3.8039999999999998</v>
      </c>
    </row>
    <row r="18" spans="1:18">
      <c r="E18" s="18"/>
      <c r="F18" s="18"/>
      <c r="H18" s="18"/>
      <c r="I18" s="18"/>
      <c r="K18" s="18"/>
      <c r="N18" s="18"/>
      <c r="Q18" s="67">
        <v>25</v>
      </c>
      <c r="R18" s="68">
        <v>2.6840000000000002</v>
      </c>
    </row>
    <row r="19" spans="1:18">
      <c r="E19" s="18"/>
      <c r="F19" s="18"/>
      <c r="H19" s="18"/>
      <c r="I19" s="18"/>
      <c r="K19" s="18"/>
      <c r="N19" s="18"/>
      <c r="Q19" s="67">
        <v>12.5</v>
      </c>
      <c r="R19" s="68">
        <v>1.3120000000000001</v>
      </c>
    </row>
    <row r="20" spans="1:18">
      <c r="E20" s="18"/>
      <c r="F20" s="18"/>
      <c r="H20" s="18"/>
      <c r="I20" s="18"/>
      <c r="K20" s="18"/>
      <c r="N20" s="18"/>
      <c r="Q20" s="67">
        <v>6.25</v>
      </c>
      <c r="R20" s="68">
        <v>0.65300000000000002</v>
      </c>
    </row>
    <row r="21" spans="1:18">
      <c r="E21" s="18"/>
      <c r="F21" s="18"/>
      <c r="H21" s="18"/>
      <c r="I21" s="18"/>
      <c r="K21" s="18"/>
      <c r="N21" s="18"/>
      <c r="Q21" s="67">
        <v>3.125</v>
      </c>
      <c r="R21" s="68">
        <v>0.32900000000000001</v>
      </c>
    </row>
    <row r="22" spans="1:18">
      <c r="E22" s="18"/>
      <c r="F22" s="18"/>
      <c r="H22" s="18"/>
      <c r="I22" s="18"/>
      <c r="K22" s="18"/>
      <c r="N22" s="18"/>
      <c r="Q22" s="67">
        <v>0</v>
      </c>
      <c r="R22" s="68">
        <v>0</v>
      </c>
    </row>
    <row r="23" spans="1:18">
      <c r="E23" s="18"/>
      <c r="F23" s="18"/>
      <c r="H23" s="18"/>
      <c r="I23" s="18"/>
      <c r="K23" s="18"/>
      <c r="L23" s="18"/>
      <c r="N23" s="18"/>
      <c r="O23" s="18"/>
      <c r="Q23" s="67" t="s">
        <v>8</v>
      </c>
      <c r="R23" s="69">
        <f>SLOPE(Q18:Q22,R18:R22)</f>
        <v>9.312371956793724</v>
      </c>
    </row>
    <row r="24" spans="1:18" ht="16" thickBot="1">
      <c r="E24" s="18"/>
      <c r="F24" s="18"/>
      <c r="H24" s="18"/>
      <c r="I24" s="18"/>
      <c r="K24" s="18"/>
      <c r="L24" s="18"/>
      <c r="N24" s="18"/>
      <c r="O24" s="18"/>
      <c r="Q24" s="70" t="s">
        <v>9</v>
      </c>
      <c r="R24" s="71">
        <f>INTERCEPT(R18:R22,Q18:Q22)</f>
        <v>-1.0974999999999846E-2</v>
      </c>
    </row>
    <row r="26" spans="1:18">
      <c r="E26" s="219"/>
      <c r="F26" s="219"/>
    </row>
    <row r="28" spans="1:18">
      <c r="A28" s="17"/>
    </row>
    <row r="29" spans="1:18">
      <c r="A29" s="219"/>
    </row>
    <row r="30" spans="1:18">
      <c r="A30" s="219"/>
    </row>
    <row r="32" spans="1:18">
      <c r="A32" s="219"/>
    </row>
    <row r="33" spans="1:6">
      <c r="A33" s="219"/>
      <c r="E33" s="18"/>
      <c r="F33" s="18"/>
    </row>
    <row r="34" spans="1:6">
      <c r="E34" s="18"/>
      <c r="F34" s="18"/>
    </row>
    <row r="35" spans="1:6">
      <c r="A35" s="87"/>
    </row>
    <row r="36" spans="1:6">
      <c r="A36" s="87"/>
    </row>
  </sheetData>
  <mergeCells count="12">
    <mergeCell ref="A2:A3"/>
    <mergeCell ref="N16:O16"/>
    <mergeCell ref="E26:F26"/>
    <mergeCell ref="E16:F16"/>
    <mergeCell ref="H16:I16"/>
    <mergeCell ref="K16:L16"/>
    <mergeCell ref="A10:A11"/>
    <mergeCell ref="Q16:R16"/>
    <mergeCell ref="A13:B13"/>
    <mergeCell ref="A29:A30"/>
    <mergeCell ref="A32:A33"/>
    <mergeCell ref="A6:A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8"/>
  <sheetViews>
    <sheetView workbookViewId="0">
      <selection activeCell="C5" sqref="C5"/>
    </sheetView>
  </sheetViews>
  <sheetFormatPr baseColWidth="10" defaultColWidth="11" defaultRowHeight="15" x14ac:dyDescent="0"/>
  <cols>
    <col min="1" max="1" width="11" style="10"/>
    <col min="3" max="3" width="17" bestFit="1" customWidth="1"/>
    <col min="49" max="203" width="11" style="10"/>
  </cols>
  <sheetData>
    <row r="1" spans="1:203" ht="16" thickBot="1">
      <c r="AB1">
        <v>34</v>
      </c>
      <c r="AC1">
        <v>37</v>
      </c>
      <c r="AD1">
        <v>40</v>
      </c>
      <c r="AE1">
        <v>43</v>
      </c>
      <c r="AF1">
        <v>46</v>
      </c>
      <c r="AG1">
        <v>49</v>
      </c>
      <c r="AH1">
        <v>67</v>
      </c>
      <c r="AI1">
        <v>70</v>
      </c>
      <c r="AJ1">
        <v>52</v>
      </c>
      <c r="AK1">
        <v>73</v>
      </c>
      <c r="AL1">
        <v>76</v>
      </c>
      <c r="AM1">
        <v>79</v>
      </c>
      <c r="AN1">
        <v>82</v>
      </c>
      <c r="AO1">
        <v>95</v>
      </c>
      <c r="AP1">
        <v>98</v>
      </c>
    </row>
    <row r="2" spans="1:203" s="101" customFormat="1" ht="16" thickBot="1">
      <c r="A2" s="155"/>
      <c r="B2" s="162"/>
      <c r="C2" s="168" t="s">
        <v>1</v>
      </c>
      <c r="D2" s="163">
        <v>42156</v>
      </c>
      <c r="E2" s="163">
        <v>42157</v>
      </c>
      <c r="F2" s="163">
        <v>42158</v>
      </c>
      <c r="G2" s="163">
        <v>42159</v>
      </c>
      <c r="H2" s="163">
        <v>42160</v>
      </c>
      <c r="I2" s="163">
        <v>42162</v>
      </c>
      <c r="J2" s="163">
        <v>42163</v>
      </c>
      <c r="K2" s="163">
        <v>42164</v>
      </c>
      <c r="L2" s="163">
        <v>42165</v>
      </c>
      <c r="M2" s="163">
        <v>42166</v>
      </c>
      <c r="N2" s="163">
        <v>42167</v>
      </c>
      <c r="O2" s="163">
        <v>42168</v>
      </c>
      <c r="P2" s="163">
        <v>42169</v>
      </c>
      <c r="Q2" s="163">
        <v>42170</v>
      </c>
      <c r="R2" s="163">
        <v>42171</v>
      </c>
      <c r="S2" s="163">
        <v>42172</v>
      </c>
      <c r="T2" s="163">
        <v>42173</v>
      </c>
      <c r="U2" s="163">
        <v>42174</v>
      </c>
      <c r="V2" s="163">
        <v>42177</v>
      </c>
      <c r="W2" s="163">
        <v>42178</v>
      </c>
      <c r="X2" s="163">
        <v>42179</v>
      </c>
      <c r="Y2" s="163">
        <v>42180</v>
      </c>
      <c r="Z2" s="163">
        <v>42181</v>
      </c>
      <c r="AA2" s="163">
        <v>42183</v>
      </c>
      <c r="AB2" s="163">
        <v>42185</v>
      </c>
      <c r="AC2" s="163">
        <v>42186</v>
      </c>
      <c r="AD2" s="163">
        <v>42187</v>
      </c>
      <c r="AE2" s="163">
        <v>42188</v>
      </c>
      <c r="AF2" s="163">
        <v>42189</v>
      </c>
      <c r="AG2" s="163">
        <v>42193</v>
      </c>
      <c r="AH2" s="163">
        <v>42194</v>
      </c>
      <c r="AI2" s="163">
        <v>42195</v>
      </c>
      <c r="AJ2" s="163">
        <v>42197</v>
      </c>
      <c r="AK2" s="163">
        <v>42198</v>
      </c>
      <c r="AL2" s="163">
        <v>42201</v>
      </c>
      <c r="AM2" s="163">
        <v>42202</v>
      </c>
      <c r="AN2" s="163">
        <v>42204</v>
      </c>
      <c r="AO2" s="163">
        <v>42206</v>
      </c>
      <c r="AP2" s="163">
        <v>42207</v>
      </c>
      <c r="AQ2" s="163">
        <v>42208</v>
      </c>
      <c r="AR2" s="163">
        <v>42209</v>
      </c>
      <c r="AS2" s="163">
        <v>42210</v>
      </c>
      <c r="AT2" s="163">
        <v>42213</v>
      </c>
      <c r="AU2" s="163">
        <v>42214</v>
      </c>
      <c r="AV2" s="164">
        <v>42215</v>
      </c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5"/>
      <c r="CQ2" s="155"/>
      <c r="CR2" s="155"/>
      <c r="CS2" s="155"/>
      <c r="CT2" s="155"/>
      <c r="CU2" s="155"/>
      <c r="CV2" s="155"/>
      <c r="CW2" s="155"/>
      <c r="CX2" s="155"/>
      <c r="CY2" s="155"/>
      <c r="CZ2" s="155"/>
      <c r="DA2" s="155"/>
      <c r="DB2" s="155"/>
      <c r="DC2" s="155"/>
      <c r="DD2" s="155"/>
      <c r="DE2" s="155"/>
      <c r="DF2" s="155"/>
      <c r="DG2" s="155"/>
      <c r="DH2" s="155"/>
      <c r="DI2" s="155"/>
      <c r="DJ2" s="155"/>
      <c r="DK2" s="155"/>
      <c r="DL2" s="155"/>
      <c r="DM2" s="155"/>
      <c r="DN2" s="155"/>
      <c r="DO2" s="155"/>
      <c r="DP2" s="155"/>
      <c r="DQ2" s="155"/>
      <c r="DR2" s="155"/>
      <c r="DS2" s="155"/>
      <c r="DT2" s="155"/>
      <c r="DU2" s="155"/>
      <c r="DV2" s="155"/>
      <c r="DW2" s="155"/>
      <c r="DX2" s="155"/>
      <c r="DY2" s="155"/>
      <c r="DZ2" s="155"/>
      <c r="EA2" s="155"/>
      <c r="EB2" s="155"/>
      <c r="EC2" s="155"/>
      <c r="ED2" s="155"/>
      <c r="EE2" s="155"/>
      <c r="EF2" s="155"/>
      <c r="EG2" s="155"/>
      <c r="EH2" s="155"/>
      <c r="EI2" s="155"/>
      <c r="EJ2" s="155"/>
      <c r="EK2" s="155"/>
      <c r="EL2" s="155"/>
      <c r="EM2" s="155"/>
      <c r="EN2" s="155"/>
      <c r="EO2" s="155"/>
      <c r="EP2" s="155"/>
      <c r="EQ2" s="155"/>
      <c r="ER2" s="155"/>
      <c r="ES2" s="155"/>
      <c r="ET2" s="155"/>
      <c r="EU2" s="155"/>
      <c r="EV2" s="155"/>
      <c r="EW2" s="155"/>
      <c r="EX2" s="155"/>
      <c r="EY2" s="155"/>
      <c r="EZ2" s="155"/>
      <c r="FA2" s="155"/>
      <c r="FB2" s="155"/>
      <c r="FC2" s="155"/>
      <c r="FD2" s="155"/>
      <c r="FE2" s="155"/>
      <c r="FF2" s="155"/>
      <c r="FG2" s="155"/>
      <c r="FH2" s="155"/>
      <c r="FI2" s="155"/>
      <c r="FJ2" s="155"/>
      <c r="FK2" s="155"/>
      <c r="FL2" s="155"/>
      <c r="FM2" s="155"/>
      <c r="FN2" s="155"/>
      <c r="FO2" s="155"/>
      <c r="FP2" s="155"/>
      <c r="FQ2" s="155"/>
      <c r="FR2" s="155"/>
      <c r="FS2" s="155"/>
      <c r="FT2" s="155"/>
      <c r="FU2" s="155"/>
      <c r="FV2" s="155"/>
      <c r="FW2" s="155"/>
      <c r="FX2" s="155"/>
      <c r="FY2" s="155"/>
      <c r="FZ2" s="155"/>
      <c r="GA2" s="155"/>
      <c r="GB2" s="155"/>
      <c r="GC2" s="155"/>
      <c r="GD2" s="155"/>
      <c r="GE2" s="155"/>
      <c r="GF2" s="155"/>
      <c r="GG2" s="155"/>
      <c r="GH2" s="155"/>
      <c r="GI2" s="155"/>
      <c r="GJ2" s="155"/>
      <c r="GK2" s="155"/>
      <c r="GL2" s="155"/>
      <c r="GM2" s="155"/>
      <c r="GN2" s="155"/>
      <c r="GO2" s="155"/>
      <c r="GP2" s="155"/>
      <c r="GQ2" s="155"/>
      <c r="GR2" s="155"/>
      <c r="GS2" s="155"/>
      <c r="GT2" s="155"/>
      <c r="GU2" s="155"/>
    </row>
    <row r="3" spans="1:203" s="157" customFormat="1">
      <c r="A3" s="155"/>
      <c r="B3" s="277" t="s">
        <v>41</v>
      </c>
      <c r="C3" s="169" t="s">
        <v>39</v>
      </c>
      <c r="D3" s="156">
        <v>0</v>
      </c>
      <c r="E3" s="156">
        <v>0.113</v>
      </c>
      <c r="F3" s="157">
        <v>1.2E-2</v>
      </c>
      <c r="H3" s="157">
        <v>6.5000000000000002E-2</v>
      </c>
      <c r="I3" s="157">
        <v>2E-3</v>
      </c>
      <c r="J3" s="157">
        <v>0.05</v>
      </c>
      <c r="K3" s="157">
        <v>8.8999999999999996E-2</v>
      </c>
      <c r="L3" s="157">
        <v>1.4E-2</v>
      </c>
      <c r="M3" s="157">
        <v>0</v>
      </c>
      <c r="N3" s="158">
        <v>4.0000000000000001E-3</v>
      </c>
      <c r="O3" s="156">
        <v>2.1999999999999999E-2</v>
      </c>
      <c r="P3" s="157">
        <v>0.22</v>
      </c>
      <c r="Q3" s="157">
        <v>0</v>
      </c>
      <c r="R3" s="157">
        <v>0.27100000000000002</v>
      </c>
      <c r="S3" s="157">
        <v>0.17199999999999999</v>
      </c>
      <c r="T3" s="157">
        <v>0</v>
      </c>
      <c r="U3" s="157">
        <v>0.122</v>
      </c>
      <c r="V3" s="157">
        <v>0.28799999999999998</v>
      </c>
      <c r="W3" s="157">
        <v>0.35699999999999998</v>
      </c>
      <c r="X3" s="157">
        <v>0.314</v>
      </c>
      <c r="Y3" s="157">
        <v>0.29799999999999999</v>
      </c>
      <c r="Z3" s="157">
        <v>0.28199999999999997</v>
      </c>
      <c r="AA3" s="157">
        <v>0.182</v>
      </c>
      <c r="AB3" s="157">
        <v>3.9E-2</v>
      </c>
      <c r="AC3" s="157">
        <v>0</v>
      </c>
      <c r="AD3" s="157">
        <v>7.4999999999999997E-2</v>
      </c>
      <c r="AE3" s="157">
        <v>7.0000000000000001E-3</v>
      </c>
      <c r="AF3" s="157">
        <v>0.182</v>
      </c>
      <c r="AG3" s="157">
        <v>0</v>
      </c>
      <c r="AH3" s="157">
        <v>3.2000000000000001E-2</v>
      </c>
      <c r="AI3" s="157">
        <v>0</v>
      </c>
      <c r="AJ3" s="157">
        <v>0</v>
      </c>
      <c r="AK3" s="157">
        <v>3.6999999999999998E-2</v>
      </c>
      <c r="AL3" s="157">
        <v>0</v>
      </c>
      <c r="AM3" s="157">
        <v>0</v>
      </c>
      <c r="AN3" s="157">
        <v>0</v>
      </c>
      <c r="AO3" s="157">
        <v>5.0000000000000001E-3</v>
      </c>
      <c r="AP3" s="157">
        <v>1.4999999999999999E-2</v>
      </c>
      <c r="AQ3" s="157">
        <v>1.6E-2</v>
      </c>
      <c r="AR3" s="157">
        <v>2.9000000000000001E-2</v>
      </c>
      <c r="AS3" s="157">
        <v>0</v>
      </c>
      <c r="AT3" s="157">
        <v>8.0000000000000002E-3</v>
      </c>
      <c r="AU3" s="157">
        <v>0</v>
      </c>
      <c r="AV3" s="165">
        <v>8.1000000000000003E-2</v>
      </c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5"/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5"/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5"/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5"/>
      <c r="FH3" s="155"/>
      <c r="FI3" s="155"/>
      <c r="FJ3" s="155"/>
      <c r="FK3" s="155"/>
      <c r="FL3" s="155"/>
      <c r="FM3" s="155"/>
      <c r="FN3" s="155"/>
      <c r="FO3" s="155"/>
      <c r="FP3" s="155"/>
      <c r="FQ3" s="155"/>
      <c r="FR3" s="155"/>
      <c r="FS3" s="155"/>
      <c r="FT3" s="155"/>
      <c r="FU3" s="155"/>
      <c r="FV3" s="155"/>
      <c r="FW3" s="155"/>
      <c r="FX3" s="155"/>
      <c r="FY3" s="155"/>
      <c r="FZ3" s="155"/>
      <c r="GA3" s="155"/>
      <c r="GB3" s="155"/>
      <c r="GC3" s="155"/>
      <c r="GD3" s="155"/>
      <c r="GE3" s="155"/>
      <c r="GF3" s="155"/>
      <c r="GG3" s="155"/>
      <c r="GH3" s="155"/>
      <c r="GI3" s="155"/>
      <c r="GJ3" s="155"/>
      <c r="GK3" s="155"/>
      <c r="GL3" s="155"/>
      <c r="GM3" s="155"/>
      <c r="GN3" s="155"/>
      <c r="GO3" s="155"/>
      <c r="GP3" s="155"/>
      <c r="GQ3" s="155"/>
      <c r="GR3" s="155"/>
      <c r="GS3" s="155"/>
      <c r="GT3" s="155"/>
      <c r="GU3" s="155"/>
    </row>
    <row r="4" spans="1:203" s="155" customFormat="1">
      <c r="B4" s="278"/>
      <c r="C4" s="170" t="s">
        <v>40</v>
      </c>
      <c r="D4" s="155">
        <v>0</v>
      </c>
      <c r="E4" s="159">
        <v>0</v>
      </c>
      <c r="F4" s="155">
        <v>0</v>
      </c>
      <c r="G4" s="155">
        <v>0</v>
      </c>
      <c r="H4" s="155">
        <v>0</v>
      </c>
      <c r="I4" s="155">
        <v>0</v>
      </c>
      <c r="J4" s="155">
        <v>0</v>
      </c>
      <c r="K4" s="155">
        <v>0</v>
      </c>
      <c r="L4" s="155">
        <v>1.4999999999999999E-2</v>
      </c>
      <c r="M4" s="155">
        <v>0.161</v>
      </c>
      <c r="N4" s="159">
        <v>0</v>
      </c>
      <c r="O4" s="154">
        <v>0</v>
      </c>
      <c r="P4" s="155">
        <v>0</v>
      </c>
      <c r="Q4" s="155">
        <v>0</v>
      </c>
      <c r="R4" s="155">
        <v>0</v>
      </c>
      <c r="S4" s="155">
        <v>0.14199999999999999</v>
      </c>
      <c r="T4" s="155">
        <v>0.14099999999999999</v>
      </c>
      <c r="U4" s="155">
        <v>0.22500000000000001</v>
      </c>
      <c r="V4" s="155">
        <v>1.1870000000000001</v>
      </c>
      <c r="W4" s="155">
        <v>1.3759999999999999</v>
      </c>
      <c r="X4" s="155">
        <v>0.36499999999999999</v>
      </c>
      <c r="Y4" s="155">
        <v>0.51700000000000002</v>
      </c>
      <c r="Z4" s="155">
        <v>0.27600000000000002</v>
      </c>
      <c r="AA4" s="155">
        <v>0.53</v>
      </c>
      <c r="AB4" s="155">
        <v>2.3E-2</v>
      </c>
      <c r="AC4" s="155">
        <v>7.5999999999999998E-2</v>
      </c>
      <c r="AD4" s="155">
        <v>0.161</v>
      </c>
      <c r="AE4" s="155">
        <v>0</v>
      </c>
      <c r="AF4" s="155">
        <v>0.53</v>
      </c>
      <c r="AG4" s="155">
        <v>2.5000000000000001E-2</v>
      </c>
      <c r="AH4" s="155">
        <v>2.1000000000000001E-2</v>
      </c>
      <c r="AI4" s="155">
        <v>0</v>
      </c>
      <c r="AJ4" s="155">
        <v>0</v>
      </c>
      <c r="AK4" s="155">
        <v>0</v>
      </c>
      <c r="AL4" s="155">
        <v>0</v>
      </c>
      <c r="AM4" s="155">
        <v>8.0000000000000002E-3</v>
      </c>
      <c r="AN4" s="155">
        <v>6.4000000000000001E-2</v>
      </c>
      <c r="AO4" s="155">
        <v>0.19500000000000001</v>
      </c>
      <c r="AP4" s="155">
        <v>0.25900000000000001</v>
      </c>
      <c r="AQ4" s="155">
        <v>0.30499999999999999</v>
      </c>
      <c r="AR4" s="155">
        <v>0.36299999999999999</v>
      </c>
      <c r="AS4" s="155">
        <v>0.23400000000000001</v>
      </c>
      <c r="AT4" s="155">
        <v>0.28799999999999998</v>
      </c>
      <c r="AU4" s="155">
        <v>7.9000000000000001E-2</v>
      </c>
      <c r="AV4" s="166">
        <v>0.38700000000000001</v>
      </c>
    </row>
    <row r="5" spans="1:203" s="161" customFormat="1" ht="16" thickBot="1">
      <c r="A5" s="155"/>
      <c r="B5" s="279"/>
      <c r="C5" s="171" t="s">
        <v>209</v>
      </c>
      <c r="D5" s="160">
        <v>0</v>
      </c>
      <c r="E5" s="160">
        <v>0</v>
      </c>
      <c r="F5" s="161">
        <v>0</v>
      </c>
      <c r="G5" s="160">
        <v>0</v>
      </c>
      <c r="H5" s="160">
        <v>0</v>
      </c>
      <c r="K5" s="161">
        <v>0</v>
      </c>
      <c r="L5" s="161">
        <v>0</v>
      </c>
      <c r="M5" s="161">
        <v>0</v>
      </c>
      <c r="N5" s="160">
        <v>0</v>
      </c>
      <c r="O5" s="160">
        <v>0</v>
      </c>
      <c r="P5" s="161">
        <v>0</v>
      </c>
      <c r="Q5" s="161">
        <v>0.214</v>
      </c>
      <c r="R5" s="161">
        <v>0</v>
      </c>
      <c r="S5" s="161">
        <v>0</v>
      </c>
      <c r="T5" s="161">
        <v>0.3</v>
      </c>
      <c r="U5" s="161">
        <v>0</v>
      </c>
      <c r="V5" s="161">
        <v>0</v>
      </c>
      <c r="W5" s="161">
        <v>0</v>
      </c>
      <c r="X5" s="161">
        <v>0.14299999999999999</v>
      </c>
      <c r="Y5" s="161">
        <v>0</v>
      </c>
      <c r="Z5" s="161">
        <v>0</v>
      </c>
      <c r="AA5" s="161">
        <v>0</v>
      </c>
      <c r="AB5" s="161">
        <v>2.5000000000000001E-2</v>
      </c>
      <c r="AC5" s="161">
        <v>0</v>
      </c>
      <c r="AD5" s="161">
        <v>0</v>
      </c>
      <c r="AE5" s="161">
        <v>0</v>
      </c>
      <c r="AF5" s="161">
        <v>0</v>
      </c>
      <c r="AG5" s="161">
        <v>0</v>
      </c>
      <c r="AH5" s="161">
        <v>0</v>
      </c>
      <c r="AI5" s="161">
        <v>0</v>
      </c>
      <c r="AJ5" s="161">
        <v>0</v>
      </c>
      <c r="AK5" s="161">
        <v>0</v>
      </c>
      <c r="AL5" s="161">
        <v>0</v>
      </c>
      <c r="AM5" s="161">
        <v>0</v>
      </c>
      <c r="AN5" s="161">
        <v>0</v>
      </c>
      <c r="AO5" s="161">
        <v>0</v>
      </c>
      <c r="AP5" s="161">
        <v>0</v>
      </c>
      <c r="AQ5" s="161">
        <v>8.0000000000000002E-3</v>
      </c>
      <c r="AR5" s="161">
        <v>0</v>
      </c>
      <c r="AS5" s="161">
        <v>0</v>
      </c>
      <c r="AT5" s="161">
        <v>0</v>
      </c>
      <c r="AU5" s="161">
        <v>0</v>
      </c>
      <c r="AV5" s="167">
        <v>0</v>
      </c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5"/>
      <c r="EG5" s="155"/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55"/>
      <c r="FK5" s="155"/>
      <c r="FL5" s="155"/>
      <c r="FM5" s="155"/>
      <c r="FN5" s="155"/>
      <c r="FO5" s="155"/>
      <c r="FP5" s="155"/>
      <c r="FQ5" s="155"/>
      <c r="FR5" s="155"/>
      <c r="FS5" s="155"/>
      <c r="FT5" s="155"/>
      <c r="FU5" s="155"/>
      <c r="FV5" s="155"/>
      <c r="FW5" s="155"/>
      <c r="FX5" s="155"/>
      <c r="FY5" s="155"/>
      <c r="FZ5" s="155"/>
      <c r="GA5" s="155"/>
      <c r="GB5" s="155"/>
      <c r="GC5" s="155"/>
      <c r="GD5" s="155"/>
      <c r="GE5" s="155"/>
      <c r="GF5" s="155"/>
      <c r="GG5" s="155"/>
      <c r="GH5" s="155"/>
      <c r="GI5" s="155"/>
      <c r="GJ5" s="155"/>
      <c r="GK5" s="155"/>
      <c r="GL5" s="155"/>
      <c r="GM5" s="155"/>
      <c r="GN5" s="155"/>
      <c r="GO5" s="155"/>
      <c r="GP5" s="155"/>
      <c r="GQ5" s="155"/>
      <c r="GR5" s="155"/>
      <c r="GS5" s="155"/>
      <c r="GT5" s="155"/>
      <c r="GU5" s="155"/>
    </row>
    <row r="6" spans="1:203" s="157" customFormat="1">
      <c r="A6" s="155"/>
      <c r="B6" s="277" t="s">
        <v>42</v>
      </c>
      <c r="C6" s="169" t="s">
        <v>39</v>
      </c>
      <c r="D6" s="157">
        <v>0.189</v>
      </c>
      <c r="E6" s="156">
        <v>9.7000000000000003E-2</v>
      </c>
      <c r="F6" s="157">
        <v>0</v>
      </c>
      <c r="H6" s="157">
        <v>0</v>
      </c>
      <c r="I6" s="157">
        <v>0</v>
      </c>
      <c r="J6" s="157">
        <v>0</v>
      </c>
      <c r="K6" s="157">
        <v>0</v>
      </c>
      <c r="L6" s="157">
        <v>0</v>
      </c>
      <c r="M6" s="157">
        <v>0</v>
      </c>
      <c r="N6" s="158">
        <v>0</v>
      </c>
      <c r="O6" s="157">
        <v>0</v>
      </c>
      <c r="P6" s="157">
        <v>0</v>
      </c>
      <c r="Q6" s="157">
        <v>0</v>
      </c>
      <c r="R6" s="157">
        <v>0</v>
      </c>
      <c r="S6" s="157">
        <v>0</v>
      </c>
      <c r="T6" s="157">
        <v>0</v>
      </c>
      <c r="U6" s="157">
        <v>0</v>
      </c>
      <c r="V6" s="157">
        <v>0.107</v>
      </c>
      <c r="W6" s="157">
        <v>0.187</v>
      </c>
      <c r="X6" s="157">
        <v>0</v>
      </c>
      <c r="Y6" s="157">
        <v>5.2999999999999999E-2</v>
      </c>
      <c r="Z6" s="157">
        <v>2.9000000000000001E-2</v>
      </c>
      <c r="AA6" s="157">
        <v>0</v>
      </c>
      <c r="AB6" s="157">
        <v>0</v>
      </c>
      <c r="AC6" s="157">
        <v>0</v>
      </c>
      <c r="AD6" s="157">
        <v>0</v>
      </c>
      <c r="AE6" s="157">
        <v>0</v>
      </c>
      <c r="AF6" s="157">
        <v>0</v>
      </c>
      <c r="AG6" s="157">
        <v>0</v>
      </c>
      <c r="AH6" s="157">
        <v>0</v>
      </c>
      <c r="AI6" s="157">
        <v>0</v>
      </c>
      <c r="AJ6" s="157">
        <v>0</v>
      </c>
      <c r="AK6" s="157">
        <v>6.3E-2</v>
      </c>
      <c r="AL6" s="157">
        <v>0</v>
      </c>
      <c r="AM6" s="157">
        <v>0</v>
      </c>
      <c r="AN6" s="157">
        <v>0</v>
      </c>
      <c r="AO6" s="157">
        <v>0</v>
      </c>
      <c r="AP6" s="157">
        <v>0</v>
      </c>
      <c r="AQ6" s="157">
        <v>0</v>
      </c>
      <c r="AR6" s="157">
        <v>0</v>
      </c>
      <c r="AS6" s="157">
        <v>0</v>
      </c>
      <c r="AT6" s="157">
        <v>0</v>
      </c>
      <c r="AU6" s="157">
        <v>0</v>
      </c>
      <c r="AV6" s="165">
        <v>0</v>
      </c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  <c r="BL6" s="155"/>
      <c r="BM6" s="155"/>
      <c r="BN6" s="155"/>
      <c r="BO6" s="155"/>
      <c r="BP6" s="155"/>
      <c r="BQ6" s="155"/>
      <c r="BR6" s="155"/>
      <c r="BS6" s="155"/>
      <c r="BT6" s="155"/>
      <c r="BU6" s="155"/>
      <c r="BV6" s="155"/>
      <c r="BW6" s="155"/>
      <c r="BX6" s="155"/>
      <c r="BY6" s="155"/>
      <c r="BZ6" s="155"/>
      <c r="CA6" s="155"/>
      <c r="CB6" s="155"/>
      <c r="CC6" s="155"/>
      <c r="CD6" s="155"/>
      <c r="CE6" s="155"/>
      <c r="CF6" s="155"/>
      <c r="CG6" s="155"/>
      <c r="CH6" s="155"/>
      <c r="CI6" s="155"/>
      <c r="CJ6" s="155"/>
      <c r="CK6" s="155"/>
      <c r="CL6" s="155"/>
      <c r="CM6" s="155"/>
      <c r="CN6" s="155"/>
      <c r="CO6" s="155"/>
      <c r="CP6" s="155"/>
      <c r="CQ6" s="155"/>
      <c r="CR6" s="155"/>
      <c r="CS6" s="155"/>
      <c r="CT6" s="155"/>
      <c r="CU6" s="155"/>
      <c r="CV6" s="155"/>
      <c r="CW6" s="155"/>
      <c r="CX6" s="155"/>
      <c r="CY6" s="155"/>
      <c r="CZ6" s="155"/>
      <c r="DA6" s="155"/>
      <c r="DB6" s="155"/>
      <c r="DC6" s="155"/>
      <c r="DD6" s="155"/>
      <c r="DE6" s="155"/>
      <c r="DF6" s="155"/>
      <c r="DG6" s="155"/>
      <c r="DH6" s="155"/>
      <c r="DI6" s="155"/>
      <c r="DJ6" s="155"/>
      <c r="DK6" s="155"/>
      <c r="DL6" s="155"/>
      <c r="DM6" s="155"/>
      <c r="DN6" s="155"/>
      <c r="DO6" s="155"/>
      <c r="DP6" s="155"/>
      <c r="DQ6" s="155"/>
      <c r="DR6" s="155"/>
      <c r="DS6" s="155"/>
      <c r="DT6" s="155"/>
      <c r="DU6" s="155"/>
      <c r="DV6" s="155"/>
      <c r="DW6" s="155"/>
      <c r="DX6" s="155"/>
      <c r="DY6" s="155"/>
      <c r="DZ6" s="155"/>
      <c r="EA6" s="155"/>
      <c r="EB6" s="155"/>
      <c r="EC6" s="155"/>
      <c r="ED6" s="155"/>
      <c r="EE6" s="155"/>
      <c r="EF6" s="155"/>
      <c r="EG6" s="155"/>
      <c r="EH6" s="155"/>
      <c r="EI6" s="155"/>
      <c r="EJ6" s="155"/>
      <c r="EK6" s="155"/>
      <c r="EL6" s="155"/>
      <c r="EM6" s="155"/>
      <c r="EN6" s="155"/>
      <c r="EO6" s="155"/>
      <c r="EP6" s="155"/>
      <c r="EQ6" s="155"/>
      <c r="ER6" s="155"/>
      <c r="ES6" s="155"/>
      <c r="ET6" s="155"/>
      <c r="EU6" s="155"/>
      <c r="EV6" s="155"/>
      <c r="EW6" s="155"/>
      <c r="EX6" s="155"/>
      <c r="EY6" s="155"/>
      <c r="EZ6" s="155"/>
      <c r="FA6" s="155"/>
      <c r="FB6" s="155"/>
      <c r="FC6" s="155"/>
      <c r="FD6" s="155"/>
      <c r="FE6" s="155"/>
      <c r="FF6" s="155"/>
      <c r="FG6" s="155"/>
      <c r="FH6" s="155"/>
      <c r="FI6" s="155"/>
      <c r="FJ6" s="155"/>
      <c r="FK6" s="155"/>
      <c r="FL6" s="155"/>
      <c r="FM6" s="155"/>
      <c r="FN6" s="155"/>
      <c r="FO6" s="155"/>
      <c r="FP6" s="155"/>
      <c r="FQ6" s="155"/>
      <c r="FR6" s="155"/>
      <c r="FS6" s="155"/>
      <c r="FT6" s="155"/>
      <c r="FU6" s="155"/>
      <c r="FV6" s="155"/>
      <c r="FW6" s="155"/>
      <c r="FX6" s="155"/>
      <c r="FY6" s="155"/>
      <c r="FZ6" s="155"/>
      <c r="GA6" s="155"/>
      <c r="GB6" s="155"/>
      <c r="GC6" s="155"/>
      <c r="GD6" s="155"/>
      <c r="GE6" s="155"/>
      <c r="GF6" s="155"/>
      <c r="GG6" s="155"/>
      <c r="GH6" s="155"/>
      <c r="GI6" s="155"/>
      <c r="GJ6" s="155"/>
      <c r="GK6" s="155"/>
      <c r="GL6" s="155"/>
      <c r="GM6" s="155"/>
      <c r="GN6" s="155"/>
      <c r="GO6" s="155"/>
      <c r="GP6" s="155"/>
      <c r="GQ6" s="155"/>
      <c r="GR6" s="155"/>
      <c r="GS6" s="155"/>
      <c r="GT6" s="155"/>
      <c r="GU6" s="155"/>
    </row>
    <row r="7" spans="1:203" s="155" customFormat="1">
      <c r="B7" s="278"/>
      <c r="C7" s="170" t="s">
        <v>40</v>
      </c>
      <c r="D7" s="155">
        <v>0.996</v>
      </c>
      <c r="E7" s="159">
        <v>0.34499999999999997</v>
      </c>
      <c r="F7" s="155">
        <v>6.3E-2</v>
      </c>
      <c r="G7" s="155">
        <v>0</v>
      </c>
      <c r="H7" s="155">
        <v>0</v>
      </c>
      <c r="I7" s="155">
        <v>0.159</v>
      </c>
      <c r="J7" s="155">
        <v>0</v>
      </c>
      <c r="K7" s="155">
        <v>0</v>
      </c>
      <c r="L7" s="155">
        <v>0.38300000000000001</v>
      </c>
      <c r="M7" s="155">
        <v>0.34</v>
      </c>
      <c r="N7" s="155">
        <v>0</v>
      </c>
      <c r="O7" s="155">
        <v>0</v>
      </c>
      <c r="P7" s="155">
        <v>0</v>
      </c>
      <c r="Q7" s="155">
        <v>0</v>
      </c>
      <c r="R7" s="155">
        <v>0</v>
      </c>
      <c r="S7" s="155">
        <v>8.4000000000000005E-2</v>
      </c>
      <c r="T7" s="155">
        <v>0</v>
      </c>
      <c r="U7" s="155">
        <v>0.11799999999999999</v>
      </c>
      <c r="V7" s="155">
        <v>1.51</v>
      </c>
      <c r="W7" s="155">
        <v>1.5720000000000001</v>
      </c>
      <c r="X7" s="155">
        <v>0.22500000000000001</v>
      </c>
      <c r="Y7" s="155">
        <v>0.45100000000000001</v>
      </c>
      <c r="Z7" s="155">
        <v>0.13200000000000001</v>
      </c>
      <c r="AA7" s="155">
        <v>0.26900000000000002</v>
      </c>
      <c r="AB7" s="155">
        <v>0</v>
      </c>
      <c r="AC7" s="155">
        <v>0</v>
      </c>
      <c r="AD7" s="155">
        <v>0</v>
      </c>
      <c r="AE7" s="155">
        <v>0</v>
      </c>
      <c r="AF7" s="155">
        <v>0.26900000000000002</v>
      </c>
      <c r="AG7" s="155">
        <v>0</v>
      </c>
      <c r="AH7" s="155">
        <v>0</v>
      </c>
      <c r="AI7" s="155">
        <v>0</v>
      </c>
      <c r="AJ7" s="155">
        <v>0</v>
      </c>
      <c r="AK7" s="155">
        <v>0</v>
      </c>
      <c r="AL7" s="155">
        <v>0</v>
      </c>
      <c r="AM7" s="155">
        <v>0</v>
      </c>
      <c r="AN7" s="155">
        <v>0</v>
      </c>
      <c r="AO7" s="155">
        <v>0</v>
      </c>
      <c r="AP7" s="155">
        <v>0</v>
      </c>
      <c r="AQ7" s="155">
        <v>0</v>
      </c>
      <c r="AR7" s="155">
        <v>0</v>
      </c>
      <c r="AS7" s="155">
        <v>0</v>
      </c>
      <c r="AT7" s="155">
        <v>0</v>
      </c>
      <c r="AU7" s="155">
        <v>0</v>
      </c>
      <c r="AV7" s="166">
        <v>0</v>
      </c>
    </row>
    <row r="8" spans="1:203" s="161" customFormat="1" ht="16" thickBot="1">
      <c r="A8" s="155"/>
      <c r="B8" s="279"/>
      <c r="C8" s="171" t="s">
        <v>209</v>
      </c>
      <c r="D8" s="161">
        <v>0</v>
      </c>
      <c r="E8" s="160">
        <v>0</v>
      </c>
      <c r="F8" s="161">
        <v>0</v>
      </c>
      <c r="G8" s="160">
        <v>0</v>
      </c>
      <c r="H8" s="161">
        <v>0</v>
      </c>
      <c r="K8" s="161">
        <v>0.16300000000000001</v>
      </c>
      <c r="L8" s="161">
        <v>0</v>
      </c>
      <c r="M8" s="161">
        <v>0</v>
      </c>
      <c r="N8" s="161">
        <v>0</v>
      </c>
      <c r="O8" s="161">
        <v>0</v>
      </c>
      <c r="P8" s="161">
        <v>0</v>
      </c>
      <c r="Q8" s="161">
        <v>0</v>
      </c>
      <c r="R8" s="161">
        <v>0</v>
      </c>
      <c r="S8" s="161">
        <v>0</v>
      </c>
      <c r="T8" s="161">
        <v>0</v>
      </c>
      <c r="U8" s="161">
        <v>0</v>
      </c>
      <c r="V8" s="161">
        <v>0</v>
      </c>
      <c r="W8" s="161">
        <v>0.14099999999999999</v>
      </c>
      <c r="X8" s="161">
        <v>0</v>
      </c>
      <c r="Y8" s="161">
        <v>0</v>
      </c>
      <c r="Z8" s="161">
        <v>0</v>
      </c>
      <c r="AA8" s="161">
        <v>0</v>
      </c>
      <c r="AB8" s="161">
        <v>0.06</v>
      </c>
      <c r="AC8" s="161">
        <v>0</v>
      </c>
      <c r="AD8" s="161">
        <v>0</v>
      </c>
      <c r="AE8" s="161">
        <v>0</v>
      </c>
      <c r="AF8" s="161">
        <v>0</v>
      </c>
      <c r="AG8" s="161">
        <v>0</v>
      </c>
      <c r="AH8" s="161">
        <v>0</v>
      </c>
      <c r="AI8" s="161">
        <v>0</v>
      </c>
      <c r="AJ8" s="161">
        <v>0</v>
      </c>
      <c r="AK8" s="161">
        <v>0</v>
      </c>
      <c r="AL8" s="161">
        <v>0</v>
      </c>
      <c r="AM8" s="161">
        <v>0.44600000000000001</v>
      </c>
      <c r="AN8" s="161">
        <v>0</v>
      </c>
      <c r="AO8" s="161">
        <v>0</v>
      </c>
      <c r="AP8" s="161">
        <v>0</v>
      </c>
      <c r="AQ8" s="161">
        <v>0</v>
      </c>
      <c r="AR8" s="161">
        <v>0</v>
      </c>
      <c r="AS8" s="161">
        <v>0</v>
      </c>
      <c r="AT8" s="161">
        <v>0</v>
      </c>
      <c r="AU8" s="161">
        <v>0</v>
      </c>
      <c r="AV8" s="167">
        <v>0</v>
      </c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  <c r="FE8" s="155"/>
      <c r="FF8" s="155"/>
      <c r="FG8" s="155"/>
      <c r="FH8" s="155"/>
      <c r="FI8" s="155"/>
      <c r="FJ8" s="155"/>
      <c r="FK8" s="155"/>
      <c r="FL8" s="155"/>
      <c r="FM8" s="155"/>
      <c r="FN8" s="155"/>
      <c r="FO8" s="155"/>
      <c r="FP8" s="155"/>
      <c r="FQ8" s="155"/>
      <c r="FR8" s="155"/>
      <c r="FS8" s="155"/>
      <c r="FT8" s="155"/>
      <c r="FU8" s="155"/>
      <c r="FV8" s="155"/>
      <c r="FW8" s="155"/>
      <c r="FX8" s="155"/>
      <c r="FY8" s="155"/>
      <c r="FZ8" s="155"/>
      <c r="GA8" s="155"/>
      <c r="GB8" s="155"/>
      <c r="GC8" s="155"/>
      <c r="GD8" s="155"/>
      <c r="GE8" s="155"/>
      <c r="GF8" s="155"/>
      <c r="GG8" s="155"/>
      <c r="GH8" s="155"/>
      <c r="GI8" s="155"/>
      <c r="GJ8" s="155"/>
      <c r="GK8" s="155"/>
      <c r="GL8" s="155"/>
      <c r="GM8" s="155"/>
      <c r="GN8" s="155"/>
      <c r="GO8" s="155"/>
      <c r="GP8" s="155"/>
      <c r="GQ8" s="155"/>
      <c r="GR8" s="155"/>
      <c r="GS8" s="155"/>
      <c r="GT8" s="155"/>
      <c r="GU8" s="155"/>
    </row>
  </sheetData>
  <mergeCells count="2">
    <mergeCell ref="B3:B5"/>
    <mergeCell ref="B6:B8"/>
  </mergeCells>
  <phoneticPr fontId="1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H44" sqref="H44"/>
    </sheetView>
  </sheetViews>
  <sheetFormatPr baseColWidth="10" defaultRowHeight="15" x14ac:dyDescent="0"/>
  <cols>
    <col min="1" max="1" width="10.83203125" style="16"/>
    <col min="2" max="2" width="16.33203125" bestFit="1" customWidth="1"/>
    <col min="3" max="3" width="15" bestFit="1" customWidth="1"/>
    <col min="4" max="4" width="15.1640625" bestFit="1" customWidth="1"/>
    <col min="5" max="5" width="14.6640625" bestFit="1" customWidth="1"/>
    <col min="7" max="7" width="13.5" bestFit="1" customWidth="1"/>
    <col min="8" max="8" width="12" bestFit="1" customWidth="1"/>
    <col min="9" max="9" width="10.5" bestFit="1" customWidth="1"/>
    <col min="11" max="11" width="12.5" bestFit="1" customWidth="1"/>
    <col min="12" max="12" width="11" bestFit="1" customWidth="1"/>
    <col min="13" max="13" width="11.33203125" bestFit="1" customWidth="1"/>
    <col min="14" max="14" width="15" bestFit="1" customWidth="1"/>
    <col min="15" max="15" width="15.33203125" bestFit="1" customWidth="1"/>
  </cols>
  <sheetData>
    <row r="1" spans="1:17">
      <c r="A1" s="16" t="s">
        <v>1</v>
      </c>
      <c r="B1" t="s">
        <v>55</v>
      </c>
      <c r="C1" t="s">
        <v>56</v>
      </c>
      <c r="D1" t="s">
        <v>223</v>
      </c>
      <c r="E1" t="s">
        <v>57</v>
      </c>
      <c r="F1" t="s">
        <v>58</v>
      </c>
      <c r="G1" t="s">
        <v>224</v>
      </c>
      <c r="H1" t="s">
        <v>59</v>
      </c>
      <c r="I1" t="s">
        <v>60</v>
      </c>
      <c r="J1" t="s">
        <v>225</v>
      </c>
      <c r="K1" t="s">
        <v>61</v>
      </c>
      <c r="L1" t="s">
        <v>62</v>
      </c>
      <c r="M1" t="s">
        <v>226</v>
      </c>
      <c r="N1" t="s">
        <v>63</v>
      </c>
      <c r="O1" t="s">
        <v>64</v>
      </c>
      <c r="P1" t="s">
        <v>66</v>
      </c>
      <c r="Q1" t="s">
        <v>67</v>
      </c>
    </row>
    <row r="2" spans="1:17">
      <c r="A2" s="16">
        <v>42155</v>
      </c>
      <c r="B2">
        <v>2.4286122215876658</v>
      </c>
      <c r="C2">
        <v>6.1514848657909829</v>
      </c>
      <c r="D2">
        <v>40.751713306681928</v>
      </c>
      <c r="E2">
        <v>2.5499272881182744</v>
      </c>
      <c r="F2">
        <v>3.1272943494394854</v>
      </c>
      <c r="G2">
        <v>5.1387666921069295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>
        <v>0</v>
      </c>
      <c r="O2" t="s">
        <v>65</v>
      </c>
      <c r="P2">
        <f>AVERAGE(N2:N4)</f>
        <v>3.0504714364947335E-2</v>
      </c>
      <c r="Q2">
        <f>AVERAGE(O2:O4)</f>
        <v>0.52607842673953686</v>
      </c>
    </row>
    <row r="3" spans="1:17">
      <c r="A3" s="16">
        <v>42156</v>
      </c>
      <c r="B3">
        <v>3.0032838378069702</v>
      </c>
      <c r="C3">
        <v>2.7284408909194768</v>
      </c>
      <c r="D3">
        <v>27.889063392347257</v>
      </c>
      <c r="E3">
        <v>4.2820284720819064</v>
      </c>
      <c r="F3">
        <v>1.8794365072291264</v>
      </c>
      <c r="G3">
        <v>5.0549553444957862</v>
      </c>
      <c r="H3">
        <v>0</v>
      </c>
      <c r="I3">
        <v>0</v>
      </c>
      <c r="J3">
        <v>0</v>
      </c>
      <c r="K3">
        <v>0.189</v>
      </c>
      <c r="L3">
        <v>0.996</v>
      </c>
      <c r="M3">
        <v>0</v>
      </c>
      <c r="N3">
        <v>9.1514143094842001E-2</v>
      </c>
      <c r="O3">
        <v>0.32848729849031111</v>
      </c>
      <c r="P3">
        <f t="shared" ref="P3:P44" si="0">AVERAGE(N3:N5)</f>
        <v>0.34593523439904805</v>
      </c>
      <c r="Q3">
        <f t="shared" ref="Q3:Q44" si="1">AVERAGE(O3:O5)</f>
        <v>0.576185591920923</v>
      </c>
    </row>
    <row r="4" spans="1:17">
      <c r="A4" s="16">
        <v>42157</v>
      </c>
      <c r="B4">
        <v>8.1503426613363867</v>
      </c>
      <c r="C4">
        <v>13.44731581953171</v>
      </c>
      <c r="D4">
        <v>19.368932038834973</v>
      </c>
      <c r="E4">
        <v>6.6008090893235432</v>
      </c>
      <c r="F4">
        <v>1.4790045130869962</v>
      </c>
      <c r="G4">
        <v>5.1573914360205171</v>
      </c>
      <c r="H4">
        <v>0.113</v>
      </c>
      <c r="I4">
        <v>0</v>
      </c>
      <c r="J4">
        <v>0</v>
      </c>
      <c r="K4">
        <v>9.7000000000000003E-2</v>
      </c>
      <c r="L4">
        <v>0.34499999999999997</v>
      </c>
      <c r="M4">
        <v>0</v>
      </c>
      <c r="N4">
        <v>0</v>
      </c>
      <c r="O4">
        <v>0.72366955498876262</v>
      </c>
      <c r="P4">
        <f t="shared" si="0"/>
        <v>0.4731457800511511</v>
      </c>
      <c r="Q4">
        <f t="shared" si="1"/>
        <v>0.70003473863622889</v>
      </c>
    </row>
    <row r="5" spans="1:17">
      <c r="A5" s="16">
        <v>42158</v>
      </c>
      <c r="B5">
        <v>1.9538834951456321</v>
      </c>
      <c r="C5">
        <v>0.10494003426613277</v>
      </c>
      <c r="D5">
        <v>19.668760708166783</v>
      </c>
      <c r="E5">
        <v>3.5277263435816155</v>
      </c>
      <c r="F5">
        <v>1.0785725189448661</v>
      </c>
      <c r="G5">
        <v>4.2913408440387002</v>
      </c>
      <c r="H5">
        <v>1.2E-2</v>
      </c>
      <c r="I5">
        <v>0</v>
      </c>
      <c r="J5">
        <v>0</v>
      </c>
      <c r="K5">
        <v>0</v>
      </c>
      <c r="L5">
        <v>6.3E-2</v>
      </c>
      <c r="M5">
        <v>0</v>
      </c>
      <c r="N5">
        <v>0.9462915601023022</v>
      </c>
      <c r="O5">
        <v>0.67639992228369528</v>
      </c>
      <c r="P5">
        <f t="shared" si="0"/>
        <v>0.97314578005115115</v>
      </c>
      <c r="Q5">
        <f t="shared" si="1"/>
        <v>0.64164587853842503</v>
      </c>
    </row>
    <row r="6" spans="1:17">
      <c r="A6" s="16">
        <v>42159</v>
      </c>
      <c r="B6">
        <v>0</v>
      </c>
      <c r="C6">
        <v>0</v>
      </c>
      <c r="D6">
        <v>22.267275842375806</v>
      </c>
      <c r="E6" t="s">
        <v>65</v>
      </c>
      <c r="F6">
        <v>1.7211261839636327</v>
      </c>
      <c r="G6">
        <v>4.9245821371006739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65</v>
      </c>
      <c r="O6" t="s">
        <v>65</v>
      </c>
      <c r="P6">
        <f t="shared" si="0"/>
        <v>1</v>
      </c>
      <c r="Q6">
        <f t="shared" si="1"/>
        <v>0.60689183479315478</v>
      </c>
    </row>
    <row r="7" spans="1:17">
      <c r="A7" s="16">
        <v>42160</v>
      </c>
      <c r="B7">
        <v>2.7284408909194768</v>
      </c>
      <c r="C7">
        <v>0</v>
      </c>
      <c r="D7">
        <v>23.916333523700768</v>
      </c>
      <c r="E7">
        <v>3.9281583377237452</v>
      </c>
      <c r="F7">
        <v>1.5441911167845523</v>
      </c>
      <c r="G7">
        <v>5.2132656677612799</v>
      </c>
      <c r="H7">
        <v>6.5000000000000002E-2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0.60689183479315478</v>
      </c>
      <c r="P7">
        <f t="shared" si="0"/>
        <v>1</v>
      </c>
      <c r="Q7">
        <f t="shared" si="1"/>
        <v>0.62420535932849486</v>
      </c>
    </row>
    <row r="8" spans="1:17">
      <c r="A8" s="16">
        <v>42161</v>
      </c>
      <c r="B8" t="s">
        <v>65</v>
      </c>
      <c r="C8" t="s">
        <v>65</v>
      </c>
      <c r="D8" t="s">
        <v>65</v>
      </c>
      <c r="E8" t="s">
        <v>65</v>
      </c>
      <c r="F8">
        <v>1.0320106591608971</v>
      </c>
      <c r="G8" t="s">
        <v>65</v>
      </c>
      <c r="H8" t="s">
        <v>65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  <c r="N8" t="s">
        <v>65</v>
      </c>
      <c r="O8" t="s">
        <v>65</v>
      </c>
      <c r="P8">
        <f t="shared" si="0"/>
        <v>1</v>
      </c>
      <c r="Q8">
        <f t="shared" si="1"/>
        <v>0.68165220933484849</v>
      </c>
    </row>
    <row r="9" spans="1:17">
      <c r="A9" s="16">
        <v>42162</v>
      </c>
      <c r="B9" t="s">
        <v>65</v>
      </c>
      <c r="C9" t="s">
        <v>65</v>
      </c>
      <c r="D9" t="s">
        <v>65</v>
      </c>
      <c r="E9">
        <v>2.6989252394269738</v>
      </c>
      <c r="F9">
        <v>0.80851373219784783</v>
      </c>
      <c r="G9" t="s">
        <v>65</v>
      </c>
      <c r="H9">
        <v>2E-3</v>
      </c>
      <c r="I9">
        <v>0</v>
      </c>
      <c r="J9">
        <v>0</v>
      </c>
      <c r="K9">
        <v>0</v>
      </c>
      <c r="L9">
        <v>0.159</v>
      </c>
      <c r="M9">
        <v>0</v>
      </c>
      <c r="N9" t="s">
        <v>65</v>
      </c>
      <c r="O9">
        <v>0.64151888386383504</v>
      </c>
      <c r="P9">
        <f t="shared" si="0"/>
        <v>1</v>
      </c>
      <c r="Q9">
        <f t="shared" si="1"/>
        <v>0.60057551385603736</v>
      </c>
    </row>
    <row r="10" spans="1:17">
      <c r="A10" s="16">
        <v>42163</v>
      </c>
      <c r="B10">
        <v>2.0038549400342673</v>
      </c>
      <c r="C10" t="s">
        <v>65</v>
      </c>
      <c r="D10" t="s">
        <v>65</v>
      </c>
      <c r="E10">
        <v>3.1738562092234539</v>
      </c>
      <c r="F10">
        <v>0.88301270785219765</v>
      </c>
      <c r="G10" t="s">
        <v>65</v>
      </c>
      <c r="H10">
        <v>0.05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0.72178553480586194</v>
      </c>
      <c r="P10">
        <f t="shared" si="0"/>
        <v>1</v>
      </c>
      <c r="Q10">
        <f t="shared" si="1"/>
        <v>0.53240578519217441</v>
      </c>
    </row>
    <row r="11" spans="1:17">
      <c r="A11" s="16">
        <v>42164</v>
      </c>
      <c r="B11">
        <v>1.7539977155910915</v>
      </c>
      <c r="C11">
        <v>0</v>
      </c>
      <c r="D11">
        <v>23.666476299257592</v>
      </c>
      <c r="E11">
        <v>3.3135417885753595</v>
      </c>
      <c r="F11">
        <v>1.8608117633155388</v>
      </c>
      <c r="G11">
        <v>4.1423428927300012</v>
      </c>
      <c r="H11">
        <v>8.8999999999999996E-2</v>
      </c>
      <c r="I11">
        <v>0</v>
      </c>
      <c r="J11">
        <v>0</v>
      </c>
      <c r="K11">
        <v>0</v>
      </c>
      <c r="L11">
        <v>0</v>
      </c>
      <c r="M11">
        <v>0.16300000000000001</v>
      </c>
      <c r="N11">
        <v>1</v>
      </c>
      <c r="O11">
        <v>0.4384221228984152</v>
      </c>
      <c r="P11">
        <f t="shared" si="0"/>
        <v>1</v>
      </c>
      <c r="Q11">
        <f t="shared" si="1"/>
        <v>0.51860840610690506</v>
      </c>
    </row>
    <row r="12" spans="1:17">
      <c r="A12" s="16">
        <v>42165</v>
      </c>
      <c r="B12">
        <v>2.0038549400342682</v>
      </c>
      <c r="C12">
        <v>0</v>
      </c>
      <c r="D12">
        <v>21.417761279269012</v>
      </c>
      <c r="E12">
        <v>3.0527953737851354</v>
      </c>
      <c r="F12">
        <v>1.3206941898215026</v>
      </c>
      <c r="G12">
        <v>4.300653215995494</v>
      </c>
      <c r="H12">
        <v>1.4E-2</v>
      </c>
      <c r="I12">
        <v>1.4999999999999999E-2</v>
      </c>
      <c r="J12">
        <v>0</v>
      </c>
      <c r="K12">
        <v>0</v>
      </c>
      <c r="L12">
        <v>0.38300000000000001</v>
      </c>
      <c r="M12">
        <v>0</v>
      </c>
      <c r="N12">
        <v>1</v>
      </c>
      <c r="O12">
        <v>0.43700969787224619</v>
      </c>
      <c r="P12">
        <f t="shared" si="0"/>
        <v>0.95484254307783722</v>
      </c>
      <c r="Q12">
        <f t="shared" si="1"/>
        <v>0.5309827666086997</v>
      </c>
    </row>
    <row r="13" spans="1:17">
      <c r="A13" s="16">
        <v>42166</v>
      </c>
      <c r="B13">
        <v>3.8527984009137675</v>
      </c>
      <c r="C13">
        <v>0</v>
      </c>
      <c r="D13">
        <v>23.091804683038287</v>
      </c>
      <c r="E13">
        <v>3.8350346181558082</v>
      </c>
      <c r="F13">
        <v>0.72470238458670433</v>
      </c>
      <c r="G13">
        <v>4.6172738625264804</v>
      </c>
      <c r="H13">
        <v>0</v>
      </c>
      <c r="I13">
        <v>0.161</v>
      </c>
      <c r="J13">
        <v>0</v>
      </c>
      <c r="K13">
        <v>0</v>
      </c>
      <c r="L13">
        <v>0.34</v>
      </c>
      <c r="M13">
        <v>0</v>
      </c>
      <c r="N13">
        <v>1</v>
      </c>
      <c r="O13">
        <v>0.6803933975500539</v>
      </c>
      <c r="P13">
        <f t="shared" si="0"/>
        <v>0.919232502213856</v>
      </c>
      <c r="Q13">
        <f t="shared" si="1"/>
        <v>0.51202803556743559</v>
      </c>
    </row>
    <row r="14" spans="1:17">
      <c r="A14" s="16">
        <v>42167</v>
      </c>
      <c r="B14">
        <v>2.8033980582524305</v>
      </c>
      <c r="C14">
        <v>0.37978298115362696</v>
      </c>
      <c r="D14">
        <v>23.841376356367814</v>
      </c>
      <c r="E14">
        <v>3.5836005753223779</v>
      </c>
      <c r="F14">
        <v>1.8794365072291264</v>
      </c>
      <c r="G14">
        <v>4.6172738625264804</v>
      </c>
      <c r="H14">
        <v>4.0000000000000001E-3</v>
      </c>
      <c r="I14">
        <v>0</v>
      </c>
      <c r="J14">
        <v>0</v>
      </c>
      <c r="K14">
        <v>0</v>
      </c>
      <c r="L14">
        <v>0</v>
      </c>
      <c r="M14">
        <v>0</v>
      </c>
      <c r="N14">
        <v>0.86452762923351167</v>
      </c>
      <c r="O14">
        <v>0.47554520440379888</v>
      </c>
      <c r="P14">
        <f t="shared" si="0"/>
        <v>0.89413703030987335</v>
      </c>
      <c r="Q14">
        <f t="shared" si="1"/>
        <v>0.42784535457612638</v>
      </c>
    </row>
    <row r="15" spans="1:17">
      <c r="A15" s="16">
        <v>42168</v>
      </c>
      <c r="B15">
        <v>2.8533695031410655</v>
      </c>
      <c r="C15">
        <v>0.30482581382067425</v>
      </c>
      <c r="D15">
        <v>22.966876070816703</v>
      </c>
      <c r="E15">
        <v>3.0621077457419292</v>
      </c>
      <c r="F15">
        <v>1.8980612511427135</v>
      </c>
      <c r="G15">
        <v>5.2505151555884533</v>
      </c>
      <c r="H15">
        <v>2.1999999999999999E-2</v>
      </c>
      <c r="I15">
        <v>0</v>
      </c>
      <c r="J15">
        <v>0</v>
      </c>
      <c r="K15">
        <v>0</v>
      </c>
      <c r="L15">
        <v>0</v>
      </c>
      <c r="M15">
        <v>0</v>
      </c>
      <c r="N15">
        <v>0.89316987740805609</v>
      </c>
      <c r="O15">
        <v>0.38014550474845382</v>
      </c>
      <c r="P15">
        <f t="shared" si="0"/>
        <v>0.92921892048140642</v>
      </c>
      <c r="Q15">
        <f t="shared" si="1"/>
        <v>0.45032979752321789</v>
      </c>
    </row>
    <row r="16" spans="1:17">
      <c r="A16" s="16">
        <v>42169</v>
      </c>
      <c r="B16">
        <v>3.0532552826956065</v>
      </c>
      <c r="C16">
        <v>0.22986864648772154</v>
      </c>
      <c r="D16">
        <v>23.841376356367814</v>
      </c>
      <c r="E16" t="s">
        <v>65</v>
      </c>
      <c r="F16" t="s">
        <v>65</v>
      </c>
      <c r="G16" t="s">
        <v>65</v>
      </c>
      <c r="H16">
        <v>0.22</v>
      </c>
      <c r="I16">
        <v>0</v>
      </c>
      <c r="J16">
        <v>0</v>
      </c>
      <c r="K16">
        <v>0</v>
      </c>
      <c r="L16">
        <v>0</v>
      </c>
      <c r="M16">
        <v>0</v>
      </c>
      <c r="N16">
        <v>0.92471358428805228</v>
      </c>
      <c r="O16" t="s">
        <v>65</v>
      </c>
      <c r="P16">
        <f t="shared" si="0"/>
        <v>0.90875995333552939</v>
      </c>
      <c r="Q16">
        <f t="shared" si="1"/>
        <v>0.36542895177990276</v>
      </c>
    </row>
    <row r="17" spans="1:17">
      <c r="A17" s="16">
        <v>42170</v>
      </c>
      <c r="B17">
        <v>5.9515990862364427</v>
      </c>
      <c r="C17">
        <v>0.17989720159908645</v>
      </c>
      <c r="D17">
        <v>21.192889777270153</v>
      </c>
      <c r="E17">
        <v>4.5800243746993061</v>
      </c>
      <c r="F17">
        <v>2.1960571537601128</v>
      </c>
      <c r="G17">
        <v>5.7999451010392837</v>
      </c>
      <c r="H17">
        <v>0</v>
      </c>
      <c r="I17">
        <v>0</v>
      </c>
      <c r="J17">
        <v>0.214</v>
      </c>
      <c r="K17">
        <v>0</v>
      </c>
      <c r="L17">
        <v>0</v>
      </c>
      <c r="M17">
        <v>0</v>
      </c>
      <c r="N17">
        <v>0.96977329974811088</v>
      </c>
      <c r="O17">
        <v>0.52051409029798201</v>
      </c>
      <c r="P17">
        <f t="shared" si="0"/>
        <v>0.87330386648651448</v>
      </c>
      <c r="Q17">
        <f t="shared" si="1"/>
        <v>0.40006676547696074</v>
      </c>
    </row>
    <row r="18" spans="1:17">
      <c r="A18" s="16">
        <v>42171</v>
      </c>
      <c r="B18">
        <v>2.70345516847516</v>
      </c>
      <c r="C18">
        <v>0.45474014848657951</v>
      </c>
      <c r="D18">
        <v>23.641490576813275</v>
      </c>
      <c r="E18">
        <v>3.4532273679272656</v>
      </c>
      <c r="F18">
        <v>2.7268623552973548</v>
      </c>
      <c r="G18">
        <v>5.2225780397180728</v>
      </c>
      <c r="H18">
        <v>0.27100000000000002</v>
      </c>
      <c r="I18">
        <v>0</v>
      </c>
      <c r="J18">
        <v>0</v>
      </c>
      <c r="K18">
        <v>0</v>
      </c>
      <c r="L18">
        <v>0</v>
      </c>
      <c r="M18">
        <v>0</v>
      </c>
      <c r="N18">
        <v>0.83179297597042512</v>
      </c>
      <c r="O18">
        <v>0.21034381326182344</v>
      </c>
      <c r="P18">
        <f t="shared" si="0"/>
        <v>0.83525109099115469</v>
      </c>
      <c r="Q18">
        <f t="shared" si="1"/>
        <v>0.31446031907266025</v>
      </c>
    </row>
    <row r="19" spans="1:17">
      <c r="A19" s="16">
        <v>42172</v>
      </c>
      <c r="B19">
        <v>2.7784123358081128</v>
      </c>
      <c r="C19">
        <v>0.50471159337521465</v>
      </c>
      <c r="D19">
        <v>22.467161621930352</v>
      </c>
      <c r="E19">
        <v>4.4589635392609868</v>
      </c>
      <c r="F19">
        <v>2.1401829220193505</v>
      </c>
      <c r="G19">
        <v>5.1946409238476923</v>
      </c>
      <c r="H19">
        <v>0.17199999999999999</v>
      </c>
      <c r="I19">
        <v>0.14199999999999999</v>
      </c>
      <c r="J19">
        <v>0</v>
      </c>
      <c r="K19">
        <v>0</v>
      </c>
      <c r="L19">
        <v>8.4000000000000005E-2</v>
      </c>
      <c r="M19">
        <v>0</v>
      </c>
      <c r="N19">
        <v>0.81834532374100721</v>
      </c>
      <c r="O19">
        <v>0.4693423928710766</v>
      </c>
      <c r="P19">
        <f t="shared" si="0"/>
        <v>0.83427910078354428</v>
      </c>
      <c r="Q19">
        <f t="shared" si="1"/>
        <v>0.36651857197807869</v>
      </c>
    </row>
    <row r="20" spans="1:17">
      <c r="A20" s="16">
        <v>42173</v>
      </c>
      <c r="B20">
        <v>2.8033980582524305</v>
      </c>
      <c r="C20">
        <v>0.40476870359794453</v>
      </c>
      <c r="D20">
        <v>22.592090234151936</v>
      </c>
      <c r="E20">
        <v>3.8443469901126019</v>
      </c>
      <c r="F20">
        <v>2.68961286747018</v>
      </c>
      <c r="G20">
        <v>5.7347584973417272</v>
      </c>
      <c r="H20">
        <v>0</v>
      </c>
      <c r="I20">
        <v>0.14099999999999999</v>
      </c>
      <c r="J20">
        <v>0.3</v>
      </c>
      <c r="K20">
        <v>0</v>
      </c>
      <c r="L20">
        <v>0</v>
      </c>
      <c r="M20">
        <v>0</v>
      </c>
      <c r="N20">
        <v>0.85561497326203206</v>
      </c>
      <c r="O20">
        <v>0.26369475108508073</v>
      </c>
      <c r="P20">
        <f t="shared" si="0"/>
        <v>0.83085759556347794</v>
      </c>
      <c r="Q20">
        <f t="shared" si="1"/>
        <v>0.13184737554254036</v>
      </c>
    </row>
    <row r="21" spans="1:17">
      <c r="A21" s="16">
        <v>42174</v>
      </c>
      <c r="B21">
        <v>2.8033980582524305</v>
      </c>
      <c r="C21">
        <v>0.47972587093089708</v>
      </c>
      <c r="D21">
        <v>22.916904625928069</v>
      </c>
      <c r="E21" t="s">
        <v>65</v>
      </c>
      <c r="F21">
        <v>1.9166859950563011</v>
      </c>
      <c r="G21">
        <v>5.2132656677612799</v>
      </c>
      <c r="H21">
        <v>0.122</v>
      </c>
      <c r="I21">
        <v>0.22500000000000001</v>
      </c>
      <c r="J21">
        <v>0</v>
      </c>
      <c r="K21">
        <v>0</v>
      </c>
      <c r="L21">
        <v>0.11799999999999999</v>
      </c>
      <c r="M21">
        <v>0</v>
      </c>
      <c r="N21">
        <v>0.82887700534759368</v>
      </c>
      <c r="O21" t="s">
        <v>65</v>
      </c>
      <c r="P21">
        <f t="shared" si="0"/>
        <v>0.82291692979960895</v>
      </c>
      <c r="Q21">
        <f t="shared" si="1"/>
        <v>0.12009346239745465</v>
      </c>
    </row>
    <row r="22" spans="1:17">
      <c r="A22" s="16">
        <v>42177</v>
      </c>
      <c r="B22">
        <v>1.9788692175899509</v>
      </c>
      <c r="C22">
        <v>0.37978298115362696</v>
      </c>
      <c r="D22">
        <v>13.372358652198759</v>
      </c>
      <c r="E22">
        <v>3.9188459657669519</v>
      </c>
      <c r="F22">
        <v>3.3694160203161219</v>
      </c>
      <c r="G22">
        <v>6.6753080649778935</v>
      </c>
      <c r="H22">
        <v>0.28799999999999998</v>
      </c>
      <c r="I22">
        <v>1.1870000000000001</v>
      </c>
      <c r="J22">
        <v>0</v>
      </c>
      <c r="K22">
        <v>0.107</v>
      </c>
      <c r="L22">
        <v>1.51</v>
      </c>
      <c r="M22">
        <v>0</v>
      </c>
      <c r="N22">
        <v>0.80808080808080818</v>
      </c>
      <c r="O22">
        <v>0</v>
      </c>
      <c r="P22">
        <f t="shared" si="0"/>
        <v>0.87995792801707784</v>
      </c>
      <c r="Q22">
        <f t="shared" si="1"/>
        <v>0.22209544844153117</v>
      </c>
    </row>
    <row r="23" spans="1:17">
      <c r="A23" s="16">
        <v>42178</v>
      </c>
      <c r="B23">
        <v>2.70345516847516</v>
      </c>
      <c r="C23">
        <v>0.45474014848657951</v>
      </c>
      <c r="D23">
        <v>16.270702455739595</v>
      </c>
      <c r="E23">
        <v>5.7161337534281396</v>
      </c>
      <c r="F23">
        <v>1.3951931654758525</v>
      </c>
      <c r="G23">
        <v>5.8651317047368394</v>
      </c>
      <c r="H23">
        <v>0.35699999999999998</v>
      </c>
      <c r="I23">
        <v>1.3759999999999999</v>
      </c>
      <c r="J23">
        <v>0</v>
      </c>
      <c r="K23">
        <v>0.187</v>
      </c>
      <c r="L23">
        <v>1.5720000000000001</v>
      </c>
      <c r="M23">
        <v>0.14099999999999999</v>
      </c>
      <c r="N23">
        <v>0.83179297597042512</v>
      </c>
      <c r="O23">
        <v>0.2401869247949093</v>
      </c>
      <c r="P23">
        <f t="shared" si="0"/>
        <v>0.92841547647462619</v>
      </c>
      <c r="Q23">
        <f t="shared" si="1"/>
        <v>0.35917740106291901</v>
      </c>
    </row>
    <row r="24" spans="1:17">
      <c r="A24" s="16">
        <v>42179</v>
      </c>
      <c r="B24">
        <v>3.3280982295830985</v>
      </c>
      <c r="C24">
        <v>0</v>
      </c>
      <c r="D24">
        <v>24.491005139920073</v>
      </c>
      <c r="E24">
        <v>4.8221460455759431</v>
      </c>
      <c r="F24">
        <v>2.1774324098465252</v>
      </c>
      <c r="G24">
        <v>6.9174297358545305</v>
      </c>
      <c r="H24">
        <v>0.314</v>
      </c>
      <c r="I24">
        <v>0.36499999999999999</v>
      </c>
      <c r="J24">
        <v>0.14299999999999999</v>
      </c>
      <c r="K24">
        <v>0</v>
      </c>
      <c r="L24">
        <v>0.22500000000000001</v>
      </c>
      <c r="M24">
        <v>0</v>
      </c>
      <c r="N24">
        <v>1</v>
      </c>
      <c r="O24">
        <v>0.42609942052968419</v>
      </c>
      <c r="P24">
        <f t="shared" si="0"/>
        <v>0.98448448448448456</v>
      </c>
      <c r="Q24">
        <f t="shared" si="1"/>
        <v>0.41867263919692388</v>
      </c>
    </row>
    <row r="25" spans="1:17">
      <c r="A25" s="16">
        <v>42180</v>
      </c>
      <c r="B25">
        <v>3.3280982295830985</v>
      </c>
      <c r="C25">
        <v>0.15491147915476888</v>
      </c>
      <c r="D25">
        <v>22.492147344374668</v>
      </c>
      <c r="E25">
        <v>4.0771562890324446</v>
      </c>
      <c r="F25">
        <v>1.4324426533030272</v>
      </c>
      <c r="G25" t="s">
        <v>65</v>
      </c>
      <c r="H25">
        <v>0.29799999999999999</v>
      </c>
      <c r="I25">
        <v>0.51700000000000002</v>
      </c>
      <c r="J25">
        <v>0</v>
      </c>
      <c r="K25">
        <v>5.2999999999999999E-2</v>
      </c>
      <c r="L25">
        <v>0.45100000000000001</v>
      </c>
      <c r="M25">
        <v>0</v>
      </c>
      <c r="N25">
        <v>0.95345345345345345</v>
      </c>
      <c r="O25">
        <v>0.41124585786416362</v>
      </c>
      <c r="P25">
        <f t="shared" si="0"/>
        <v>0.95085875349033255</v>
      </c>
      <c r="Q25">
        <f t="shared" si="1"/>
        <v>0.47158841227394754</v>
      </c>
    </row>
    <row r="26" spans="1:17">
      <c r="A26" s="16">
        <v>42183</v>
      </c>
      <c r="B26">
        <v>3.3280982295830985</v>
      </c>
      <c r="C26">
        <v>0</v>
      </c>
      <c r="D26">
        <v>22.492147344374668</v>
      </c>
      <c r="E26">
        <v>6.3214379306197328</v>
      </c>
      <c r="F26">
        <v>1.8887488791859197</v>
      </c>
      <c r="G26">
        <v>5.7906327290824899</v>
      </c>
      <c r="H26">
        <v>0.182</v>
      </c>
      <c r="I26">
        <v>0.53</v>
      </c>
      <c r="J26">
        <v>0</v>
      </c>
      <c r="K26">
        <v>0</v>
      </c>
      <c r="L26">
        <v>0.26900000000000002</v>
      </c>
      <c r="M26">
        <v>0</v>
      </c>
      <c r="N26">
        <v>1</v>
      </c>
      <c r="O26" t="s">
        <v>65</v>
      </c>
      <c r="P26">
        <f t="shared" si="0"/>
        <v>0.966374269005848</v>
      </c>
      <c r="Q26">
        <f t="shared" si="1"/>
        <v>0.57571069764808547</v>
      </c>
    </row>
    <row r="27" spans="1:17">
      <c r="A27" s="16">
        <v>42185</v>
      </c>
      <c r="B27">
        <v>2.2786978869217616</v>
      </c>
      <c r="C27">
        <v>0.22986864648772154</v>
      </c>
      <c r="D27">
        <v>19.618789263278149</v>
      </c>
      <c r="E27">
        <v>4.7010852101376246</v>
      </c>
      <c r="F27">
        <v>2.1774324098465252</v>
      </c>
      <c r="G27">
        <v>6.8801802480273553</v>
      </c>
      <c r="H27">
        <v>3.9E-2</v>
      </c>
      <c r="I27">
        <v>2.3E-2</v>
      </c>
      <c r="J27">
        <v>2.5000000000000001E-2</v>
      </c>
      <c r="K27">
        <v>0</v>
      </c>
      <c r="L27">
        <v>0</v>
      </c>
      <c r="M27">
        <v>0.06</v>
      </c>
      <c r="N27">
        <v>0.89912280701754399</v>
      </c>
      <c r="O27">
        <v>0.53193096668373141</v>
      </c>
      <c r="P27">
        <f t="shared" si="0"/>
        <v>0.94956140350877205</v>
      </c>
      <c r="Q27">
        <f t="shared" si="1"/>
        <v>0.59585977495540954</v>
      </c>
    </row>
    <row r="28" spans="1:17">
      <c r="A28" s="16">
        <v>42186</v>
      </c>
      <c r="B28">
        <v>3.0532552826956065</v>
      </c>
      <c r="C28">
        <v>0</v>
      </c>
      <c r="D28">
        <v>24.441033695031436</v>
      </c>
      <c r="E28">
        <v>4.9432068810142615</v>
      </c>
      <c r="F28">
        <v>1.8049375315747764</v>
      </c>
      <c r="G28">
        <v>6.5914967173667494</v>
      </c>
      <c r="H28">
        <v>0</v>
      </c>
      <c r="I28">
        <v>7.5999999999999998E-2</v>
      </c>
      <c r="J28">
        <v>0</v>
      </c>
      <c r="K28">
        <v>0</v>
      </c>
      <c r="L28">
        <v>0</v>
      </c>
      <c r="M28">
        <v>0</v>
      </c>
      <c r="N28">
        <v>1</v>
      </c>
      <c r="O28">
        <v>0.61949042861243953</v>
      </c>
      <c r="P28">
        <f t="shared" si="0"/>
        <v>0.90990259740259738</v>
      </c>
      <c r="Q28">
        <f t="shared" si="1"/>
        <v>0.62782417909124866</v>
      </c>
    </row>
    <row r="29" spans="1:17">
      <c r="A29" s="16">
        <v>42187</v>
      </c>
      <c r="B29">
        <v>0</v>
      </c>
      <c r="C29">
        <v>0</v>
      </c>
      <c r="D29">
        <v>23.616504854368959</v>
      </c>
      <c r="E29">
        <v>3.8164098742422206</v>
      </c>
      <c r="F29">
        <v>1.2275704702535655</v>
      </c>
      <c r="G29">
        <v>5.1201419481933419</v>
      </c>
      <c r="H29">
        <v>7.4999999999999997E-2</v>
      </c>
      <c r="I29">
        <v>0.161</v>
      </c>
      <c r="J29">
        <v>0</v>
      </c>
      <c r="K29">
        <v>0</v>
      </c>
      <c r="L29">
        <v>0</v>
      </c>
      <c r="M29">
        <v>0</v>
      </c>
      <c r="N29" t="s">
        <v>65</v>
      </c>
      <c r="O29">
        <v>0.63615792957005768</v>
      </c>
      <c r="P29">
        <f t="shared" si="0"/>
        <v>0.90990259740259738</v>
      </c>
      <c r="Q29">
        <f t="shared" si="1"/>
        <v>0.63615792957005768</v>
      </c>
    </row>
    <row r="30" spans="1:17">
      <c r="A30" s="16">
        <v>42191</v>
      </c>
      <c r="B30">
        <v>3.0782410051399234</v>
      </c>
      <c r="C30">
        <v>0.55468303826384979</v>
      </c>
      <c r="D30">
        <v>26.539834380354112</v>
      </c>
      <c r="E30">
        <v>3.9933449414213018</v>
      </c>
      <c r="F30">
        <v>0.74332712850029181</v>
      </c>
      <c r="G30">
        <v>4.0492191731620633</v>
      </c>
      <c r="H30" t="s">
        <v>65</v>
      </c>
      <c r="I30" t="s">
        <v>65</v>
      </c>
      <c r="J30" t="s">
        <v>65</v>
      </c>
      <c r="K30" t="s">
        <v>65</v>
      </c>
      <c r="L30" t="s">
        <v>65</v>
      </c>
      <c r="M30" t="s">
        <v>65</v>
      </c>
      <c r="N30">
        <v>0.81980519480519487</v>
      </c>
      <c r="O30" t="s">
        <v>65</v>
      </c>
      <c r="P30">
        <f t="shared" si="0"/>
        <v>0.90071937866055507</v>
      </c>
      <c r="Q30">
        <f t="shared" si="1"/>
        <v>0.86333052789488207</v>
      </c>
    </row>
    <row r="31" spans="1:17">
      <c r="A31" s="16">
        <v>42193</v>
      </c>
      <c r="B31">
        <v>3.3031125071387812</v>
      </c>
      <c r="C31">
        <v>0</v>
      </c>
      <c r="D31">
        <v>23.166761850371238</v>
      </c>
      <c r="E31" t="s">
        <v>65</v>
      </c>
      <c r="F31" t="s">
        <v>65</v>
      </c>
      <c r="G31" t="s">
        <v>65</v>
      </c>
      <c r="H31">
        <v>0</v>
      </c>
      <c r="I31">
        <v>2.5000000000000001E-2</v>
      </c>
      <c r="J31">
        <v>0</v>
      </c>
      <c r="K31">
        <v>0</v>
      </c>
      <c r="L31">
        <v>0</v>
      </c>
      <c r="M31">
        <v>0</v>
      </c>
      <c r="N31">
        <v>1</v>
      </c>
      <c r="O31" t="s">
        <v>65</v>
      </c>
      <c r="P31">
        <f t="shared" si="0"/>
        <v>0.92753208339296789</v>
      </c>
      <c r="Q31">
        <f t="shared" si="1"/>
        <v>0.8397517366688203</v>
      </c>
    </row>
    <row r="32" spans="1:17">
      <c r="A32" s="16">
        <v>42194</v>
      </c>
      <c r="B32">
        <v>1.9538834951456332</v>
      </c>
      <c r="C32">
        <v>0.22986864648772154</v>
      </c>
      <c r="D32">
        <v>23.691462021701909</v>
      </c>
      <c r="E32">
        <v>3.071420117698723</v>
      </c>
      <c r="F32">
        <v>0.39876936609892399</v>
      </c>
      <c r="G32">
        <v>3.0807324896555168</v>
      </c>
      <c r="H32">
        <v>3.2000000000000001E-2</v>
      </c>
      <c r="I32">
        <v>2.1000000000000001E-2</v>
      </c>
      <c r="J32">
        <v>0</v>
      </c>
      <c r="K32">
        <v>0</v>
      </c>
      <c r="L32">
        <v>0</v>
      </c>
      <c r="M32">
        <v>0</v>
      </c>
      <c r="N32">
        <v>0.88235294117647056</v>
      </c>
      <c r="O32">
        <v>0.86333052789488207</v>
      </c>
      <c r="P32">
        <f t="shared" si="0"/>
        <v>0.92753208339296789</v>
      </c>
      <c r="Q32">
        <f t="shared" si="1"/>
        <v>0.8220899308716727</v>
      </c>
    </row>
    <row r="33" spans="1:17">
      <c r="A33" s="16">
        <v>42195</v>
      </c>
      <c r="B33">
        <v>2.0538263849229037</v>
      </c>
      <c r="C33">
        <v>0.20488292404340397</v>
      </c>
      <c r="D33">
        <v>25.315533980582547</v>
      </c>
      <c r="E33">
        <v>3.5370387155384093</v>
      </c>
      <c r="F33">
        <v>0.65020340893235451</v>
      </c>
      <c r="G33">
        <v>4.0399068012052695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0.9002433090024331</v>
      </c>
      <c r="O33">
        <v>0.81617294544275854</v>
      </c>
      <c r="P33">
        <f t="shared" si="0"/>
        <v>0.9388951191733178</v>
      </c>
      <c r="Q33">
        <f t="shared" si="1"/>
        <v>0.73106318448455998</v>
      </c>
    </row>
    <row r="34" spans="1:17">
      <c r="A34" s="16">
        <v>42197</v>
      </c>
      <c r="B34">
        <v>3.3530839520274163</v>
      </c>
      <c r="C34">
        <v>0</v>
      </c>
      <c r="D34">
        <v>27.384351798972045</v>
      </c>
      <c r="E34">
        <v>4.4030893075202249</v>
      </c>
      <c r="F34">
        <v>0.93888693959295999</v>
      </c>
      <c r="G34">
        <v>4.0957810329460322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0.78676631927737761</v>
      </c>
      <c r="P34">
        <f t="shared" si="0"/>
        <v>0.97214734950584003</v>
      </c>
      <c r="Q34">
        <f t="shared" si="1"/>
        <v>0.6885083040054607</v>
      </c>
    </row>
    <row r="35" spans="1:17">
      <c r="A35" s="16">
        <v>42198</v>
      </c>
      <c r="B35">
        <v>1.8539406053683629</v>
      </c>
      <c r="C35">
        <v>0.15491147915476888</v>
      </c>
      <c r="D35">
        <v>26.939605939463192</v>
      </c>
      <c r="E35">
        <v>4.2913408440387002</v>
      </c>
      <c r="F35">
        <v>1.7583756717908079</v>
      </c>
      <c r="G35">
        <v>4.2261542403411445</v>
      </c>
      <c r="H35">
        <v>3.6999999999999998E-2</v>
      </c>
      <c r="I35">
        <v>0</v>
      </c>
      <c r="J35">
        <v>0</v>
      </c>
      <c r="K35">
        <v>6.3E-2</v>
      </c>
      <c r="L35">
        <v>0</v>
      </c>
      <c r="M35">
        <v>0</v>
      </c>
      <c r="N35">
        <v>0.91644204851752031</v>
      </c>
      <c r="O35">
        <v>0.59025028873354379</v>
      </c>
      <c r="P35">
        <f t="shared" si="0"/>
        <v>0.97214734950584003</v>
      </c>
      <c r="Q35">
        <f t="shared" si="1"/>
        <v>0.71380465351546074</v>
      </c>
    </row>
    <row r="36" spans="1:17">
      <c r="A36" s="16">
        <v>42201</v>
      </c>
      <c r="B36">
        <v>4.1526270702455781</v>
      </c>
      <c r="C36">
        <v>0</v>
      </c>
      <c r="D36">
        <v>27.364363221016593</v>
      </c>
      <c r="E36" t="s">
        <v>65</v>
      </c>
      <c r="F36" t="s">
        <v>65</v>
      </c>
      <c r="G36" t="s">
        <v>65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s">
        <v>65</v>
      </c>
      <c r="P36">
        <f t="shared" si="0"/>
        <v>1</v>
      </c>
      <c r="Q36">
        <f t="shared" si="1"/>
        <v>0.86242142606057037</v>
      </c>
    </row>
    <row r="37" spans="1:17">
      <c r="A37" s="16">
        <v>42204</v>
      </c>
      <c r="B37">
        <v>2.3036836093660793</v>
      </c>
      <c r="C37">
        <v>0</v>
      </c>
      <c r="D37">
        <v>29.163335237007459</v>
      </c>
      <c r="E37">
        <v>5.6509471497305839</v>
      </c>
      <c r="F37">
        <v>0.85507559198181649</v>
      </c>
      <c r="G37">
        <v>4.2261542403411445</v>
      </c>
      <c r="H37">
        <v>0</v>
      </c>
      <c r="I37">
        <v>6.4000000000000001E-2</v>
      </c>
      <c r="J37">
        <v>0</v>
      </c>
      <c r="K37">
        <v>0</v>
      </c>
      <c r="L37">
        <v>0</v>
      </c>
      <c r="M37">
        <v>0</v>
      </c>
      <c r="N37">
        <v>1</v>
      </c>
      <c r="O37">
        <v>0.8373590182973778</v>
      </c>
      <c r="P37">
        <f t="shared" si="0"/>
        <v>1</v>
      </c>
      <c r="Q37">
        <f t="shared" si="1"/>
        <v>0.87557512119217495</v>
      </c>
    </row>
    <row r="38" spans="1:17">
      <c r="A38" s="16">
        <v>42206</v>
      </c>
      <c r="B38">
        <v>3.0532552826956065</v>
      </c>
      <c r="C38">
        <v>0</v>
      </c>
      <c r="D38">
        <v>21.092946887492886</v>
      </c>
      <c r="E38">
        <v>3.7046614107606963</v>
      </c>
      <c r="F38">
        <v>0.22183429891984327</v>
      </c>
      <c r="G38">
        <v>4.9804563688414358</v>
      </c>
      <c r="H38">
        <v>5.0000000000000001E-3</v>
      </c>
      <c r="I38">
        <v>0.19500000000000001</v>
      </c>
      <c r="J38">
        <v>0</v>
      </c>
      <c r="K38">
        <v>0</v>
      </c>
      <c r="L38">
        <v>0</v>
      </c>
      <c r="M38">
        <v>0</v>
      </c>
      <c r="N38">
        <v>1</v>
      </c>
      <c r="O38">
        <v>0.88748383382376295</v>
      </c>
      <c r="P38">
        <f t="shared" si="0"/>
        <v>1</v>
      </c>
      <c r="Q38">
        <f t="shared" si="1"/>
        <v>0.88439229908112926</v>
      </c>
    </row>
    <row r="39" spans="1:17">
      <c r="A39" s="16">
        <v>42207</v>
      </c>
      <c r="B39">
        <v>3.178183894917193</v>
      </c>
      <c r="C39">
        <v>0</v>
      </c>
      <c r="D39">
        <v>21.092946887492886</v>
      </c>
      <c r="E39">
        <v>5.1853285518908985</v>
      </c>
      <c r="F39">
        <v>0.24977141479022441</v>
      </c>
      <c r="G39">
        <v>5.4367625947243283</v>
      </c>
      <c r="H39">
        <v>1.4999999999999999E-2</v>
      </c>
      <c r="I39">
        <v>0.25900000000000001</v>
      </c>
      <c r="J39">
        <v>0</v>
      </c>
      <c r="K39">
        <v>0</v>
      </c>
      <c r="L39">
        <v>0</v>
      </c>
      <c r="M39">
        <v>0</v>
      </c>
      <c r="N39">
        <v>1</v>
      </c>
      <c r="O39">
        <v>0.90188251145538412</v>
      </c>
      <c r="P39">
        <f t="shared" si="0"/>
        <v>1</v>
      </c>
      <c r="Q39">
        <f t="shared" si="1"/>
        <v>0.90018567238419089</v>
      </c>
    </row>
    <row r="40" spans="1:17">
      <c r="A40" s="16">
        <v>42209</v>
      </c>
      <c r="B40">
        <v>3.178183894917193</v>
      </c>
      <c r="C40">
        <v>0</v>
      </c>
      <c r="D40">
        <v>21.94246145059968</v>
      </c>
      <c r="E40">
        <v>4.4310264233906063</v>
      </c>
      <c r="F40">
        <v>0.24045904283343073</v>
      </c>
      <c r="G40">
        <v>5.3902007349403593</v>
      </c>
      <c r="H40">
        <v>2.9000000000000001E-2</v>
      </c>
      <c r="I40">
        <v>0.36299999999999999</v>
      </c>
      <c r="J40">
        <v>0</v>
      </c>
      <c r="K40">
        <v>0</v>
      </c>
      <c r="L40">
        <v>0</v>
      </c>
      <c r="M40">
        <v>0</v>
      </c>
      <c r="N40">
        <v>1</v>
      </c>
      <c r="O40">
        <v>0.86381055196424084</v>
      </c>
      <c r="P40">
        <f t="shared" si="0"/>
        <v>0.99346405228758172</v>
      </c>
      <c r="Q40">
        <f t="shared" si="1"/>
        <v>0.88733188276502162</v>
      </c>
    </row>
    <row r="41" spans="1:17">
      <c r="A41" s="16">
        <v>42213</v>
      </c>
      <c r="B41">
        <v>2.8783552255853833</v>
      </c>
      <c r="C41">
        <v>0</v>
      </c>
      <c r="D41">
        <v>25.265562535693913</v>
      </c>
      <c r="E41">
        <v>5.1108295762365481</v>
      </c>
      <c r="F41">
        <v>4.4899231740762498E-2</v>
      </c>
      <c r="G41">
        <v>4.8128336736191493</v>
      </c>
      <c r="H41">
        <v>8.0000000000000002E-3</v>
      </c>
      <c r="I41">
        <v>0.28799999999999998</v>
      </c>
      <c r="J41">
        <v>0</v>
      </c>
      <c r="K41">
        <v>0</v>
      </c>
      <c r="L41">
        <v>0</v>
      </c>
      <c r="M41">
        <v>0</v>
      </c>
      <c r="N41">
        <v>1</v>
      </c>
      <c r="O41">
        <v>0.93486395373294773</v>
      </c>
      <c r="P41">
        <f t="shared" si="0"/>
        <v>0.99346405228758172</v>
      </c>
      <c r="Q41">
        <f t="shared" si="1"/>
        <v>0.92670151100739073</v>
      </c>
    </row>
    <row r="42" spans="1:17">
      <c r="A42" s="16">
        <v>42215</v>
      </c>
      <c r="B42">
        <v>2.8033980582524305</v>
      </c>
      <c r="C42">
        <v>5.4968589377498649E-2</v>
      </c>
      <c r="D42">
        <v>24.815819531696196</v>
      </c>
      <c r="E42">
        <v>5.2039532958044861</v>
      </c>
      <c r="F42">
        <v>0.32427039044457417</v>
      </c>
      <c r="G42">
        <v>5.1573914360205171</v>
      </c>
      <c r="H42">
        <v>8.1000000000000003E-2</v>
      </c>
      <c r="I42">
        <v>0.38700000000000001</v>
      </c>
      <c r="J42">
        <v>0</v>
      </c>
      <c r="K42">
        <v>0</v>
      </c>
      <c r="L42">
        <v>0</v>
      </c>
      <c r="M42">
        <v>0</v>
      </c>
      <c r="N42">
        <v>0.98039215686274517</v>
      </c>
      <c r="O42">
        <v>0.86332114259787607</v>
      </c>
      <c r="P42">
        <f t="shared" si="0"/>
        <v>0.99346405228758172</v>
      </c>
      <c r="Q42">
        <f t="shared" si="1"/>
        <v>0.90950901801856732</v>
      </c>
    </row>
    <row r="43" spans="1:17">
      <c r="A43" s="16">
        <v>42219</v>
      </c>
      <c r="B43">
        <v>3.128212450028558</v>
      </c>
      <c r="C43">
        <v>0</v>
      </c>
      <c r="D43">
        <v>22.766990291262161</v>
      </c>
      <c r="E43">
        <v>6.0886286316998897</v>
      </c>
      <c r="F43">
        <v>0.11008583543831856</v>
      </c>
      <c r="G43">
        <v>4.7010852101376246</v>
      </c>
      <c r="H43" t="s">
        <v>65</v>
      </c>
      <c r="I43" t="s">
        <v>65</v>
      </c>
      <c r="J43" t="s">
        <v>65</v>
      </c>
      <c r="K43" t="s">
        <v>65</v>
      </c>
      <c r="L43" t="s">
        <v>65</v>
      </c>
      <c r="M43" t="s">
        <v>65</v>
      </c>
      <c r="N43">
        <v>1</v>
      </c>
      <c r="O43">
        <v>0.9819194366913484</v>
      </c>
      <c r="P43">
        <f t="shared" si="0"/>
        <v>0.94444444444444431</v>
      </c>
      <c r="Q43">
        <f t="shared" si="1"/>
        <v>0.94886992647745938</v>
      </c>
    </row>
    <row r="44" spans="1:17">
      <c r="A44" s="16">
        <v>42220</v>
      </c>
      <c r="B44">
        <v>3.128212450028558</v>
      </c>
      <c r="C44">
        <v>0</v>
      </c>
      <c r="D44">
        <v>24.84080525414052</v>
      </c>
      <c r="E44">
        <v>5.0922048323229614</v>
      </c>
      <c r="F44">
        <v>0.59432917719159228</v>
      </c>
      <c r="G44">
        <v>4.9432068810142615</v>
      </c>
      <c r="H44" t="s">
        <v>65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  <c r="N44">
        <v>1</v>
      </c>
      <c r="O44">
        <v>0.88328647476647726</v>
      </c>
      <c r="P44">
        <f t="shared" si="0"/>
        <v>0.90787370103916876</v>
      </c>
      <c r="Q44">
        <f t="shared" si="1"/>
        <v>0.89854486998324778</v>
      </c>
    </row>
    <row r="45" spans="1:17">
      <c r="A45" s="16">
        <v>42221</v>
      </c>
      <c r="B45">
        <v>2.5785265562535722</v>
      </c>
      <c r="C45">
        <v>0.42975442604226216</v>
      </c>
      <c r="D45">
        <v>23.716447744146226</v>
      </c>
      <c r="E45">
        <v>3.4159778801000908</v>
      </c>
      <c r="F45">
        <v>6.3523975654349946E-2</v>
      </c>
      <c r="G45">
        <v>3.6953490388039025</v>
      </c>
      <c r="H45" t="s">
        <v>65</v>
      </c>
      <c r="I45" t="s">
        <v>65</v>
      </c>
      <c r="J45" t="s">
        <v>65</v>
      </c>
      <c r="K45" t="s">
        <v>65</v>
      </c>
      <c r="L45" t="s">
        <v>65</v>
      </c>
      <c r="M45" t="s">
        <v>65</v>
      </c>
      <c r="N45">
        <v>0.83333333333333326</v>
      </c>
      <c r="O45">
        <v>0.98140386797455248</v>
      </c>
      <c r="P45" t="s">
        <v>65</v>
      </c>
      <c r="Q45" t="s">
        <v>65</v>
      </c>
    </row>
    <row r="46" spans="1:17">
      <c r="A46" s="16">
        <v>42222</v>
      </c>
      <c r="B46">
        <v>2.7784123358081128</v>
      </c>
      <c r="C46">
        <v>0.30482581382067425</v>
      </c>
      <c r="D46">
        <v>23.816390633923497</v>
      </c>
      <c r="E46">
        <v>4.6172738625264804</v>
      </c>
      <c r="F46">
        <v>0.78057661632746678</v>
      </c>
      <c r="G46">
        <v>3.9840325694645076</v>
      </c>
      <c r="H46" t="s">
        <v>65</v>
      </c>
      <c r="I46" t="s">
        <v>65</v>
      </c>
      <c r="J46" t="s">
        <v>65</v>
      </c>
      <c r="K46" t="s">
        <v>65</v>
      </c>
      <c r="L46" t="s">
        <v>65</v>
      </c>
      <c r="M46" t="s">
        <v>65</v>
      </c>
      <c r="N46">
        <v>0.89028776978417268</v>
      </c>
      <c r="O46">
        <v>0.83094426720871373</v>
      </c>
      <c r="P46" t="s">
        <v>65</v>
      </c>
      <c r="Q46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"/>
  <sheetViews>
    <sheetView workbookViewId="0">
      <selection activeCell="A4" sqref="A4:XFD8"/>
    </sheetView>
  </sheetViews>
  <sheetFormatPr baseColWidth="10" defaultRowHeight="15" x14ac:dyDescent="0"/>
  <sheetData>
    <row r="1" spans="1:101">
      <c r="A1" t="s">
        <v>103</v>
      </c>
      <c r="B1">
        <v>1</v>
      </c>
      <c r="C1">
        <v>29</v>
      </c>
      <c r="D1">
        <v>30</v>
      </c>
      <c r="E1">
        <v>31</v>
      </c>
      <c r="F1">
        <v>32</v>
      </c>
      <c r="G1">
        <v>33</v>
      </c>
      <c r="H1">
        <v>34</v>
      </c>
      <c r="I1">
        <v>35</v>
      </c>
      <c r="J1">
        <v>36</v>
      </c>
      <c r="K1">
        <v>37</v>
      </c>
      <c r="L1">
        <v>38</v>
      </c>
      <c r="M1">
        <v>39</v>
      </c>
      <c r="N1">
        <v>40</v>
      </c>
      <c r="O1">
        <v>41</v>
      </c>
      <c r="P1">
        <v>42</v>
      </c>
      <c r="Q1">
        <v>43</v>
      </c>
      <c r="R1">
        <v>44</v>
      </c>
      <c r="S1">
        <v>45</v>
      </c>
      <c r="T1">
        <v>46</v>
      </c>
      <c r="U1">
        <v>47</v>
      </c>
      <c r="V1">
        <v>48</v>
      </c>
      <c r="W1">
        <v>49</v>
      </c>
      <c r="X1">
        <v>50</v>
      </c>
      <c r="Y1">
        <v>51</v>
      </c>
      <c r="Z1">
        <v>52</v>
      </c>
      <c r="AA1">
        <v>53</v>
      </c>
      <c r="AB1">
        <v>54</v>
      </c>
      <c r="AC1">
        <v>55</v>
      </c>
      <c r="AD1">
        <v>56</v>
      </c>
      <c r="AE1">
        <v>57</v>
      </c>
      <c r="AF1">
        <v>58</v>
      </c>
      <c r="AG1">
        <v>61</v>
      </c>
      <c r="AH1">
        <v>62</v>
      </c>
      <c r="AI1">
        <v>63</v>
      </c>
      <c r="AJ1">
        <v>64</v>
      </c>
      <c r="AK1">
        <v>65</v>
      </c>
      <c r="AL1">
        <v>66</v>
      </c>
      <c r="AM1">
        <v>67</v>
      </c>
      <c r="AN1">
        <v>68</v>
      </c>
      <c r="AO1">
        <v>69</v>
      </c>
      <c r="AP1">
        <v>70</v>
      </c>
      <c r="AQ1">
        <v>71</v>
      </c>
      <c r="AR1">
        <v>72</v>
      </c>
      <c r="AS1">
        <v>73</v>
      </c>
      <c r="AT1">
        <v>74</v>
      </c>
      <c r="AU1">
        <v>75</v>
      </c>
      <c r="AV1">
        <v>76</v>
      </c>
      <c r="AW1">
        <v>77</v>
      </c>
      <c r="AX1">
        <v>78</v>
      </c>
      <c r="AY1">
        <v>79</v>
      </c>
      <c r="AZ1">
        <v>80</v>
      </c>
      <c r="BA1">
        <v>81</v>
      </c>
      <c r="BB1">
        <v>82</v>
      </c>
      <c r="BC1">
        <v>83</v>
      </c>
      <c r="BD1">
        <v>84</v>
      </c>
      <c r="BE1">
        <v>85</v>
      </c>
      <c r="BF1">
        <v>86</v>
      </c>
      <c r="BG1">
        <v>87</v>
      </c>
      <c r="BH1">
        <v>88</v>
      </c>
      <c r="BI1">
        <v>89</v>
      </c>
      <c r="BJ1">
        <v>90</v>
      </c>
      <c r="BK1">
        <v>98</v>
      </c>
      <c r="BL1">
        <v>99</v>
      </c>
      <c r="BM1">
        <v>100</v>
      </c>
      <c r="BN1">
        <v>101</v>
      </c>
      <c r="BO1">
        <v>102</v>
      </c>
      <c r="BP1">
        <v>103</v>
      </c>
      <c r="BQ1">
        <v>104</v>
      </c>
      <c r="BR1">
        <v>105</v>
      </c>
      <c r="BS1">
        <v>106</v>
      </c>
      <c r="BT1">
        <v>107</v>
      </c>
      <c r="BU1">
        <v>108</v>
      </c>
      <c r="BV1">
        <v>109</v>
      </c>
      <c r="BW1">
        <v>110</v>
      </c>
      <c r="BX1">
        <v>111</v>
      </c>
      <c r="BY1">
        <v>112</v>
      </c>
      <c r="BZ1">
        <v>113</v>
      </c>
      <c r="CA1">
        <v>114</v>
      </c>
      <c r="CB1">
        <v>115</v>
      </c>
      <c r="CC1">
        <v>116</v>
      </c>
      <c r="CD1">
        <v>117</v>
      </c>
      <c r="CE1">
        <v>118</v>
      </c>
      <c r="CF1">
        <v>119</v>
      </c>
      <c r="CG1">
        <v>120</v>
      </c>
      <c r="CH1">
        <v>121</v>
      </c>
      <c r="CI1">
        <v>122</v>
      </c>
      <c r="CJ1">
        <v>123</v>
      </c>
      <c r="CK1">
        <v>124</v>
      </c>
      <c r="CL1">
        <v>125</v>
      </c>
      <c r="CM1">
        <v>126</v>
      </c>
      <c r="CN1">
        <v>127</v>
      </c>
      <c r="CO1">
        <v>128</v>
      </c>
      <c r="CP1">
        <v>129</v>
      </c>
      <c r="CQ1">
        <v>130</v>
      </c>
      <c r="CR1">
        <v>131</v>
      </c>
      <c r="CS1">
        <v>132</v>
      </c>
      <c r="CT1">
        <v>133</v>
      </c>
      <c r="CU1">
        <v>134</v>
      </c>
      <c r="CV1">
        <v>135</v>
      </c>
      <c r="CW1">
        <v>136</v>
      </c>
    </row>
    <row r="2" spans="1:101">
      <c r="A2" s="16" t="s">
        <v>1</v>
      </c>
      <c r="B2" s="16">
        <v>42155.541666666664</v>
      </c>
      <c r="C2" s="16">
        <v>42170.00277777778</v>
      </c>
      <c r="D2" s="16">
        <v>42170.50277777778</v>
      </c>
      <c r="E2" s="16">
        <v>42171.00277777778</v>
      </c>
      <c r="F2" s="16">
        <v>42171.50277777778</v>
      </c>
      <c r="G2" s="16">
        <v>42172.00277777778</v>
      </c>
      <c r="H2" s="16">
        <v>42172.50277777778</v>
      </c>
      <c r="I2" s="16">
        <v>42173.00277777778</v>
      </c>
      <c r="J2" s="16">
        <v>42173.50277777778</v>
      </c>
      <c r="K2" s="16">
        <v>42174.00277777778</v>
      </c>
      <c r="L2" s="16">
        <v>42174.50277777778</v>
      </c>
      <c r="M2" s="16">
        <v>42175.00277777778</v>
      </c>
      <c r="N2" s="16">
        <v>42175.50277777778</v>
      </c>
      <c r="O2" s="16">
        <v>42176.00277777778</v>
      </c>
      <c r="P2" s="16">
        <v>42176.50277777778</v>
      </c>
      <c r="Q2" s="16">
        <v>42177.00277777778</v>
      </c>
      <c r="R2" s="16"/>
      <c r="S2" s="16">
        <v>42177.87777777778</v>
      </c>
      <c r="T2" s="16">
        <v>42178.37777777778</v>
      </c>
      <c r="U2" s="16">
        <v>42178.87777777778</v>
      </c>
      <c r="V2" s="16">
        <v>42179.37777777778</v>
      </c>
      <c r="W2" s="16">
        <v>42179.87777777778</v>
      </c>
      <c r="X2" s="16">
        <v>42180.37777777778</v>
      </c>
      <c r="Y2" s="16">
        <v>42180.87777777778</v>
      </c>
      <c r="Z2" s="16">
        <v>42181.37777777778</v>
      </c>
      <c r="AA2" s="16">
        <v>42181.87777777778</v>
      </c>
      <c r="AB2" s="16">
        <v>42182.37777777778</v>
      </c>
      <c r="AC2" s="16">
        <v>42182.87777777778</v>
      </c>
      <c r="AD2" s="16">
        <v>42183.37777777778</v>
      </c>
      <c r="AE2" s="16">
        <v>42183.87777777778</v>
      </c>
      <c r="AF2" s="16">
        <v>42184.37777777778</v>
      </c>
      <c r="AG2" s="16">
        <v>42185.877743055556</v>
      </c>
      <c r="AH2" s="16">
        <v>42186.377743055556</v>
      </c>
      <c r="AI2" s="16">
        <v>42186.877743055556</v>
      </c>
      <c r="AJ2" s="16">
        <v>42187.377743055556</v>
      </c>
      <c r="AK2" s="16">
        <v>42187.877743055556</v>
      </c>
      <c r="AL2" s="16">
        <v>42188.377743055556</v>
      </c>
      <c r="AM2" s="16">
        <v>42188.877743055556</v>
      </c>
      <c r="AN2" s="16">
        <v>42189.377743055556</v>
      </c>
      <c r="AO2" s="16">
        <v>42189.877743055556</v>
      </c>
      <c r="AP2" s="16">
        <v>42190.377743055556</v>
      </c>
      <c r="AQ2" s="16">
        <v>42190.877743055556</v>
      </c>
      <c r="AR2" s="16">
        <v>42191.377743055556</v>
      </c>
      <c r="AS2" s="16">
        <v>42191.877743055556</v>
      </c>
      <c r="AT2" s="16">
        <v>42192.377743055556</v>
      </c>
      <c r="AU2" s="16">
        <v>42192.877743055556</v>
      </c>
      <c r="AV2" s="16">
        <v>42193.377743055556</v>
      </c>
      <c r="AW2" s="16">
        <v>42193.877743055556</v>
      </c>
      <c r="AX2" s="16">
        <v>42194.377743055556</v>
      </c>
      <c r="AY2" s="16">
        <v>42194.877743055556</v>
      </c>
      <c r="AZ2" s="16">
        <v>42195.377743055556</v>
      </c>
      <c r="BA2" s="16">
        <v>42195.877743055556</v>
      </c>
      <c r="BB2" s="16">
        <v>42196.377743055556</v>
      </c>
      <c r="BC2" s="16">
        <v>42196.877743055556</v>
      </c>
      <c r="BD2" s="16">
        <v>42197.377743055556</v>
      </c>
      <c r="BE2" s="16">
        <v>42197.877743055556</v>
      </c>
      <c r="BF2" s="16">
        <v>42198.377743055556</v>
      </c>
      <c r="BG2" s="16">
        <v>42198.877743055556</v>
      </c>
      <c r="BH2" s="16">
        <v>42199.377743055556</v>
      </c>
      <c r="BI2" s="16">
        <v>42199.877743055556</v>
      </c>
      <c r="BJ2" s="16">
        <v>42200.377743055556</v>
      </c>
      <c r="BK2" s="16">
        <v>42204.376388888886</v>
      </c>
      <c r="BL2" s="16">
        <v>42204.876388888886</v>
      </c>
      <c r="BM2" s="16">
        <v>42205.376388888886</v>
      </c>
      <c r="BN2" s="16">
        <v>42205.876388888886</v>
      </c>
      <c r="BO2" s="16">
        <v>42206.376388888886</v>
      </c>
      <c r="BP2" s="16">
        <v>42206.876388888886</v>
      </c>
      <c r="BQ2" s="16">
        <v>42207.376388888886</v>
      </c>
      <c r="BR2" s="16">
        <v>42207.876388888886</v>
      </c>
      <c r="BS2" s="16">
        <v>42208.376388888886</v>
      </c>
      <c r="BT2" s="16">
        <v>42208.876388888886</v>
      </c>
      <c r="BU2" s="16">
        <v>42209.376388888886</v>
      </c>
      <c r="BV2" s="16">
        <v>42209.876388888886</v>
      </c>
      <c r="BW2" s="16">
        <v>42210.376388888886</v>
      </c>
      <c r="BX2" s="16">
        <v>42210.876388888886</v>
      </c>
      <c r="BY2" s="16">
        <v>42211.376388888886</v>
      </c>
      <c r="BZ2" s="16">
        <v>42211.876388888886</v>
      </c>
      <c r="CA2" s="16">
        <v>42212.376388888886</v>
      </c>
      <c r="CB2" s="16">
        <v>42212.876388888886</v>
      </c>
      <c r="CC2" s="16">
        <v>42213.376388888886</v>
      </c>
      <c r="CD2" s="16">
        <v>42213.876388888886</v>
      </c>
      <c r="CE2" s="16">
        <v>42214.376388888886</v>
      </c>
      <c r="CF2" s="16">
        <v>42214.876388888886</v>
      </c>
      <c r="CG2" s="16">
        <v>42215.376388888886</v>
      </c>
      <c r="CH2" s="16">
        <v>42215.876388888886</v>
      </c>
      <c r="CI2" s="16">
        <v>42216.376388888886</v>
      </c>
      <c r="CJ2" s="16">
        <v>42216.876388888886</v>
      </c>
      <c r="CK2" s="16">
        <v>42217.376388888886</v>
      </c>
      <c r="CL2" s="16">
        <v>42217.876388888886</v>
      </c>
      <c r="CM2" s="16">
        <v>42218.376388888886</v>
      </c>
      <c r="CN2" s="16">
        <v>42218.876388888886</v>
      </c>
      <c r="CO2" s="16">
        <v>42219.376388888886</v>
      </c>
      <c r="CP2" s="16">
        <v>42219.876388888886</v>
      </c>
      <c r="CQ2" s="16">
        <v>42220.376388888886</v>
      </c>
      <c r="CR2" s="16">
        <v>42220.876388888886</v>
      </c>
      <c r="CS2" s="16">
        <v>42221.376388888886</v>
      </c>
      <c r="CT2" s="16">
        <v>42221.876388888886</v>
      </c>
      <c r="CU2" s="16">
        <v>42222.376388888886</v>
      </c>
      <c r="CV2" s="16">
        <v>42222.876388888886</v>
      </c>
    </row>
    <row r="3" spans="1:101">
      <c r="A3" t="s">
        <v>110</v>
      </c>
      <c r="B3">
        <v>0.09</v>
      </c>
      <c r="C3">
        <v>0.06</v>
      </c>
      <c r="D3">
        <v>0.04</v>
      </c>
      <c r="E3">
        <v>0.04</v>
      </c>
      <c r="F3">
        <v>0.11</v>
      </c>
      <c r="G3">
        <v>0.06</v>
      </c>
      <c r="H3">
        <v>0.12</v>
      </c>
      <c r="I3">
        <v>0.06</v>
      </c>
      <c r="J3">
        <v>0.11</v>
      </c>
      <c r="K3">
        <v>0.2</v>
      </c>
      <c r="L3">
        <v>0.52</v>
      </c>
      <c r="M3">
        <v>0.42</v>
      </c>
      <c r="N3">
        <v>1.61</v>
      </c>
      <c r="O3">
        <v>2.74</v>
      </c>
      <c r="P3">
        <v>4.5999999999999996</v>
      </c>
      <c r="Q3">
        <v>4.75</v>
      </c>
      <c r="S3">
        <v>4.79</v>
      </c>
      <c r="T3">
        <v>1.3</v>
      </c>
      <c r="U3">
        <v>0.32</v>
      </c>
      <c r="V3">
        <v>0.2</v>
      </c>
      <c r="W3">
        <v>0.56999999999999995</v>
      </c>
      <c r="X3">
        <v>0.77</v>
      </c>
      <c r="Y3">
        <v>1</v>
      </c>
      <c r="Z3">
        <v>0.38</v>
      </c>
      <c r="AA3">
        <v>0.78</v>
      </c>
      <c r="AB3">
        <v>0.36</v>
      </c>
      <c r="AC3">
        <v>0.67</v>
      </c>
      <c r="AD3">
        <v>0.74</v>
      </c>
      <c r="AE3">
        <v>0.48</v>
      </c>
      <c r="AF3">
        <v>0.54</v>
      </c>
      <c r="AG3">
        <v>0.3</v>
      </c>
      <c r="AH3">
        <v>0.38</v>
      </c>
      <c r="AI3">
        <v>1.1299999999999999</v>
      </c>
      <c r="AJ3">
        <v>0.55000000000000004</v>
      </c>
      <c r="AK3">
        <v>0.62</v>
      </c>
      <c r="AL3">
        <v>0.28000000000000003</v>
      </c>
      <c r="AM3">
        <v>0.3</v>
      </c>
      <c r="AN3">
        <v>0.03</v>
      </c>
      <c r="AO3">
        <v>0.03</v>
      </c>
      <c r="AP3">
        <v>0.03</v>
      </c>
      <c r="AQ3">
        <v>0.03</v>
      </c>
      <c r="AR3">
        <v>0.03</v>
      </c>
      <c r="AS3">
        <v>0.03</v>
      </c>
      <c r="AT3">
        <v>0.03</v>
      </c>
      <c r="AU3">
        <v>0.03</v>
      </c>
      <c r="AV3">
        <v>0.03</v>
      </c>
      <c r="AW3">
        <v>0.03</v>
      </c>
      <c r="AX3">
        <v>0.03</v>
      </c>
      <c r="AY3">
        <v>0.05</v>
      </c>
      <c r="AZ3">
        <v>0.03</v>
      </c>
      <c r="BA3">
        <v>0.06</v>
      </c>
      <c r="BB3">
        <v>0.1</v>
      </c>
      <c r="BC3">
        <v>0.03</v>
      </c>
      <c r="BD3">
        <v>0.04</v>
      </c>
      <c r="BE3">
        <v>0.04</v>
      </c>
      <c r="BF3">
        <v>0.04</v>
      </c>
      <c r="BG3">
        <v>0.03</v>
      </c>
      <c r="BH3">
        <v>0.04</v>
      </c>
      <c r="BI3">
        <v>0.04</v>
      </c>
      <c r="BJ3">
        <v>0.03</v>
      </c>
      <c r="BK3">
        <v>0.09</v>
      </c>
      <c r="BL3">
        <v>3.22</v>
      </c>
      <c r="BM3">
        <v>0.43</v>
      </c>
      <c r="BN3">
        <v>2.62</v>
      </c>
      <c r="BO3">
        <v>4.3099999999999996</v>
      </c>
      <c r="BP3">
        <v>5.18</v>
      </c>
      <c r="BQ3">
        <v>4.41</v>
      </c>
      <c r="BR3">
        <v>5.97</v>
      </c>
      <c r="BS3">
        <v>5.16</v>
      </c>
      <c r="BT3">
        <v>5.64</v>
      </c>
      <c r="BU3">
        <v>4.88</v>
      </c>
      <c r="BV3">
        <v>4.41</v>
      </c>
      <c r="BW3">
        <v>3.58</v>
      </c>
      <c r="BX3">
        <v>0.6</v>
      </c>
      <c r="BY3">
        <v>0.03</v>
      </c>
      <c r="BZ3">
        <v>0.34</v>
      </c>
      <c r="CA3">
        <v>5.12</v>
      </c>
      <c r="CB3">
        <v>3.73</v>
      </c>
      <c r="CC3">
        <v>4.58</v>
      </c>
      <c r="CD3">
        <v>0.43</v>
      </c>
      <c r="CE3">
        <v>0.15</v>
      </c>
      <c r="CF3">
        <v>0.03</v>
      </c>
      <c r="CG3">
        <v>0.39</v>
      </c>
      <c r="CH3">
        <v>1.43</v>
      </c>
      <c r="CI3">
        <v>2.2400000000000002</v>
      </c>
      <c r="CJ3">
        <v>2.68</v>
      </c>
      <c r="CK3">
        <v>2.96</v>
      </c>
      <c r="CL3">
        <v>2.34</v>
      </c>
      <c r="CM3">
        <v>0.3</v>
      </c>
      <c r="CN3">
        <v>0.03</v>
      </c>
      <c r="CO3">
        <v>0.03</v>
      </c>
      <c r="CP3">
        <v>0.04</v>
      </c>
      <c r="CQ3">
        <v>0.04</v>
      </c>
      <c r="CR3">
        <v>0.16</v>
      </c>
      <c r="CS3">
        <v>0.98</v>
      </c>
      <c r="CT3">
        <v>0.05</v>
      </c>
      <c r="CU3">
        <v>0.03</v>
      </c>
      <c r="CV3">
        <v>0.6</v>
      </c>
    </row>
    <row r="5" spans="1:101">
      <c r="A5" t="s">
        <v>103</v>
      </c>
      <c r="C5">
        <v>29</v>
      </c>
      <c r="D5">
        <v>30</v>
      </c>
      <c r="E5">
        <v>31</v>
      </c>
      <c r="F5">
        <v>32</v>
      </c>
      <c r="G5">
        <v>33</v>
      </c>
      <c r="H5">
        <v>34</v>
      </c>
      <c r="I5">
        <v>35</v>
      </c>
      <c r="J5">
        <v>36</v>
      </c>
      <c r="K5">
        <v>37</v>
      </c>
      <c r="L5">
        <v>38</v>
      </c>
      <c r="M5">
        <v>39</v>
      </c>
      <c r="N5">
        <v>40</v>
      </c>
      <c r="O5">
        <v>41</v>
      </c>
      <c r="P5">
        <v>42</v>
      </c>
      <c r="Q5">
        <v>43</v>
      </c>
      <c r="R5">
        <v>44</v>
      </c>
      <c r="S5">
        <v>45</v>
      </c>
      <c r="T5">
        <v>46</v>
      </c>
      <c r="U5">
        <v>47</v>
      </c>
      <c r="V5">
        <v>48</v>
      </c>
      <c r="W5">
        <v>49</v>
      </c>
      <c r="X5">
        <v>50</v>
      </c>
      <c r="Y5">
        <v>51</v>
      </c>
      <c r="Z5">
        <v>52</v>
      </c>
      <c r="AA5">
        <v>53</v>
      </c>
      <c r="AB5">
        <v>54</v>
      </c>
      <c r="AC5">
        <v>55</v>
      </c>
      <c r="AD5">
        <v>56</v>
      </c>
      <c r="AE5">
        <v>57</v>
      </c>
      <c r="AF5">
        <v>58</v>
      </c>
      <c r="AG5">
        <v>59</v>
      </c>
      <c r="AH5">
        <v>62</v>
      </c>
      <c r="AI5">
        <v>63</v>
      </c>
      <c r="AJ5">
        <v>64</v>
      </c>
      <c r="AK5">
        <v>65</v>
      </c>
      <c r="AL5">
        <v>66</v>
      </c>
      <c r="AM5">
        <v>67</v>
      </c>
      <c r="AN5">
        <v>68</v>
      </c>
      <c r="AO5">
        <v>69</v>
      </c>
      <c r="AP5">
        <v>70</v>
      </c>
      <c r="AQ5">
        <v>71</v>
      </c>
      <c r="AR5">
        <v>72</v>
      </c>
      <c r="AS5">
        <v>73</v>
      </c>
      <c r="AT5">
        <v>74</v>
      </c>
      <c r="AU5">
        <v>75</v>
      </c>
      <c r="AV5">
        <v>76</v>
      </c>
      <c r="AW5">
        <v>77</v>
      </c>
      <c r="AX5">
        <v>78</v>
      </c>
      <c r="AY5">
        <v>79</v>
      </c>
      <c r="AZ5">
        <v>80</v>
      </c>
      <c r="BA5">
        <v>81</v>
      </c>
      <c r="BB5">
        <v>82</v>
      </c>
      <c r="BC5">
        <v>83</v>
      </c>
      <c r="BD5">
        <v>84</v>
      </c>
      <c r="BE5">
        <v>85</v>
      </c>
      <c r="BF5">
        <v>86</v>
      </c>
      <c r="BG5">
        <v>87</v>
      </c>
      <c r="BH5">
        <v>88</v>
      </c>
      <c r="BI5">
        <v>89</v>
      </c>
      <c r="BJ5">
        <v>90</v>
      </c>
      <c r="BK5">
        <v>91</v>
      </c>
      <c r="BL5">
        <v>99</v>
      </c>
      <c r="BM5">
        <v>100</v>
      </c>
      <c r="BN5">
        <v>101</v>
      </c>
      <c r="BO5">
        <v>102</v>
      </c>
      <c r="BP5">
        <v>103</v>
      </c>
      <c r="BQ5">
        <v>104</v>
      </c>
      <c r="BR5">
        <v>105</v>
      </c>
      <c r="BS5">
        <v>106</v>
      </c>
      <c r="BT5">
        <v>107</v>
      </c>
      <c r="BU5">
        <v>108</v>
      </c>
      <c r="BV5">
        <v>109</v>
      </c>
      <c r="BW5">
        <v>110</v>
      </c>
      <c r="BX5">
        <v>111</v>
      </c>
      <c r="BY5">
        <v>112</v>
      </c>
      <c r="BZ5">
        <v>113</v>
      </c>
      <c r="CA5">
        <v>114</v>
      </c>
      <c r="CB5">
        <v>115</v>
      </c>
      <c r="CC5">
        <v>116</v>
      </c>
      <c r="CD5">
        <v>117</v>
      </c>
      <c r="CE5">
        <v>118</v>
      </c>
      <c r="CF5">
        <v>119</v>
      </c>
      <c r="CG5">
        <v>120</v>
      </c>
      <c r="CH5">
        <v>121</v>
      </c>
      <c r="CI5">
        <v>122</v>
      </c>
      <c r="CJ5">
        <v>123</v>
      </c>
      <c r="CK5">
        <v>124</v>
      </c>
      <c r="CL5">
        <v>125</v>
      </c>
      <c r="CM5">
        <v>126</v>
      </c>
      <c r="CN5">
        <v>127</v>
      </c>
      <c r="CO5">
        <v>128</v>
      </c>
      <c r="CP5">
        <v>129</v>
      </c>
      <c r="CR5">
        <v>131</v>
      </c>
      <c r="CS5">
        <v>132</v>
      </c>
      <c r="CT5">
        <v>133</v>
      </c>
      <c r="CU5">
        <v>134</v>
      </c>
      <c r="CV5">
        <v>135</v>
      </c>
      <c r="CW5">
        <v>136</v>
      </c>
    </row>
    <row r="6" spans="1:101">
      <c r="A6" t="s">
        <v>111</v>
      </c>
      <c r="C6">
        <v>-694.07999991517511</v>
      </c>
      <c r="D6">
        <v>-666.71999993193901</v>
      </c>
      <c r="E6">
        <v>-627.83999991584574</v>
      </c>
      <c r="F6">
        <v>-591.83999988835308</v>
      </c>
      <c r="G6">
        <v>-649.43999993897978</v>
      </c>
      <c r="H6">
        <v>-666.71999993395059</v>
      </c>
      <c r="I6">
        <v>-642.23999993629752</v>
      </c>
      <c r="J6">
        <v>-694.07999992724501</v>
      </c>
      <c r="K6">
        <v>-629.27999993931508</v>
      </c>
      <c r="L6">
        <v>-619.19999994300315</v>
      </c>
      <c r="M6">
        <v>-580.31999994400906</v>
      </c>
      <c r="N6">
        <v>-597.59999994400891</v>
      </c>
      <c r="O6">
        <v>-604.79999994065611</v>
      </c>
      <c r="P6">
        <v>-639.3599999366329</v>
      </c>
      <c r="Q6">
        <v>-646.55999993529167</v>
      </c>
      <c r="R6">
        <v>-665.2799999326096</v>
      </c>
      <c r="S6">
        <v>-642.23999994736175</v>
      </c>
      <c r="T6">
        <v>-683.99999992690982</v>
      </c>
      <c r="U6">
        <v>-753.11999987460672</v>
      </c>
      <c r="V6">
        <v>-702.71999991618088</v>
      </c>
      <c r="W6">
        <v>-626.39999991953368</v>
      </c>
      <c r="X6">
        <v>-663.83999992724512</v>
      </c>
      <c r="Y6">
        <v>-633.59999992523342</v>
      </c>
      <c r="Z6">
        <v>-714.23999990779919</v>
      </c>
      <c r="AA6">
        <v>-610.55999990478153</v>
      </c>
      <c r="AB6">
        <v>-656.63999992255117</v>
      </c>
      <c r="AC6">
        <v>-660.95999991852784</v>
      </c>
      <c r="AD6">
        <v>-686.87999991651623</v>
      </c>
      <c r="AE6">
        <v>-689.75999992422771</v>
      </c>
      <c r="AF6">
        <v>-722.87999991282834</v>
      </c>
      <c r="AG6">
        <v>-676.7999999191984</v>
      </c>
      <c r="AH6">
        <v>-663.8399999282509</v>
      </c>
      <c r="AI6">
        <v>-630.71999992959206</v>
      </c>
      <c r="AJ6">
        <v>-692.63999993093319</v>
      </c>
      <c r="AK6">
        <v>-669.6000006236136</v>
      </c>
      <c r="AL6">
        <v>-743.039999929592</v>
      </c>
      <c r="AM6">
        <v>-758.87999995641405</v>
      </c>
      <c r="AN6">
        <v>-806.39999998558312</v>
      </c>
      <c r="AO6">
        <v>-626.4000000633672</v>
      </c>
      <c r="AP6">
        <v>-711.36000002279877</v>
      </c>
      <c r="AQ6">
        <v>-699.84000005029134</v>
      </c>
      <c r="AR6">
        <v>-705.60000006269672</v>
      </c>
      <c r="AS6">
        <v>-622.07999989740563</v>
      </c>
      <c r="AT6">
        <v>-420.48000002849852</v>
      </c>
      <c r="AU6">
        <v>-264.96000001844021</v>
      </c>
      <c r="AV6">
        <v>-617.76000000905253</v>
      </c>
      <c r="AW6">
        <v>-527.04000001911083</v>
      </c>
      <c r="AX6">
        <v>-501.1200000271574</v>
      </c>
      <c r="AY6">
        <v>-678.23999988131231</v>
      </c>
      <c r="AZ6">
        <v>-683.99999988466504</v>
      </c>
      <c r="BA6">
        <v>-622.07999987427149</v>
      </c>
      <c r="BB6">
        <v>-686.87999988231797</v>
      </c>
      <c r="BC6">
        <v>-655.19999979145825</v>
      </c>
      <c r="BD6">
        <v>-658.07999988868846</v>
      </c>
      <c r="BE6">
        <v>-686.87999991953382</v>
      </c>
      <c r="BF6">
        <v>-584.63999997016037</v>
      </c>
      <c r="BG6">
        <v>-561.59999994166196</v>
      </c>
      <c r="BH6">
        <v>-540.00000000905243</v>
      </c>
      <c r="BI6">
        <v>-557.27999997586016</v>
      </c>
      <c r="BJ6">
        <v>-552.95999996379021</v>
      </c>
      <c r="BK6">
        <v>-563.03999994501476</v>
      </c>
      <c r="BL6">
        <v>-649.43999996110801</v>
      </c>
      <c r="BM6">
        <v>-665.28000061959028</v>
      </c>
      <c r="BN6">
        <v>-612.00000056996942</v>
      </c>
      <c r="BO6">
        <v>-669.59999988533559</v>
      </c>
      <c r="BP6">
        <v>-647.99999990344043</v>
      </c>
      <c r="BQ6">
        <v>-689.75999987594798</v>
      </c>
      <c r="BR6">
        <v>-658.07999987963592</v>
      </c>
      <c r="BS6">
        <v>-675.35999987058347</v>
      </c>
      <c r="BT6">
        <v>-671.03999987561269</v>
      </c>
      <c r="BU6">
        <v>-744.48000069335114</v>
      </c>
      <c r="BV6">
        <v>-698.39999986287205</v>
      </c>
      <c r="BW6">
        <v>-692.63999985449016</v>
      </c>
      <c r="BX6">
        <v>-794.87999992355697</v>
      </c>
      <c r="BY6">
        <v>-747.36000069603324</v>
      </c>
      <c r="BZ6">
        <v>-583.20000054314744</v>
      </c>
      <c r="CB6">
        <v>-717.12000066787004</v>
      </c>
      <c r="CC6">
        <v>-728.64000067859899</v>
      </c>
      <c r="CD6">
        <v>-751.68000070005667</v>
      </c>
      <c r="CE6">
        <v>-725.7600006759169</v>
      </c>
      <c r="CF6">
        <v>-701.28000065311812</v>
      </c>
      <c r="CG6">
        <v>-721.44000067189347</v>
      </c>
      <c r="CH6">
        <v>-696.9600006490947</v>
      </c>
      <c r="CI6">
        <v>-725.7600006759169</v>
      </c>
      <c r="CJ6">
        <v>-708.48000065982353</v>
      </c>
      <c r="CK6">
        <v>-730.08000067993999</v>
      </c>
      <c r="CL6">
        <v>-744.48000069335114</v>
      </c>
      <c r="CM6">
        <v>-770.40000071749103</v>
      </c>
      <c r="CN6">
        <v>-567.36000052839518</v>
      </c>
      <c r="CO6">
        <v>-534.24000049754977</v>
      </c>
      <c r="CP6">
        <v>-627.84000058472157</v>
      </c>
      <c r="CR6">
        <v>-640.80000059679162</v>
      </c>
      <c r="CS6">
        <v>-681.12000063434243</v>
      </c>
      <c r="CT6">
        <v>-622.08000057935726</v>
      </c>
      <c r="CU6">
        <v>-629.28000058606267</v>
      </c>
      <c r="CV6">
        <v>-612.00000056996942</v>
      </c>
      <c r="CW6">
        <v>-675.36000062897813</v>
      </c>
    </row>
    <row r="7" spans="1:101">
      <c r="A7" t="s">
        <v>112</v>
      </c>
      <c r="C7">
        <f t="shared" ref="C7:AH7" si="0">C6/24/60</f>
        <v>-0.48199999994109383</v>
      </c>
      <c r="D7">
        <f t="shared" si="0"/>
        <v>-0.46299999995273544</v>
      </c>
      <c r="E7">
        <f t="shared" si="0"/>
        <v>-0.43599999994155952</v>
      </c>
      <c r="F7">
        <f t="shared" si="0"/>
        <v>-0.41099999992246744</v>
      </c>
      <c r="G7">
        <f t="shared" si="0"/>
        <v>-0.45099999995762485</v>
      </c>
      <c r="H7">
        <f t="shared" si="0"/>
        <v>-0.46299999995413238</v>
      </c>
      <c r="I7">
        <f t="shared" si="0"/>
        <v>-0.44599999995576217</v>
      </c>
      <c r="J7">
        <f t="shared" si="0"/>
        <v>-0.48199999994947568</v>
      </c>
      <c r="K7">
        <f t="shared" si="0"/>
        <v>-0.43699999995785771</v>
      </c>
      <c r="L7">
        <f t="shared" si="0"/>
        <v>-0.42999999996041888</v>
      </c>
      <c r="M7">
        <f t="shared" si="0"/>
        <v>-0.40299999996111741</v>
      </c>
      <c r="N7">
        <f t="shared" si="0"/>
        <v>-0.41499999996111731</v>
      </c>
      <c r="O7">
        <f t="shared" si="0"/>
        <v>-0.41999999995878901</v>
      </c>
      <c r="P7">
        <f t="shared" si="0"/>
        <v>-0.44399999995599509</v>
      </c>
      <c r="Q7">
        <f t="shared" si="0"/>
        <v>-0.44899999995506362</v>
      </c>
      <c r="R7">
        <f t="shared" si="0"/>
        <v>-0.46199999995320107</v>
      </c>
      <c r="S7">
        <f t="shared" si="0"/>
        <v>-0.44599999996344569</v>
      </c>
      <c r="T7">
        <f t="shared" si="0"/>
        <v>-0.47499999994924291</v>
      </c>
      <c r="U7">
        <f t="shared" si="0"/>
        <v>-0.52299999991292134</v>
      </c>
      <c r="V7">
        <f t="shared" si="0"/>
        <v>-0.48799999994179227</v>
      </c>
      <c r="W7">
        <f t="shared" si="0"/>
        <v>-0.43499999994412064</v>
      </c>
      <c r="X7">
        <f t="shared" si="0"/>
        <v>-0.46099999994947577</v>
      </c>
      <c r="Y7">
        <f t="shared" si="0"/>
        <v>-0.43999999994807876</v>
      </c>
      <c r="Z7">
        <f t="shared" si="0"/>
        <v>-0.49599999993597166</v>
      </c>
      <c r="AA7">
        <f t="shared" si="0"/>
        <v>-0.4239999999338761</v>
      </c>
      <c r="AB7">
        <f t="shared" si="0"/>
        <v>-0.45599999994621609</v>
      </c>
      <c r="AC7">
        <f t="shared" si="0"/>
        <v>-0.45899999994342211</v>
      </c>
      <c r="AD7">
        <f t="shared" si="0"/>
        <v>-0.47699999994202519</v>
      </c>
      <c r="AE7">
        <f t="shared" si="0"/>
        <v>-0.47899999994738035</v>
      </c>
      <c r="AF7">
        <f t="shared" si="0"/>
        <v>-0.50199999993946409</v>
      </c>
      <c r="AG7">
        <f t="shared" si="0"/>
        <v>-0.4699999999438878</v>
      </c>
      <c r="AH7">
        <f t="shared" si="0"/>
        <v>-0.46099999995017427</v>
      </c>
      <c r="AI7">
        <f t="shared" ref="AI7:BN7" si="1">AI6/24/60</f>
        <v>-0.43799999995110561</v>
      </c>
      <c r="AJ7">
        <f t="shared" si="1"/>
        <v>-0.48099999995203696</v>
      </c>
      <c r="AK7">
        <f t="shared" si="1"/>
        <v>-0.465000000433065</v>
      </c>
      <c r="AL7">
        <f t="shared" si="1"/>
        <v>-0.51599999995110557</v>
      </c>
      <c r="AM7">
        <f t="shared" si="1"/>
        <v>-0.52699999996973201</v>
      </c>
      <c r="AN7">
        <f t="shared" si="1"/>
        <v>-0.55999999998998828</v>
      </c>
      <c r="AO7">
        <f t="shared" si="1"/>
        <v>-0.43500000004400502</v>
      </c>
      <c r="AP7">
        <f t="shared" si="1"/>
        <v>-0.4940000000158325</v>
      </c>
      <c r="AQ7">
        <f t="shared" si="1"/>
        <v>-0.48600000003492455</v>
      </c>
      <c r="AR7">
        <f t="shared" si="1"/>
        <v>-0.49000000004353939</v>
      </c>
      <c r="AS7">
        <f t="shared" si="1"/>
        <v>-0.43199999992875393</v>
      </c>
      <c r="AT7">
        <f t="shared" si="1"/>
        <v>-0.2920000000197906</v>
      </c>
      <c r="AU7">
        <f t="shared" si="1"/>
        <v>-0.18400000001280573</v>
      </c>
      <c r="AV7">
        <f t="shared" si="1"/>
        <v>-0.42900000000628652</v>
      </c>
      <c r="AW7">
        <f t="shared" si="1"/>
        <v>-0.36600000001327143</v>
      </c>
      <c r="AX7">
        <f t="shared" si="1"/>
        <v>-0.34800000001885933</v>
      </c>
      <c r="AY7">
        <f t="shared" si="1"/>
        <v>-0.47099999991757802</v>
      </c>
      <c r="AZ7">
        <f t="shared" si="1"/>
        <v>-0.47499999991990627</v>
      </c>
      <c r="BA7">
        <f t="shared" si="1"/>
        <v>-0.43199999991268856</v>
      </c>
      <c r="BB7">
        <f t="shared" si="1"/>
        <v>-0.47699999991827635</v>
      </c>
      <c r="BC7">
        <f t="shared" si="1"/>
        <v>-0.4549999998551793</v>
      </c>
      <c r="BD7">
        <f t="shared" si="1"/>
        <v>-0.4569999999227003</v>
      </c>
      <c r="BE7">
        <f t="shared" si="1"/>
        <v>-0.47699999994412068</v>
      </c>
      <c r="BF7">
        <f t="shared" si="1"/>
        <v>-0.40599999997927799</v>
      </c>
      <c r="BG7">
        <f t="shared" si="1"/>
        <v>-0.38999999995948748</v>
      </c>
      <c r="BH7">
        <f t="shared" si="1"/>
        <v>-0.37500000000628642</v>
      </c>
      <c r="BI7">
        <f t="shared" si="1"/>
        <v>-0.3869999999832362</v>
      </c>
      <c r="BJ7">
        <f t="shared" si="1"/>
        <v>-0.38399999997485429</v>
      </c>
      <c r="BK7">
        <f t="shared" si="1"/>
        <v>-0.39099999996181578</v>
      </c>
      <c r="BL7">
        <f t="shared" si="1"/>
        <v>-0.45099999997299167</v>
      </c>
      <c r="BM7">
        <f t="shared" si="1"/>
        <v>-0.46200000043027101</v>
      </c>
      <c r="BN7">
        <f t="shared" si="1"/>
        <v>-0.42500000039581209</v>
      </c>
      <c r="BO7">
        <f t="shared" ref="BO7:BZ7" si="2">BO6/24/60</f>
        <v>-0.46499999992037194</v>
      </c>
      <c r="BP7">
        <f t="shared" si="2"/>
        <v>-0.44999999993294471</v>
      </c>
      <c r="BQ7">
        <f t="shared" si="2"/>
        <v>-0.47899999991385278</v>
      </c>
      <c r="BR7">
        <f t="shared" si="2"/>
        <v>-0.45699999991641388</v>
      </c>
      <c r="BS7">
        <f t="shared" si="2"/>
        <v>-0.46899999991012742</v>
      </c>
      <c r="BT7">
        <f t="shared" si="2"/>
        <v>-0.4659999999136199</v>
      </c>
      <c r="BU7">
        <f t="shared" si="2"/>
        <v>-0.51700000048149386</v>
      </c>
      <c r="BV7">
        <f t="shared" si="2"/>
        <v>-0.48499999990477227</v>
      </c>
      <c r="BW7">
        <f t="shared" si="2"/>
        <v>-0.48099999989895154</v>
      </c>
      <c r="BX7">
        <f t="shared" si="2"/>
        <v>-0.55199999994691462</v>
      </c>
      <c r="BY7">
        <f t="shared" si="2"/>
        <v>-0.51900000048335637</v>
      </c>
      <c r="BZ7">
        <f t="shared" si="2"/>
        <v>-0.4050000003771857</v>
      </c>
      <c r="CB7">
        <f t="shared" ref="CB7:CP7" si="3">CB6/24/60</f>
        <v>-0.49800000046379866</v>
      </c>
      <c r="CC7">
        <f t="shared" si="3"/>
        <v>-0.50600000047124927</v>
      </c>
      <c r="CD7">
        <f t="shared" si="3"/>
        <v>-0.52200000048615047</v>
      </c>
      <c r="CE7">
        <f t="shared" si="3"/>
        <v>-0.50400000046938676</v>
      </c>
      <c r="CF7">
        <f t="shared" si="3"/>
        <v>-0.48700000045355429</v>
      </c>
      <c r="CG7">
        <f t="shared" si="3"/>
        <v>-0.50100000046659265</v>
      </c>
      <c r="CH7">
        <f t="shared" si="3"/>
        <v>-0.48400000045076019</v>
      </c>
      <c r="CI7">
        <f t="shared" si="3"/>
        <v>-0.50400000046938676</v>
      </c>
      <c r="CJ7">
        <f t="shared" si="3"/>
        <v>-0.49200000045821074</v>
      </c>
      <c r="CK7">
        <f t="shared" si="3"/>
        <v>-0.50700000047218052</v>
      </c>
      <c r="CL7">
        <f t="shared" si="3"/>
        <v>-0.51700000048149386</v>
      </c>
      <c r="CM7">
        <f t="shared" si="3"/>
        <v>-0.53500000049825769</v>
      </c>
      <c r="CN7">
        <f t="shared" si="3"/>
        <v>-0.39400000036694111</v>
      </c>
      <c r="CO7">
        <f t="shared" si="3"/>
        <v>-0.37100000034552066</v>
      </c>
      <c r="CP7">
        <f t="shared" si="3"/>
        <v>-0.43600000040605663</v>
      </c>
      <c r="CR7">
        <f t="shared" ref="CR7:CW7" si="4">CR6/24/60</f>
        <v>-0.4450000004144386</v>
      </c>
      <c r="CS7">
        <f t="shared" si="4"/>
        <v>-0.4730000004405156</v>
      </c>
      <c r="CT7">
        <f t="shared" si="4"/>
        <v>-0.43200000040233139</v>
      </c>
      <c r="CU7">
        <f t="shared" si="4"/>
        <v>-0.43700000040698794</v>
      </c>
      <c r="CV7">
        <f t="shared" si="4"/>
        <v>-0.42500000039581209</v>
      </c>
      <c r="CW7">
        <f t="shared" si="4"/>
        <v>-0.46900000043679035</v>
      </c>
    </row>
    <row r="8" spans="1:101">
      <c r="A8" t="s">
        <v>73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8"/>
  <sheetViews>
    <sheetView tabSelected="1" workbookViewId="0">
      <selection activeCell="K32" sqref="K32"/>
    </sheetView>
  </sheetViews>
  <sheetFormatPr baseColWidth="10" defaultRowHeight="15" x14ac:dyDescent="0"/>
  <cols>
    <col min="1" max="1" width="20.5" bestFit="1" customWidth="1"/>
    <col min="2" max="2" width="19.1640625" style="173" bestFit="1" customWidth="1"/>
    <col min="3" max="6" width="16" style="173" customWidth="1"/>
    <col min="7" max="8" width="11.83203125" bestFit="1" customWidth="1"/>
    <col min="9" max="12" width="21" customWidth="1"/>
  </cols>
  <sheetData>
    <row r="1" spans="2:12" ht="16" thickBot="1">
      <c r="B1" s="217"/>
      <c r="C1" s="217"/>
      <c r="D1" s="217"/>
      <c r="E1" s="217"/>
      <c r="F1" s="217"/>
    </row>
    <row r="2" spans="2:12" ht="16" thickBot="1">
      <c r="B2" s="280" t="s">
        <v>177</v>
      </c>
      <c r="C2" s="281"/>
      <c r="D2" s="281"/>
      <c r="E2" s="281"/>
      <c r="F2" s="282"/>
      <c r="I2" s="283" t="s">
        <v>189</v>
      </c>
      <c r="J2" s="284"/>
      <c r="K2" s="284"/>
      <c r="L2" s="285"/>
    </row>
    <row r="3" spans="2:12" ht="16" thickBot="1">
      <c r="B3" s="174"/>
      <c r="C3" s="175" t="s">
        <v>115</v>
      </c>
      <c r="D3" s="176" t="s">
        <v>116</v>
      </c>
      <c r="E3" s="175" t="s">
        <v>117</v>
      </c>
      <c r="F3" s="177" t="s">
        <v>95</v>
      </c>
      <c r="G3" s="45"/>
      <c r="H3" s="45"/>
      <c r="I3" s="174"/>
      <c r="J3" s="175" t="s">
        <v>81</v>
      </c>
      <c r="K3" s="175" t="s">
        <v>82</v>
      </c>
      <c r="L3" s="177" t="s">
        <v>83</v>
      </c>
    </row>
    <row r="4" spans="2:12">
      <c r="B4" s="178" t="s">
        <v>178</v>
      </c>
      <c r="C4" s="179" t="s">
        <v>165</v>
      </c>
      <c r="D4" s="180" t="s">
        <v>166</v>
      </c>
      <c r="E4" s="179" t="s">
        <v>167</v>
      </c>
      <c r="F4" s="181" t="s">
        <v>166</v>
      </c>
      <c r="G4" s="45"/>
      <c r="H4" s="45"/>
      <c r="I4" s="198" t="s">
        <v>178</v>
      </c>
      <c r="J4" s="180">
        <v>0.20693259962164956</v>
      </c>
      <c r="K4" s="179">
        <v>2.8994874583704262E-2</v>
      </c>
      <c r="L4" s="181">
        <v>0.122636458035944</v>
      </c>
    </row>
    <row r="5" spans="2:12" ht="16" thickBot="1">
      <c r="B5" s="182" t="s">
        <v>179</v>
      </c>
      <c r="C5" s="183" t="s">
        <v>168</v>
      </c>
      <c r="D5" s="184" t="s">
        <v>169</v>
      </c>
      <c r="E5" s="183" t="s">
        <v>170</v>
      </c>
      <c r="F5" s="185" t="s">
        <v>171</v>
      </c>
      <c r="G5" s="45"/>
      <c r="H5" s="45"/>
      <c r="I5" s="199" t="s">
        <v>179</v>
      </c>
      <c r="J5" s="184">
        <v>7.1894083455166902E-2</v>
      </c>
      <c r="K5" s="183">
        <v>7.4169416565439567E-7</v>
      </c>
      <c r="L5" s="185">
        <v>3.8737885673328736E-4</v>
      </c>
    </row>
    <row r="6" spans="2:12">
      <c r="B6" s="178" t="s">
        <v>180</v>
      </c>
      <c r="C6" s="179" t="s">
        <v>120</v>
      </c>
      <c r="D6" s="180" t="s">
        <v>121</v>
      </c>
      <c r="E6" s="179" t="s">
        <v>122</v>
      </c>
      <c r="F6" s="181" t="s">
        <v>123</v>
      </c>
      <c r="G6" s="45"/>
      <c r="H6" s="45"/>
      <c r="I6" s="198" t="s">
        <v>85</v>
      </c>
      <c r="J6" s="180">
        <v>6.3965888291220491E-2</v>
      </c>
      <c r="K6" s="179">
        <v>1.2561718534646991E-2</v>
      </c>
      <c r="L6" s="181">
        <v>0.18721545534664791</v>
      </c>
    </row>
    <row r="7" spans="2:12" ht="16" thickBot="1">
      <c r="B7" s="186" t="s">
        <v>181</v>
      </c>
      <c r="C7" s="187" t="s">
        <v>124</v>
      </c>
      <c r="D7" s="188" t="s">
        <v>125</v>
      </c>
      <c r="E7" s="187" t="s">
        <v>126</v>
      </c>
      <c r="F7" s="189" t="s">
        <v>127</v>
      </c>
      <c r="G7" s="45"/>
      <c r="H7" s="45"/>
      <c r="I7" s="199" t="s">
        <v>217</v>
      </c>
      <c r="J7" s="200">
        <v>5.4553018522437401E-2</v>
      </c>
      <c r="K7" s="201">
        <v>4.790893960129803E-2</v>
      </c>
      <c r="L7" s="185">
        <v>0.497618877336372</v>
      </c>
    </row>
    <row r="8" spans="2:12" ht="16" thickBot="1">
      <c r="B8" s="182" t="s">
        <v>227</v>
      </c>
      <c r="C8" s="183" t="s">
        <v>128</v>
      </c>
      <c r="D8" s="184" t="s">
        <v>129</v>
      </c>
      <c r="E8" s="183" t="s">
        <v>130</v>
      </c>
      <c r="F8" s="185" t="s">
        <v>131</v>
      </c>
      <c r="G8" s="45"/>
      <c r="H8" s="45"/>
      <c r="I8" s="190" t="s">
        <v>87</v>
      </c>
      <c r="J8" s="188">
        <v>7.5385179344653691E-2</v>
      </c>
      <c r="K8" s="202">
        <v>2.3272356767591941E-7</v>
      </c>
      <c r="L8" s="203">
        <v>3.5192289742430181E-5</v>
      </c>
    </row>
    <row r="9" spans="2:12" ht="16" thickBot="1">
      <c r="B9" s="178" t="s">
        <v>182</v>
      </c>
      <c r="C9" s="179" t="s">
        <v>132</v>
      </c>
      <c r="D9" s="180" t="s">
        <v>133</v>
      </c>
      <c r="E9" s="179" t="s">
        <v>134</v>
      </c>
      <c r="F9" s="181" t="s">
        <v>135</v>
      </c>
      <c r="G9" s="45"/>
      <c r="H9" s="45"/>
      <c r="I9" s="190" t="s">
        <v>213</v>
      </c>
      <c r="J9" s="188">
        <v>2.2347252836688418E-2</v>
      </c>
      <c r="K9" s="202">
        <v>1.988512351984897E-4</v>
      </c>
      <c r="L9" s="203">
        <v>0.25946837017317592</v>
      </c>
    </row>
    <row r="10" spans="2:12">
      <c r="B10" s="186" t="s">
        <v>183</v>
      </c>
      <c r="C10" s="187" t="s">
        <v>136</v>
      </c>
      <c r="D10" s="188" t="s">
        <v>137</v>
      </c>
      <c r="E10" s="187" t="s">
        <v>138</v>
      </c>
      <c r="F10" s="189" t="s">
        <v>139</v>
      </c>
      <c r="G10" s="45"/>
      <c r="H10" s="45"/>
      <c r="I10" s="198" t="s">
        <v>88</v>
      </c>
      <c r="J10" s="180">
        <v>0.29630093871449309</v>
      </c>
      <c r="K10" s="179">
        <v>2.7623852849077608E-2</v>
      </c>
      <c r="L10" s="181">
        <v>3.1711860863603496E-2</v>
      </c>
    </row>
    <row r="11" spans="2:12" ht="16" thickBot="1">
      <c r="B11" s="186" t="s">
        <v>228</v>
      </c>
      <c r="C11" s="187" t="s">
        <v>140</v>
      </c>
      <c r="D11" s="188" t="s">
        <v>141</v>
      </c>
      <c r="E11" s="187" t="s">
        <v>142</v>
      </c>
      <c r="F11" s="189" t="s">
        <v>143</v>
      </c>
      <c r="G11" s="45"/>
      <c r="H11" s="45"/>
      <c r="I11" s="199" t="s">
        <v>89</v>
      </c>
      <c r="J11" s="184">
        <v>0.16775194471173738</v>
      </c>
      <c r="K11" s="183">
        <v>4.6762308465757067E-2</v>
      </c>
      <c r="L11" s="185">
        <v>0.43043433852761459</v>
      </c>
    </row>
    <row r="12" spans="2:12" ht="16" thickBot="1">
      <c r="B12" s="182" t="s">
        <v>229</v>
      </c>
      <c r="C12" s="183" t="s">
        <v>144</v>
      </c>
      <c r="D12" s="184" t="s">
        <v>145</v>
      </c>
      <c r="E12" s="183" t="s">
        <v>146</v>
      </c>
      <c r="F12" s="185" t="s">
        <v>147</v>
      </c>
      <c r="G12" s="45"/>
      <c r="H12" s="45"/>
      <c r="I12" s="175" t="s">
        <v>91</v>
      </c>
      <c r="J12" s="204">
        <v>0.40349889412247963</v>
      </c>
      <c r="K12" s="205">
        <v>4.9911067999760417E-2</v>
      </c>
      <c r="L12" s="206">
        <v>6.8795894017946141E-2</v>
      </c>
    </row>
    <row r="13" spans="2:12" ht="16" thickBot="1">
      <c r="B13" s="178" t="s">
        <v>184</v>
      </c>
      <c r="C13" s="179" t="s">
        <v>148</v>
      </c>
      <c r="D13" s="180" t="s">
        <v>149</v>
      </c>
      <c r="E13" s="179" t="s">
        <v>150</v>
      </c>
      <c r="F13" s="181" t="s">
        <v>151</v>
      </c>
      <c r="G13" s="45"/>
      <c r="H13" s="45"/>
      <c r="I13" s="175" t="s">
        <v>176</v>
      </c>
      <c r="J13" s="207">
        <v>2.2102284575278401E-2</v>
      </c>
      <c r="K13" s="208">
        <v>9.8548865090885715E-2</v>
      </c>
      <c r="L13" s="209">
        <v>5.8029842284312246E-6</v>
      </c>
    </row>
    <row r="14" spans="2:12" ht="16" thickBot="1">
      <c r="B14" s="186" t="s">
        <v>185</v>
      </c>
      <c r="C14" s="187" t="s">
        <v>152</v>
      </c>
      <c r="D14" s="188" t="s">
        <v>153</v>
      </c>
      <c r="E14" s="187" t="s">
        <v>154</v>
      </c>
      <c r="F14" s="189" t="s">
        <v>155</v>
      </c>
      <c r="G14" s="45"/>
      <c r="H14" s="45"/>
      <c r="I14" s="216" t="s">
        <v>108</v>
      </c>
      <c r="J14" s="286">
        <v>4.0000000000000001E-3</v>
      </c>
      <c r="K14" s="287"/>
      <c r="L14" s="288"/>
    </row>
    <row r="15" spans="2:12" ht="16" thickBot="1">
      <c r="B15" s="182" t="s">
        <v>230</v>
      </c>
      <c r="C15" s="183" t="s">
        <v>156</v>
      </c>
      <c r="D15" s="184" t="s">
        <v>157</v>
      </c>
      <c r="E15" s="183" t="s">
        <v>119</v>
      </c>
      <c r="F15" s="185" t="s">
        <v>158</v>
      </c>
      <c r="G15" s="45"/>
      <c r="H15" s="45"/>
      <c r="I15" s="178" t="s">
        <v>196</v>
      </c>
      <c r="J15" s="210">
        <v>9.1477382341951186E-2</v>
      </c>
      <c r="K15" s="211">
        <v>0.10261690288600733</v>
      </c>
      <c r="L15" s="212">
        <v>0.43631520401500468</v>
      </c>
    </row>
    <row r="16" spans="2:12">
      <c r="B16" s="178" t="s">
        <v>186</v>
      </c>
      <c r="C16" s="179" t="s">
        <v>159</v>
      </c>
      <c r="D16" s="180" t="s">
        <v>160</v>
      </c>
      <c r="E16" s="179" t="s">
        <v>119</v>
      </c>
      <c r="F16" s="181" t="s">
        <v>157</v>
      </c>
      <c r="G16" s="45"/>
      <c r="H16" s="45"/>
      <c r="I16" s="186" t="s">
        <v>195</v>
      </c>
      <c r="J16" s="213">
        <v>4.5156214774502657E-2</v>
      </c>
      <c r="K16" s="208">
        <v>1.0692376722639067E-2</v>
      </c>
      <c r="L16" s="209">
        <v>0.34836945101027539</v>
      </c>
    </row>
    <row r="17" spans="2:22" ht="16" thickBot="1">
      <c r="B17" s="186" t="s">
        <v>187</v>
      </c>
      <c r="C17" s="187" t="s">
        <v>161</v>
      </c>
      <c r="D17" s="188" t="s">
        <v>162</v>
      </c>
      <c r="E17" s="187" t="s">
        <v>119</v>
      </c>
      <c r="F17" s="189" t="s">
        <v>163</v>
      </c>
      <c r="G17" s="45"/>
      <c r="H17" s="45"/>
      <c r="I17" s="182" t="s">
        <v>96</v>
      </c>
      <c r="J17" s="214">
        <v>0.22425344575832629</v>
      </c>
      <c r="K17" s="201">
        <v>1.7201367361866116E-2</v>
      </c>
      <c r="L17" s="215">
        <v>5.2824040667219976E-2</v>
      </c>
    </row>
    <row r="18" spans="2:22" ht="16" thickBot="1">
      <c r="B18" s="182" t="s">
        <v>231</v>
      </c>
      <c r="C18" s="183" t="s">
        <v>157</v>
      </c>
      <c r="D18" s="184" t="s">
        <v>164</v>
      </c>
      <c r="E18" s="183" t="s">
        <v>119</v>
      </c>
      <c r="F18" s="185" t="s">
        <v>157</v>
      </c>
      <c r="G18" s="45"/>
      <c r="H18" s="45"/>
      <c r="I18" s="45"/>
    </row>
    <row r="19" spans="2:22" ht="16" thickBot="1">
      <c r="B19" s="178" t="s">
        <v>188</v>
      </c>
      <c r="C19" s="179" t="s">
        <v>172</v>
      </c>
      <c r="D19" s="180" t="s">
        <v>173</v>
      </c>
      <c r="E19" s="179" t="s">
        <v>174</v>
      </c>
      <c r="F19" s="181" t="s">
        <v>175</v>
      </c>
      <c r="G19" s="45"/>
      <c r="H19" s="45"/>
      <c r="I19" s="45"/>
    </row>
    <row r="20" spans="2:22">
      <c r="B20" s="178" t="s">
        <v>195</v>
      </c>
      <c r="C20" s="179" t="s">
        <v>204</v>
      </c>
      <c r="D20" s="180" t="s">
        <v>203</v>
      </c>
      <c r="E20" s="179" t="s">
        <v>202</v>
      </c>
      <c r="F20" s="181" t="s">
        <v>201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spans="2:22">
      <c r="B21" s="186" t="s">
        <v>96</v>
      </c>
      <c r="C21" s="190" t="s">
        <v>197</v>
      </c>
      <c r="D21" s="191" t="s">
        <v>198</v>
      </c>
      <c r="E21" s="190" t="s">
        <v>199</v>
      </c>
      <c r="F21" s="192" t="s">
        <v>200</v>
      </c>
      <c r="K21" s="45"/>
      <c r="L21" s="45"/>
      <c r="M21" s="45"/>
      <c r="N21" s="45"/>
      <c r="O21" s="45"/>
      <c r="P21" s="45"/>
      <c r="Q21" s="45"/>
      <c r="R21" s="45"/>
    </row>
    <row r="22" spans="2:22" ht="16" thickBot="1">
      <c r="B22" s="193" t="s">
        <v>196</v>
      </c>
      <c r="C22" s="194" t="s">
        <v>191</v>
      </c>
      <c r="D22" s="195" t="s">
        <v>192</v>
      </c>
      <c r="E22" s="194" t="s">
        <v>193</v>
      </c>
      <c r="F22" s="196" t="s">
        <v>194</v>
      </c>
      <c r="K22" s="45"/>
      <c r="L22" s="45"/>
      <c r="M22" s="45"/>
      <c r="N22" s="45"/>
      <c r="O22" s="45"/>
      <c r="P22" s="45"/>
      <c r="Q22" s="45"/>
      <c r="R22" s="45"/>
    </row>
    <row r="23" spans="2:22">
      <c r="F23" s="197"/>
      <c r="G23" s="45"/>
      <c r="H23" s="45"/>
      <c r="I23" s="45"/>
    </row>
    <row r="24" spans="2:22">
      <c r="F24" s="197"/>
      <c r="G24" s="45"/>
      <c r="H24" s="45"/>
      <c r="I24" s="45"/>
    </row>
    <row r="25" spans="2:22">
      <c r="F25" s="197"/>
      <c r="G25" s="45"/>
      <c r="H25" s="45"/>
      <c r="I25" s="45"/>
    </row>
    <row r="26" spans="2:22">
      <c r="F26" s="197"/>
      <c r="G26" s="45"/>
      <c r="H26" s="45"/>
      <c r="I26" s="45"/>
    </row>
    <row r="27" spans="2:22">
      <c r="F27" s="197"/>
      <c r="G27" s="45"/>
      <c r="H27" s="45"/>
      <c r="I27" s="45"/>
    </row>
    <row r="28" spans="2:22">
      <c r="F28" s="197"/>
      <c r="G28" s="45"/>
      <c r="H28" s="45"/>
      <c r="I28" s="45"/>
    </row>
    <row r="29" spans="2:22">
      <c r="F29" s="197"/>
      <c r="G29" s="45"/>
      <c r="H29" s="45"/>
      <c r="I29" s="45"/>
    </row>
    <row r="30" spans="2:22">
      <c r="F30" s="197"/>
      <c r="G30" s="45"/>
      <c r="H30" s="45"/>
      <c r="I30" s="45"/>
    </row>
    <row r="31" spans="2:22">
      <c r="F31" s="197"/>
      <c r="G31" s="45"/>
      <c r="H31" s="45"/>
      <c r="I31" s="45"/>
    </row>
    <row r="32" spans="2:22">
      <c r="F32" s="197"/>
      <c r="G32" s="45"/>
      <c r="H32" s="45"/>
      <c r="I32" s="45"/>
    </row>
    <row r="33" spans="6:9">
      <c r="F33" s="197"/>
      <c r="G33" s="45"/>
      <c r="H33" s="45"/>
      <c r="I33" s="45"/>
    </row>
    <row r="34" spans="6:9">
      <c r="F34" s="197"/>
      <c r="G34" s="45"/>
      <c r="H34" s="45"/>
      <c r="I34" s="45"/>
    </row>
    <row r="35" spans="6:9">
      <c r="F35" s="197"/>
      <c r="G35" s="45"/>
      <c r="H35" s="45"/>
      <c r="I35" s="45"/>
    </row>
    <row r="36" spans="6:9">
      <c r="F36" s="197"/>
      <c r="G36" s="45"/>
      <c r="H36" s="45"/>
      <c r="I36" s="45"/>
    </row>
    <row r="37" spans="6:9">
      <c r="G37" s="45"/>
      <c r="H37" s="45"/>
      <c r="I37" s="45"/>
    </row>
    <row r="38" spans="6:9">
      <c r="H38" s="45"/>
      <c r="I38" s="45"/>
    </row>
  </sheetData>
  <mergeCells count="3">
    <mergeCell ref="B2:F2"/>
    <mergeCell ref="I2:L2"/>
    <mergeCell ref="J14:L14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2C4E34-78C4-704E-A275-4BC409373C4C}">
            <x14:iconSet custom="1">
              <x14:cfvo type="percent">
                <xm:f>0</xm:f>
              </x14:cfvo>
              <x14:cfvo type="num">
                <xm:f>0.05</xm:f>
              </x14:cfvo>
              <x14:cfvo type="num">
                <xm:f>0.06</xm:f>
              </x14:cfvo>
              <x14:cfIcon iconSet="3TrafficLights1" iconId="2"/>
              <x14:cfIcon iconSet="3TrafficLights1" iconId="1"/>
              <x14:cfIcon iconSet="NoIcons" iconId="0"/>
            </x14:iconSet>
          </x14:cfRule>
          <xm:sqref>J4:L17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SRP</vt:lpstr>
      <vt:lpstr>TP</vt:lpstr>
      <vt:lpstr>TSS VSS</vt:lpstr>
      <vt:lpstr>ammonium</vt:lpstr>
      <vt:lpstr>nitrite&amp;nitrate</vt:lpstr>
      <vt:lpstr>All Together</vt:lpstr>
      <vt:lpstr>DO @ Beging&amp;End</vt:lpstr>
      <vt:lpstr>Tables in Manuscript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Oyserman</dc:creator>
  <cp:keywords/>
  <dc:description/>
  <cp:lastModifiedBy>Ben Oyserman</cp:lastModifiedBy>
  <cp:revision/>
  <dcterms:created xsi:type="dcterms:W3CDTF">2015-03-09T18:52:29Z</dcterms:created>
  <dcterms:modified xsi:type="dcterms:W3CDTF">2016-02-22T11:21:50Z</dcterms:modified>
</cp:coreProperties>
</file>