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eliza_gilbert_fws_gov/Documents/Documents/UNM/RiverDrying/Rprojects/Chap1/Data/Raw/"/>
    </mc:Choice>
  </mc:AlternateContent>
  <xr:revisionPtr revIDLastSave="12" documentId="13_ncr:1_{1186746D-60AA-4752-A897-799F8AA340D3}" xr6:coauthVersionLast="47" xr6:coauthVersionMax="47" xr10:uidLastSave="{E8F78F30-1BA9-4664-A27F-79F2FF368072}"/>
  <bookViews>
    <workbookView xWindow="28680" yWindow="675" windowWidth="19440" windowHeight="15000" activeTab="2" xr2:uid="{00000000-000D-0000-FFFF-FFFF00000000}"/>
  </bookViews>
  <sheets>
    <sheet name="Email Table" sheetId="2" r:id="rId1"/>
    <sheet name="Running Data Isleta" sheetId="3" r:id="rId2"/>
    <sheet name="Running Data San Acacia" sheetId="1" r:id="rId3"/>
    <sheet name="LandmarkRM" sheetId="15" r:id="rId4"/>
    <sheet name="2019 Format Rpt Tbl Summary Seg" sheetId="30" r:id="rId5"/>
    <sheet name="Formatted Color Chart" sheetId="22" r:id="rId6"/>
    <sheet name="USGSBosqueFarms" sheetId="23" r:id="rId7"/>
    <sheet name="USGS 346" sheetId="24" r:id="rId8"/>
    <sheet name="USGS Bernardo" sheetId="25" r:id="rId9"/>
    <sheet name="USGS San Acacia" sheetId="26" r:id="rId10"/>
    <sheet name="USGS Escondida" sheetId="27" r:id="rId11"/>
    <sheet name="USGS 380" sheetId="28" r:id="rId12"/>
    <sheet name="USGS San Marcial" sheetId="29" r:id="rId13"/>
  </sheets>
  <definedNames>
    <definedName name="_xlnm._FilterDatabase" localSheetId="1" hidden="1">'Running Data Isleta'!$A$1:$O$68</definedName>
    <definedName name="_xlnm._FilterDatabase" localSheetId="2" hidden="1">'Running Data San Acacia'!$A$1:$P$79</definedName>
    <definedName name="_xlnm.Print_Titles" localSheetId="3">LandmarkRM!$1:$1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K13" i="1" l="1"/>
  <c r="J13" i="1"/>
  <c r="G12" i="1"/>
  <c r="M184" i="2"/>
  <c r="L184" i="2"/>
  <c r="G39" i="1"/>
  <c r="M179" i="2"/>
  <c r="L179" i="2"/>
  <c r="G60" i="1"/>
  <c r="M174" i="2"/>
  <c r="L174" i="2"/>
  <c r="M169" i="2"/>
  <c r="L169" i="2"/>
  <c r="M164" i="2"/>
  <c r="L164" i="2"/>
  <c r="M159" i="2"/>
  <c r="L159" i="2"/>
  <c r="M154" i="2"/>
  <c r="L154" i="2"/>
  <c r="R65" i="2"/>
  <c r="R59" i="2"/>
  <c r="R74" i="2"/>
  <c r="R79" i="2"/>
  <c r="R49" i="2"/>
  <c r="R84" i="2"/>
  <c r="R89" i="2" s="1"/>
  <c r="R80" i="2"/>
  <c r="G57" i="1"/>
  <c r="G56" i="1"/>
  <c r="M149" i="2"/>
  <c r="L149" i="2"/>
  <c r="M148" i="2"/>
  <c r="L148" i="2"/>
  <c r="G59" i="1"/>
  <c r="M144" i="2"/>
  <c r="L144" i="2"/>
  <c r="M143" i="2"/>
  <c r="L143" i="2"/>
  <c r="G53" i="1"/>
  <c r="M139" i="2"/>
  <c r="L139" i="2"/>
  <c r="M138" i="2"/>
  <c r="L138" i="2"/>
  <c r="G52" i="1"/>
  <c r="H53" i="1"/>
  <c r="M134" i="2"/>
  <c r="L134" i="2"/>
  <c r="M133" i="2"/>
  <c r="L133" i="2"/>
  <c r="G11" i="1"/>
  <c r="M129" i="2"/>
  <c r="L129" i="2"/>
  <c r="M128" i="2"/>
  <c r="L128" i="2"/>
  <c r="G10" i="1"/>
  <c r="M124" i="2"/>
  <c r="L124" i="2"/>
  <c r="M123" i="2"/>
  <c r="L123" i="2"/>
  <c r="O119" i="2"/>
  <c r="M119" i="2"/>
  <c r="L119" i="2"/>
  <c r="O118" i="2"/>
  <c r="N118" i="2"/>
  <c r="M118" i="2"/>
  <c r="L118" i="2"/>
  <c r="O114" i="2"/>
  <c r="G9" i="1"/>
  <c r="M114" i="2"/>
  <c r="L114" i="2"/>
  <c r="O113" i="2"/>
  <c r="N113" i="2"/>
  <c r="M113" i="2"/>
  <c r="L113" i="2"/>
  <c r="G8" i="1"/>
  <c r="G7" i="1"/>
  <c r="M109" i="2"/>
  <c r="L109" i="2"/>
  <c r="M108" i="2"/>
  <c r="L108" i="2"/>
  <c r="G6" i="1"/>
  <c r="M104" i="2"/>
  <c r="L104" i="2"/>
  <c r="M103" i="2"/>
  <c r="L103" i="2"/>
  <c r="G5" i="1"/>
  <c r="M99" i="2"/>
  <c r="L99" i="2"/>
  <c r="M98" i="2"/>
  <c r="L98" i="2"/>
  <c r="M94" i="2"/>
  <c r="L94" i="2"/>
  <c r="M93" i="2"/>
  <c r="L93" i="2"/>
  <c r="M89" i="2"/>
  <c r="L89" i="2"/>
  <c r="M88" i="2"/>
  <c r="L88" i="2"/>
  <c r="M84" i="2"/>
  <c r="L84" i="2"/>
  <c r="M83" i="2"/>
  <c r="L83" i="2"/>
  <c r="M79" i="2"/>
  <c r="L79" i="2"/>
  <c r="M78" i="2"/>
  <c r="L78" i="2"/>
  <c r="M74" i="2"/>
  <c r="L74" i="2"/>
  <c r="M73" i="2"/>
  <c r="L73" i="2"/>
  <c r="M69" i="2"/>
  <c r="L69" i="2"/>
  <c r="M68" i="2"/>
  <c r="L68" i="2"/>
  <c r="M64" i="2"/>
  <c r="L64" i="2"/>
  <c r="M63" i="2"/>
  <c r="L63" i="2"/>
  <c r="M59" i="2"/>
  <c r="L59" i="2"/>
  <c r="M58" i="2"/>
  <c r="L58" i="2"/>
  <c r="M54" i="2"/>
  <c r="L54" i="2"/>
  <c r="M53" i="2"/>
  <c r="L53" i="2"/>
  <c r="M49" i="2"/>
  <c r="L49" i="2"/>
  <c r="M48" i="2"/>
  <c r="L48" i="2"/>
  <c r="M44" i="2"/>
  <c r="L44" i="2"/>
  <c r="M43" i="2"/>
  <c r="L43" i="2"/>
  <c r="M39" i="2"/>
  <c r="L39" i="2"/>
  <c r="M38" i="2"/>
  <c r="L38" i="2"/>
  <c r="M34" i="2"/>
  <c r="L34" i="2"/>
  <c r="M33" i="2"/>
  <c r="L33" i="2"/>
  <c r="M29" i="2"/>
  <c r="L29" i="2"/>
  <c r="M28" i="2"/>
  <c r="L28" i="2"/>
  <c r="M24" i="2"/>
  <c r="L24" i="2"/>
  <c r="M23" i="2"/>
  <c r="L23" i="2"/>
  <c r="M19" i="2"/>
  <c r="L19" i="2"/>
  <c r="L18" i="2"/>
  <c r="M18" i="2"/>
  <c r="M14" i="2"/>
  <c r="L14" i="2"/>
  <c r="M13" i="2"/>
  <c r="L13" i="2"/>
  <c r="M8" i="2"/>
  <c r="L8" i="2"/>
  <c r="M3" i="2"/>
  <c r="L3" i="2"/>
  <c r="N2" i="3"/>
  <c r="M2" i="3"/>
  <c r="M3" i="3"/>
  <c r="N3" i="3"/>
  <c r="M4" i="3"/>
  <c r="N4" i="3"/>
  <c r="M5" i="3"/>
  <c r="N5" i="3"/>
  <c r="M6" i="3"/>
  <c r="N6" i="3"/>
  <c r="M7" i="3"/>
  <c r="N7" i="3"/>
  <c r="M8" i="3"/>
  <c r="N8" i="3"/>
  <c r="R10" i="2"/>
  <c r="M9" i="2"/>
  <c r="L9" i="2"/>
  <c r="M4" i="2"/>
  <c r="L4" i="2"/>
  <c r="K6" i="2"/>
  <c r="K11" i="2"/>
  <c r="K16" i="2" s="1"/>
  <c r="K21" i="2" s="1"/>
  <c r="K26" i="2" s="1"/>
  <c r="K31" i="2" s="1"/>
  <c r="K36" i="2" s="1"/>
  <c r="K41" i="2" s="1"/>
  <c r="K46" i="2" s="1"/>
  <c r="K51" i="2" s="1"/>
  <c r="K56" i="2" s="1"/>
  <c r="K61" i="2" s="1"/>
  <c r="K66" i="2" s="1"/>
  <c r="K71" i="2" s="1"/>
  <c r="K76" i="2" s="1"/>
  <c r="K81" i="2" s="1"/>
  <c r="K86" i="2" s="1"/>
  <c r="K91" i="2" s="1"/>
  <c r="K96" i="2" s="1"/>
  <c r="K101" i="2" s="1"/>
  <c r="K106" i="2" s="1"/>
  <c r="K111" i="2" s="1"/>
  <c r="K116" i="2" s="1"/>
  <c r="K121" i="2" s="1"/>
  <c r="K126" i="2" s="1"/>
  <c r="K131" i="2" s="1"/>
  <c r="K136" i="2" s="1"/>
  <c r="K141" i="2" s="1"/>
  <c r="K146" i="2" s="1"/>
  <c r="K151" i="2" s="1"/>
  <c r="K156" i="2" s="1"/>
  <c r="K161" i="2" s="1"/>
  <c r="K166" i="2" s="1"/>
  <c r="K171" i="2" s="1"/>
  <c r="K176" i="2" s="1"/>
  <c r="K181" i="2" s="1"/>
  <c r="R5" i="2"/>
  <c r="R20" i="2"/>
  <c r="R25" i="2"/>
  <c r="R30" i="2"/>
  <c r="R85" i="2"/>
  <c r="R15" i="2"/>
  <c r="G8" i="2"/>
  <c r="F8" i="2"/>
  <c r="E8" i="2"/>
  <c r="G4" i="2"/>
  <c r="F4" i="2"/>
  <c r="G3" i="2"/>
  <c r="F3" i="2"/>
  <c r="D68" i="3"/>
  <c r="D75" i="1"/>
  <c r="N40" i="1"/>
  <c r="N2" i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AA78" i="2"/>
  <c r="AA83" i="2"/>
  <c r="AA88" i="2" s="1"/>
  <c r="V148" i="2"/>
  <c r="V149" i="2"/>
  <c r="U149" i="2"/>
  <c r="U148" i="2"/>
  <c r="V143" i="2"/>
  <c r="V144" i="2"/>
  <c r="U144" i="2"/>
  <c r="U143" i="2"/>
  <c r="V139" i="2"/>
  <c r="V138" i="2"/>
  <c r="U139" i="2"/>
  <c r="U138" i="2"/>
  <c r="V133" i="2"/>
  <c r="V134" i="2"/>
  <c r="U134" i="2"/>
  <c r="U133" i="2"/>
  <c r="V128" i="2"/>
  <c r="V129" i="2"/>
  <c r="U129" i="2"/>
  <c r="U128" i="2"/>
  <c r="AA129" i="2"/>
  <c r="AA134" i="2"/>
  <c r="V123" i="2"/>
  <c r="V124" i="2"/>
  <c r="U124" i="2"/>
  <c r="U123" i="2"/>
  <c r="AA125" i="2"/>
  <c r="V118" i="2"/>
  <c r="V119" i="2"/>
  <c r="U119" i="2"/>
  <c r="U118" i="2"/>
  <c r="V113" i="2"/>
  <c r="V114" i="2"/>
  <c r="U114" i="2"/>
  <c r="U113" i="2"/>
  <c r="V108" i="2"/>
  <c r="V109" i="2"/>
  <c r="U109" i="2"/>
  <c r="U108" i="2"/>
  <c r="V103" i="2"/>
  <c r="V104" i="2"/>
  <c r="U104" i="2"/>
  <c r="U103" i="2"/>
  <c r="V98" i="2"/>
  <c r="V99" i="2"/>
  <c r="U99" i="2"/>
  <c r="U98" i="2"/>
  <c r="V93" i="2"/>
  <c r="V94" i="2"/>
  <c r="U94" i="2"/>
  <c r="U93" i="2"/>
  <c r="V88" i="2"/>
  <c r="V89" i="2"/>
  <c r="U89" i="2"/>
  <c r="U88" i="2"/>
  <c r="V83" i="2"/>
  <c r="V84" i="2"/>
  <c r="U84" i="2"/>
  <c r="U83" i="2"/>
  <c r="V78" i="2"/>
  <c r="V79" i="2"/>
  <c r="U79" i="2"/>
  <c r="U78" i="2"/>
  <c r="AA39" i="2"/>
  <c r="AA40" i="2" s="1"/>
  <c r="AA44" i="2"/>
  <c r="AA49" i="2" s="1"/>
  <c r="AA135" i="2"/>
  <c r="AA130" i="2"/>
  <c r="V73" i="2"/>
  <c r="V74" i="2"/>
  <c r="U74" i="2"/>
  <c r="U73" i="2"/>
  <c r="V68" i="2"/>
  <c r="V69" i="2"/>
  <c r="U69" i="2"/>
  <c r="U68" i="2"/>
  <c r="V63" i="2"/>
  <c r="V64" i="2"/>
  <c r="U64" i="2"/>
  <c r="U63" i="2"/>
  <c r="V58" i="2"/>
  <c r="V59" i="2"/>
  <c r="U59" i="2"/>
  <c r="U58" i="2"/>
  <c r="V53" i="2"/>
  <c r="V54" i="2"/>
  <c r="U54" i="2"/>
  <c r="U53" i="2"/>
  <c r="V49" i="2"/>
  <c r="V48" i="2"/>
  <c r="U49" i="2"/>
  <c r="U48" i="2"/>
  <c r="V43" i="2"/>
  <c r="V44" i="2"/>
  <c r="U44" i="2"/>
  <c r="U43" i="2"/>
  <c r="V38" i="2"/>
  <c r="V39" i="2"/>
  <c r="U39" i="2"/>
  <c r="U38" i="2"/>
  <c r="V33" i="2"/>
  <c r="V34" i="2"/>
  <c r="U34" i="2"/>
  <c r="U33" i="2"/>
  <c r="AA35" i="2"/>
  <c r="V28" i="2"/>
  <c r="V29" i="2"/>
  <c r="U29" i="2"/>
  <c r="U28" i="2"/>
  <c r="V23" i="2"/>
  <c r="V24" i="2"/>
  <c r="U24" i="2"/>
  <c r="U23" i="2"/>
  <c r="V18" i="2"/>
  <c r="V19" i="2"/>
  <c r="U19" i="2"/>
  <c r="U18" i="2"/>
  <c r="AA30" i="2"/>
  <c r="AA25" i="2"/>
  <c r="AA20" i="2"/>
  <c r="V13" i="2"/>
  <c r="V14" i="2"/>
  <c r="U14" i="2"/>
  <c r="U13" i="2"/>
  <c r="V8" i="2"/>
  <c r="V9" i="2"/>
  <c r="U9" i="2"/>
  <c r="U8" i="2"/>
  <c r="AA144" i="2"/>
  <c r="AA140" i="2"/>
  <c r="V4" i="2"/>
  <c r="U4" i="2"/>
  <c r="V3" i="2"/>
  <c r="U3" i="2"/>
  <c r="Y3" i="2"/>
  <c r="Z3" i="2"/>
  <c r="AA145" i="2"/>
  <c r="AA149" i="2"/>
  <c r="Y18" i="2"/>
  <c r="Y8" i="2"/>
  <c r="Z8" i="2"/>
  <c r="AA150" i="2"/>
  <c r="Y23" i="2"/>
  <c r="Z13" i="2"/>
  <c r="Y13" i="2"/>
  <c r="Y28" i="2"/>
  <c r="Z18" i="2"/>
  <c r="Y33" i="2"/>
  <c r="Z23" i="2"/>
  <c r="Y38" i="2"/>
  <c r="Z28" i="2"/>
  <c r="Y43" i="2"/>
  <c r="Z33" i="2"/>
  <c r="Y48" i="2"/>
  <c r="Z38" i="2"/>
  <c r="Y53" i="2"/>
  <c r="Z43" i="2"/>
  <c r="Y58" i="2"/>
  <c r="Z48" i="2"/>
  <c r="Y63" i="2"/>
  <c r="Z53" i="2"/>
  <c r="Y68" i="2"/>
  <c r="Z58" i="2"/>
  <c r="Y73" i="2"/>
  <c r="K41" i="1"/>
  <c r="K42" i="1" s="1"/>
  <c r="I41" i="1"/>
  <c r="I42" i="1" s="1"/>
  <c r="Z63" i="2"/>
  <c r="Y78" i="2"/>
  <c r="Z68" i="2"/>
  <c r="Y83" i="2"/>
  <c r="Z73" i="2"/>
  <c r="Y88" i="2"/>
  <c r="Z78" i="2"/>
  <c r="Y93" i="2"/>
  <c r="Z83" i="2"/>
  <c r="Y98" i="2"/>
  <c r="Z88" i="2"/>
  <c r="Y103" i="2"/>
  <c r="Z93" i="2"/>
  <c r="Y108" i="2"/>
  <c r="Z98" i="2"/>
  <c r="Y113" i="2"/>
  <c r="Z103" i="2"/>
  <c r="Y118" i="2"/>
  <c r="Z108" i="2"/>
  <c r="Y123" i="2"/>
  <c r="Z113" i="2"/>
  <c r="Y128" i="2"/>
  <c r="Z118" i="2"/>
  <c r="Y133" i="2"/>
  <c r="Z123" i="2"/>
  <c r="Y138" i="2"/>
  <c r="Z128" i="2"/>
  <c r="Y143" i="2"/>
  <c r="Z133" i="2"/>
  <c r="Y148" i="2"/>
  <c r="Z138" i="2"/>
  <c r="Z143" i="2"/>
  <c r="Z148" i="2"/>
  <c r="M178" i="2"/>
  <c r="L178" i="2"/>
  <c r="M173" i="2"/>
  <c r="L173" i="2"/>
  <c r="M168" i="2"/>
  <c r="L168" i="2"/>
  <c r="M163" i="2"/>
  <c r="L163" i="2"/>
  <c r="M158" i="2"/>
  <c r="L158" i="2"/>
  <c r="M153" i="2"/>
  <c r="L153" i="2"/>
  <c r="O120" i="2"/>
  <c r="R75" i="2"/>
  <c r="R70" i="2"/>
  <c r="R55" i="2"/>
  <c r="R60" i="2"/>
  <c r="R35" i="2"/>
  <c r="M9" i="3"/>
  <c r="C54" i="2"/>
  <c r="B54" i="2"/>
  <c r="C53" i="2"/>
  <c r="B53" i="2"/>
  <c r="H55" i="2"/>
  <c r="C49" i="2"/>
  <c r="B49" i="2"/>
  <c r="C48" i="2"/>
  <c r="B48" i="2"/>
  <c r="C43" i="2"/>
  <c r="B43" i="2"/>
  <c r="C44" i="2"/>
  <c r="B44" i="2"/>
  <c r="B39" i="2"/>
  <c r="B38" i="2"/>
  <c r="C39" i="2"/>
  <c r="C38" i="2"/>
  <c r="C34" i="2"/>
  <c r="B34" i="2"/>
  <c r="C33" i="2"/>
  <c r="B33" i="2"/>
  <c r="H35" i="2"/>
  <c r="H40" i="2"/>
  <c r="H45" i="2"/>
  <c r="H50" i="2"/>
  <c r="C29" i="2"/>
  <c r="B29" i="2"/>
  <c r="C28" i="2"/>
  <c r="B28" i="2"/>
  <c r="C24" i="2"/>
  <c r="C23" i="2"/>
  <c r="N12" i="1"/>
  <c r="J14" i="1"/>
  <c r="B24" i="2"/>
  <c r="B23" i="2"/>
  <c r="H25" i="2"/>
  <c r="H30" i="2"/>
  <c r="C19" i="2"/>
  <c r="B19" i="2"/>
  <c r="C18" i="2"/>
  <c r="B18" i="2"/>
  <c r="H20" i="2"/>
  <c r="C14" i="2"/>
  <c r="B14" i="2"/>
  <c r="D13" i="2"/>
  <c r="C13" i="2"/>
  <c r="B13" i="2"/>
  <c r="N13" i="1"/>
  <c r="K14" i="1"/>
  <c r="K15" i="1" s="1"/>
  <c r="H15" i="2"/>
  <c r="D8" i="2"/>
  <c r="C8" i="2"/>
  <c r="B8" i="2"/>
  <c r="E3" i="2"/>
  <c r="D3" i="2"/>
  <c r="C3" i="2"/>
  <c r="B3" i="2"/>
  <c r="C9" i="2"/>
  <c r="B9" i="2"/>
  <c r="C4" i="2"/>
  <c r="B4" i="2"/>
  <c r="AA15" i="2"/>
  <c r="AA10" i="2"/>
  <c r="T6" i="2"/>
  <c r="T11" i="2" s="1"/>
  <c r="T16" i="2" s="1"/>
  <c r="T21" i="2" s="1"/>
  <c r="T26" i="2" s="1"/>
  <c r="T31" i="2" s="1"/>
  <c r="T36" i="2" s="1"/>
  <c r="T41" i="2" s="1"/>
  <c r="T46" i="2" s="1"/>
  <c r="T51" i="2" s="1"/>
  <c r="T56" i="2" s="1"/>
  <c r="T61" i="2" s="1"/>
  <c r="T66" i="2" s="1"/>
  <c r="T71" i="2" s="1"/>
  <c r="T76" i="2" s="1"/>
  <c r="T81" i="2" s="1"/>
  <c r="T86" i="2" s="1"/>
  <c r="T91" i="2" s="1"/>
  <c r="T96" i="2" s="1"/>
  <c r="T101" i="2" s="1"/>
  <c r="T106" i="2" s="1"/>
  <c r="T111" i="2" s="1"/>
  <c r="T116" i="2" s="1"/>
  <c r="T121" i="2" s="1"/>
  <c r="T126" i="2" s="1"/>
  <c r="T131" i="2" s="1"/>
  <c r="T136" i="2" s="1"/>
  <c r="T141" i="2" s="1"/>
  <c r="T146" i="2" s="1"/>
  <c r="AA5" i="2"/>
  <c r="G37" i="1"/>
  <c r="G36" i="1"/>
  <c r="M36" i="1" s="1"/>
  <c r="G35" i="1"/>
  <c r="G34" i="1"/>
  <c r="G33" i="1"/>
  <c r="G32" i="1"/>
  <c r="M32" i="1" s="1"/>
  <c r="G31" i="1"/>
  <c r="G30" i="1"/>
  <c r="W19" i="2" s="1"/>
  <c r="G29" i="1"/>
  <c r="M29" i="1" s="1"/>
  <c r="G28" i="1"/>
  <c r="M28" i="1" s="1"/>
  <c r="G27" i="1"/>
  <c r="M27" i="1" s="1"/>
  <c r="G26" i="1"/>
  <c r="G25" i="1"/>
  <c r="N59" i="2" s="1"/>
  <c r="G24" i="1"/>
  <c r="M24" i="1" s="1"/>
  <c r="G23" i="1"/>
  <c r="G22" i="1"/>
  <c r="M22" i="1" s="1"/>
  <c r="G21" i="1"/>
  <c r="G20" i="1"/>
  <c r="H21" i="1" s="1"/>
  <c r="G19" i="1"/>
  <c r="H19" i="1" s="1"/>
  <c r="G18" i="1"/>
  <c r="G17" i="1"/>
  <c r="G16" i="1"/>
  <c r="G15" i="1"/>
  <c r="M15" i="1" s="1"/>
  <c r="G14" i="1"/>
  <c r="G13" i="1"/>
  <c r="G58" i="1"/>
  <c r="G54" i="1"/>
  <c r="M54" i="1" s="1"/>
  <c r="G55" i="1"/>
  <c r="G4" i="1"/>
  <c r="M4" i="1" s="1"/>
  <c r="G3" i="1"/>
  <c r="N84" i="2" s="1"/>
  <c r="G38" i="1"/>
  <c r="N124" i="2" s="1"/>
  <c r="G65" i="1"/>
  <c r="G66" i="1"/>
  <c r="G74" i="1"/>
  <c r="W54" i="2" s="1"/>
  <c r="G69" i="1"/>
  <c r="M69" i="1" s="1"/>
  <c r="G73" i="1"/>
  <c r="N54" i="2"/>
  <c r="G71" i="1"/>
  <c r="M71" i="1" s="1"/>
  <c r="G70" i="1"/>
  <c r="M70" i="1" s="1"/>
  <c r="G72" i="1"/>
  <c r="M72" i="1" s="1"/>
  <c r="N39" i="2"/>
  <c r="G68" i="1"/>
  <c r="G67" i="1"/>
  <c r="M67" i="1" s="1"/>
  <c r="G64" i="1"/>
  <c r="G63" i="1"/>
  <c r="N19" i="2"/>
  <c r="G62" i="1"/>
  <c r="N69" i="2" s="1"/>
  <c r="G61" i="1"/>
  <c r="G51" i="1"/>
  <c r="M51" i="1" s="1"/>
  <c r="G50" i="1"/>
  <c r="G49" i="1"/>
  <c r="G48" i="1"/>
  <c r="M48" i="1" s="1"/>
  <c r="G47" i="1"/>
  <c r="M47" i="1" s="1"/>
  <c r="G46" i="1"/>
  <c r="D34" i="2" s="1"/>
  <c r="G45" i="1"/>
  <c r="G44" i="1"/>
  <c r="G2" i="1"/>
  <c r="H2" i="1" s="1"/>
  <c r="M12" i="1"/>
  <c r="W149" i="2"/>
  <c r="W144" i="2"/>
  <c r="W139" i="2"/>
  <c r="W134" i="2"/>
  <c r="W129" i="2"/>
  <c r="W124" i="2"/>
  <c r="W119" i="2"/>
  <c r="W114" i="2"/>
  <c r="W109" i="2"/>
  <c r="W104" i="2"/>
  <c r="W99" i="2"/>
  <c r="W94" i="2"/>
  <c r="W84" i="2"/>
  <c r="W79" i="2"/>
  <c r="W89" i="2"/>
  <c r="W74" i="2"/>
  <c r="W69" i="2"/>
  <c r="W64" i="2"/>
  <c r="W59" i="2"/>
  <c r="M37" i="1"/>
  <c r="W49" i="2"/>
  <c r="M34" i="1"/>
  <c r="W39" i="2"/>
  <c r="M30" i="1"/>
  <c r="M16" i="1"/>
  <c r="M11" i="1"/>
  <c r="M25" i="1"/>
  <c r="M52" i="1"/>
  <c r="M60" i="1"/>
  <c r="M18" i="1"/>
  <c r="M26" i="1"/>
  <c r="M10" i="1"/>
  <c r="M5" i="1"/>
  <c r="M53" i="1"/>
  <c r="M39" i="1"/>
  <c r="M6" i="1"/>
  <c r="M59" i="1"/>
  <c r="D39" i="2"/>
  <c r="M7" i="1"/>
  <c r="M21" i="1"/>
  <c r="M66" i="1"/>
  <c r="M8" i="1"/>
  <c r="M56" i="1"/>
  <c r="M14" i="1"/>
  <c r="M9" i="1"/>
  <c r="M55" i="1"/>
  <c r="X94" i="2"/>
  <c r="X129" i="2"/>
  <c r="X149" i="2"/>
  <c r="H22" i="1"/>
  <c r="X59" i="2"/>
  <c r="X134" i="2"/>
  <c r="X114" i="2"/>
  <c r="X79" i="2"/>
  <c r="H9" i="1"/>
  <c r="H55" i="1"/>
  <c r="X64" i="2"/>
  <c r="X104" i="2"/>
  <c r="X139" i="2"/>
  <c r="H10" i="1"/>
  <c r="H32" i="1"/>
  <c r="X69" i="2"/>
  <c r="X144" i="2"/>
  <c r="X84" i="2"/>
  <c r="X124" i="2"/>
  <c r="H48" i="1"/>
  <c r="X119" i="2"/>
  <c r="X74" i="2"/>
  <c r="X109" i="2"/>
  <c r="X99" i="2"/>
  <c r="X89" i="2"/>
  <c r="G40" i="3"/>
  <c r="N133" i="2" s="1"/>
  <c r="G41" i="3"/>
  <c r="N138" i="2" s="1"/>
  <c r="G42" i="3"/>
  <c r="N143" i="2" s="1"/>
  <c r="G43" i="3"/>
  <c r="H43" i="3" s="1"/>
  <c r="O148" i="2" s="1"/>
  <c r="G44" i="3"/>
  <c r="M44" i="3" s="1"/>
  <c r="G45" i="3"/>
  <c r="G46" i="3"/>
  <c r="G47" i="3"/>
  <c r="H47" i="3" s="1"/>
  <c r="G48" i="3"/>
  <c r="M48" i="3" s="1"/>
  <c r="G49" i="3"/>
  <c r="H49" i="3" s="1"/>
  <c r="G50" i="3"/>
  <c r="M50" i="3" s="1"/>
  <c r="G51" i="3"/>
  <c r="M51" i="3" s="1"/>
  <c r="G52" i="3"/>
  <c r="G53" i="3"/>
  <c r="M53" i="3" s="1"/>
  <c r="G54" i="3"/>
  <c r="M54" i="3" s="1"/>
  <c r="G55" i="3"/>
  <c r="M55" i="3" s="1"/>
  <c r="G56" i="3"/>
  <c r="G57" i="3"/>
  <c r="H57" i="3" s="1"/>
  <c r="G58" i="3"/>
  <c r="G59" i="3"/>
  <c r="G60" i="3"/>
  <c r="H60" i="3" s="1"/>
  <c r="G61" i="3"/>
  <c r="M61" i="3" s="1"/>
  <c r="G62" i="3"/>
  <c r="G63" i="3"/>
  <c r="G64" i="3"/>
  <c r="H64" i="3" s="1"/>
  <c r="O168" i="2" s="1"/>
  <c r="G65" i="3"/>
  <c r="M65" i="3" s="1"/>
  <c r="G66" i="3"/>
  <c r="N178" i="2" s="1"/>
  <c r="G67" i="3"/>
  <c r="M67" i="3" s="1"/>
  <c r="H9" i="3"/>
  <c r="E13" i="2"/>
  <c r="W98" i="2"/>
  <c r="W100" i="2" s="1"/>
  <c r="W3" i="2"/>
  <c r="W113" i="2"/>
  <c r="W115" i="2" s="1"/>
  <c r="W108" i="2"/>
  <c r="W110" i="2" s="1"/>
  <c r="W28" i="2"/>
  <c r="W30" i="2" s="1"/>
  <c r="W38" i="2"/>
  <c r="W40" i="2" s="1"/>
  <c r="W33" i="2"/>
  <c r="W35" i="2" s="1"/>
  <c r="W103" i="2"/>
  <c r="W105" i="2" s="1"/>
  <c r="W23" i="2"/>
  <c r="W25" i="2" s="1"/>
  <c r="W118" i="2"/>
  <c r="W120" i="2" s="1"/>
  <c r="W58" i="2"/>
  <c r="W60" i="2" s="1"/>
  <c r="W93" i="2"/>
  <c r="W95" i="2" s="1"/>
  <c r="W53" i="2"/>
  <c r="W55" i="2" s="1"/>
  <c r="W18" i="2"/>
  <c r="W20" i="2" s="1"/>
  <c r="W88" i="2"/>
  <c r="W90" i="2" s="1"/>
  <c r="W148" i="2"/>
  <c r="W150" i="2" s="1"/>
  <c r="W143" i="2"/>
  <c r="W145" i="2" s="1"/>
  <c r="W138" i="2"/>
  <c r="W140" i="2" s="1"/>
  <c r="W133" i="2"/>
  <c r="W135" i="2" s="1"/>
  <c r="W128" i="2"/>
  <c r="W130" i="2" s="1"/>
  <c r="W123" i="2"/>
  <c r="W125" i="2" s="1"/>
  <c r="W83" i="2"/>
  <c r="W85" i="2" s="1"/>
  <c r="W78" i="2"/>
  <c r="W80" i="2" s="1"/>
  <c r="W73" i="2"/>
  <c r="W75" i="2" s="1"/>
  <c r="W68" i="2"/>
  <c r="W70" i="2" s="1"/>
  <c r="W63" i="2"/>
  <c r="W65" i="2" s="1"/>
  <c r="W43" i="2"/>
  <c r="W45" i="2" s="1"/>
  <c r="W48" i="2"/>
  <c r="W50" i="2" s="1"/>
  <c r="W8" i="2"/>
  <c r="W10" i="2" s="1"/>
  <c r="W13" i="2"/>
  <c r="W15" i="2" s="1"/>
  <c r="M52" i="3"/>
  <c r="M59" i="3"/>
  <c r="M43" i="3"/>
  <c r="X68" i="2"/>
  <c r="X70" i="2" s="1"/>
  <c r="M58" i="3"/>
  <c r="M42" i="3"/>
  <c r="X143" i="2"/>
  <c r="X145" i="2" s="1"/>
  <c r="X103" i="2"/>
  <c r="X105" i="2" s="1"/>
  <c r="N173" i="2"/>
  <c r="M49" i="3"/>
  <c r="M41" i="3"/>
  <c r="N168" i="2"/>
  <c r="M56" i="3"/>
  <c r="M40" i="3"/>
  <c r="N163" i="2"/>
  <c r="M63" i="3"/>
  <c r="N158" i="2"/>
  <c r="M62" i="3"/>
  <c r="M46" i="3"/>
  <c r="X123" i="2"/>
  <c r="X125" i="2" s="1"/>
  <c r="H45" i="3"/>
  <c r="M45" i="3"/>
  <c r="X73" i="2"/>
  <c r="X75" i="2" s="1"/>
  <c r="H51" i="3"/>
  <c r="X118" i="2"/>
  <c r="X120" i="2" s="1"/>
  <c r="X38" i="2"/>
  <c r="X40" i="2" s="1"/>
  <c r="X148" i="2"/>
  <c r="X150" i="2" s="1"/>
  <c r="X98" i="2"/>
  <c r="X100" i="2" s="1"/>
  <c r="X13" i="2"/>
  <c r="X108" i="2"/>
  <c r="X110" i="2" s="1"/>
  <c r="X58" i="2"/>
  <c r="X60" i="2"/>
  <c r="X28" i="2"/>
  <c r="H59" i="3"/>
  <c r="H44" i="3"/>
  <c r="X63" i="2"/>
  <c r="X65" i="2" s="1"/>
  <c r="X43" i="2"/>
  <c r="X45" i="2" s="1"/>
  <c r="X133" i="2"/>
  <c r="X135" i="2"/>
  <c r="X78" i="2"/>
  <c r="X80" i="2" s="1"/>
  <c r="X3" i="2"/>
  <c r="X93" i="2"/>
  <c r="X95" i="2" s="1"/>
  <c r="X83" i="2"/>
  <c r="X85" i="2" s="1"/>
  <c r="X33" i="2"/>
  <c r="X35" i="2" s="1"/>
  <c r="H56" i="3"/>
  <c r="X138" i="2"/>
  <c r="X140" i="2" s="1"/>
  <c r="H41" i="3"/>
  <c r="O138" i="2" s="1"/>
  <c r="X113" i="2"/>
  <c r="X115" i="2" s="1"/>
  <c r="X18" i="2"/>
  <c r="H63" i="3"/>
  <c r="O163" i="2" s="1"/>
  <c r="H53" i="3"/>
  <c r="X23" i="2"/>
  <c r="X53" i="2"/>
  <c r="X55" i="2" s="1"/>
  <c r="H42" i="3"/>
  <c r="O143" i="2" s="1"/>
  <c r="X88" i="2"/>
  <c r="X90" i="2" s="1"/>
  <c r="X48" i="2"/>
  <c r="X50" i="2" s="1"/>
  <c r="X8" i="2"/>
  <c r="X128" i="2"/>
  <c r="X130" i="2" s="1"/>
  <c r="G41" i="1"/>
  <c r="M41" i="1" s="1"/>
  <c r="G42" i="1"/>
  <c r="M42" i="1" s="1"/>
  <c r="G43" i="1"/>
  <c r="G40" i="1"/>
  <c r="D4" i="2" s="1"/>
  <c r="G11" i="3"/>
  <c r="M11" i="3" s="1"/>
  <c r="G12" i="3"/>
  <c r="M12" i="3" s="1"/>
  <c r="G13" i="3"/>
  <c r="M13" i="3" s="1"/>
  <c r="G14" i="3"/>
  <c r="D38" i="2" s="1"/>
  <c r="G15" i="3"/>
  <c r="D43" i="2" s="1"/>
  <c r="G16" i="3"/>
  <c r="N13" i="2" s="1"/>
  <c r="G17" i="3"/>
  <c r="N18" i="2" s="1"/>
  <c r="G18" i="3"/>
  <c r="N23" i="2" s="1"/>
  <c r="G19" i="3"/>
  <c r="N28" i="2" s="1"/>
  <c r="G20" i="3"/>
  <c r="N33" i="2" s="1"/>
  <c r="G21" i="3"/>
  <c r="N38" i="2" s="1"/>
  <c r="N40" i="2" s="1"/>
  <c r="G22" i="3"/>
  <c r="G23" i="3"/>
  <c r="N48" i="2" s="1"/>
  <c r="G24" i="3"/>
  <c r="N53" i="2" s="1"/>
  <c r="G25" i="3"/>
  <c r="N58" i="2" s="1"/>
  <c r="G26" i="3"/>
  <c r="N63" i="2" s="1"/>
  <c r="G27" i="3"/>
  <c r="N68" i="2" s="1"/>
  <c r="G28" i="3"/>
  <c r="G29" i="3"/>
  <c r="N78" i="2" s="1"/>
  <c r="G30" i="3"/>
  <c r="N83" i="2" s="1"/>
  <c r="G31" i="3"/>
  <c r="N88" i="2" s="1"/>
  <c r="G32" i="3"/>
  <c r="G33" i="3"/>
  <c r="N98" i="2" s="1"/>
  <c r="G34" i="3"/>
  <c r="M34" i="3" s="1"/>
  <c r="G35" i="3"/>
  <c r="N108" i="2" s="1"/>
  <c r="G36" i="3"/>
  <c r="M36" i="3" s="1"/>
  <c r="G37" i="3"/>
  <c r="G38" i="3"/>
  <c r="N123" i="2" s="1"/>
  <c r="G39" i="3"/>
  <c r="N128" i="2" s="1"/>
  <c r="G10" i="3"/>
  <c r="M10" i="3" s="1"/>
  <c r="M31" i="3"/>
  <c r="M38" i="3"/>
  <c r="M37" i="3"/>
  <c r="M29" i="3"/>
  <c r="M21" i="3"/>
  <c r="M39" i="3"/>
  <c r="M35" i="3"/>
  <c r="M19" i="3"/>
  <c r="M20" i="3"/>
  <c r="D53" i="2"/>
  <c r="M32" i="3"/>
  <c r="M24" i="3"/>
  <c r="D48" i="2"/>
  <c r="H39" i="3"/>
  <c r="O128" i="2" s="1"/>
  <c r="H40" i="3"/>
  <c r="O133" i="2" s="1"/>
  <c r="H11" i="3"/>
  <c r="E23" i="2"/>
  <c r="H17" i="3"/>
  <c r="O18" i="2" s="1"/>
  <c r="H38" i="3"/>
  <c r="O123" i="2" s="1"/>
  <c r="H35" i="3"/>
  <c r="O108" i="2" s="1"/>
  <c r="H20" i="3"/>
  <c r="O33" i="2" s="1"/>
  <c r="H21" i="3"/>
  <c r="O38" i="2" s="1"/>
  <c r="R45" i="2"/>
  <c r="R40" i="2"/>
  <c r="A6" i="2"/>
  <c r="A11" i="2" s="1"/>
  <c r="A16" i="2" s="1"/>
  <c r="A21" i="2" s="1"/>
  <c r="A26" i="2" s="1"/>
  <c r="A31" i="2" s="1"/>
  <c r="A36" i="2" s="1"/>
  <c r="A41" i="2" s="1"/>
  <c r="A46" i="2" s="1"/>
  <c r="A51" i="2" s="1"/>
  <c r="H10" i="2"/>
  <c r="H5" i="2"/>
  <c r="Y59" i="2"/>
  <c r="Z59" i="2"/>
  <c r="Y64" i="2"/>
  <c r="Z64" i="2"/>
  <c r="Y69" i="2"/>
  <c r="Z69" i="2"/>
  <c r="Y74" i="2"/>
  <c r="Z74" i="2"/>
  <c r="Y79" i="2"/>
  <c r="Z79" i="2"/>
  <c r="Y84" i="2"/>
  <c r="Z84" i="2"/>
  <c r="Y89" i="2"/>
  <c r="Z89" i="2"/>
  <c r="Y94" i="2"/>
  <c r="Z94" i="2"/>
  <c r="Y99" i="2"/>
  <c r="Z99" i="2"/>
  <c r="Y104" i="2"/>
  <c r="Z104" i="2"/>
  <c r="Y109" i="2"/>
  <c r="Z109" i="2"/>
  <c r="Y114" i="2"/>
  <c r="Z114" i="2"/>
  <c r="Y119" i="2"/>
  <c r="Z119" i="2"/>
  <c r="Y124" i="2"/>
  <c r="Z124" i="2"/>
  <c r="Y129" i="2"/>
  <c r="Z129" i="2"/>
  <c r="Y134" i="2"/>
  <c r="Z134" i="2"/>
  <c r="Y139" i="2"/>
  <c r="Z139" i="2"/>
  <c r="Y144" i="2"/>
  <c r="Z144" i="2"/>
  <c r="Y149" i="2"/>
  <c r="Z149" i="2"/>
  <c r="H23" i="1" l="1"/>
  <c r="M62" i="1"/>
  <c r="H63" i="1"/>
  <c r="X29" i="2"/>
  <c r="H64" i="1"/>
  <c r="O24" i="2" s="1"/>
  <c r="N104" i="2"/>
  <c r="H26" i="1"/>
  <c r="N34" i="2"/>
  <c r="W24" i="2"/>
  <c r="N94" i="2"/>
  <c r="N119" i="2"/>
  <c r="N120" i="2" s="1"/>
  <c r="N169" i="2"/>
  <c r="H17" i="1"/>
  <c r="H33" i="1"/>
  <c r="X34" i="2" s="1"/>
  <c r="N114" i="2"/>
  <c r="N115" i="2" s="1"/>
  <c r="N184" i="2"/>
  <c r="N185" i="2" s="1"/>
  <c r="W29" i="2"/>
  <c r="N4" i="2"/>
  <c r="H62" i="1"/>
  <c r="H18" i="1"/>
  <c r="H40" i="1"/>
  <c r="O134" i="2" s="1"/>
  <c r="O135" i="2" s="1"/>
  <c r="H74" i="1"/>
  <c r="H34" i="1"/>
  <c r="X39" i="2" s="1"/>
  <c r="M17" i="1"/>
  <c r="M2" i="1"/>
  <c r="H38" i="1"/>
  <c r="H37" i="1"/>
  <c r="W34" i="2"/>
  <c r="O115" i="2"/>
  <c r="M33" i="1"/>
  <c r="M73" i="1"/>
  <c r="H50" i="1"/>
  <c r="M40" i="1"/>
  <c r="H7" i="1"/>
  <c r="H46" i="1"/>
  <c r="E44" i="2" s="1"/>
  <c r="H56" i="1"/>
  <c r="D19" i="2"/>
  <c r="D44" i="2"/>
  <c r="D45" i="2" s="1"/>
  <c r="H49" i="1"/>
  <c r="H52" i="1"/>
  <c r="E54" i="2"/>
  <c r="H11" i="1"/>
  <c r="N14" i="2"/>
  <c r="N134" i="2"/>
  <c r="N135" i="2" s="1"/>
  <c r="N74" i="2"/>
  <c r="H39" i="1"/>
  <c r="O174" i="2" s="1"/>
  <c r="H42" i="1"/>
  <c r="N79" i="2"/>
  <c r="N80" i="2" s="1"/>
  <c r="H41" i="1"/>
  <c r="J41" i="1"/>
  <c r="J42" i="1" s="1"/>
  <c r="H12" i="1"/>
  <c r="O179" i="2" s="1"/>
  <c r="N70" i="2"/>
  <c r="D24" i="2"/>
  <c r="D29" i="2"/>
  <c r="N164" i="2"/>
  <c r="N165" i="2" s="1"/>
  <c r="K43" i="1"/>
  <c r="N15" i="2"/>
  <c r="H65" i="1"/>
  <c r="H51" i="1"/>
  <c r="L41" i="1"/>
  <c r="L42" i="1" s="1"/>
  <c r="N174" i="2"/>
  <c r="N175" i="2" s="1"/>
  <c r="N85" i="2"/>
  <c r="H3" i="1"/>
  <c r="M38" i="1"/>
  <c r="M3" i="1"/>
  <c r="D5" i="2"/>
  <c r="N41" i="1"/>
  <c r="D9" i="2"/>
  <c r="D10" i="2" s="1"/>
  <c r="M20" i="1"/>
  <c r="H6" i="1"/>
  <c r="H60" i="1"/>
  <c r="D14" i="2"/>
  <c r="D15" i="2" s="1"/>
  <c r="M23" i="1"/>
  <c r="M50" i="1"/>
  <c r="D54" i="2"/>
  <c r="D55" i="2" s="1"/>
  <c r="H20" i="1"/>
  <c r="H35" i="1"/>
  <c r="X44" i="2" s="1"/>
  <c r="H54" i="1"/>
  <c r="H59" i="1"/>
  <c r="M45" i="1"/>
  <c r="N29" i="2"/>
  <c r="N30" i="2" s="1"/>
  <c r="N55" i="2"/>
  <c r="N159" i="2"/>
  <c r="N160" i="2" s="1"/>
  <c r="H8" i="1"/>
  <c r="O109" i="2" s="1"/>
  <c r="O110" i="2" s="1"/>
  <c r="N170" i="2"/>
  <c r="H43" i="1"/>
  <c r="E19" i="2" s="1"/>
  <c r="H25" i="1"/>
  <c r="H70" i="1"/>
  <c r="O44" i="2" s="1"/>
  <c r="M43" i="1"/>
  <c r="N125" i="2"/>
  <c r="D49" i="2"/>
  <c r="D50" i="2" s="1"/>
  <c r="M49" i="1"/>
  <c r="N44" i="2"/>
  <c r="H57" i="1"/>
  <c r="R90" i="2"/>
  <c r="R94" i="2"/>
  <c r="I43" i="1"/>
  <c r="N42" i="1"/>
  <c r="AA54" i="2"/>
  <c r="AA50" i="2"/>
  <c r="AA93" i="2"/>
  <c r="H30" i="3"/>
  <c r="O83" i="2" s="1"/>
  <c r="H14" i="3"/>
  <c r="D33" i="2"/>
  <c r="D35" i="2" s="1"/>
  <c r="M16" i="3"/>
  <c r="H31" i="1"/>
  <c r="X24" i="2" s="1"/>
  <c r="X25" i="2" s="1"/>
  <c r="H4" i="1"/>
  <c r="O89" i="2" s="1"/>
  <c r="H73" i="1"/>
  <c r="O54" i="2" s="1"/>
  <c r="M31" i="1"/>
  <c r="N9" i="2"/>
  <c r="N49" i="2"/>
  <c r="N50" i="2" s="1"/>
  <c r="N89" i="2"/>
  <c r="N90" i="2" s="1"/>
  <c r="H10" i="3"/>
  <c r="E18" i="2" s="1"/>
  <c r="H65" i="3"/>
  <c r="O173" i="2" s="1"/>
  <c r="M64" i="3"/>
  <c r="M60" i="3"/>
  <c r="H24" i="1"/>
  <c r="H15" i="1"/>
  <c r="H58" i="1"/>
  <c r="O164" i="2" s="1"/>
  <c r="O165" i="2" s="1"/>
  <c r="M65" i="1"/>
  <c r="G79" i="1"/>
  <c r="G78" i="1"/>
  <c r="H13" i="3"/>
  <c r="E33" i="2" s="1"/>
  <c r="H28" i="3"/>
  <c r="O73" i="2" s="1"/>
  <c r="H55" i="3"/>
  <c r="H69" i="1"/>
  <c r="H16" i="1"/>
  <c r="H71" i="1"/>
  <c r="M57" i="1"/>
  <c r="M58" i="1"/>
  <c r="M44" i="1"/>
  <c r="N144" i="2"/>
  <c r="N145" i="2" s="1"/>
  <c r="M61" i="1"/>
  <c r="N60" i="2"/>
  <c r="H50" i="3"/>
  <c r="H45" i="1"/>
  <c r="H30" i="1"/>
  <c r="M63" i="1"/>
  <c r="N24" i="2"/>
  <c r="N25" i="2" s="1"/>
  <c r="N64" i="2"/>
  <c r="N65" i="2" s="1"/>
  <c r="H18" i="3"/>
  <c r="O23" i="2" s="1"/>
  <c r="M33" i="3"/>
  <c r="M23" i="3"/>
  <c r="H68" i="1"/>
  <c r="H29" i="1"/>
  <c r="X14" i="2" s="1"/>
  <c r="X15" i="2" s="1"/>
  <c r="M64" i="1"/>
  <c r="N99" i="2"/>
  <c r="N100" i="2" s="1"/>
  <c r="H26" i="3"/>
  <c r="O63" i="2" s="1"/>
  <c r="H44" i="1"/>
  <c r="M26" i="3"/>
  <c r="H47" i="1"/>
  <c r="H72" i="1"/>
  <c r="H66" i="1"/>
  <c r="M68" i="1"/>
  <c r="W9" i="2"/>
  <c r="N109" i="2"/>
  <c r="N110" i="2" s="1"/>
  <c r="H34" i="3"/>
  <c r="O103" i="2" s="1"/>
  <c r="H22" i="3"/>
  <c r="O43" i="2" s="1"/>
  <c r="H46" i="3"/>
  <c r="M74" i="1"/>
  <c r="AA45" i="2"/>
  <c r="N148" i="2"/>
  <c r="D23" i="2"/>
  <c r="H67" i="1"/>
  <c r="O29" i="2" s="1"/>
  <c r="M46" i="1"/>
  <c r="W14" i="2"/>
  <c r="N154" i="2"/>
  <c r="H24" i="3"/>
  <c r="O53" i="2" s="1"/>
  <c r="N35" i="2"/>
  <c r="H67" i="3"/>
  <c r="M66" i="3"/>
  <c r="H61" i="1"/>
  <c r="O9" i="2" s="1"/>
  <c r="N129" i="2"/>
  <c r="N130" i="2" s="1"/>
  <c r="N139" i="2"/>
  <c r="N140" i="2" s="1"/>
  <c r="N179" i="2"/>
  <c r="N180" i="2" s="1"/>
  <c r="M27" i="3"/>
  <c r="H58" i="3"/>
  <c r="H5" i="1"/>
  <c r="O94" i="2" s="1"/>
  <c r="N149" i="2"/>
  <c r="E53" i="2"/>
  <c r="H52" i="3"/>
  <c r="N103" i="2"/>
  <c r="M30" i="3"/>
  <c r="H32" i="3"/>
  <c r="O93" i="2" s="1"/>
  <c r="N20" i="2"/>
  <c r="G77" i="1"/>
  <c r="G76" i="1"/>
  <c r="H15" i="3"/>
  <c r="H16" i="3"/>
  <c r="H19" i="3"/>
  <c r="O28" i="2" s="1"/>
  <c r="D18" i="2"/>
  <c r="H31" i="3"/>
  <c r="O88" i="2" s="1"/>
  <c r="H27" i="3"/>
  <c r="O68" i="2" s="1"/>
  <c r="H25" i="3"/>
  <c r="O58" i="2" s="1"/>
  <c r="D28" i="2"/>
  <c r="M17" i="3"/>
  <c r="M22" i="3"/>
  <c r="H54" i="3"/>
  <c r="N153" i="2"/>
  <c r="M47" i="3"/>
  <c r="N3" i="2"/>
  <c r="N5" i="2" s="1"/>
  <c r="N73" i="2"/>
  <c r="N93" i="2"/>
  <c r="N95" i="2" s="1"/>
  <c r="H37" i="3"/>
  <c r="H12" i="3"/>
  <c r="E28" i="2" s="1"/>
  <c r="M18" i="3"/>
  <c r="H62" i="3"/>
  <c r="O158" i="2" s="1"/>
  <c r="H48" i="3"/>
  <c r="M57" i="3"/>
  <c r="X30" i="2"/>
  <c r="X20" i="2"/>
  <c r="H36" i="3"/>
  <c r="M25" i="3"/>
  <c r="N8" i="2"/>
  <c r="N10" i="2" s="1"/>
  <c r="N43" i="2"/>
  <c r="H29" i="3"/>
  <c r="O78" i="2" s="1"/>
  <c r="H33" i="3"/>
  <c r="O98" i="2" s="1"/>
  <c r="H23" i="3"/>
  <c r="O48" i="2" s="1"/>
  <c r="M15" i="3"/>
  <c r="M28" i="3"/>
  <c r="M14" i="3"/>
  <c r="H61" i="3"/>
  <c r="O153" i="2" s="1"/>
  <c r="H66" i="3"/>
  <c r="O178" i="2" s="1"/>
  <c r="D40" i="2"/>
  <c r="H27" i="1"/>
  <c r="X4" i="2" s="1"/>
  <c r="X5" i="2" s="1"/>
  <c r="M19" i="1"/>
  <c r="W44" i="2"/>
  <c r="H36" i="1"/>
  <c r="M35" i="1"/>
  <c r="H28" i="1"/>
  <c r="X9" i="2" s="1"/>
  <c r="X10" i="2" s="1"/>
  <c r="W4" i="2"/>
  <c r="W5" i="2" s="1"/>
  <c r="K16" i="1"/>
  <c r="M13" i="1"/>
  <c r="H14" i="1"/>
  <c r="N14" i="1"/>
  <c r="H13" i="1"/>
  <c r="E14" i="2" l="1"/>
  <c r="E15" i="2" s="1"/>
  <c r="O69" i="2"/>
  <c r="X19" i="2"/>
  <c r="O74" i="2"/>
  <c r="O75" i="2" s="1"/>
  <c r="O180" i="2"/>
  <c r="O124" i="2"/>
  <c r="O125" i="2" s="1"/>
  <c r="X54" i="2"/>
  <c r="O25" i="2"/>
  <c r="N105" i="2"/>
  <c r="X49" i="2"/>
  <c r="O79" i="2"/>
  <c r="O80" i="2" s="1"/>
  <c r="O129" i="2"/>
  <c r="O130" i="2" s="1"/>
  <c r="O99" i="2"/>
  <c r="O100" i="2" s="1"/>
  <c r="E49" i="2"/>
  <c r="O34" i="2"/>
  <c r="O35" i="2" s="1"/>
  <c r="O184" i="2"/>
  <c r="O185" i="2" s="1"/>
  <c r="O104" i="2"/>
  <c r="O84" i="2"/>
  <c r="O59" i="2"/>
  <c r="O60" i="2" s="1"/>
  <c r="O144" i="2"/>
  <c r="O145" i="2" s="1"/>
  <c r="O19" i="2"/>
  <c r="O20" i="2" s="1"/>
  <c r="O4" i="2"/>
  <c r="D30" i="2"/>
  <c r="E55" i="2"/>
  <c r="E39" i="2"/>
  <c r="O30" i="2"/>
  <c r="E9" i="2"/>
  <c r="E10" i="2" s="1"/>
  <c r="O149" i="2"/>
  <c r="O150" i="2" s="1"/>
  <c r="E4" i="2"/>
  <c r="E5" i="2" s="1"/>
  <c r="D20" i="2"/>
  <c r="D25" i="2"/>
  <c r="E24" i="2"/>
  <c r="E25" i="2" s="1"/>
  <c r="E34" i="2"/>
  <c r="E35" i="2" s="1"/>
  <c r="O85" i="2"/>
  <c r="O175" i="2"/>
  <c r="O169" i="2"/>
  <c r="O170" i="2" s="1"/>
  <c r="O45" i="2"/>
  <c r="O49" i="2"/>
  <c r="O50" i="2" s="1"/>
  <c r="N75" i="2"/>
  <c r="O154" i="2"/>
  <c r="O155" i="2" s="1"/>
  <c r="O105" i="2"/>
  <c r="O14" i="2"/>
  <c r="O64" i="2"/>
  <c r="O65" i="2" s="1"/>
  <c r="O39" i="2"/>
  <c r="O40" i="2" s="1"/>
  <c r="O139" i="2"/>
  <c r="O140" i="2" s="1"/>
  <c r="E29" i="2"/>
  <c r="E30" i="2" s="1"/>
  <c r="O159" i="2"/>
  <c r="O160" i="2"/>
  <c r="N45" i="2"/>
  <c r="E20" i="2"/>
  <c r="K44" i="1"/>
  <c r="L43" i="1"/>
  <c r="AA98" i="2"/>
  <c r="AA59" i="2"/>
  <c r="AA55" i="2"/>
  <c r="N43" i="1"/>
  <c r="J43" i="1"/>
  <c r="I44" i="1"/>
  <c r="R99" i="2"/>
  <c r="R95" i="2"/>
  <c r="O95" i="2"/>
  <c r="E38" i="2"/>
  <c r="O3" i="2"/>
  <c r="N155" i="2"/>
  <c r="N150" i="2"/>
  <c r="O70" i="2"/>
  <c r="O90" i="2"/>
  <c r="O55" i="2"/>
  <c r="O13" i="2"/>
  <c r="E48" i="2"/>
  <c r="O8" i="2"/>
  <c r="O10" i="2" s="1"/>
  <c r="E43" i="2"/>
  <c r="E45" i="2" s="1"/>
  <c r="K17" i="1"/>
  <c r="N15" i="1"/>
  <c r="J15" i="1"/>
  <c r="O15" i="2" l="1"/>
  <c r="E50" i="2"/>
  <c r="E40" i="2"/>
  <c r="O5" i="2"/>
  <c r="K45" i="1"/>
  <c r="L44" i="1"/>
  <c r="J44" i="1"/>
  <c r="I45" i="1"/>
  <c r="N44" i="1"/>
  <c r="R104" i="2"/>
  <c r="R100" i="2"/>
  <c r="AA60" i="2"/>
  <c r="AA64" i="2"/>
  <c r="AA103" i="2"/>
  <c r="K18" i="1"/>
  <c r="N16" i="1"/>
  <c r="J16" i="1"/>
  <c r="L45" i="1" l="1"/>
  <c r="K46" i="1"/>
  <c r="AA108" i="2"/>
  <c r="AA69" i="2"/>
  <c r="AA65" i="2"/>
  <c r="J45" i="1"/>
  <c r="I46" i="1"/>
  <c r="N45" i="1"/>
  <c r="R105" i="2"/>
  <c r="R109" i="2"/>
  <c r="K19" i="1"/>
  <c r="N17" i="1"/>
  <c r="J17" i="1"/>
  <c r="L46" i="1" l="1"/>
  <c r="K47" i="1"/>
  <c r="J46" i="1"/>
  <c r="I47" i="1"/>
  <c r="N46" i="1"/>
  <c r="R110" i="2"/>
  <c r="R114" i="2"/>
  <c r="AA70" i="2"/>
  <c r="AA74" i="2"/>
  <c r="AA113" i="2"/>
  <c r="K20" i="1"/>
  <c r="J18" i="1"/>
  <c r="N18" i="1"/>
  <c r="L47" i="1" l="1"/>
  <c r="K48" i="1"/>
  <c r="AA75" i="2"/>
  <c r="AA79" i="2"/>
  <c r="AA118" i="2"/>
  <c r="AA120" i="2" s="1"/>
  <c r="R119" i="2"/>
  <c r="R115" i="2"/>
  <c r="J47" i="1"/>
  <c r="I48" i="1"/>
  <c r="N47" i="1"/>
  <c r="K21" i="1"/>
  <c r="N19" i="1"/>
  <c r="J19" i="1"/>
  <c r="K49" i="1" l="1"/>
  <c r="L48" i="1"/>
  <c r="J48" i="1"/>
  <c r="I49" i="1"/>
  <c r="N48" i="1"/>
  <c r="R124" i="2"/>
  <c r="R120" i="2"/>
  <c r="AA80" i="2"/>
  <c r="AA84" i="2"/>
  <c r="K22" i="1"/>
  <c r="J20" i="1"/>
  <c r="N20" i="1"/>
  <c r="K50" i="1" l="1"/>
  <c r="L49" i="1"/>
  <c r="AA85" i="2"/>
  <c r="AA89" i="2"/>
  <c r="R125" i="2"/>
  <c r="R129" i="2"/>
  <c r="I50" i="1"/>
  <c r="J49" i="1"/>
  <c r="P179" i="2" s="1"/>
  <c r="N49" i="1"/>
  <c r="K23" i="1"/>
  <c r="J21" i="1"/>
  <c r="N21" i="1"/>
  <c r="K51" i="1" l="1"/>
  <c r="L50" i="1"/>
  <c r="J50" i="1"/>
  <c r="P184" i="2" s="1"/>
  <c r="I51" i="1"/>
  <c r="I52" i="1" s="1"/>
  <c r="I53" i="1" s="1"/>
  <c r="I54" i="1" s="1"/>
  <c r="I55" i="1" s="1"/>
  <c r="I56" i="1" s="1"/>
  <c r="I57" i="1" s="1"/>
  <c r="I58" i="1" s="1"/>
  <c r="I59" i="1" s="1"/>
  <c r="I60" i="1" s="1"/>
  <c r="N50" i="1"/>
  <c r="R130" i="2"/>
  <c r="R134" i="2"/>
  <c r="AA94" i="2"/>
  <c r="AA90" i="2"/>
  <c r="K24" i="1"/>
  <c r="N22" i="1"/>
  <c r="J22" i="1"/>
  <c r="L51" i="1" l="1"/>
  <c r="AA99" i="2"/>
  <c r="AA95" i="2"/>
  <c r="I61" i="1"/>
  <c r="J51" i="1"/>
  <c r="P4" i="2"/>
  <c r="N51" i="1"/>
  <c r="R135" i="2"/>
  <c r="R139" i="2"/>
  <c r="K25" i="1"/>
  <c r="N23" i="1"/>
  <c r="J23" i="1"/>
  <c r="R140" i="2" l="1"/>
  <c r="R144" i="2"/>
  <c r="I62" i="1"/>
  <c r="P9" i="2"/>
  <c r="AA104" i="2"/>
  <c r="AA100" i="2"/>
  <c r="K26" i="1"/>
  <c r="N24" i="1"/>
  <c r="J24" i="1"/>
  <c r="AA109" i="2" l="1"/>
  <c r="AA105" i="2"/>
  <c r="I63" i="1"/>
  <c r="P14" i="2"/>
  <c r="R149" i="2"/>
  <c r="R145" i="2"/>
  <c r="K27" i="1"/>
  <c r="N25" i="1"/>
  <c r="J25" i="1"/>
  <c r="R150" i="2" l="1"/>
  <c r="R154" i="2"/>
  <c r="I64" i="1"/>
  <c r="AA114" i="2"/>
  <c r="AA115" i="2" s="1"/>
  <c r="AA110" i="2"/>
  <c r="K28" i="1"/>
  <c r="N26" i="1"/>
  <c r="J26" i="1"/>
  <c r="R159" i="2" l="1"/>
  <c r="R155" i="2"/>
  <c r="K29" i="1"/>
  <c r="J27" i="1"/>
  <c r="N27" i="1"/>
  <c r="R164" i="2" l="1"/>
  <c r="R160" i="2"/>
  <c r="K30" i="1"/>
  <c r="J28" i="1"/>
  <c r="N28" i="1"/>
  <c r="R165" i="2" l="1"/>
  <c r="R169" i="2"/>
  <c r="K31" i="1"/>
  <c r="J29" i="1"/>
  <c r="N29" i="1"/>
  <c r="R170" i="2" l="1"/>
  <c r="R174" i="2"/>
  <c r="K32" i="1"/>
  <c r="N30" i="1"/>
  <c r="J30" i="1"/>
  <c r="R175" i="2" l="1"/>
  <c r="R179" i="2"/>
  <c r="K33" i="1"/>
  <c r="N31" i="1"/>
  <c r="J31" i="1"/>
  <c r="R180" i="2" l="1"/>
  <c r="R184" i="2"/>
  <c r="R185" i="2" s="1"/>
  <c r="K34" i="1"/>
  <c r="N32" i="1"/>
  <c r="J32" i="1"/>
  <c r="K35" i="1" l="1"/>
  <c r="N33" i="1"/>
  <c r="J33" i="1"/>
  <c r="K36" i="1" l="1"/>
  <c r="J34" i="1"/>
  <c r="N34" i="1"/>
  <c r="K37" i="1" l="1"/>
  <c r="J35" i="1"/>
  <c r="N35" i="1"/>
  <c r="I65" i="1" l="1"/>
  <c r="N36" i="1"/>
  <c r="J36" i="1"/>
  <c r="I66" i="1" l="1"/>
  <c r="K38" i="1"/>
  <c r="I38" i="1"/>
  <c r="N37" i="1"/>
  <c r="J37" i="1"/>
  <c r="I67" i="1" l="1"/>
  <c r="I39" i="1"/>
  <c r="J38" i="1"/>
  <c r="J3" i="1"/>
  <c r="N38" i="1"/>
  <c r="I68" i="1" l="1"/>
  <c r="F9" i="2"/>
  <c r="P84" i="2"/>
  <c r="J4" i="1"/>
  <c r="I69" i="1" l="1"/>
  <c r="J5" i="1"/>
  <c r="P89" i="2"/>
  <c r="I70" i="1" l="1"/>
  <c r="P94" i="2"/>
  <c r="J6" i="1"/>
  <c r="I71" i="1" l="1"/>
  <c r="P99" i="2"/>
  <c r="J7" i="1"/>
  <c r="I72" i="1" l="1"/>
  <c r="P104" i="2"/>
  <c r="J8" i="1"/>
  <c r="I73" i="1" l="1"/>
  <c r="J9" i="1"/>
  <c r="P109" i="2"/>
  <c r="I74" i="1" l="1"/>
  <c r="J10" i="1"/>
  <c r="P114" i="2"/>
  <c r="P119" i="2" l="1"/>
  <c r="J11" i="1"/>
  <c r="J65" i="1" s="1"/>
  <c r="J66" i="1" l="1"/>
  <c r="Y14" i="2" s="1"/>
  <c r="Y9" i="2"/>
  <c r="J67" i="1"/>
  <c r="Y19" i="2" s="1"/>
  <c r="K52" i="1"/>
  <c r="J52" i="1"/>
  <c r="P124" i="2"/>
  <c r="J68" i="1" l="1"/>
  <c r="N52" i="1"/>
  <c r="K53" i="1"/>
  <c r="L52" i="1"/>
  <c r="J53" i="1"/>
  <c r="J69" i="1" l="1"/>
  <c r="Y24" i="2"/>
  <c r="N53" i="1"/>
  <c r="L53" i="1"/>
  <c r="P134" i="2"/>
  <c r="J70" i="1" l="1"/>
  <c r="Y29" i="2"/>
  <c r="P139" i="2"/>
  <c r="Y34" i="2" l="1"/>
  <c r="J71" i="1"/>
  <c r="P144" i="2"/>
  <c r="Y39" i="2" l="1"/>
  <c r="J72" i="1"/>
  <c r="P149" i="2"/>
  <c r="Y44" i="2" l="1"/>
  <c r="J73" i="1"/>
  <c r="K54" i="1"/>
  <c r="K55" i="1" s="1"/>
  <c r="K56" i="1" s="1"/>
  <c r="P154" i="2"/>
  <c r="J54" i="1"/>
  <c r="J74" i="1" l="1"/>
  <c r="Y54" i="2" s="1"/>
  <c r="Y49" i="2"/>
  <c r="L55" i="1"/>
  <c r="P29" i="2"/>
  <c r="J55" i="1"/>
  <c r="K57" i="1"/>
  <c r="N56" i="1"/>
  <c r="L56" i="1"/>
  <c r="N55" i="1"/>
  <c r="N54" i="1"/>
  <c r="K58" i="1"/>
  <c r="K59" i="1" s="1"/>
  <c r="L54" i="1"/>
  <c r="P159" i="2"/>
  <c r="N59" i="1" l="1"/>
  <c r="L59" i="1"/>
  <c r="N57" i="1"/>
  <c r="L57" i="1"/>
  <c r="P34" i="2"/>
  <c r="J56" i="1"/>
  <c r="K60" i="1"/>
  <c r="K61" i="1" s="1"/>
  <c r="N58" i="1"/>
  <c r="L58" i="1"/>
  <c r="P164" i="2"/>
  <c r="K62" i="1" l="1"/>
  <c r="L61" i="1"/>
  <c r="N61" i="1"/>
  <c r="J57" i="1"/>
  <c r="P39" i="2"/>
  <c r="K39" i="1"/>
  <c r="L60" i="1"/>
  <c r="N60" i="1"/>
  <c r="P169" i="2"/>
  <c r="J39" i="1"/>
  <c r="P174" i="2" l="1"/>
  <c r="P129" i="2"/>
  <c r="P44" i="2"/>
  <c r="J58" i="1"/>
  <c r="L62" i="1"/>
  <c r="K63" i="1"/>
  <c r="N62" i="1"/>
  <c r="N39" i="1"/>
  <c r="L63" i="1" l="1"/>
  <c r="K64" i="1"/>
  <c r="N63" i="1"/>
  <c r="J59" i="1"/>
  <c r="P49" i="2"/>
  <c r="L64" i="1" l="1"/>
  <c r="N64" i="1"/>
  <c r="K3" i="1"/>
  <c r="P54" i="2"/>
  <c r="J60" i="1"/>
  <c r="J61" i="1" l="1"/>
  <c r="P59" i="2"/>
  <c r="K4" i="1"/>
  <c r="N3" i="1"/>
  <c r="L3" i="1"/>
  <c r="G9" i="2" s="1"/>
  <c r="L4" i="1" l="1"/>
  <c r="N4" i="1"/>
  <c r="K5" i="1"/>
  <c r="J62" i="1"/>
  <c r="P64" i="2"/>
  <c r="J63" i="1" l="1"/>
  <c r="P69" i="2"/>
  <c r="N5" i="1"/>
  <c r="K6" i="1"/>
  <c r="L5" i="1"/>
  <c r="K7" i="1" l="1"/>
  <c r="L6" i="1"/>
  <c r="N6" i="1"/>
  <c r="P19" i="2"/>
  <c r="J64" i="1"/>
  <c r="Y4" i="2" s="1"/>
  <c r="P74" i="2"/>
  <c r="P24" i="2" l="1"/>
  <c r="P79" i="2"/>
  <c r="L7" i="1"/>
  <c r="N7" i="1"/>
  <c r="K8" i="1"/>
  <c r="N8" i="1" l="1"/>
  <c r="K9" i="1"/>
  <c r="L8" i="1"/>
  <c r="K10" i="1" l="1"/>
  <c r="N9" i="1"/>
  <c r="L9" i="1"/>
  <c r="L10" i="1" l="1"/>
  <c r="K11" i="1"/>
  <c r="N10" i="1"/>
  <c r="K65" i="1" l="1"/>
  <c r="L11" i="1"/>
  <c r="N11" i="1"/>
  <c r="K66" i="1" l="1"/>
  <c r="L65" i="1"/>
  <c r="N65" i="1"/>
  <c r="K67" i="1" l="1"/>
  <c r="L66" i="1"/>
  <c r="N66" i="1"/>
  <c r="Q134" i="2" l="1"/>
  <c r="L67" i="1"/>
  <c r="K68" i="1"/>
  <c r="N67" i="1"/>
  <c r="Q139" i="2"/>
  <c r="L68" i="1" l="1"/>
  <c r="N68" i="1"/>
  <c r="K69" i="1"/>
  <c r="Q144" i="2"/>
  <c r="K70" i="1" l="1"/>
  <c r="L69" i="1"/>
  <c r="N69" i="1"/>
  <c r="Q149" i="2" l="1"/>
  <c r="L70" i="1"/>
  <c r="K71" i="1"/>
  <c r="N70" i="1"/>
  <c r="Q154" i="2"/>
  <c r="K72" i="1" l="1"/>
  <c r="L71" i="1"/>
  <c r="N71" i="1"/>
  <c r="Q159" i="2" l="1"/>
  <c r="L72" i="1"/>
  <c r="N72" i="1"/>
  <c r="K73" i="1"/>
  <c r="Q164" i="2"/>
  <c r="L73" i="1" l="1"/>
  <c r="N73" i="1"/>
  <c r="K74" i="1"/>
  <c r="Q169" i="2"/>
  <c r="L74" i="1" l="1"/>
  <c r="N74" i="1"/>
  <c r="L12" i="1"/>
  <c r="L13" i="1" l="1"/>
  <c r="Q179" i="2"/>
  <c r="Q184" i="2" l="1"/>
  <c r="L14" i="1"/>
  <c r="L15" i="1" l="1"/>
  <c r="Q4" i="2"/>
  <c r="Q174" i="2"/>
  <c r="L16" i="1" l="1"/>
  <c r="Q9" i="2"/>
  <c r="Z4" i="2"/>
  <c r="L17" i="1" l="1"/>
  <c r="Q14" i="2"/>
  <c r="Z9" i="2"/>
  <c r="L18" i="1" l="1"/>
  <c r="Q19" i="2"/>
  <c r="Z14" i="2"/>
  <c r="L19" i="1" l="1"/>
  <c r="Q24" i="2"/>
  <c r="Z19" i="2"/>
  <c r="L20" i="1" l="1"/>
  <c r="Q29" i="2"/>
  <c r="Z24" i="2"/>
  <c r="L21" i="1" l="1"/>
  <c r="Q34" i="2"/>
  <c r="Z29" i="2"/>
  <c r="L22" i="1" l="1"/>
  <c r="Q39" i="2"/>
  <c r="Z34" i="2"/>
  <c r="L23" i="1" l="1"/>
  <c r="Q44" i="2"/>
  <c r="Z39" i="2"/>
  <c r="L24" i="1" l="1"/>
  <c r="Q49" i="2"/>
  <c r="Z44" i="2"/>
  <c r="Q54" i="2" l="1"/>
  <c r="L25" i="1"/>
  <c r="Z49" i="2"/>
  <c r="L26" i="1" l="1"/>
  <c r="Q59" i="2"/>
  <c r="L27" i="1" l="1"/>
  <c r="Q64" i="2"/>
  <c r="Q69" i="2" l="1"/>
  <c r="L28" i="1"/>
  <c r="Q74" i="2" l="1"/>
  <c r="L29" i="1"/>
  <c r="Q79" i="2" l="1"/>
  <c r="L30" i="1"/>
  <c r="Q84" i="2" l="1"/>
  <c r="L31" i="1"/>
  <c r="Q89" i="2" l="1"/>
  <c r="L32" i="1"/>
  <c r="Q94" i="2" l="1"/>
  <c r="L33" i="1"/>
  <c r="Q99" i="2" l="1"/>
  <c r="L34" i="1"/>
  <c r="Q104" i="2" l="1"/>
  <c r="L35" i="1"/>
  <c r="Q109" i="2" l="1"/>
  <c r="L36" i="1"/>
  <c r="Q114" i="2" l="1"/>
  <c r="L37" i="1"/>
  <c r="Z54" i="2" l="1"/>
  <c r="L38" i="1"/>
  <c r="Q119" i="2"/>
  <c r="L39" i="1" l="1"/>
  <c r="Q129" i="2" s="1"/>
  <c r="Q124" i="2"/>
</calcChain>
</file>

<file path=xl/sharedStrings.xml><?xml version="1.0" encoding="utf-8"?>
<sst xmlns="http://schemas.openxmlformats.org/spreadsheetml/2006/main" count="3745" uniqueCount="180">
  <si>
    <t>Date</t>
  </si>
  <si>
    <t>Reach</t>
  </si>
  <si>
    <t>Observer</t>
  </si>
  <si>
    <t>Drying Segments</t>
  </si>
  <si>
    <t>US Seg1</t>
  </si>
  <si>
    <t>DS Seg1</t>
  </si>
  <si>
    <t>TotalDryMiles</t>
  </si>
  <si>
    <t>San Acacia</t>
  </si>
  <si>
    <t>Isleta</t>
  </si>
  <si>
    <t>NA</t>
  </si>
  <si>
    <t>Total</t>
  </si>
  <si>
    <t>Today's Downstream Extent</t>
  </si>
  <si>
    <t>Today's Upstream Extent</t>
  </si>
  <si>
    <t>Today's Total Dry Length</t>
  </si>
  <si>
    <t>Change Since Yesterday</t>
  </si>
  <si>
    <t>USGS</t>
  </si>
  <si>
    <t>P:e</t>
  </si>
  <si>
    <t>P</t>
  </si>
  <si>
    <t>Bosque Farms Gauge</t>
  </si>
  <si>
    <t>San Acacia USGS</t>
  </si>
  <si>
    <t>Highway 380 USGS</t>
  </si>
  <si>
    <t>RM</t>
  </si>
  <si>
    <t>One Mile Stop 114.8</t>
  </si>
  <si>
    <t>N. Socorro Div. Channel 102.5</t>
  </si>
  <si>
    <t>San Antonio (U.S. 380) 87.1</t>
  </si>
  <si>
    <t>San Marcial RR Bridge 68.6</t>
  </si>
  <si>
    <t>White Gate</t>
  </si>
  <si>
    <t>Power Line</t>
  </si>
  <si>
    <t>September</t>
  </si>
  <si>
    <t>Landmark</t>
  </si>
  <si>
    <t>Sep</t>
  </si>
  <si>
    <t>Oct</t>
  </si>
  <si>
    <t>Dry</t>
  </si>
  <si>
    <t>73.96 (April 2)</t>
  </si>
  <si>
    <t>77.42 (April 3)</t>
  </si>
  <si>
    <t>81.78 (April 4)</t>
  </si>
  <si>
    <t>83.13 (April 5)</t>
  </si>
  <si>
    <t>83.13 (April 6)</t>
  </si>
  <si>
    <t>83.87 (April 7)</t>
  </si>
  <si>
    <t>85.80 (April 8)</t>
  </si>
  <si>
    <t>86.93 (April 9)</t>
  </si>
  <si>
    <t>88.04 (April 10)</t>
  </si>
  <si>
    <t>88.25 (April 11)</t>
  </si>
  <si>
    <t>Chad McKenna</t>
  </si>
  <si>
    <t>Site</t>
  </si>
  <si>
    <t>San Marcial RR Bridge</t>
  </si>
  <si>
    <t>Md BDA Pumps (Old Site)</t>
  </si>
  <si>
    <t>Socorro Drain</t>
  </si>
  <si>
    <t>San Antonio (U.S. 380)</t>
  </si>
  <si>
    <t>Brown Arroyo Wasteway</t>
  </si>
  <si>
    <t>Socorro Wastewater Treatment Plant Outfall (Otero St)</t>
  </si>
  <si>
    <t>Escondida Drain Outfall</t>
  </si>
  <si>
    <t>N. Socorro Div. Channel</t>
  </si>
  <si>
    <t>Escondida Br</t>
  </si>
  <si>
    <t>9-Mile Outfall</t>
  </si>
  <si>
    <t>Lemitar Diversion</t>
  </si>
  <si>
    <t>San Acacia Dam</t>
  </si>
  <si>
    <t>Rio Salado</t>
  </si>
  <si>
    <t>Rio Puerco</t>
  </si>
  <si>
    <t>Lower San Juan Riverside Drain</t>
  </si>
  <si>
    <t>San Francisco Riverside Drain</t>
  </si>
  <si>
    <t>Bernardo (U.S. 60 Bridge)</t>
  </si>
  <si>
    <t>Abeytas Heading</t>
  </si>
  <si>
    <t>Sabinal Drain Outfall</t>
  </si>
  <si>
    <t>Abo Arroyo</t>
  </si>
  <si>
    <t>Storrie Wasteway</t>
  </si>
  <si>
    <t>Feeder 3 Wasteway</t>
  </si>
  <si>
    <t>Aerial Gas Line</t>
  </si>
  <si>
    <t>New Belen Wasteway</t>
  </si>
  <si>
    <t>Belen Br (NM 6 Hwy 309)</t>
  </si>
  <si>
    <t>Peralta Main Canal Wasteway</t>
  </si>
  <si>
    <t>Los Chavez Wasteway</t>
  </si>
  <si>
    <t>Los Lunas Highway 6</t>
  </si>
  <si>
    <t>240 Wasteway</t>
  </si>
  <si>
    <t>Alejandro Drain</t>
  </si>
  <si>
    <t>Isleta Diversion</t>
  </si>
  <si>
    <t>Isleta Pueblo South Boundary</t>
  </si>
  <si>
    <t>Albuquerque</t>
  </si>
  <si>
    <t>Isleta Pueblo North Boundary</t>
  </si>
  <si>
    <t>Interstate 25 Crossing</t>
  </si>
  <si>
    <t>SW Valley Channel</t>
  </si>
  <si>
    <t>Brown Burn</t>
  </si>
  <si>
    <t>Valle de Oro</t>
  </si>
  <si>
    <t>South Diversion Channel</t>
  </si>
  <si>
    <t>Rio Bravo Bridge</t>
  </si>
  <si>
    <t>ABQ Wastewater Treatment Plant Outfall</t>
  </si>
  <si>
    <t>Cesar Chavez Bridge</t>
  </si>
  <si>
    <t>Central Ave Bridge</t>
  </si>
  <si>
    <t>Interstate 40 Crossing</t>
  </si>
  <si>
    <t>Montano Bridge</t>
  </si>
  <si>
    <t>Paseo del Norte Bridge</t>
  </si>
  <si>
    <t>Alameda Bridge</t>
  </si>
  <si>
    <t>North Diversion Channel</t>
  </si>
  <si>
    <t>South Boundary Sandia Pueblo</t>
  </si>
  <si>
    <t>Cabezon Channel</t>
  </si>
  <si>
    <t>Andrews Lane</t>
  </si>
  <si>
    <t>Dixon Road</t>
  </si>
  <si>
    <t>Romero Road</t>
  </si>
  <si>
    <t>Harvey Jones Canal</t>
  </si>
  <si>
    <t>Sevilleta North Boundary</t>
  </si>
  <si>
    <t>BDA North Boundary</t>
  </si>
  <si>
    <t>Belen Railroad Bridge</t>
  </si>
  <si>
    <t>Calabacillas Arroyo</t>
  </si>
  <si>
    <t>Atrisco Feeder Wasteway</t>
  </si>
  <si>
    <t>River Mile</t>
  </si>
  <si>
    <t>Max Upstream RM</t>
  </si>
  <si>
    <t>Max Upstream Date</t>
  </si>
  <si>
    <t>Min Upstream RM</t>
  </si>
  <si>
    <t>Min Upstream Date</t>
  </si>
  <si>
    <t>San Antonio Arroyo</t>
  </si>
  <si>
    <t>San Marcial Gauge</t>
  </si>
  <si>
    <t>RMAffected</t>
  </si>
  <si>
    <t>RM Affected</t>
  </si>
  <si>
    <t>Fort Craig Pumping Station</t>
  </si>
  <si>
    <t>Neil Cupp Pumping Station</t>
  </si>
  <si>
    <t>South Boundary Pumping Station</t>
  </si>
  <si>
    <t>S Curve</t>
  </si>
  <si>
    <t>Lower Peralta Riverside Drain #1</t>
  </si>
  <si>
    <t>Belen Drain</t>
  </si>
  <si>
    <t>Lower Peralta Riverside Drain #2</t>
  </si>
  <si>
    <t>Lower San Juan Riverside Drain 2</t>
  </si>
  <si>
    <t>Wasteway</t>
  </si>
  <si>
    <t>WW</t>
  </si>
  <si>
    <t>Jarales Rd Br 346</t>
  </si>
  <si>
    <t>Rio Grande at Bernardo Gage</t>
  </si>
  <si>
    <t>San Acacia Gage</t>
  </si>
  <si>
    <t>Escondida Gage</t>
  </si>
  <si>
    <t>Highway 346 Gage</t>
  </si>
  <si>
    <t>White Gate 59.2</t>
  </si>
  <si>
    <t>S Curve 60</t>
  </si>
  <si>
    <t>Ft Craig 64.5</t>
  </si>
  <si>
    <t>USGS @ San Marcial (CFS)</t>
  </si>
  <si>
    <t>South BDA Boundary Pumps 73.8</t>
  </si>
  <si>
    <t>Former Mid BDA Pump Site 77.6</t>
  </si>
  <si>
    <t>BDA HQ 78.7</t>
  </si>
  <si>
    <t>BDA North Boundary 84.1</t>
  </si>
  <si>
    <t>USGS @ Highway 380 (CFS)</t>
  </si>
  <si>
    <t>Neil Cupp 90.2</t>
  </si>
  <si>
    <t>Brown Arroyo 94.0</t>
  </si>
  <si>
    <t>Otero Street 99.0</t>
  </si>
  <si>
    <t>Escondida Drain Outfall 101.0</t>
  </si>
  <si>
    <t>Escondida Br 104.1</t>
  </si>
  <si>
    <t>USGS @ Escondida (CFS)</t>
  </si>
  <si>
    <t>9 Mile Outfall 104.5</t>
  </si>
  <si>
    <t>Lemitar Diversion 106.7</t>
  </si>
  <si>
    <t>USGS @ San Acacia (CFS)</t>
  </si>
  <si>
    <t>San Acacia Diversion Dam 116.2</t>
  </si>
  <si>
    <t>October</t>
  </si>
  <si>
    <t>A</t>
  </si>
  <si>
    <t>First Day Drying Occurred</t>
  </si>
  <si>
    <t>Last Day Drying Occurred</t>
  </si>
  <si>
    <t>Segment Description</t>
  </si>
  <si>
    <t>Date the Maximum One-Day Extent Occurred</t>
  </si>
  <si>
    <t>Approximate RM Affected in Segment</t>
  </si>
  <si>
    <t>Maximum One-Day Extent (RM)</t>
  </si>
  <si>
    <t>TOTAL</t>
  </si>
  <si>
    <t>Sarah Reuter</t>
  </si>
  <si>
    <t>2019 Max Upstream</t>
  </si>
  <si>
    <t>2019 Unique RM Affected</t>
  </si>
  <si>
    <t>Plug Induced Dry Riverbed (Flow Remains Continuous in the Reach</t>
  </si>
  <si>
    <t>Monitoring Zone</t>
  </si>
  <si>
    <t>Today's Total Affected Length</t>
  </si>
  <si>
    <t>2019 Min Downstream</t>
  </si>
  <si>
    <t>Jesus Corral</t>
  </si>
  <si>
    <t>Jose Corral</t>
  </si>
  <si>
    <t>Islea</t>
  </si>
  <si>
    <t>Min Downstream RM</t>
  </si>
  <si>
    <t>Min Downstream Date</t>
  </si>
  <si>
    <t>Marcus Silva</t>
  </si>
  <si>
    <t>Kyle Gallant</t>
  </si>
  <si>
    <t>Daniel Dolce</t>
  </si>
  <si>
    <t>Reachwide/Riverwide</t>
  </si>
  <si>
    <t>RM 73.84 to RM 91.2</t>
  </si>
  <si>
    <t>Above South Boundary Pump Site</t>
  </si>
  <si>
    <t>Sep Max</t>
  </si>
  <si>
    <t>Sep Avg</t>
  </si>
  <si>
    <t>Oct Max</t>
  </si>
  <si>
    <t>Oct Avg</t>
  </si>
  <si>
    <t>Channel Realignment Inlet 81.3</t>
  </si>
  <si>
    <t>Channel Realignment Outlet 79.5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</si>
</sst>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m/d;@"/>
  </numFmts>
  <fonts count="1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  <font>
      <sz val="10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wrapText="1"/>
    </xf>
    <xf numFmtId="0" fontId="1" fillId="0" borderId="0" xfId="0" applyFont="1"/>
    <xf numFmtId="2" fontId="0" fillId="0" borderId="1" xfId="0" applyNumberFormat="1" applyBorder="1" applyAlignment="1">
      <alignment wrapText="1"/>
    </xf>
    <xf numFmtId="0" fontId="2" fillId="0" borderId="0" xfId="0" applyFont="1"/>
    <xf numFmtId="0" fontId="4" fillId="0" borderId="0" xfId="0" applyFont="1"/>
    <xf numFmtId="0" fontId="0" fillId="0" borderId="1" xfId="0" quotePrefix="1" applyBorder="1" applyAlignment="1">
      <alignment wrapText="1"/>
    </xf>
    <xf numFmtId="0" fontId="2" fillId="0" borderId="14" xfId="0" applyFont="1" applyBorder="1"/>
    <xf numFmtId="166" fontId="0" fillId="0" borderId="0" xfId="0" applyNumberFormat="1"/>
    <xf numFmtId="0" fontId="0" fillId="0" borderId="0" xfId="0" applyFill="1"/>
    <xf numFmtId="0" fontId="2" fillId="0" borderId="19" xfId="0" applyFont="1" applyFill="1" applyBorder="1"/>
    <xf numFmtId="2" fontId="0" fillId="5" borderId="0" xfId="0" applyNumberForma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4" borderId="13" xfId="0" applyNumberFormat="1" applyFont="1" applyFill="1" applyBorder="1" applyAlignment="1" applyProtection="1">
      <alignment horizontal="center" vertical="center"/>
    </xf>
    <xf numFmtId="0" fontId="3" fillId="4" borderId="12" xfId="0" applyNumberFormat="1" applyFont="1" applyFill="1" applyBorder="1" applyAlignment="1" applyProtection="1">
      <alignment horizontal="center" vertical="center"/>
    </xf>
    <xf numFmtId="165" fontId="5" fillId="0" borderId="9" xfId="0" applyNumberFormat="1" applyFont="1" applyFill="1" applyBorder="1" applyAlignment="1">
      <alignment horizontal="center"/>
    </xf>
    <xf numFmtId="0" fontId="3" fillId="0" borderId="8" xfId="0" applyFont="1" applyBorder="1"/>
    <xf numFmtId="165" fontId="5" fillId="0" borderId="9" xfId="0" applyNumberFormat="1" applyFont="1" applyFill="1" applyBorder="1" applyAlignment="1"/>
    <xf numFmtId="0" fontId="3" fillId="4" borderId="11" xfId="0" applyNumberFormat="1" applyFont="1" applyFill="1" applyBorder="1" applyAlignment="1" applyProtection="1">
      <alignment horizontal="center" vertical="center"/>
    </xf>
    <xf numFmtId="0" fontId="3" fillId="4" borderId="10" xfId="0" applyNumberFormat="1" applyFont="1" applyFill="1" applyBorder="1" applyAlignment="1" applyProtection="1">
      <alignment horizontal="center" vertical="center"/>
    </xf>
    <xf numFmtId="165" fontId="5" fillId="0" borderId="3" xfId="0" applyNumberFormat="1" applyFont="1" applyFill="1" applyBorder="1" applyAlignment="1">
      <alignment horizontal="center"/>
    </xf>
    <xf numFmtId="0" fontId="3" fillId="0" borderId="6" xfId="0" applyFont="1" applyBorder="1"/>
    <xf numFmtId="165" fontId="5" fillId="0" borderId="3" xfId="0" applyNumberFormat="1" applyFont="1" applyFill="1" applyBorder="1" applyAlignment="1"/>
    <xf numFmtId="0" fontId="5" fillId="0" borderId="6" xfId="0" applyFont="1" applyBorder="1"/>
    <xf numFmtId="0" fontId="3" fillId="0" borderId="4" xfId="0" applyFont="1" applyBorder="1"/>
    <xf numFmtId="0" fontId="4" fillId="3" borderId="0" xfId="0" applyFont="1" applyFill="1"/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5" fillId="2" borderId="6" xfId="0" applyFont="1" applyFill="1" applyBorder="1"/>
    <xf numFmtId="1" fontId="3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left" wrapText="1"/>
    </xf>
    <xf numFmtId="14" fontId="2" fillId="0" borderId="20" xfId="0" applyNumberFormat="1" applyFont="1" applyBorder="1"/>
    <xf numFmtId="0" fontId="2" fillId="0" borderId="20" xfId="0" applyFont="1" applyBorder="1"/>
    <xf numFmtId="14" fontId="2" fillId="0" borderId="18" xfId="0" applyNumberFormat="1" applyFont="1" applyBorder="1"/>
    <xf numFmtId="0" fontId="0" fillId="0" borderId="0" xfId="0" applyFont="1" applyBorder="1" applyAlignment="1">
      <alignment horizontal="left" wrapText="1"/>
    </xf>
    <xf numFmtId="14" fontId="0" fillId="0" borderId="0" xfId="0" applyNumberFormat="1" applyFont="1" applyBorder="1"/>
    <xf numFmtId="0" fontId="0" fillId="0" borderId="0" xfId="0" applyFont="1" applyBorder="1"/>
    <xf numFmtId="14" fontId="0" fillId="0" borderId="5" xfId="0" applyNumberFormat="1" applyFont="1" applyBorder="1" applyAlignment="1">
      <alignment horizontal="right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15" xfId="0" applyFont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2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3" fillId="6" borderId="10" xfId="0" applyNumberFormat="1" applyFont="1" applyFill="1" applyBorder="1" applyAlignment="1" applyProtection="1">
      <alignment horizontal="center" vertical="center"/>
    </xf>
    <xf numFmtId="0" fontId="3" fillId="6" borderId="11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Border="1" applyAlignment="1">
      <alignment horizontal="left" wrapText="1"/>
    </xf>
    <xf numFmtId="0" fontId="2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85"/>
  <sheetViews>
    <sheetView zoomScale="80" zoomScaleNormal="80" workbookViewId="0">
      <selection activeCell="Y172" sqref="Y172"/>
    </sheetView>
  </sheetViews>
  <sheetFormatPr defaultRowHeight="15"/>
  <cols>
    <col min="2" max="2" width="13.28515625" customWidth="1"/>
    <col min="3" max="3" width="12.140625" customWidth="1"/>
    <col min="5" max="5" width="11.42578125" customWidth="1"/>
    <col min="6" max="6" width="12.140625" customWidth="1"/>
    <col min="7" max="7" width="10.85546875" customWidth="1"/>
    <col min="15" max="15" width="11" customWidth="1"/>
    <col min="16" max="16" width="11.7109375" customWidth="1"/>
    <col min="17" max="17" width="10.85546875" customWidth="1"/>
    <col min="38" max="38" width="11.5703125" bestFit="1" customWidth="1"/>
    <col min="40" max="40" width="37.5703125" bestFit="1" customWidth="1"/>
    <col min="41" max="41" width="28.7109375" bestFit="1" customWidth="1"/>
    <col min="42" max="43" width="25.85546875" bestFit="1" customWidth="1"/>
    <col min="44" max="44" width="24.85546875" bestFit="1" customWidth="1"/>
  </cols>
  <sheetData>
    <row r="1" spans="1:44" s="4" customFormat="1">
      <c r="A1" s="67">
        <v>43698</v>
      </c>
      <c r="B1" s="67"/>
      <c r="C1" s="67"/>
      <c r="D1" s="67"/>
      <c r="E1" s="67"/>
      <c r="F1" s="67"/>
      <c r="G1" s="67"/>
      <c r="H1" s="67"/>
      <c r="K1" s="67">
        <v>43709</v>
      </c>
      <c r="L1" s="67"/>
      <c r="M1" s="67"/>
      <c r="N1" s="67"/>
      <c r="O1" s="67"/>
      <c r="P1" s="67"/>
      <c r="Q1" s="67"/>
      <c r="R1" s="67"/>
      <c r="T1" s="67">
        <v>43739</v>
      </c>
      <c r="U1" s="67"/>
      <c r="V1" s="67"/>
      <c r="W1" s="67"/>
      <c r="X1" s="67"/>
      <c r="Y1" s="67"/>
      <c r="Z1" s="67"/>
      <c r="AA1" s="67"/>
    </row>
    <row r="2" spans="1:44" ht="60">
      <c r="A2" s="3" t="s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162</v>
      </c>
      <c r="G2" s="3" t="s">
        <v>157</v>
      </c>
      <c r="H2" s="3" t="s">
        <v>158</v>
      </c>
      <c r="K2" s="3" t="s">
        <v>1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162</v>
      </c>
      <c r="Q2" s="3" t="s">
        <v>157</v>
      </c>
      <c r="R2" s="3" t="s">
        <v>158</v>
      </c>
      <c r="T2" s="3" t="s">
        <v>1</v>
      </c>
      <c r="U2" s="3" t="s">
        <v>11</v>
      </c>
      <c r="V2" s="3" t="s">
        <v>12</v>
      </c>
      <c r="W2" s="3" t="s">
        <v>13</v>
      </c>
      <c r="X2" s="3" t="s">
        <v>14</v>
      </c>
      <c r="Y2" s="3" t="s">
        <v>162</v>
      </c>
      <c r="Z2" s="3" t="s">
        <v>157</v>
      </c>
      <c r="AA2" s="3" t="s">
        <v>158</v>
      </c>
      <c r="AL2" s="1"/>
    </row>
    <row r="3" spans="1:44">
      <c r="A3" s="3" t="s">
        <v>8</v>
      </c>
      <c r="B3" s="3">
        <f>'Running Data Isleta'!E7</f>
        <v>0</v>
      </c>
      <c r="C3" s="3">
        <f>'Running Data Isleta'!F7</f>
        <v>0</v>
      </c>
      <c r="D3" s="5">
        <f>'Running Data Isleta'!G7</f>
        <v>0</v>
      </c>
      <c r="E3" s="5">
        <f>'Running Data Isleta'!H7</f>
        <v>0</v>
      </c>
      <c r="F3" s="3" t="str">
        <f>CONCATENATE('Running Data Isleta'!I7," (",TEXT('Running Data Isleta'!J7, "mm/dd"), ")")</f>
        <v>NA (01/00)</v>
      </c>
      <c r="G3" s="3" t="str">
        <f>CONCATENATE('Running Data Isleta'!K7," (",TEXT('Running Data Isleta'!L7, "mm/dd"), ")")</f>
        <v>NA (01/00)</v>
      </c>
      <c r="H3" s="3" t="s">
        <v>9</v>
      </c>
      <c r="K3" s="3" t="s">
        <v>8</v>
      </c>
      <c r="L3" s="3">
        <f>'Running Data Isleta'!E14</f>
        <v>0</v>
      </c>
      <c r="M3" s="3">
        <f>'Running Data Isleta'!F14</f>
        <v>0</v>
      </c>
      <c r="N3" s="5">
        <f>'Running Data Isleta'!G14</f>
        <v>0</v>
      </c>
      <c r="O3" s="5">
        <f>'Running Data Isleta'!H14</f>
        <v>0</v>
      </c>
      <c r="P3" s="3" t="s">
        <v>9</v>
      </c>
      <c r="Q3" s="3" t="s">
        <v>9</v>
      </c>
      <c r="R3" s="3" t="s">
        <v>9</v>
      </c>
      <c r="T3" s="3" t="s">
        <v>8</v>
      </c>
      <c r="U3" s="3" t="e">
        <f>'Running Data Isleta'!#REF!</f>
        <v>#REF!</v>
      </c>
      <c r="V3" s="3" t="e">
        <f>'Running Data Isleta'!#REF!</f>
        <v>#REF!</v>
      </c>
      <c r="W3" s="3" t="e">
        <f>'Running Data Isleta'!#REF!</f>
        <v>#REF!</v>
      </c>
      <c r="X3" s="3" t="e">
        <f>'Running Data Isleta'!#REF!</f>
        <v>#REF!</v>
      </c>
      <c r="Y3" s="3" t="e">
        <f>CONCATENATE('Running Data Isleta'!#REF!," (",TEXT('Running Data Isleta'!#REF!, "mm/dd"), ")")</f>
        <v>#REF!</v>
      </c>
      <c r="Z3" s="3" t="e">
        <f>CONCATENATE('Running Data Isleta'!#REF!," (",TEXT('Running Data Isleta'!#REF!, "mm/dd"), ")")</f>
        <v>#REF!</v>
      </c>
      <c r="AA3" s="3">
        <v>2.3199999999999998</v>
      </c>
    </row>
    <row r="4" spans="1:44" ht="30">
      <c r="A4" s="3" t="s">
        <v>7</v>
      </c>
      <c r="B4" s="3">
        <f>'Running Data San Acacia'!E3</f>
        <v>0</v>
      </c>
      <c r="C4" s="3">
        <f>'Running Data San Acacia'!F3</f>
        <v>0</v>
      </c>
      <c r="D4" s="5">
        <f>'Running Data San Acacia'!G3</f>
        <v>0</v>
      </c>
      <c r="E4" s="5">
        <f>'Running Data San Acacia'!H3</f>
        <v>0</v>
      </c>
      <c r="F4" s="3" t="str">
        <f>CONCATENATE('Running Data San Acacia'!I2," (",TEXT('Running Data San Acacia'!J2, "mm/dd"), ")")</f>
        <v>NA (01/00)</v>
      </c>
      <c r="G4" s="3" t="str">
        <f>CONCATENATE('Running Data San Acacia'!K2," (",TEXT('Running Data San Acacia'!L2, "mm/dd"), ")")</f>
        <v>NA (01/00)</v>
      </c>
      <c r="H4" s="3">
        <v>0.48000000000000398</v>
      </c>
      <c r="K4" s="3" t="s">
        <v>7</v>
      </c>
      <c r="L4" s="3">
        <f>'Running Data San Acacia'!E14</f>
        <v>0</v>
      </c>
      <c r="M4" s="3">
        <f>'Running Data San Acacia'!F14</f>
        <v>0</v>
      </c>
      <c r="N4" s="5">
        <f>'Running Data San Acacia'!G14</f>
        <v>0</v>
      </c>
      <c r="O4" s="5">
        <f>'Running Data San Acacia'!H14</f>
        <v>0</v>
      </c>
      <c r="P4" s="3" t="str">
        <f>CONCATENATE('Running Data San Acacia'!I14," (",TEXT('Running Data San Acacia'!J14, "mm/dd"), ")")</f>
        <v>73.84 (09/14)</v>
      </c>
      <c r="Q4" s="3" t="str">
        <f>CONCATENATE('Running Data San Acacia'!K14," (",TEXT('Running Data San Acacia'!L14, "mm/dd"), ")")</f>
        <v>91.2 (01/00)</v>
      </c>
      <c r="R4" s="3"/>
      <c r="T4" s="3" t="s">
        <v>7</v>
      </c>
      <c r="U4" s="3">
        <f>'Running Data San Acacia'!E64</f>
        <v>79.150000000000006</v>
      </c>
      <c r="V4" s="3">
        <f>'Running Data San Acacia'!F64</f>
        <v>86.8</v>
      </c>
      <c r="W4" s="3">
        <f>'Running Data San Acacia'!G64</f>
        <v>7.6499999999999915</v>
      </c>
      <c r="X4" s="3">
        <f>'Running Data San Acacia'!H64</f>
        <v>0.25</v>
      </c>
      <c r="Y4" s="3" t="str">
        <f>CONCATENATE('Running Data San Acacia'!I64," (",TEXT('Running Data San Acacia'!J64, "mm/dd"), ")")</f>
        <v>73.88 (10/02)</v>
      </c>
      <c r="Z4" s="3" t="str">
        <f>CONCATENATE('Running Data San Acacia'!K64," (",TEXT('Running Data San Acacia'!L64, "mm/dd"), ")")</f>
        <v>86.8 (09/05)</v>
      </c>
      <c r="AA4" s="3">
        <v>20.53</v>
      </c>
    </row>
    <row r="5" spans="1:44">
      <c r="A5" s="3" t="s">
        <v>10</v>
      </c>
      <c r="B5" s="3" t="s">
        <v>9</v>
      </c>
      <c r="C5" s="3" t="s">
        <v>9</v>
      </c>
      <c r="D5" s="3">
        <f>SUM(D3:D4)</f>
        <v>0</v>
      </c>
      <c r="E5" s="3">
        <f>SUM(E3:E4)</f>
        <v>0</v>
      </c>
      <c r="F5" s="3" t="s">
        <v>9</v>
      </c>
      <c r="G5" s="3" t="s">
        <v>9</v>
      </c>
      <c r="H5" s="3">
        <f>SUM(H3:H4)</f>
        <v>0.48000000000000398</v>
      </c>
      <c r="K5" s="3" t="s">
        <v>10</v>
      </c>
      <c r="L5" s="3" t="s">
        <v>9</v>
      </c>
      <c r="M5" s="3" t="s">
        <v>9</v>
      </c>
      <c r="N5" s="3">
        <f t="shared" ref="N5:O5" si="0">SUM(N3:N4)</f>
        <v>0</v>
      </c>
      <c r="O5" s="3">
        <f t="shared" si="0"/>
        <v>0</v>
      </c>
      <c r="P5" s="3" t="s">
        <v>9</v>
      </c>
      <c r="Q5" s="3" t="s">
        <v>9</v>
      </c>
      <c r="R5" s="3">
        <f t="shared" ref="R5" si="1">SUM(R3:R4)</f>
        <v>0</v>
      </c>
      <c r="T5" s="3" t="s">
        <v>10</v>
      </c>
      <c r="U5" s="3" t="s">
        <v>9</v>
      </c>
      <c r="V5" s="3" t="s">
        <v>9</v>
      </c>
      <c r="W5" s="3" t="e">
        <f>SUM(W3:W4)</f>
        <v>#REF!</v>
      </c>
      <c r="X5" s="3" t="e">
        <f>SUM(X3:X4)</f>
        <v>#REF!</v>
      </c>
      <c r="Y5" s="3" t="s">
        <v>9</v>
      </c>
      <c r="Z5" s="3" t="s">
        <v>9</v>
      </c>
      <c r="AA5" s="3">
        <f>SUM(AA3:AA4)</f>
        <v>22.85</v>
      </c>
    </row>
    <row r="6" spans="1:44" s="4" customFormat="1">
      <c r="A6" s="67">
        <f>A1+1</f>
        <v>43699</v>
      </c>
      <c r="B6" s="67"/>
      <c r="C6" s="67"/>
      <c r="D6" s="67"/>
      <c r="E6" s="67"/>
      <c r="F6" s="67"/>
      <c r="G6" s="67"/>
      <c r="H6" s="67"/>
      <c r="K6" s="67">
        <f t="shared" ref="K6" si="2">K1+1</f>
        <v>43710</v>
      </c>
      <c r="L6" s="67"/>
      <c r="M6" s="67"/>
      <c r="N6" s="67"/>
      <c r="O6" s="67"/>
      <c r="P6" s="67"/>
      <c r="Q6" s="67"/>
      <c r="R6" s="67"/>
      <c r="T6" s="67">
        <f>T1+1</f>
        <v>43740</v>
      </c>
      <c r="U6" s="67"/>
      <c r="V6" s="67"/>
      <c r="W6" s="67"/>
      <c r="X6" s="67"/>
      <c r="Y6" s="67"/>
      <c r="Z6" s="67"/>
      <c r="AA6" s="67"/>
    </row>
    <row r="7" spans="1:44" ht="60">
      <c r="A7" s="3" t="s">
        <v>1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162</v>
      </c>
      <c r="G7" s="3" t="s">
        <v>157</v>
      </c>
      <c r="H7" s="3" t="s">
        <v>158</v>
      </c>
      <c r="K7" s="3" t="s">
        <v>1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162</v>
      </c>
      <c r="Q7" s="3" t="s">
        <v>157</v>
      </c>
      <c r="R7" s="3" t="s">
        <v>158</v>
      </c>
      <c r="T7" s="3" t="s">
        <v>1</v>
      </c>
      <c r="U7" s="3" t="s">
        <v>11</v>
      </c>
      <c r="V7" s="3" t="s">
        <v>12</v>
      </c>
      <c r="W7" s="3" t="s">
        <v>13</v>
      </c>
      <c r="X7" s="3" t="s">
        <v>14</v>
      </c>
      <c r="Y7" s="3" t="s">
        <v>162</v>
      </c>
      <c r="Z7" s="3" t="s">
        <v>157</v>
      </c>
      <c r="AA7" s="3" t="s">
        <v>158</v>
      </c>
      <c r="AN7" s="60">
        <v>43705</v>
      </c>
      <c r="AO7" s="61"/>
      <c r="AP7" s="61"/>
      <c r="AQ7" s="61"/>
      <c r="AR7" s="61"/>
    </row>
    <row r="8" spans="1:44" ht="30">
      <c r="A8" s="3" t="s">
        <v>8</v>
      </c>
      <c r="B8" s="3">
        <f>'Running Data Isleta'!E8</f>
        <v>0</v>
      </c>
      <c r="C8" s="3">
        <f>'Running Data Isleta'!F8</f>
        <v>0</v>
      </c>
      <c r="D8" s="5">
        <f>'Running Data Isleta'!G8</f>
        <v>0</v>
      </c>
      <c r="E8" s="5">
        <f>'Running Data Isleta'!H8</f>
        <v>0</v>
      </c>
      <c r="F8" s="3" t="str">
        <f>CONCATENATE('Running Data Isleta'!I8," (",TEXT('Running Data Isleta'!J8, "mm/dd"), ")")</f>
        <v>NA (01/00)</v>
      </c>
      <c r="G8" s="3" t="str">
        <f>CONCATENATE('Running Data Isleta'!K8," (",TEXT('Running Data Isleta'!L8, "mm/dd"), ")")</f>
        <v>NA (01/00)</v>
      </c>
      <c r="H8" s="3" t="s">
        <v>9</v>
      </c>
      <c r="K8" s="3" t="s">
        <v>8</v>
      </c>
      <c r="L8" s="3">
        <f>'Running Data Isleta'!E15</f>
        <v>0</v>
      </c>
      <c r="M8" s="3">
        <f>'Running Data Isleta'!F15</f>
        <v>0</v>
      </c>
      <c r="N8" s="5">
        <f>'Running Data Isleta'!G15</f>
        <v>0</v>
      </c>
      <c r="O8" s="5">
        <f>'Running Data Isleta'!H15</f>
        <v>0</v>
      </c>
      <c r="P8" s="3" t="s">
        <v>9</v>
      </c>
      <c r="Q8" s="3" t="s">
        <v>9</v>
      </c>
      <c r="R8" s="3" t="s">
        <v>9</v>
      </c>
      <c r="T8" s="3" t="s">
        <v>8</v>
      </c>
      <c r="U8" s="3" t="e">
        <f>'Running Data Isleta'!#REF!</f>
        <v>#REF!</v>
      </c>
      <c r="V8" s="3" t="e">
        <f>'Running Data Isleta'!#REF!</f>
        <v>#REF!</v>
      </c>
      <c r="W8" s="3" t="e">
        <f>'Running Data Isleta'!#REF!</f>
        <v>#REF!</v>
      </c>
      <c r="X8" s="3" t="e">
        <f>'Running Data Isleta'!#REF!</f>
        <v>#REF!</v>
      </c>
      <c r="Y8" s="3" t="e">
        <f>CONCATENATE('Running Data Isleta'!#REF!," (",TEXT('Running Data Isleta'!#REF!, "mm/dd"), ")")</f>
        <v>#REF!</v>
      </c>
      <c r="Z8" s="3" t="e">
        <f>CONCATENATE('Running Data Isleta'!#REF!," (",TEXT('Running Data Isleta'!#REF!, "mm/dd"), ")")</f>
        <v>#REF!</v>
      </c>
      <c r="AA8" s="3">
        <v>2.65</v>
      </c>
      <c r="AN8" s="61" t="s">
        <v>160</v>
      </c>
      <c r="AO8" s="61" t="s">
        <v>11</v>
      </c>
      <c r="AP8" s="61" t="s">
        <v>12</v>
      </c>
      <c r="AQ8" s="61" t="s">
        <v>161</v>
      </c>
      <c r="AR8" s="61" t="s">
        <v>14</v>
      </c>
    </row>
    <row r="9" spans="1:44" ht="30">
      <c r="A9" s="3" t="s">
        <v>7</v>
      </c>
      <c r="B9" s="3">
        <f>'Running Data San Acacia'!E4</f>
        <v>0</v>
      </c>
      <c r="C9" s="3">
        <f>'Running Data San Acacia'!F4</f>
        <v>0</v>
      </c>
      <c r="D9" s="5">
        <f>'Running Data San Acacia'!G4</f>
        <v>0</v>
      </c>
      <c r="E9" s="5">
        <f>'Running Data San Acacia'!H3</f>
        <v>0</v>
      </c>
      <c r="F9" s="3" t="str">
        <f>CONCATENATE('Running Data San Acacia'!I3," (",TEXT('Running Data San Acacia'!J3, "mm/dd"), ")")</f>
        <v>73.84 (09/17)</v>
      </c>
      <c r="G9" s="3" t="str">
        <f>CONCATENATE('Running Data San Acacia'!K3," (",TEXT('Running Data San Acacia'!L3, "mm/dd"), ")")</f>
        <v>NA (01/00)</v>
      </c>
      <c r="H9" s="3">
        <v>2.2999999999999998</v>
      </c>
      <c r="K9" s="3" t="s">
        <v>7</v>
      </c>
      <c r="L9" s="3">
        <f>'Running Data San Acacia'!E15</f>
        <v>0</v>
      </c>
      <c r="M9" s="3">
        <f>'Running Data San Acacia'!F15</f>
        <v>0</v>
      </c>
      <c r="N9" s="5">
        <f>'Running Data San Acacia'!G15</f>
        <v>0</v>
      </c>
      <c r="O9" s="5">
        <f>'Running Data San Acacia'!H15</f>
        <v>0</v>
      </c>
      <c r="P9" s="3" t="str">
        <f>CONCATENATE('Running Data San Acacia'!I15," (",TEXT('Running Data San Acacia'!J15, "mm/dd"), ")")</f>
        <v>73.84 (09/14)</v>
      </c>
      <c r="Q9" s="3" t="str">
        <f>CONCATENATE('Running Data San Acacia'!K15," (",TEXT('Running Data San Acacia'!L15, "mm/dd"), ")")</f>
        <v>91.2 (01/00)</v>
      </c>
      <c r="R9" s="3">
        <v>6.05</v>
      </c>
      <c r="T9" s="3" t="s">
        <v>7</v>
      </c>
      <c r="U9" s="3">
        <f>'Running Data San Acacia'!E65</f>
        <v>73.849999999999994</v>
      </c>
      <c r="V9" s="3">
        <f>'Running Data San Acacia'!F65</f>
        <v>87.62</v>
      </c>
      <c r="W9" s="3">
        <f>'Running Data San Acacia'!G65</f>
        <v>13.77000000000001</v>
      </c>
      <c r="X9" s="3">
        <f>'Running Data San Acacia'!H65</f>
        <v>6.1200000000000188</v>
      </c>
      <c r="Y9" s="3" t="str">
        <f>CONCATENATE('Running Data San Acacia'!I65," (",TEXT('Running Data San Acacia'!J65, "mm/dd"), ")")</f>
        <v>73.85 (09/15)</v>
      </c>
      <c r="Z9" s="3" t="str">
        <f>CONCATENATE('Running Data San Acacia'!K65," (",TEXT('Running Data San Acacia'!L65, "mm/dd"), ")")</f>
        <v>87.62 (09/15)</v>
      </c>
      <c r="AA9" s="3">
        <v>20.53</v>
      </c>
      <c r="AN9" s="59" t="s">
        <v>159</v>
      </c>
      <c r="AO9">
        <v>79.150000000000006</v>
      </c>
      <c r="AP9">
        <v>81.45</v>
      </c>
      <c r="AQ9">
        <v>2.2999999999999972</v>
      </c>
      <c r="AR9">
        <v>0.35000000000000853</v>
      </c>
    </row>
    <row r="10" spans="1:44">
      <c r="A10" s="3" t="s">
        <v>10</v>
      </c>
      <c r="B10" s="3" t="s">
        <v>9</v>
      </c>
      <c r="C10" s="3" t="s">
        <v>9</v>
      </c>
      <c r="D10" s="3">
        <f>SUM(D8:D9)</f>
        <v>0</v>
      </c>
      <c r="E10" s="3">
        <f>SUM(E8:E9)</f>
        <v>0</v>
      </c>
      <c r="F10" s="3" t="s">
        <v>9</v>
      </c>
      <c r="G10" s="3" t="s">
        <v>9</v>
      </c>
      <c r="H10" s="3">
        <f>SUM(H8:H9)</f>
        <v>2.2999999999999998</v>
      </c>
      <c r="K10" s="3" t="s">
        <v>10</v>
      </c>
      <c r="L10" s="3" t="s">
        <v>9</v>
      </c>
      <c r="M10" s="3" t="s">
        <v>9</v>
      </c>
      <c r="N10" s="3">
        <f t="shared" ref="N10:O10" si="3">SUM(N8:N9)</f>
        <v>0</v>
      </c>
      <c r="O10" s="3">
        <f t="shared" si="3"/>
        <v>0</v>
      </c>
      <c r="P10" s="3" t="s">
        <v>9</v>
      </c>
      <c r="Q10" s="3" t="s">
        <v>9</v>
      </c>
      <c r="R10" s="3">
        <f t="shared" ref="R10" si="4">SUM(R8:R9)</f>
        <v>6.05</v>
      </c>
      <c r="T10" s="3" t="s">
        <v>10</v>
      </c>
      <c r="U10" s="3" t="s">
        <v>9</v>
      </c>
      <c r="V10" s="3" t="s">
        <v>9</v>
      </c>
      <c r="W10" s="3" t="e">
        <f>SUM(W8:W9)</f>
        <v>#REF!</v>
      </c>
      <c r="X10" s="3" t="e">
        <f>SUM(X8:X9)</f>
        <v>#REF!</v>
      </c>
      <c r="Y10" s="3" t="s">
        <v>9</v>
      </c>
      <c r="Z10" s="3" t="s">
        <v>9</v>
      </c>
      <c r="AA10" s="3">
        <f>SUM(AA8:AA9)</f>
        <v>23.18</v>
      </c>
    </row>
    <row r="11" spans="1:44" s="4" customFormat="1">
      <c r="A11" s="67">
        <f>A6+1</f>
        <v>43700</v>
      </c>
      <c r="B11" s="67"/>
      <c r="C11" s="67"/>
      <c r="D11" s="67"/>
      <c r="E11" s="67"/>
      <c r="F11" s="67"/>
      <c r="G11" s="67"/>
      <c r="H11" s="67"/>
      <c r="K11" s="67">
        <f>K6+1</f>
        <v>43711</v>
      </c>
      <c r="L11" s="67"/>
      <c r="M11" s="67"/>
      <c r="N11" s="67"/>
      <c r="O11" s="67"/>
      <c r="P11" s="67"/>
      <c r="Q11" s="67"/>
      <c r="R11" s="67"/>
      <c r="T11" s="67">
        <f>T6+1</f>
        <v>43741</v>
      </c>
      <c r="U11" s="67"/>
      <c r="V11" s="67"/>
      <c r="W11" s="67"/>
      <c r="X11" s="67"/>
      <c r="Y11" s="67"/>
      <c r="Z11" s="67"/>
      <c r="AA11" s="67"/>
      <c r="AN11"/>
      <c r="AO11"/>
      <c r="AP11"/>
      <c r="AQ11"/>
      <c r="AR11"/>
    </row>
    <row r="12" spans="1:44" ht="60">
      <c r="A12" s="3" t="s">
        <v>1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162</v>
      </c>
      <c r="G12" s="3" t="s">
        <v>157</v>
      </c>
      <c r="H12" s="3" t="s">
        <v>158</v>
      </c>
      <c r="K12" s="3" t="s">
        <v>1</v>
      </c>
      <c r="L12" s="3" t="s">
        <v>11</v>
      </c>
      <c r="M12" s="3" t="s">
        <v>12</v>
      </c>
      <c r="N12" s="3" t="s">
        <v>13</v>
      </c>
      <c r="O12" s="3" t="s">
        <v>14</v>
      </c>
      <c r="P12" s="3" t="s">
        <v>162</v>
      </c>
      <c r="Q12" s="3" t="s">
        <v>157</v>
      </c>
      <c r="R12" s="3" t="s">
        <v>158</v>
      </c>
      <c r="T12" s="3" t="s">
        <v>1</v>
      </c>
      <c r="U12" s="3" t="s">
        <v>11</v>
      </c>
      <c r="V12" s="3" t="s">
        <v>12</v>
      </c>
      <c r="W12" s="3" t="s">
        <v>13</v>
      </c>
      <c r="X12" s="3" t="s">
        <v>14</v>
      </c>
      <c r="Y12" s="3" t="s">
        <v>162</v>
      </c>
      <c r="Z12" s="3" t="s">
        <v>157</v>
      </c>
      <c r="AA12" s="3" t="s">
        <v>158</v>
      </c>
    </row>
    <row r="13" spans="1:44">
      <c r="A13" s="3" t="s">
        <v>8</v>
      </c>
      <c r="B13" s="3">
        <f ca="1">OFFSET('Running Data Isleta'!E8,1,0,1,1)</f>
        <v>0</v>
      </c>
      <c r="C13" s="3">
        <f ca="1">OFFSET('Running Data Isleta'!F8,1,0,1,1)</f>
        <v>0</v>
      </c>
      <c r="D13" s="5">
        <f ca="1">OFFSET('Running Data Isleta'!G8,1,0,1,1)</f>
        <v>0</v>
      </c>
      <c r="E13" s="5">
        <f ca="1">OFFSET('Running Data Isleta'!H8,1,0,1,1)</f>
        <v>0</v>
      </c>
      <c r="F13" s="3" t="s">
        <v>9</v>
      </c>
      <c r="G13" s="3" t="s">
        <v>9</v>
      </c>
      <c r="H13" s="3" t="s">
        <v>9</v>
      </c>
      <c r="K13" s="3" t="s">
        <v>8</v>
      </c>
      <c r="L13" s="3">
        <f>'Running Data Isleta'!E16</f>
        <v>0</v>
      </c>
      <c r="M13" s="3">
        <f>'Running Data Isleta'!F16</f>
        <v>0</v>
      </c>
      <c r="N13" s="5">
        <f>'Running Data Isleta'!G16</f>
        <v>0</v>
      </c>
      <c r="O13" s="5">
        <f>'Running Data Isleta'!H16</f>
        <v>0</v>
      </c>
      <c r="P13" s="3" t="s">
        <v>9</v>
      </c>
      <c r="Q13" s="3" t="s">
        <v>9</v>
      </c>
      <c r="R13" s="3" t="s">
        <v>9</v>
      </c>
      <c r="T13" s="3" t="s">
        <v>8</v>
      </c>
      <c r="U13" s="3" t="e">
        <f>'Running Data Isleta'!#REF!</f>
        <v>#REF!</v>
      </c>
      <c r="V13" s="3" t="e">
        <f>'Running Data Isleta'!#REF!</f>
        <v>#REF!</v>
      </c>
      <c r="W13" s="3" t="e">
        <f>'Running Data Isleta'!#REF!</f>
        <v>#REF!</v>
      </c>
      <c r="X13" s="3" t="e">
        <f>'Running Data Isleta'!#REF!</f>
        <v>#REF!</v>
      </c>
      <c r="Y13" s="3" t="e">
        <f>CONCATENATE('Running Data Isleta'!#REF!," (",TEXT('Running Data Isleta'!#REF!, "mm/dd"), ")")</f>
        <v>#REF!</v>
      </c>
      <c r="Z13" s="3" t="e">
        <f>CONCATENATE('Running Data Isleta'!#REF!," (",TEXT('Running Data Isleta'!#REF!, "mm/dd"), ")")</f>
        <v>#REF!</v>
      </c>
      <c r="AA13" s="3">
        <v>2.65</v>
      </c>
    </row>
    <row r="14" spans="1:44" ht="30">
      <c r="A14" s="3" t="s">
        <v>7</v>
      </c>
      <c r="B14" s="3">
        <f ca="1">OFFSET('Running Data San Acacia'!E4,1,0,1,1)</f>
        <v>0</v>
      </c>
      <c r="C14" s="3">
        <f ca="1">OFFSET('Running Data San Acacia'!F4,1,0,1,1)</f>
        <v>0</v>
      </c>
      <c r="D14" s="5">
        <f ca="1">OFFSET('Running Data San Acacia'!G4,1,0,1,1)</f>
        <v>0</v>
      </c>
      <c r="E14" s="5">
        <f ca="1">OFFSET('Running Data San Acacia'!H4,1,0,1,1)</f>
        <v>0</v>
      </c>
      <c r="F14" s="3" t="s">
        <v>33</v>
      </c>
      <c r="G14" s="3" t="s">
        <v>34</v>
      </c>
      <c r="H14" s="3">
        <v>3.46</v>
      </c>
      <c r="K14" s="3" t="s">
        <v>7</v>
      </c>
      <c r="L14" s="3">
        <f>'Running Data San Acacia'!E16</f>
        <v>0</v>
      </c>
      <c r="M14" s="3">
        <f>'Running Data San Acacia'!F16</f>
        <v>0</v>
      </c>
      <c r="N14" s="5">
        <f>'Running Data San Acacia'!G16</f>
        <v>0</v>
      </c>
      <c r="O14" s="5">
        <f>'Running Data San Acacia'!H16</f>
        <v>0</v>
      </c>
      <c r="P14" s="3" t="str">
        <f>CONCATENATE('Running Data San Acacia'!I16," (",TEXT('Running Data San Acacia'!J16, "mm/dd"), ")")</f>
        <v>73.84 (09/14)</v>
      </c>
      <c r="Q14" s="3" t="str">
        <f>CONCATENATE('Running Data San Acacia'!K16," (",TEXT('Running Data San Acacia'!L16, "mm/dd"), ")")</f>
        <v>91.2 (01/00)</v>
      </c>
      <c r="R14" s="3">
        <v>6.95</v>
      </c>
      <c r="T14" s="3" t="s">
        <v>7</v>
      </c>
      <c r="U14" s="3">
        <f>'Running Data San Acacia'!E66</f>
        <v>73.84</v>
      </c>
      <c r="V14" s="3">
        <f>'Running Data San Acacia'!F66</f>
        <v>88.61</v>
      </c>
      <c r="W14" s="3">
        <f>'Running Data San Acacia'!G66</f>
        <v>14.769999999999996</v>
      </c>
      <c r="X14" s="3">
        <f>'Running Data San Acacia'!H66</f>
        <v>0.99999999999998579</v>
      </c>
      <c r="Y14" s="3" t="str">
        <f>CONCATENATE('Running Data San Acacia'!I66," (",TEXT('Running Data San Acacia'!J66, "mm/dd"), ")")</f>
        <v>73.84 (09/14)</v>
      </c>
      <c r="Z14" s="3" t="str">
        <f>CONCATENATE('Running Data San Acacia'!K66," (",TEXT('Running Data San Acacia'!L66, "mm/dd"), ")")</f>
        <v>88.61 (09/14)</v>
      </c>
      <c r="AA14" s="3">
        <v>21.07</v>
      </c>
      <c r="AN14" s="4"/>
      <c r="AO14" s="4"/>
      <c r="AP14" s="4"/>
      <c r="AQ14" s="4"/>
      <c r="AR14" s="4"/>
    </row>
    <row r="15" spans="1:44">
      <c r="A15" s="3" t="s">
        <v>10</v>
      </c>
      <c r="B15" s="3" t="s">
        <v>9</v>
      </c>
      <c r="C15" s="3" t="s">
        <v>9</v>
      </c>
      <c r="D15" s="3">
        <f ca="1">SUM(D13:D14)</f>
        <v>0</v>
      </c>
      <c r="E15" s="3">
        <f ca="1">SUM(E13:E14)</f>
        <v>0</v>
      </c>
      <c r="F15" s="3" t="s">
        <v>9</v>
      </c>
      <c r="G15" s="3" t="s">
        <v>9</v>
      </c>
      <c r="H15" s="3">
        <f>SUM(H13:H14)</f>
        <v>3.46</v>
      </c>
      <c r="K15" s="3" t="s">
        <v>10</v>
      </c>
      <c r="L15" s="3" t="s">
        <v>9</v>
      </c>
      <c r="M15" s="3" t="s">
        <v>9</v>
      </c>
      <c r="N15" s="3">
        <f t="shared" ref="N15:O15" si="5">SUM(N13:N14)</f>
        <v>0</v>
      </c>
      <c r="O15" s="3">
        <f t="shared" si="5"/>
        <v>0</v>
      </c>
      <c r="P15" s="3" t="s">
        <v>9</v>
      </c>
      <c r="Q15" s="3" t="s">
        <v>9</v>
      </c>
      <c r="R15" s="3">
        <f t="shared" ref="R15" si="6">SUM(R13:R14)</f>
        <v>6.95</v>
      </c>
      <c r="T15" s="3" t="s">
        <v>10</v>
      </c>
      <c r="U15" s="3" t="s">
        <v>9</v>
      </c>
      <c r="V15" s="3" t="s">
        <v>9</v>
      </c>
      <c r="W15" s="3" t="e">
        <f>SUM(W13:W14)</f>
        <v>#REF!</v>
      </c>
      <c r="X15" s="3" t="e">
        <f>SUM(X13:X14)</f>
        <v>#REF!</v>
      </c>
      <c r="Y15" s="3" t="s">
        <v>9</v>
      </c>
      <c r="Z15" s="3" t="s">
        <v>9</v>
      </c>
      <c r="AA15" s="3">
        <f>SUM(AA13:AA14)</f>
        <v>23.72</v>
      </c>
    </row>
    <row r="16" spans="1:44" s="4" customFormat="1">
      <c r="A16" s="67">
        <f>A11+1</f>
        <v>43701</v>
      </c>
      <c r="B16" s="67"/>
      <c r="C16" s="67"/>
      <c r="D16" s="67"/>
      <c r="E16" s="67"/>
      <c r="F16" s="67"/>
      <c r="G16" s="67"/>
      <c r="H16" s="67"/>
      <c r="K16" s="67">
        <f t="shared" ref="K16" si="7">K11+1</f>
        <v>43712</v>
      </c>
      <c r="L16" s="67"/>
      <c r="M16" s="67"/>
      <c r="N16" s="67"/>
      <c r="O16" s="67"/>
      <c r="P16" s="67"/>
      <c r="Q16" s="67"/>
      <c r="R16" s="67"/>
      <c r="T16" s="67">
        <f>T11+1</f>
        <v>43742</v>
      </c>
      <c r="U16" s="67"/>
      <c r="V16" s="67"/>
      <c r="W16" s="67"/>
      <c r="X16" s="67"/>
      <c r="Y16" s="67"/>
      <c r="Z16" s="67"/>
      <c r="AA16" s="67"/>
      <c r="AN16"/>
      <c r="AO16"/>
      <c r="AP16"/>
      <c r="AQ16"/>
      <c r="AR16"/>
    </row>
    <row r="17" spans="1:44" ht="60">
      <c r="A17" s="3" t="s">
        <v>1</v>
      </c>
      <c r="B17" s="3" t="s">
        <v>11</v>
      </c>
      <c r="C17" s="3" t="s">
        <v>12</v>
      </c>
      <c r="D17" s="3" t="s">
        <v>13</v>
      </c>
      <c r="E17" s="3" t="s">
        <v>14</v>
      </c>
      <c r="F17" s="3" t="s">
        <v>162</v>
      </c>
      <c r="G17" s="3" t="s">
        <v>157</v>
      </c>
      <c r="H17" s="3" t="s">
        <v>158</v>
      </c>
      <c r="K17" s="3" t="s">
        <v>1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162</v>
      </c>
      <c r="Q17" s="3" t="s">
        <v>157</v>
      </c>
      <c r="R17" s="3" t="s">
        <v>158</v>
      </c>
      <c r="T17" s="3" t="s">
        <v>1</v>
      </c>
      <c r="U17" s="3" t="s">
        <v>11</v>
      </c>
      <c r="V17" s="3" t="s">
        <v>12</v>
      </c>
      <c r="W17" s="3" t="s">
        <v>13</v>
      </c>
      <c r="X17" s="3" t="s">
        <v>14</v>
      </c>
      <c r="Y17" s="3" t="s">
        <v>162</v>
      </c>
      <c r="Z17" s="3" t="s">
        <v>157</v>
      </c>
      <c r="AA17" s="3" t="s">
        <v>158</v>
      </c>
    </row>
    <row r="18" spans="1:44">
      <c r="A18" s="3" t="s">
        <v>8</v>
      </c>
      <c r="B18" s="3">
        <f ca="1">OFFSET('Running Data Isleta'!E9,1,0,1,1)</f>
        <v>0</v>
      </c>
      <c r="C18" s="3">
        <f ca="1">OFFSET('Running Data Isleta'!F9,1,0,1,1)</f>
        <v>0</v>
      </c>
      <c r="D18" s="5">
        <f ca="1">OFFSET('Running Data Isleta'!G9,1,0,1,1)</f>
        <v>0</v>
      </c>
      <c r="E18" s="5">
        <f ca="1">OFFSET('Running Data Isleta'!H9,1,0,1,1)</f>
        <v>0</v>
      </c>
      <c r="F18" s="3" t="s">
        <v>9</v>
      </c>
      <c r="G18" s="3" t="s">
        <v>9</v>
      </c>
      <c r="H18" s="3" t="s">
        <v>9</v>
      </c>
      <c r="K18" s="3" t="s">
        <v>8</v>
      </c>
      <c r="L18" s="3">
        <f>'Running Data Isleta'!E17</f>
        <v>0</v>
      </c>
      <c r="M18" s="3">
        <f>'Running Data Isleta'!F17</f>
        <v>0</v>
      </c>
      <c r="N18" s="5">
        <f>'Running Data Isleta'!G17</f>
        <v>0</v>
      </c>
      <c r="O18" s="5">
        <f>'Running Data Isleta'!H17</f>
        <v>0</v>
      </c>
      <c r="P18" s="3" t="s">
        <v>9</v>
      </c>
      <c r="Q18" s="3" t="s">
        <v>9</v>
      </c>
      <c r="R18" s="3" t="s">
        <v>9</v>
      </c>
      <c r="T18" s="3" t="s">
        <v>8</v>
      </c>
      <c r="U18" s="3" t="e">
        <f>'Running Data Isleta'!#REF!</f>
        <v>#REF!</v>
      </c>
      <c r="V18" s="3" t="e">
        <f>'Running Data Isleta'!#REF!</f>
        <v>#REF!</v>
      </c>
      <c r="W18" s="3" t="e">
        <f>'Running Data Isleta'!#REF!</f>
        <v>#REF!</v>
      </c>
      <c r="X18" s="3" t="e">
        <f>'Running Data Isleta'!#REF!</f>
        <v>#REF!</v>
      </c>
      <c r="Y18" s="3" t="e">
        <f>CONCATENATE('Running Data Isleta'!#REF!," (",TEXT('Running Data Isleta'!#REF!, "mm/dd"), ")")</f>
        <v>#REF!</v>
      </c>
      <c r="Z18" s="3" t="e">
        <f>CONCATENATE('Running Data Isleta'!#REF!," (",TEXT('Running Data Isleta'!#REF!, "mm/dd"), ")")</f>
        <v>#REF!</v>
      </c>
      <c r="AA18" s="3">
        <v>2.65</v>
      </c>
    </row>
    <row r="19" spans="1:44" ht="30">
      <c r="A19" s="3" t="s">
        <v>7</v>
      </c>
      <c r="B19" s="3">
        <f ca="1">OFFSET('Running Data San Acacia'!E5,1,0,1,1)</f>
        <v>0</v>
      </c>
      <c r="C19" s="3">
        <f ca="1">OFFSET('Running Data San Acacia'!F5,1,0,1,1)</f>
        <v>0</v>
      </c>
      <c r="D19" s="5">
        <f ca="1">OFFSET('Running Data San Acacia'!G5,1,0,1,1)</f>
        <v>0</v>
      </c>
      <c r="E19" s="5">
        <f ca="1">OFFSET('Running Data San Acacia'!H5,1,0,1,1)</f>
        <v>0</v>
      </c>
      <c r="F19" s="3" t="s">
        <v>33</v>
      </c>
      <c r="G19" s="3" t="s">
        <v>35</v>
      </c>
      <c r="H19" s="3">
        <v>7.82</v>
      </c>
      <c r="K19" s="3" t="s">
        <v>7</v>
      </c>
      <c r="L19" s="3">
        <f>'Running Data San Acacia'!E17</f>
        <v>0</v>
      </c>
      <c r="M19" s="3">
        <f>'Running Data San Acacia'!F17</f>
        <v>0</v>
      </c>
      <c r="N19" s="5">
        <f>'Running Data San Acacia'!G17</f>
        <v>0</v>
      </c>
      <c r="O19" s="5">
        <f>'Running Data San Acacia'!H17</f>
        <v>0</v>
      </c>
      <c r="P19" s="3" t="str">
        <f>CONCATENATE('Running Data San Acacia'!I17," (",TEXT('Running Data San Acacia'!J17, "mm/dd"), ")")</f>
        <v>73.84 (09/14)</v>
      </c>
      <c r="Q19" s="3" t="str">
        <f>CONCATENATE('Running Data San Acacia'!K17," (",TEXT('Running Data San Acacia'!L17, "mm/dd"), ")")</f>
        <v>91.2 (01/00)</v>
      </c>
      <c r="R19" s="3">
        <v>7.4</v>
      </c>
      <c r="T19" s="3" t="s">
        <v>7</v>
      </c>
      <c r="U19" s="3">
        <f>'Running Data San Acacia'!E67</f>
        <v>74.5</v>
      </c>
      <c r="V19" s="3">
        <f>'Running Data San Acacia'!F67</f>
        <v>88.8</v>
      </c>
      <c r="W19" s="3">
        <f>'Running Data San Acacia'!G67</f>
        <v>14.299999999999997</v>
      </c>
      <c r="X19" s="3">
        <f>'Running Data San Acacia'!H67</f>
        <v>-0.46999999999999886</v>
      </c>
      <c r="Y19" s="3" t="str">
        <f>CONCATENATE('Running Data San Acacia'!I67," (",TEXT('Running Data San Acacia'!J67, "mm/dd"), ")")</f>
        <v>73.84 (09/14)</v>
      </c>
      <c r="Z19" s="3" t="str">
        <f>CONCATENATE('Running Data San Acacia'!K67," (",TEXT('Running Data San Acacia'!L67, "mm/dd"), ")")</f>
        <v>88.8 (09/06)</v>
      </c>
      <c r="AA19" s="3">
        <v>21.07</v>
      </c>
      <c r="AN19" s="4"/>
      <c r="AO19" s="4"/>
      <c r="AP19" s="4"/>
      <c r="AQ19" s="4"/>
      <c r="AR19" s="4"/>
    </row>
    <row r="20" spans="1:44">
      <c r="A20" s="3" t="s">
        <v>10</v>
      </c>
      <c r="B20" s="3" t="s">
        <v>9</v>
      </c>
      <c r="C20" s="3" t="s">
        <v>9</v>
      </c>
      <c r="D20" s="3">
        <f ca="1">SUM(D18:D19)</f>
        <v>0</v>
      </c>
      <c r="E20" s="3">
        <f ca="1">SUM(E18:E19)</f>
        <v>0</v>
      </c>
      <c r="F20" s="3" t="s">
        <v>9</v>
      </c>
      <c r="G20" s="3" t="s">
        <v>9</v>
      </c>
      <c r="H20" s="3">
        <f>SUM(H18:H19)</f>
        <v>7.82</v>
      </c>
      <c r="K20" s="3" t="s">
        <v>10</v>
      </c>
      <c r="L20" s="3" t="s">
        <v>9</v>
      </c>
      <c r="M20" s="3" t="s">
        <v>9</v>
      </c>
      <c r="N20" s="3">
        <f t="shared" ref="N20:O20" si="8">SUM(N18:N19)</f>
        <v>0</v>
      </c>
      <c r="O20" s="3">
        <f t="shared" si="8"/>
        <v>0</v>
      </c>
      <c r="P20" s="3" t="s">
        <v>9</v>
      </c>
      <c r="Q20" s="3" t="s">
        <v>9</v>
      </c>
      <c r="R20" s="3">
        <f t="shared" ref="R20" si="9">SUM(R18:R19)</f>
        <v>7.4</v>
      </c>
      <c r="T20" s="3" t="s">
        <v>10</v>
      </c>
      <c r="U20" s="3" t="s">
        <v>9</v>
      </c>
      <c r="V20" s="3" t="s">
        <v>9</v>
      </c>
      <c r="W20" s="3" t="e">
        <f>SUM(W18:W19)</f>
        <v>#REF!</v>
      </c>
      <c r="X20" s="3" t="e">
        <f>SUM(X18:X19)</f>
        <v>#REF!</v>
      </c>
      <c r="Y20" s="3" t="s">
        <v>9</v>
      </c>
      <c r="Z20" s="3" t="s">
        <v>9</v>
      </c>
      <c r="AA20" s="3">
        <f>SUM(AA18:AA19)</f>
        <v>23.72</v>
      </c>
    </row>
    <row r="21" spans="1:44" s="4" customFormat="1">
      <c r="A21" s="67">
        <f>A16+1</f>
        <v>43702</v>
      </c>
      <c r="B21" s="67"/>
      <c r="C21" s="67"/>
      <c r="D21" s="67"/>
      <c r="E21" s="67"/>
      <c r="F21" s="67"/>
      <c r="G21" s="67"/>
      <c r="H21" s="67"/>
      <c r="K21" s="67">
        <f>K16+1</f>
        <v>43713</v>
      </c>
      <c r="L21" s="67"/>
      <c r="M21" s="67"/>
      <c r="N21" s="67"/>
      <c r="O21" s="67"/>
      <c r="P21" s="67"/>
      <c r="Q21" s="67"/>
      <c r="R21" s="67"/>
      <c r="T21" s="67">
        <f>T16+1</f>
        <v>43743</v>
      </c>
      <c r="U21" s="67"/>
      <c r="V21" s="67"/>
      <c r="W21" s="67"/>
      <c r="X21" s="67"/>
      <c r="Y21" s="67"/>
      <c r="Z21" s="67"/>
      <c r="AA21" s="67"/>
      <c r="AN21"/>
      <c r="AO21"/>
      <c r="AP21"/>
      <c r="AQ21"/>
      <c r="AR21"/>
    </row>
    <row r="22" spans="1:44" ht="60">
      <c r="A22" s="3" t="s">
        <v>1</v>
      </c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162</v>
      </c>
      <c r="G22" s="3" t="s">
        <v>157</v>
      </c>
      <c r="H22" s="3" t="s">
        <v>158</v>
      </c>
      <c r="K22" s="3" t="s">
        <v>1</v>
      </c>
      <c r="L22" s="3" t="s">
        <v>11</v>
      </c>
      <c r="M22" s="3" t="s">
        <v>12</v>
      </c>
      <c r="N22" s="3" t="s">
        <v>13</v>
      </c>
      <c r="O22" s="3" t="s">
        <v>14</v>
      </c>
      <c r="P22" s="3" t="s">
        <v>162</v>
      </c>
      <c r="Q22" s="3" t="s">
        <v>157</v>
      </c>
      <c r="R22" s="3" t="s">
        <v>158</v>
      </c>
      <c r="T22" s="3" t="s">
        <v>1</v>
      </c>
      <c r="U22" s="3" t="s">
        <v>11</v>
      </c>
      <c r="V22" s="3" t="s">
        <v>12</v>
      </c>
      <c r="W22" s="3" t="s">
        <v>13</v>
      </c>
      <c r="X22" s="3" t="s">
        <v>14</v>
      </c>
      <c r="Y22" s="3" t="s">
        <v>162</v>
      </c>
      <c r="Z22" s="3" t="s">
        <v>157</v>
      </c>
      <c r="AA22" s="3" t="s">
        <v>158</v>
      </c>
    </row>
    <row r="23" spans="1:44">
      <c r="A23" s="3" t="s">
        <v>8</v>
      </c>
      <c r="B23" s="3">
        <f ca="1">OFFSET('Running Data Isleta'!E10,1,0,1,1)</f>
        <v>0</v>
      </c>
      <c r="C23" s="3">
        <f ca="1">OFFSET('Running Data Isleta'!F10,1,0,1,1)</f>
        <v>0</v>
      </c>
      <c r="D23" s="5">
        <f ca="1">OFFSET('Running Data Isleta'!G10,1,0,1,1)</f>
        <v>0</v>
      </c>
      <c r="E23" s="5">
        <f ca="1">OFFSET('Running Data Isleta'!H10,1,0,1,1)</f>
        <v>0</v>
      </c>
      <c r="F23" s="3" t="s">
        <v>9</v>
      </c>
      <c r="G23" s="3" t="s">
        <v>9</v>
      </c>
      <c r="H23" s="3" t="s">
        <v>9</v>
      </c>
      <c r="K23" s="3" t="s">
        <v>8</v>
      </c>
      <c r="L23" s="3">
        <f>'Running Data Isleta'!E18</f>
        <v>0</v>
      </c>
      <c r="M23" s="3">
        <f>'Running Data Isleta'!F18</f>
        <v>0</v>
      </c>
      <c r="N23" s="5">
        <f>'Running Data Isleta'!G18</f>
        <v>0</v>
      </c>
      <c r="O23" s="5">
        <f>'Running Data Isleta'!H18</f>
        <v>0</v>
      </c>
      <c r="P23" s="3" t="s">
        <v>9</v>
      </c>
      <c r="Q23" s="3" t="s">
        <v>9</v>
      </c>
      <c r="R23" s="3" t="s">
        <v>9</v>
      </c>
      <c r="T23" s="3" t="s">
        <v>8</v>
      </c>
      <c r="U23" s="3" t="e">
        <f>'Running Data Isleta'!#REF!</f>
        <v>#REF!</v>
      </c>
      <c r="V23" s="3" t="e">
        <f>'Running Data Isleta'!#REF!</f>
        <v>#REF!</v>
      </c>
      <c r="W23" s="3" t="e">
        <f>'Running Data Isleta'!#REF!</f>
        <v>#REF!</v>
      </c>
      <c r="X23" s="3" t="e">
        <f>'Running Data Isleta'!#REF!</f>
        <v>#REF!</v>
      </c>
      <c r="Y23" s="3" t="e">
        <f>CONCATENATE('Running Data Isleta'!#REF!," (",TEXT('Running Data Isleta'!#REF!, "mm/dd"), ")")</f>
        <v>#REF!</v>
      </c>
      <c r="Z23" s="3" t="e">
        <f>CONCATENATE('Running Data Isleta'!#REF!," (",TEXT('Running Data Isleta'!#REF!, "mm/dd"), ")")</f>
        <v>#REF!</v>
      </c>
      <c r="AA23" s="3">
        <v>2.3199999999999998</v>
      </c>
    </row>
    <row r="24" spans="1:44" ht="30">
      <c r="A24" s="3" t="s">
        <v>7</v>
      </c>
      <c r="B24" s="3">
        <f ca="1">OFFSET('Running Data San Acacia'!E6,1,0,1,1)</f>
        <v>0</v>
      </c>
      <c r="C24" s="3">
        <f ca="1">OFFSET('Running Data San Acacia'!F6,1,0,1,1)</f>
        <v>0</v>
      </c>
      <c r="D24" s="5">
        <f ca="1">OFFSET('Running Data San Acacia'!G6,1,0,1,1)</f>
        <v>0</v>
      </c>
      <c r="E24" s="5">
        <f ca="1">OFFSET('Running Data San Acacia'!H6,1,0,1,1)</f>
        <v>0</v>
      </c>
      <c r="F24" s="3" t="s">
        <v>33</v>
      </c>
      <c r="G24" s="3" t="s">
        <v>36</v>
      </c>
      <c r="H24" s="3">
        <v>9.16</v>
      </c>
      <c r="K24" s="3" t="s">
        <v>7</v>
      </c>
      <c r="L24" s="3">
        <f>'Running Data San Acacia'!E18</f>
        <v>0</v>
      </c>
      <c r="M24" s="3">
        <f>'Running Data San Acacia'!F18</f>
        <v>0</v>
      </c>
      <c r="N24" s="5">
        <f>'Running Data San Acacia'!G18</f>
        <v>0</v>
      </c>
      <c r="O24" s="5">
        <f>'Running Data San Acacia'!H18</f>
        <v>0</v>
      </c>
      <c r="P24" s="3" t="str">
        <f>CONCATENATE('Running Data San Acacia'!I18," (",TEXT('Running Data San Acacia'!J18, "mm/dd"), ")")</f>
        <v>73.84 (09/14)</v>
      </c>
      <c r="Q24" s="3" t="str">
        <f>CONCATENATE('Running Data San Acacia'!K18," (",TEXT('Running Data San Acacia'!L18, "mm/dd"), ")")</f>
        <v>91.2 (01/00)</v>
      </c>
      <c r="R24" s="3">
        <v>7.65</v>
      </c>
      <c r="T24" s="3" t="s">
        <v>7</v>
      </c>
      <c r="U24" s="3">
        <f>'Running Data San Acacia'!E68</f>
        <v>74.349999999999994</v>
      </c>
      <c r="V24" s="3">
        <f>'Running Data San Acacia'!F68</f>
        <v>89.29</v>
      </c>
      <c r="W24" s="3">
        <f>'Running Data San Acacia'!G68</f>
        <v>14.940000000000012</v>
      </c>
      <c r="X24" s="3">
        <f>'Running Data San Acacia'!H68</f>
        <v>0.64000000000001478</v>
      </c>
      <c r="Y24" s="3" t="str">
        <f>CONCATENATE('Running Data San Acacia'!I68," (",TEXT('Running Data San Acacia'!J68, "mm/dd"), ")")</f>
        <v>73.84 (09/14)</v>
      </c>
      <c r="Z24" s="3" t="str">
        <f>CONCATENATE('Running Data San Acacia'!K68," (",TEXT('Running Data San Acacia'!L68, "mm/dd"), ")")</f>
        <v>89.29 (09/07)</v>
      </c>
      <c r="AA24" s="3">
        <v>21.07</v>
      </c>
    </row>
    <row r="25" spans="1:44">
      <c r="A25" s="3" t="s">
        <v>10</v>
      </c>
      <c r="B25" s="3" t="s">
        <v>9</v>
      </c>
      <c r="C25" s="3" t="s">
        <v>9</v>
      </c>
      <c r="D25" s="3">
        <f ca="1">SUM(D23:D24)</f>
        <v>0</v>
      </c>
      <c r="E25" s="3">
        <f ca="1">SUM(E23:E24)</f>
        <v>0</v>
      </c>
      <c r="F25" s="3" t="s">
        <v>9</v>
      </c>
      <c r="G25" s="3" t="s">
        <v>9</v>
      </c>
      <c r="H25" s="3">
        <f>SUM(H23:H24)</f>
        <v>9.16</v>
      </c>
      <c r="K25" s="3" t="s">
        <v>10</v>
      </c>
      <c r="L25" s="3" t="s">
        <v>9</v>
      </c>
      <c r="M25" s="3" t="s">
        <v>9</v>
      </c>
      <c r="N25" s="3">
        <f t="shared" ref="N25:O25" si="10">SUM(N23:N24)</f>
        <v>0</v>
      </c>
      <c r="O25" s="3">
        <f t="shared" si="10"/>
        <v>0</v>
      </c>
      <c r="P25" s="3" t="s">
        <v>9</v>
      </c>
      <c r="Q25" s="3" t="s">
        <v>9</v>
      </c>
      <c r="R25" s="3">
        <f t="shared" ref="R25" si="11">SUM(R23:R24)</f>
        <v>7.65</v>
      </c>
      <c r="T25" s="3" t="s">
        <v>10</v>
      </c>
      <c r="U25" s="3" t="s">
        <v>9</v>
      </c>
      <c r="V25" s="3" t="s">
        <v>9</v>
      </c>
      <c r="W25" s="3" t="e">
        <f>SUM(W23:W24)</f>
        <v>#REF!</v>
      </c>
      <c r="X25" s="3" t="e">
        <f>SUM(X23:X24)</f>
        <v>#REF!</v>
      </c>
      <c r="Y25" s="3" t="s">
        <v>9</v>
      </c>
      <c r="Z25" s="3" t="s">
        <v>9</v>
      </c>
      <c r="AA25" s="3">
        <f>SUM(AA23:AA24)</f>
        <v>23.39</v>
      </c>
    </row>
    <row r="26" spans="1:44">
      <c r="A26" s="67">
        <f>A21+1</f>
        <v>43703</v>
      </c>
      <c r="B26" s="67"/>
      <c r="C26" s="67"/>
      <c r="D26" s="67"/>
      <c r="E26" s="67"/>
      <c r="F26" s="67"/>
      <c r="G26" s="67"/>
      <c r="H26" s="67"/>
      <c r="K26" s="67">
        <f>K21+1</f>
        <v>43714</v>
      </c>
      <c r="L26" s="67"/>
      <c r="M26" s="67"/>
      <c r="N26" s="67"/>
      <c r="O26" s="67"/>
      <c r="P26" s="67"/>
      <c r="Q26" s="67"/>
      <c r="R26" s="67"/>
      <c r="T26" s="67">
        <f>T21+1</f>
        <v>43744</v>
      </c>
      <c r="U26" s="67"/>
      <c r="V26" s="67"/>
      <c r="W26" s="67"/>
      <c r="X26" s="67"/>
      <c r="Y26" s="67"/>
      <c r="Z26" s="67"/>
      <c r="AA26" s="67"/>
    </row>
    <row r="27" spans="1:44" ht="60">
      <c r="A27" s="3" t="s">
        <v>1</v>
      </c>
      <c r="B27" s="3" t="s">
        <v>11</v>
      </c>
      <c r="C27" s="3" t="s">
        <v>12</v>
      </c>
      <c r="D27" s="3" t="s">
        <v>13</v>
      </c>
      <c r="E27" s="3" t="s">
        <v>14</v>
      </c>
      <c r="F27" s="3" t="s">
        <v>162</v>
      </c>
      <c r="G27" s="3" t="s">
        <v>157</v>
      </c>
      <c r="H27" s="3" t="s">
        <v>158</v>
      </c>
      <c r="K27" s="3" t="s">
        <v>1</v>
      </c>
      <c r="L27" s="3" t="s">
        <v>11</v>
      </c>
      <c r="M27" s="3" t="s">
        <v>12</v>
      </c>
      <c r="N27" s="3" t="s">
        <v>13</v>
      </c>
      <c r="O27" s="3" t="s">
        <v>14</v>
      </c>
      <c r="P27" s="3" t="s">
        <v>162</v>
      </c>
      <c r="Q27" s="3" t="s">
        <v>157</v>
      </c>
      <c r="R27" s="3" t="s">
        <v>158</v>
      </c>
      <c r="T27" s="3" t="s">
        <v>1</v>
      </c>
      <c r="U27" s="3" t="s">
        <v>11</v>
      </c>
      <c r="V27" s="3" t="s">
        <v>12</v>
      </c>
      <c r="W27" s="3" t="s">
        <v>13</v>
      </c>
      <c r="X27" s="3" t="s">
        <v>14</v>
      </c>
      <c r="Y27" s="3" t="s">
        <v>162</v>
      </c>
      <c r="Z27" s="3" t="s">
        <v>157</v>
      </c>
      <c r="AA27" s="3" t="s">
        <v>158</v>
      </c>
    </row>
    <row r="28" spans="1:44">
      <c r="A28" s="3" t="s">
        <v>8</v>
      </c>
      <c r="B28" s="3">
        <f ca="1">OFFSET('Running Data Isleta'!E11,1,0,1,1)</f>
        <v>0</v>
      </c>
      <c r="C28" s="3">
        <f ca="1">OFFSET('Running Data Isleta'!F11,1,0,1,1)</f>
        <v>0</v>
      </c>
      <c r="D28" s="5">
        <f ca="1">OFFSET('Running Data Isleta'!G11,1,0,1,1)</f>
        <v>0</v>
      </c>
      <c r="E28" s="5">
        <f ca="1">OFFSET('Running Data Isleta'!H11,1,0,1,1)</f>
        <v>0</v>
      </c>
      <c r="F28" s="3" t="s">
        <v>9</v>
      </c>
      <c r="G28" s="3" t="s">
        <v>9</v>
      </c>
      <c r="H28" s="3" t="s">
        <v>9</v>
      </c>
      <c r="K28" s="3" t="s">
        <v>8</v>
      </c>
      <c r="L28" s="3">
        <f>'Running Data Isleta'!E19</f>
        <v>0</v>
      </c>
      <c r="M28" s="3">
        <f>'Running Data Isleta'!F19</f>
        <v>0</v>
      </c>
      <c r="N28" s="5">
        <f>'Running Data Isleta'!G19</f>
        <v>0</v>
      </c>
      <c r="O28" s="5">
        <f>'Running Data Isleta'!H19</f>
        <v>0</v>
      </c>
      <c r="P28" s="3" t="s">
        <v>9</v>
      </c>
      <c r="Q28" s="3" t="s">
        <v>9</v>
      </c>
      <c r="R28" s="3" t="s">
        <v>9</v>
      </c>
      <c r="T28" s="3" t="s">
        <v>8</v>
      </c>
      <c r="U28" s="3" t="e">
        <f>'Running Data Isleta'!#REF!</f>
        <v>#REF!</v>
      </c>
      <c r="V28" s="3" t="e">
        <f>'Running Data Isleta'!#REF!</f>
        <v>#REF!</v>
      </c>
      <c r="W28" s="3" t="e">
        <f>'Running Data Isleta'!#REF!</f>
        <v>#REF!</v>
      </c>
      <c r="X28" s="3" t="e">
        <f>'Running Data Isleta'!#REF!</f>
        <v>#REF!</v>
      </c>
      <c r="Y28" s="3" t="e">
        <f>CONCATENATE('Running Data Isleta'!#REF!," (",TEXT('Running Data Isleta'!#REF!, "mm/dd"), ")")</f>
        <v>#REF!</v>
      </c>
      <c r="Z28" s="3" t="e">
        <f>CONCATENATE('Running Data Isleta'!#REF!," (",TEXT('Running Data Isleta'!#REF!, "mm/dd"), ")")</f>
        <v>#REF!</v>
      </c>
      <c r="AA28" s="3">
        <v>2.3199999999999998</v>
      </c>
    </row>
    <row r="29" spans="1:44" ht="30">
      <c r="A29" s="3" t="s">
        <v>7</v>
      </c>
      <c r="B29" s="3">
        <f ca="1">OFFSET('Running Data San Acacia'!E7,1,0,1,1)</f>
        <v>0</v>
      </c>
      <c r="C29" s="3">
        <f ca="1">OFFSET('Running Data San Acacia'!F7,1,0,1,1)</f>
        <v>0</v>
      </c>
      <c r="D29" s="5">
        <f ca="1">OFFSET('Running Data San Acacia'!G7,1,0,1,1)</f>
        <v>0</v>
      </c>
      <c r="E29" s="5">
        <f ca="1">OFFSET('Running Data San Acacia'!H7,1,0,1,1)</f>
        <v>0</v>
      </c>
      <c r="F29" s="3" t="s">
        <v>33</v>
      </c>
      <c r="G29" s="3" t="s">
        <v>37</v>
      </c>
      <c r="H29" s="3">
        <v>9.16</v>
      </c>
      <c r="K29" s="3" t="s">
        <v>7</v>
      </c>
      <c r="L29" s="3">
        <f>'Running Data San Acacia'!E19</f>
        <v>0</v>
      </c>
      <c r="M29" s="3">
        <f>'Running Data San Acacia'!F19</f>
        <v>0</v>
      </c>
      <c r="N29" s="5">
        <f>'Running Data San Acacia'!G19</f>
        <v>0</v>
      </c>
      <c r="O29" s="5">
        <f>'Running Data San Acacia'!H19</f>
        <v>0</v>
      </c>
      <c r="P29" s="3" t="str">
        <f>CONCATENATE('Running Data San Acacia'!I19," (",TEXT('Running Data San Acacia'!J19, "mm/dd"), ")")</f>
        <v>73.84 (09/14)</v>
      </c>
      <c r="Q29" s="3" t="str">
        <f>CONCATENATE('Running Data San Acacia'!K19," (",TEXT('Running Data San Acacia'!L19, "mm/dd"), ")")</f>
        <v>91.2 (01/00)</v>
      </c>
      <c r="R29" s="3">
        <v>14.3</v>
      </c>
      <c r="T29" s="3" t="s">
        <v>7</v>
      </c>
      <c r="U29" s="3">
        <f>'Running Data San Acacia'!E69</f>
        <v>73.849999999999994</v>
      </c>
      <c r="V29" s="3">
        <f>'Running Data San Acacia'!F69</f>
        <v>89.61</v>
      </c>
      <c r="W29" s="3">
        <f>'Running Data San Acacia'!G69</f>
        <v>15.760000000000005</v>
      </c>
      <c r="X29" s="3">
        <f>'Running Data San Acacia'!H69</f>
        <v>0.81999999999999318</v>
      </c>
      <c r="Y29" s="3" t="str">
        <f>CONCATENATE('Running Data San Acacia'!I69," (",TEXT('Running Data San Acacia'!J69, "mm/dd"), ")")</f>
        <v>73.84 (09/14)</v>
      </c>
      <c r="Z29" s="3" t="str">
        <f>CONCATENATE('Running Data San Acacia'!K69," (",TEXT('Running Data San Acacia'!L69, "mm/dd"), ")")</f>
        <v>89.61 (09/12)</v>
      </c>
      <c r="AA29" s="3">
        <v>21.07</v>
      </c>
    </row>
    <row r="30" spans="1:44">
      <c r="A30" s="3" t="s">
        <v>10</v>
      </c>
      <c r="B30" s="3" t="s">
        <v>9</v>
      </c>
      <c r="C30" s="3" t="s">
        <v>9</v>
      </c>
      <c r="D30" s="3">
        <f ca="1">SUM(D28:D29)</f>
        <v>0</v>
      </c>
      <c r="E30" s="3">
        <f ca="1">SUM(E28:E29)</f>
        <v>0</v>
      </c>
      <c r="F30" s="3" t="s">
        <v>9</v>
      </c>
      <c r="G30" s="3" t="s">
        <v>9</v>
      </c>
      <c r="H30" s="3">
        <f>SUM(H28:H29)</f>
        <v>9.16</v>
      </c>
      <c r="K30" s="3" t="s">
        <v>10</v>
      </c>
      <c r="L30" s="3" t="s">
        <v>9</v>
      </c>
      <c r="M30" s="3" t="s">
        <v>9</v>
      </c>
      <c r="N30" s="3">
        <f t="shared" ref="N30:O30" si="12">SUM(N28:N29)</f>
        <v>0</v>
      </c>
      <c r="O30" s="3">
        <f t="shared" si="12"/>
        <v>0</v>
      </c>
      <c r="P30" s="3" t="s">
        <v>9</v>
      </c>
      <c r="Q30" s="3" t="s">
        <v>9</v>
      </c>
      <c r="R30" s="3">
        <f t="shared" ref="R30" si="13">SUM(R28:R29)</f>
        <v>14.3</v>
      </c>
      <c r="T30" s="3" t="s">
        <v>10</v>
      </c>
      <c r="U30" s="3" t="s">
        <v>9</v>
      </c>
      <c r="V30" s="3" t="s">
        <v>9</v>
      </c>
      <c r="W30" s="3" t="e">
        <f>SUM(W28:W29)</f>
        <v>#REF!</v>
      </c>
      <c r="X30" s="3" t="e">
        <f>SUM(X28:X29)</f>
        <v>#REF!</v>
      </c>
      <c r="Y30" s="3" t="s">
        <v>9</v>
      </c>
      <c r="Z30" s="3" t="s">
        <v>9</v>
      </c>
      <c r="AA30" s="3">
        <f>SUM(AA28:AA29)</f>
        <v>23.39</v>
      </c>
    </row>
    <row r="31" spans="1:44">
      <c r="A31" s="67">
        <f>A26+1</f>
        <v>43704</v>
      </c>
      <c r="B31" s="67"/>
      <c r="C31" s="67"/>
      <c r="D31" s="67"/>
      <c r="E31" s="67"/>
      <c r="F31" s="67"/>
      <c r="G31" s="67"/>
      <c r="H31" s="67"/>
      <c r="K31" s="67">
        <f>K26+1</f>
        <v>43715</v>
      </c>
      <c r="L31" s="67"/>
      <c r="M31" s="67"/>
      <c r="N31" s="67"/>
      <c r="O31" s="67"/>
      <c r="P31" s="67"/>
      <c r="Q31" s="67"/>
      <c r="R31" s="67"/>
      <c r="T31" s="67">
        <f>T26+1</f>
        <v>43745</v>
      </c>
      <c r="U31" s="67"/>
      <c r="V31" s="67"/>
      <c r="W31" s="67"/>
      <c r="X31" s="67"/>
      <c r="Y31" s="67"/>
      <c r="Z31" s="67"/>
      <c r="AA31" s="67"/>
    </row>
    <row r="32" spans="1:44" ht="60">
      <c r="A32" s="3" t="s">
        <v>1</v>
      </c>
      <c r="B32" s="3" t="s">
        <v>11</v>
      </c>
      <c r="C32" s="3" t="s">
        <v>12</v>
      </c>
      <c r="D32" s="3" t="s">
        <v>13</v>
      </c>
      <c r="E32" s="3" t="s">
        <v>14</v>
      </c>
      <c r="F32" s="3" t="s">
        <v>162</v>
      </c>
      <c r="G32" s="3" t="s">
        <v>157</v>
      </c>
      <c r="H32" s="3" t="s">
        <v>158</v>
      </c>
      <c r="K32" s="3" t="s">
        <v>1</v>
      </c>
      <c r="L32" s="3" t="s">
        <v>11</v>
      </c>
      <c r="M32" s="3" t="s">
        <v>12</v>
      </c>
      <c r="N32" s="3" t="s">
        <v>13</v>
      </c>
      <c r="O32" s="3" t="s">
        <v>14</v>
      </c>
      <c r="P32" s="3" t="s">
        <v>162</v>
      </c>
      <c r="Q32" s="3" t="s">
        <v>157</v>
      </c>
      <c r="R32" s="3" t="s">
        <v>158</v>
      </c>
      <c r="T32" s="3" t="s">
        <v>1</v>
      </c>
      <c r="U32" s="3" t="s">
        <v>11</v>
      </c>
      <c r="V32" s="3" t="s">
        <v>12</v>
      </c>
      <c r="W32" s="3" t="s">
        <v>13</v>
      </c>
      <c r="X32" s="3" t="s">
        <v>14</v>
      </c>
      <c r="Y32" s="3" t="s">
        <v>162</v>
      </c>
      <c r="Z32" s="3" t="s">
        <v>157</v>
      </c>
      <c r="AA32" s="3" t="s">
        <v>158</v>
      </c>
    </row>
    <row r="33" spans="1:27">
      <c r="A33" s="3" t="s">
        <v>8</v>
      </c>
      <c r="B33" s="3">
        <f ca="1">OFFSET('Running Data Isleta'!E12,1,0,1,1)</f>
        <v>0</v>
      </c>
      <c r="C33" s="3">
        <f ca="1">OFFSET('Running Data Isleta'!F12,1,0,1,1)</f>
        <v>0</v>
      </c>
      <c r="D33" s="5">
        <f ca="1">OFFSET('Running Data Isleta'!G12,1,0,1,1)</f>
        <v>0</v>
      </c>
      <c r="E33" s="5">
        <f ca="1">OFFSET('Running Data Isleta'!H12,1,0,1,1)</f>
        <v>0</v>
      </c>
      <c r="F33" s="3" t="s">
        <v>9</v>
      </c>
      <c r="G33" s="3" t="s">
        <v>9</v>
      </c>
      <c r="H33" s="3" t="s">
        <v>9</v>
      </c>
      <c r="K33" s="3" t="s">
        <v>8</v>
      </c>
      <c r="L33" s="3">
        <f>'Running Data Isleta'!E20</f>
        <v>0</v>
      </c>
      <c r="M33" s="3">
        <f>'Running Data Isleta'!F20</f>
        <v>0</v>
      </c>
      <c r="N33" s="5">
        <f>'Running Data Isleta'!G20</f>
        <v>0</v>
      </c>
      <c r="O33" s="5">
        <f>'Running Data Isleta'!H20</f>
        <v>0</v>
      </c>
      <c r="P33" s="3" t="s">
        <v>9</v>
      </c>
      <c r="Q33" s="3" t="s">
        <v>9</v>
      </c>
      <c r="R33" s="3" t="s">
        <v>9</v>
      </c>
      <c r="T33" s="3" t="s">
        <v>8</v>
      </c>
      <c r="U33" s="3" t="e">
        <f>'Running Data Isleta'!#REF!</f>
        <v>#REF!</v>
      </c>
      <c r="V33" s="3" t="e">
        <f>'Running Data Isleta'!#REF!</f>
        <v>#REF!</v>
      </c>
      <c r="W33" s="3" t="e">
        <f>'Running Data Isleta'!#REF!</f>
        <v>#REF!</v>
      </c>
      <c r="X33" s="3" t="e">
        <f>'Running Data Isleta'!#REF!</f>
        <v>#REF!</v>
      </c>
      <c r="Y33" s="3" t="e">
        <f>CONCATENATE('Running Data Isleta'!#REF!," (",TEXT('Running Data Isleta'!#REF!, "mm/dd"), ")")</f>
        <v>#REF!</v>
      </c>
      <c r="Z33" s="3" t="e">
        <f>CONCATENATE('Running Data Isleta'!#REF!," (",TEXT('Running Data Isleta'!#REF!, "mm/dd"), ")")</f>
        <v>#REF!</v>
      </c>
      <c r="AA33" s="3">
        <v>2.3199999999999998</v>
      </c>
    </row>
    <row r="34" spans="1:27" ht="30">
      <c r="A34" s="3" t="s">
        <v>7</v>
      </c>
      <c r="B34" s="3">
        <f ca="1">OFFSET('Running Data San Acacia'!E8,1,0,1,1)</f>
        <v>0</v>
      </c>
      <c r="C34" s="3">
        <f ca="1">OFFSET('Running Data San Acacia'!F8,1,0,1,1)</f>
        <v>0</v>
      </c>
      <c r="D34" s="5">
        <f ca="1">OFFSET('Running Data San Acacia'!G8,1,0,1,1)</f>
        <v>0</v>
      </c>
      <c r="E34" s="5">
        <f ca="1">OFFSET('Running Data San Acacia'!H8,1,0,1,1)</f>
        <v>0</v>
      </c>
      <c r="F34" s="3" t="s">
        <v>33</v>
      </c>
      <c r="G34" s="3" t="s">
        <v>38</v>
      </c>
      <c r="H34" s="3">
        <v>9.91</v>
      </c>
      <c r="K34" s="3" t="s">
        <v>7</v>
      </c>
      <c r="L34" s="3">
        <f>'Running Data San Acacia'!E20</f>
        <v>0</v>
      </c>
      <c r="M34" s="3">
        <f>'Running Data San Acacia'!F20</f>
        <v>0</v>
      </c>
      <c r="N34" s="5">
        <f>'Running Data San Acacia'!G20</f>
        <v>0</v>
      </c>
      <c r="O34" s="5">
        <f>'Running Data San Acacia'!H20</f>
        <v>0</v>
      </c>
      <c r="P34" s="3" t="str">
        <f>CONCATENATE('Running Data San Acacia'!I20," (",TEXT('Running Data San Acacia'!J20, "mm/dd"), ")")</f>
        <v>73.84 (09/14)</v>
      </c>
      <c r="Q34" s="3" t="str">
        <f>CONCATENATE('Running Data San Acacia'!K20," (",TEXT('Running Data San Acacia'!L20, "mm/dd"), ")")</f>
        <v>91.2 (01/00)</v>
      </c>
      <c r="R34" s="3">
        <v>14.94</v>
      </c>
      <c r="T34" s="3" t="s">
        <v>7</v>
      </c>
      <c r="U34" s="3">
        <f>'Running Data San Acacia'!E70</f>
        <v>73.849999999999994</v>
      </c>
      <c r="V34" s="3">
        <f>'Running Data San Acacia'!F70</f>
        <v>89.63</v>
      </c>
      <c r="W34" s="3">
        <f>'Running Data San Acacia'!G70</f>
        <v>15.780000000000001</v>
      </c>
      <c r="X34" s="3">
        <f>'Running Data San Acacia'!H70</f>
        <v>1.9999999999996021E-2</v>
      </c>
      <c r="Y34" s="3" t="str">
        <f>CONCATENATE('Running Data San Acacia'!I70," (",TEXT('Running Data San Acacia'!J70, "mm/dd"), ")")</f>
        <v>73.84 (09/14)</v>
      </c>
      <c r="Z34" s="3" t="str">
        <f>CONCATENATE('Running Data San Acacia'!K70," (",TEXT('Running Data San Acacia'!L70, "mm/dd"), ")")</f>
        <v>89.63 (09/09)</v>
      </c>
      <c r="AA34" s="3">
        <v>21.07</v>
      </c>
    </row>
    <row r="35" spans="1:27">
      <c r="A35" s="3" t="s">
        <v>10</v>
      </c>
      <c r="B35" s="3" t="s">
        <v>9</v>
      </c>
      <c r="C35" s="3" t="s">
        <v>9</v>
      </c>
      <c r="D35" s="3">
        <f ca="1">SUM(D33:D34)</f>
        <v>0</v>
      </c>
      <c r="E35" s="3">
        <f ca="1">SUM(E33:E34)</f>
        <v>0</v>
      </c>
      <c r="F35" s="3" t="s">
        <v>9</v>
      </c>
      <c r="G35" s="3" t="s">
        <v>9</v>
      </c>
      <c r="H35" s="3">
        <f>SUM(H33:H34)</f>
        <v>9.91</v>
      </c>
      <c r="K35" s="3" t="s">
        <v>10</v>
      </c>
      <c r="L35" s="3" t="s">
        <v>9</v>
      </c>
      <c r="M35" s="3" t="s">
        <v>9</v>
      </c>
      <c r="N35" s="3">
        <f>SUM(N33:N34)</f>
        <v>0</v>
      </c>
      <c r="O35" s="3">
        <f>SUM(O33:O34)</f>
        <v>0</v>
      </c>
      <c r="P35" s="3" t="s">
        <v>9</v>
      </c>
      <c r="Q35" s="3" t="s">
        <v>9</v>
      </c>
      <c r="R35" s="3">
        <f>SUM(R33:R34)</f>
        <v>14.94</v>
      </c>
      <c r="T35" s="3" t="s">
        <v>10</v>
      </c>
      <c r="U35" s="3" t="s">
        <v>9</v>
      </c>
      <c r="V35" s="3" t="s">
        <v>9</v>
      </c>
      <c r="W35" s="3" t="e">
        <f>SUM(W33:W34)</f>
        <v>#REF!</v>
      </c>
      <c r="X35" s="3" t="e">
        <f>SUM(X33:X34)</f>
        <v>#REF!</v>
      </c>
      <c r="Y35" s="3" t="s">
        <v>9</v>
      </c>
      <c r="Z35" s="3" t="s">
        <v>9</v>
      </c>
      <c r="AA35" s="3">
        <f>SUM(AA33:AA34)</f>
        <v>23.39</v>
      </c>
    </row>
    <row r="36" spans="1:27">
      <c r="A36" s="67">
        <f>A31+1</f>
        <v>43705</v>
      </c>
      <c r="B36" s="67"/>
      <c r="C36" s="67"/>
      <c r="D36" s="67"/>
      <c r="E36" s="67"/>
      <c r="F36" s="67"/>
      <c r="G36" s="67"/>
      <c r="H36" s="67"/>
      <c r="K36" s="67">
        <f>K31+1</f>
        <v>43716</v>
      </c>
      <c r="L36" s="67"/>
      <c r="M36" s="67"/>
      <c r="N36" s="67"/>
      <c r="O36" s="67"/>
      <c r="P36" s="67"/>
      <c r="Q36" s="67"/>
      <c r="R36" s="67"/>
      <c r="T36" s="67">
        <f>T31+1</f>
        <v>43746</v>
      </c>
      <c r="U36" s="67"/>
      <c r="V36" s="67"/>
      <c r="W36" s="67"/>
      <c r="X36" s="67"/>
      <c r="Y36" s="67"/>
      <c r="Z36" s="67"/>
      <c r="AA36" s="67"/>
    </row>
    <row r="37" spans="1:27" ht="60">
      <c r="A37" s="3" t="s">
        <v>1</v>
      </c>
      <c r="B37" s="3" t="s">
        <v>11</v>
      </c>
      <c r="C37" s="3" t="s">
        <v>12</v>
      </c>
      <c r="D37" s="3" t="s">
        <v>13</v>
      </c>
      <c r="E37" s="3" t="s">
        <v>14</v>
      </c>
      <c r="F37" s="3" t="s">
        <v>162</v>
      </c>
      <c r="G37" s="3" t="s">
        <v>157</v>
      </c>
      <c r="H37" s="3" t="s">
        <v>158</v>
      </c>
      <c r="K37" s="3" t="s">
        <v>1</v>
      </c>
      <c r="L37" s="3" t="s">
        <v>11</v>
      </c>
      <c r="M37" s="3" t="s">
        <v>12</v>
      </c>
      <c r="N37" s="3" t="s">
        <v>13</v>
      </c>
      <c r="O37" s="3" t="s">
        <v>14</v>
      </c>
      <c r="P37" s="3" t="s">
        <v>162</v>
      </c>
      <c r="Q37" s="3" t="s">
        <v>157</v>
      </c>
      <c r="R37" s="3" t="s">
        <v>158</v>
      </c>
      <c r="T37" s="3" t="s">
        <v>1</v>
      </c>
      <c r="U37" s="3" t="s">
        <v>11</v>
      </c>
      <c r="V37" s="3" t="s">
        <v>12</v>
      </c>
      <c r="W37" s="3" t="s">
        <v>13</v>
      </c>
      <c r="X37" s="3" t="s">
        <v>14</v>
      </c>
      <c r="Y37" s="3" t="s">
        <v>162</v>
      </c>
      <c r="Z37" s="3" t="s">
        <v>157</v>
      </c>
      <c r="AA37" s="3" t="s">
        <v>158</v>
      </c>
    </row>
    <row r="38" spans="1:27">
      <c r="A38" s="3" t="s">
        <v>8</v>
      </c>
      <c r="B38" s="3">
        <f ca="1">OFFSET('Running Data Isleta'!E13,1,0,1,1)</f>
        <v>0</v>
      </c>
      <c r="C38" s="3">
        <f ca="1">OFFSET('Running Data Isleta'!F13,1,0,1,1)</f>
        <v>0</v>
      </c>
      <c r="D38" s="5">
        <f ca="1">OFFSET('Running Data Isleta'!G13,1,0,1,1)</f>
        <v>0</v>
      </c>
      <c r="E38" s="5">
        <f ca="1">OFFSET('Running Data Isleta'!H13,1,0,1,1)</f>
        <v>0</v>
      </c>
      <c r="F38" s="3" t="s">
        <v>9</v>
      </c>
      <c r="G38" s="3" t="s">
        <v>9</v>
      </c>
      <c r="H38" s="3" t="s">
        <v>9</v>
      </c>
      <c r="K38" s="3" t="s">
        <v>8</v>
      </c>
      <c r="L38" s="3">
        <f>'Running Data Isleta'!E21</f>
        <v>0</v>
      </c>
      <c r="M38" s="3">
        <f>'Running Data Isleta'!F21</f>
        <v>0</v>
      </c>
      <c r="N38" s="5">
        <f>'Running Data Isleta'!G21</f>
        <v>0</v>
      </c>
      <c r="O38" s="5">
        <f>'Running Data Isleta'!H21</f>
        <v>0</v>
      </c>
      <c r="P38" s="3" t="s">
        <v>9</v>
      </c>
      <c r="Q38" s="3" t="s">
        <v>9</v>
      </c>
      <c r="R38" s="3" t="s">
        <v>9</v>
      </c>
      <c r="T38" s="3" t="s">
        <v>8</v>
      </c>
      <c r="U38" s="3" t="e">
        <f>'Running Data Isleta'!#REF!</f>
        <v>#REF!</v>
      </c>
      <c r="V38" s="3" t="e">
        <f>'Running Data Isleta'!#REF!</f>
        <v>#REF!</v>
      </c>
      <c r="W38" s="3" t="e">
        <f>'Running Data Isleta'!#REF!</f>
        <v>#REF!</v>
      </c>
      <c r="X38" s="3" t="e">
        <f>'Running Data Isleta'!#REF!</f>
        <v>#REF!</v>
      </c>
      <c r="Y38" s="3" t="e">
        <f>CONCATENATE('Running Data Isleta'!#REF!," (",TEXT('Running Data Isleta'!#REF!, "mm/dd"), ")")</f>
        <v>#REF!</v>
      </c>
      <c r="Z38" s="3" t="e">
        <f>CONCATENATE('Running Data Isleta'!#REF!," (",TEXT('Running Data Isleta'!#REF!, "mm/dd"), ")")</f>
        <v>#REF!</v>
      </c>
      <c r="AA38" s="3">
        <v>2.3199999999999998</v>
      </c>
    </row>
    <row r="39" spans="1:27" ht="30">
      <c r="A39" s="3" t="s">
        <v>7</v>
      </c>
      <c r="B39" s="3">
        <f ca="1">OFFSET('Running Data San Acacia'!E9,1,0,1,1)</f>
        <v>0</v>
      </c>
      <c r="C39" s="3">
        <f ca="1">OFFSET('Running Data San Acacia'!F9,1,0,1,1)</f>
        <v>0</v>
      </c>
      <c r="D39" s="5">
        <f ca="1">OFFSET('Running Data San Acacia'!G9,1,0,1,1)</f>
        <v>0</v>
      </c>
      <c r="E39" s="5">
        <f ca="1">OFFSET('Running Data San Acacia'!H9,1,0,1,1)</f>
        <v>0</v>
      </c>
      <c r="F39" s="3" t="s">
        <v>33</v>
      </c>
      <c r="G39" s="3" t="s">
        <v>39</v>
      </c>
      <c r="H39" s="3">
        <v>11.84</v>
      </c>
      <c r="K39" s="3" t="s">
        <v>7</v>
      </c>
      <c r="L39" s="3">
        <f>'Running Data San Acacia'!E21</f>
        <v>0</v>
      </c>
      <c r="M39" s="3">
        <f>'Running Data San Acacia'!F21</f>
        <v>0</v>
      </c>
      <c r="N39" s="5">
        <f>'Running Data San Acacia'!G21</f>
        <v>0</v>
      </c>
      <c r="O39" s="5">
        <f>'Running Data San Acacia'!H21</f>
        <v>0</v>
      </c>
      <c r="P39" s="3" t="str">
        <f>CONCATENATE('Running Data San Acacia'!I21," (",TEXT('Running Data San Acacia'!J21, "mm/dd"), ")")</f>
        <v>73.84 (09/14)</v>
      </c>
      <c r="Q39" s="3" t="str">
        <f>CONCATENATE('Running Data San Acacia'!K21," (",TEXT('Running Data San Acacia'!L21, "mm/dd"), ")")</f>
        <v>91.2 (01/00)</v>
      </c>
      <c r="R39" s="3">
        <v>15.5</v>
      </c>
      <c r="T39" s="3" t="s">
        <v>7</v>
      </c>
      <c r="U39" s="3">
        <f>'Running Data San Acacia'!E71</f>
        <v>73.849999999999994</v>
      </c>
      <c r="V39" s="3">
        <f>'Running Data San Acacia'!F71</f>
        <v>89.75</v>
      </c>
      <c r="W39" s="3">
        <f>'Running Data San Acacia'!G71</f>
        <v>15.900000000000006</v>
      </c>
      <c r="X39" s="3">
        <f>'Running Data San Acacia'!H71</f>
        <v>0.12000000000000455</v>
      </c>
      <c r="Y39" s="3" t="str">
        <f>CONCATENATE('Running Data San Acacia'!I71," (",TEXT('Running Data San Acacia'!J71, "mm/dd"), ")")</f>
        <v>73.84 (09/14)</v>
      </c>
      <c r="Z39" s="3" t="str">
        <f>CONCATENATE('Running Data San Acacia'!K71," (",TEXT('Running Data San Acacia'!L71, "mm/dd"), ")")</f>
        <v>89.75 (09/10)</v>
      </c>
      <c r="AA39" s="3">
        <f>AA34</f>
        <v>21.07</v>
      </c>
    </row>
    <row r="40" spans="1:27">
      <c r="A40" s="3" t="s">
        <v>10</v>
      </c>
      <c r="B40" s="3" t="s">
        <v>9</v>
      </c>
      <c r="C40" s="3" t="s">
        <v>9</v>
      </c>
      <c r="D40" s="3">
        <f ca="1">SUM(D38:D39)</f>
        <v>0</v>
      </c>
      <c r="E40" s="3">
        <f ca="1">SUM(E38:E39)</f>
        <v>0</v>
      </c>
      <c r="F40" s="3" t="s">
        <v>9</v>
      </c>
      <c r="G40" s="3" t="s">
        <v>9</v>
      </c>
      <c r="H40" s="3">
        <f>SUM(H38:H39)</f>
        <v>11.84</v>
      </c>
      <c r="K40" s="3" t="s">
        <v>10</v>
      </c>
      <c r="L40" s="3" t="s">
        <v>9</v>
      </c>
      <c r="M40" s="3" t="s">
        <v>9</v>
      </c>
      <c r="N40" s="3">
        <f>SUM(N38:N39)</f>
        <v>0</v>
      </c>
      <c r="O40" s="3">
        <f>SUM(O38:O39)</f>
        <v>0</v>
      </c>
      <c r="P40" s="3" t="s">
        <v>9</v>
      </c>
      <c r="Q40" s="3" t="s">
        <v>9</v>
      </c>
      <c r="R40" s="3">
        <f>SUM(R38:R39)</f>
        <v>15.5</v>
      </c>
      <c r="T40" s="3" t="s">
        <v>10</v>
      </c>
      <c r="U40" s="3" t="s">
        <v>9</v>
      </c>
      <c r="V40" s="3" t="s">
        <v>9</v>
      </c>
      <c r="W40" s="3" t="e">
        <f>SUM(W38:W39)</f>
        <v>#REF!</v>
      </c>
      <c r="X40" s="3" t="e">
        <f>SUM(X38:X39)</f>
        <v>#REF!</v>
      </c>
      <c r="Y40" s="3" t="s">
        <v>9</v>
      </c>
      <c r="Z40" s="3" t="s">
        <v>9</v>
      </c>
      <c r="AA40" s="3">
        <f>SUM(AA38:AA39)</f>
        <v>23.39</v>
      </c>
    </row>
    <row r="41" spans="1:27">
      <c r="A41" s="67">
        <f>A36+1</f>
        <v>43706</v>
      </c>
      <c r="B41" s="67"/>
      <c r="C41" s="67"/>
      <c r="D41" s="67"/>
      <c r="E41" s="67"/>
      <c r="F41" s="67"/>
      <c r="G41" s="67"/>
      <c r="H41" s="67"/>
      <c r="K41" s="67">
        <f>K36+1</f>
        <v>43717</v>
      </c>
      <c r="L41" s="67"/>
      <c r="M41" s="67"/>
      <c r="N41" s="67"/>
      <c r="O41" s="67"/>
      <c r="P41" s="67"/>
      <c r="Q41" s="67"/>
      <c r="R41" s="67"/>
      <c r="T41" s="67">
        <f>T36+1</f>
        <v>43747</v>
      </c>
      <c r="U41" s="67"/>
      <c r="V41" s="67"/>
      <c r="W41" s="67"/>
      <c r="X41" s="67"/>
      <c r="Y41" s="67"/>
      <c r="Z41" s="67"/>
      <c r="AA41" s="67"/>
    </row>
    <row r="42" spans="1:27" ht="60">
      <c r="A42" s="3" t="s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3" t="s">
        <v>162</v>
      </c>
      <c r="G42" s="3" t="s">
        <v>157</v>
      </c>
      <c r="H42" s="3" t="s">
        <v>158</v>
      </c>
      <c r="K42" s="3" t="s">
        <v>1</v>
      </c>
      <c r="L42" s="3" t="s">
        <v>11</v>
      </c>
      <c r="M42" s="3" t="s">
        <v>12</v>
      </c>
      <c r="N42" s="3" t="s">
        <v>13</v>
      </c>
      <c r="O42" s="3" t="s">
        <v>14</v>
      </c>
      <c r="P42" s="3" t="s">
        <v>162</v>
      </c>
      <c r="Q42" s="3" t="s">
        <v>157</v>
      </c>
      <c r="R42" s="3" t="s">
        <v>158</v>
      </c>
      <c r="T42" s="3" t="s">
        <v>1</v>
      </c>
      <c r="U42" s="3" t="s">
        <v>11</v>
      </c>
      <c r="V42" s="3" t="s">
        <v>12</v>
      </c>
      <c r="W42" s="3" t="s">
        <v>13</v>
      </c>
      <c r="X42" s="3" t="s">
        <v>14</v>
      </c>
      <c r="Y42" s="3" t="s">
        <v>162</v>
      </c>
      <c r="Z42" s="3" t="s">
        <v>157</v>
      </c>
      <c r="AA42" s="3" t="s">
        <v>158</v>
      </c>
    </row>
    <row r="43" spans="1:27">
      <c r="A43" s="3" t="s">
        <v>8</v>
      </c>
      <c r="B43" s="3">
        <f ca="1">OFFSET('Running Data Isleta'!E14,1,0,1,1)</f>
        <v>0</v>
      </c>
      <c r="C43" s="3">
        <f ca="1">OFFSET('Running Data Isleta'!F14,1,0,1,1)</f>
        <v>0</v>
      </c>
      <c r="D43" s="5">
        <f ca="1">OFFSET('Running Data Isleta'!G14,1,0,1,1)</f>
        <v>0</v>
      </c>
      <c r="E43" s="5">
        <f ca="1">OFFSET('Running Data Isleta'!H14,1,0,1,1)</f>
        <v>0</v>
      </c>
      <c r="F43" s="3" t="s">
        <v>9</v>
      </c>
      <c r="G43" s="3" t="s">
        <v>9</v>
      </c>
      <c r="H43" s="3" t="s">
        <v>9</v>
      </c>
      <c r="K43" s="3" t="s">
        <v>8</v>
      </c>
      <c r="L43" s="3">
        <f>'Running Data Isleta'!E22</f>
        <v>0</v>
      </c>
      <c r="M43" s="3">
        <f>'Running Data Isleta'!F22</f>
        <v>0</v>
      </c>
      <c r="N43" s="5">
        <f>'Running Data Isleta'!G22</f>
        <v>0</v>
      </c>
      <c r="O43" s="5">
        <f>'Running Data Isleta'!H22</f>
        <v>0</v>
      </c>
      <c r="P43" s="3" t="s">
        <v>9</v>
      </c>
      <c r="Q43" s="3" t="s">
        <v>9</v>
      </c>
      <c r="R43" s="3" t="s">
        <v>9</v>
      </c>
      <c r="T43" s="3" t="s">
        <v>8</v>
      </c>
      <c r="U43" s="3" t="e">
        <f>'Running Data Isleta'!#REF!</f>
        <v>#REF!</v>
      </c>
      <c r="V43" s="3" t="e">
        <f>'Running Data Isleta'!#REF!</f>
        <v>#REF!</v>
      </c>
      <c r="W43" s="3" t="e">
        <f>'Running Data Isleta'!#REF!</f>
        <v>#REF!</v>
      </c>
      <c r="X43" s="3" t="e">
        <f>'Running Data Isleta'!#REF!</f>
        <v>#REF!</v>
      </c>
      <c r="Y43" s="3" t="e">
        <f>CONCATENATE('Running Data Isleta'!#REF!," (",TEXT('Running Data Isleta'!#REF!, "mm/dd"), ")")</f>
        <v>#REF!</v>
      </c>
      <c r="Z43" s="3" t="e">
        <f>CONCATENATE('Running Data Isleta'!#REF!," (",TEXT('Running Data Isleta'!#REF!, "mm/dd"), ")")</f>
        <v>#REF!</v>
      </c>
      <c r="AA43" s="3">
        <v>2.3199999999999998</v>
      </c>
    </row>
    <row r="44" spans="1:27" ht="30">
      <c r="A44" s="3" t="s">
        <v>7</v>
      </c>
      <c r="B44" s="3">
        <f ca="1">OFFSET('Running Data San Acacia'!E10,1,0,1,1)</f>
        <v>0</v>
      </c>
      <c r="C44" s="3">
        <f ca="1">OFFSET('Running Data San Acacia'!F10,1,0,1,1)</f>
        <v>0</v>
      </c>
      <c r="D44" s="5">
        <f ca="1">OFFSET('Running Data San Acacia'!G10,1,0,1,1)</f>
        <v>0</v>
      </c>
      <c r="E44" s="5">
        <f ca="1">OFFSET('Running Data San Acacia'!H10,1,0,1,1)</f>
        <v>0</v>
      </c>
      <c r="F44" s="3" t="s">
        <v>33</v>
      </c>
      <c r="G44" s="3" t="s">
        <v>40</v>
      </c>
      <c r="H44" s="3">
        <v>12.97</v>
      </c>
      <c r="K44" s="3" t="s">
        <v>7</v>
      </c>
      <c r="L44" s="3">
        <f>'Running Data San Acacia'!E22</f>
        <v>0</v>
      </c>
      <c r="M44" s="3">
        <f>'Running Data San Acacia'!F22</f>
        <v>0</v>
      </c>
      <c r="N44" s="5">
        <f>'Running Data San Acacia'!G22</f>
        <v>0</v>
      </c>
      <c r="O44" s="5">
        <f>'Running Data San Acacia'!H22</f>
        <v>0</v>
      </c>
      <c r="P44" s="3" t="str">
        <f>CONCATENATE('Running Data San Acacia'!I22," (",TEXT('Running Data San Acacia'!J22, "mm/dd"), ")")</f>
        <v>73.84 (09/14)</v>
      </c>
      <c r="Q44" s="3" t="str">
        <f>CONCATENATE('Running Data San Acacia'!K22," (",TEXT('Running Data San Acacia'!L22, "mm/dd"), ")")</f>
        <v>91.2 (01/00)</v>
      </c>
      <c r="R44" s="3">
        <v>16</v>
      </c>
      <c r="T44" s="3" t="s">
        <v>7</v>
      </c>
      <c r="U44" s="3">
        <f>'Running Data San Acacia'!E72</f>
        <v>74.349999999999994</v>
      </c>
      <c r="V44" s="3">
        <f>'Running Data San Acacia'!F72</f>
        <v>89.85</v>
      </c>
      <c r="W44" s="3">
        <f>'Running Data San Acacia'!G72</f>
        <v>15.5</v>
      </c>
      <c r="X44" s="3">
        <f>'Running Data San Acacia'!H72</f>
        <v>-0.40000000000000568</v>
      </c>
      <c r="Y44" s="3" t="str">
        <f>CONCATENATE('Running Data San Acacia'!I72," (",TEXT('Running Data San Acacia'!J72, "mm/dd"), ")")</f>
        <v>73.84 (09/14)</v>
      </c>
      <c r="Z44" s="3" t="str">
        <f>CONCATENATE('Running Data San Acacia'!K72," (",TEXT('Running Data San Acacia'!L72, "mm/dd"), ")")</f>
        <v>89.85 (09/08)</v>
      </c>
      <c r="AA44" s="3">
        <f>AA39</f>
        <v>21.07</v>
      </c>
    </row>
    <row r="45" spans="1:27">
      <c r="A45" s="3" t="s">
        <v>10</v>
      </c>
      <c r="B45" s="3" t="s">
        <v>9</v>
      </c>
      <c r="C45" s="3" t="s">
        <v>9</v>
      </c>
      <c r="D45" s="3">
        <f ca="1">SUM(D43:D44)</f>
        <v>0</v>
      </c>
      <c r="E45" s="3">
        <f ca="1">SUM(E43:E44)</f>
        <v>0</v>
      </c>
      <c r="F45" s="3" t="s">
        <v>9</v>
      </c>
      <c r="G45" s="3" t="s">
        <v>9</v>
      </c>
      <c r="H45" s="3">
        <f>SUM(H43:H44)</f>
        <v>12.97</v>
      </c>
      <c r="K45" s="3" t="s">
        <v>10</v>
      </c>
      <c r="L45" s="3" t="s">
        <v>9</v>
      </c>
      <c r="M45" s="3" t="s">
        <v>9</v>
      </c>
      <c r="N45" s="3">
        <f>SUM(N43:N44)</f>
        <v>0</v>
      </c>
      <c r="O45" s="3">
        <f>SUM(O43:O44)</f>
        <v>0</v>
      </c>
      <c r="P45" s="3" t="s">
        <v>9</v>
      </c>
      <c r="Q45" s="3" t="s">
        <v>9</v>
      </c>
      <c r="R45" s="3">
        <f>SUM(R43:R44)</f>
        <v>16</v>
      </c>
      <c r="T45" s="3" t="s">
        <v>10</v>
      </c>
      <c r="U45" s="3" t="s">
        <v>9</v>
      </c>
      <c r="V45" s="3" t="s">
        <v>9</v>
      </c>
      <c r="W45" s="3" t="e">
        <f>SUM(W43:W44)</f>
        <v>#REF!</v>
      </c>
      <c r="X45" s="3" t="e">
        <f>SUM(X43:X44)</f>
        <v>#REF!</v>
      </c>
      <c r="Y45" s="3" t="s">
        <v>9</v>
      </c>
      <c r="Z45" s="3" t="s">
        <v>9</v>
      </c>
      <c r="AA45" s="3">
        <f>SUM(AA43:AA44)</f>
        <v>23.39</v>
      </c>
    </row>
    <row r="46" spans="1:27">
      <c r="A46" s="67">
        <f>A41+1</f>
        <v>43707</v>
      </c>
      <c r="B46" s="67"/>
      <c r="C46" s="67"/>
      <c r="D46" s="67"/>
      <c r="E46" s="67"/>
      <c r="F46" s="67"/>
      <c r="G46" s="67"/>
      <c r="H46" s="67"/>
      <c r="K46" s="67">
        <f>K41+1</f>
        <v>43718</v>
      </c>
      <c r="L46" s="67"/>
      <c r="M46" s="67"/>
      <c r="N46" s="67"/>
      <c r="O46" s="67"/>
      <c r="P46" s="67"/>
      <c r="Q46" s="67"/>
      <c r="R46" s="67"/>
      <c r="T46" s="67">
        <f>T41+1</f>
        <v>43748</v>
      </c>
      <c r="U46" s="67"/>
      <c r="V46" s="67"/>
      <c r="W46" s="67"/>
      <c r="X46" s="67"/>
      <c r="Y46" s="67"/>
      <c r="Z46" s="67"/>
      <c r="AA46" s="67"/>
    </row>
    <row r="47" spans="1:27" ht="60">
      <c r="A47" s="3" t="s">
        <v>1</v>
      </c>
      <c r="B47" s="3" t="s">
        <v>11</v>
      </c>
      <c r="C47" s="3" t="s">
        <v>12</v>
      </c>
      <c r="D47" s="3" t="s">
        <v>13</v>
      </c>
      <c r="E47" s="3" t="s">
        <v>14</v>
      </c>
      <c r="F47" s="3" t="s">
        <v>162</v>
      </c>
      <c r="G47" s="3" t="s">
        <v>157</v>
      </c>
      <c r="H47" s="3" t="s">
        <v>158</v>
      </c>
      <c r="K47" s="3" t="s">
        <v>1</v>
      </c>
      <c r="L47" s="3" t="s">
        <v>11</v>
      </c>
      <c r="M47" s="3" t="s">
        <v>12</v>
      </c>
      <c r="N47" s="3" t="s">
        <v>13</v>
      </c>
      <c r="O47" s="3" t="s">
        <v>14</v>
      </c>
      <c r="P47" s="3" t="s">
        <v>162</v>
      </c>
      <c r="Q47" s="3" t="s">
        <v>157</v>
      </c>
      <c r="R47" s="3" t="s">
        <v>158</v>
      </c>
      <c r="T47" s="3" t="s">
        <v>1</v>
      </c>
      <c r="U47" s="3" t="s">
        <v>11</v>
      </c>
      <c r="V47" s="3" t="s">
        <v>12</v>
      </c>
      <c r="W47" s="3" t="s">
        <v>13</v>
      </c>
      <c r="X47" s="3" t="s">
        <v>14</v>
      </c>
      <c r="Y47" s="3" t="s">
        <v>162</v>
      </c>
      <c r="Z47" s="3" t="s">
        <v>157</v>
      </c>
      <c r="AA47" s="3" t="s">
        <v>158</v>
      </c>
    </row>
    <row r="48" spans="1:27">
      <c r="A48" s="3" t="s">
        <v>8</v>
      </c>
      <c r="B48" s="3">
        <f ca="1">OFFSET('Running Data Isleta'!E15,1,0,1,1)</f>
        <v>0</v>
      </c>
      <c r="C48" s="3">
        <f ca="1">OFFSET('Running Data Isleta'!F15,1,0,1,1)</f>
        <v>0</v>
      </c>
      <c r="D48" s="5">
        <f ca="1">OFFSET('Running Data Isleta'!G15,1,0,1,1)</f>
        <v>0</v>
      </c>
      <c r="E48" s="5">
        <f ca="1">OFFSET('Running Data Isleta'!H15,1,0,1,1)</f>
        <v>0</v>
      </c>
      <c r="F48" s="3" t="s">
        <v>9</v>
      </c>
      <c r="G48" s="3" t="s">
        <v>9</v>
      </c>
      <c r="H48" s="3" t="s">
        <v>9</v>
      </c>
      <c r="K48" s="3" t="s">
        <v>8</v>
      </c>
      <c r="L48" s="3">
        <f>'Running Data Isleta'!E23</f>
        <v>0</v>
      </c>
      <c r="M48" s="3">
        <f>'Running Data Isleta'!F23</f>
        <v>0</v>
      </c>
      <c r="N48" s="5">
        <f>'Running Data Isleta'!G23</f>
        <v>0</v>
      </c>
      <c r="O48" s="5">
        <f>'Running Data Isleta'!H23</f>
        <v>0</v>
      </c>
      <c r="P48" s="3" t="s">
        <v>9</v>
      </c>
      <c r="Q48" s="3" t="s">
        <v>9</v>
      </c>
      <c r="R48" s="3" t="s">
        <v>9</v>
      </c>
      <c r="T48" s="3" t="s">
        <v>8</v>
      </c>
      <c r="U48" s="3" t="e">
        <f>'Running Data Isleta'!#REF!</f>
        <v>#REF!</v>
      </c>
      <c r="V48" s="3" t="e">
        <f>'Running Data Isleta'!#REF!</f>
        <v>#REF!</v>
      </c>
      <c r="W48" s="3" t="e">
        <f>'Running Data Isleta'!#REF!</f>
        <v>#REF!</v>
      </c>
      <c r="X48" s="3" t="e">
        <f>'Running Data Isleta'!#REF!</f>
        <v>#REF!</v>
      </c>
      <c r="Y48" s="3" t="e">
        <f>CONCATENATE('Running Data Isleta'!#REF!," (",TEXT('Running Data Isleta'!#REF!, "mm/dd"), ")")</f>
        <v>#REF!</v>
      </c>
      <c r="Z48" s="3" t="e">
        <f>CONCATENATE('Running Data Isleta'!#REF!," (",TEXT('Running Data Isleta'!#REF!, "mm/dd"), ")")</f>
        <v>#REF!</v>
      </c>
      <c r="AA48" s="3">
        <v>2.3199999999999998</v>
      </c>
    </row>
    <row r="49" spans="1:27" ht="30">
      <c r="A49" s="3" t="s">
        <v>7</v>
      </c>
      <c r="B49" s="3">
        <f ca="1">OFFSET('Running Data San Acacia'!E11,1,0,1,1)</f>
        <v>0</v>
      </c>
      <c r="C49" s="3">
        <f ca="1">OFFSET('Running Data San Acacia'!F11,1,0,1,1)</f>
        <v>0</v>
      </c>
      <c r="D49" s="5">
        <f ca="1">OFFSET('Running Data San Acacia'!G11,1,0,1,1)</f>
        <v>0</v>
      </c>
      <c r="E49" s="5">
        <f ca="1">OFFSET('Running Data San Acacia'!H11,1,0,1,1)</f>
        <v>0</v>
      </c>
      <c r="F49" s="3" t="s">
        <v>33</v>
      </c>
      <c r="G49" s="3" t="s">
        <v>41</v>
      </c>
      <c r="H49" s="3">
        <v>14.08</v>
      </c>
      <c r="K49" s="3" t="s">
        <v>7</v>
      </c>
      <c r="L49" s="3">
        <f>'Running Data San Acacia'!E23</f>
        <v>0</v>
      </c>
      <c r="M49" s="3">
        <f>'Running Data San Acacia'!F23</f>
        <v>0</v>
      </c>
      <c r="N49" s="5">
        <f>'Running Data San Acacia'!G23</f>
        <v>0</v>
      </c>
      <c r="O49" s="5">
        <f>'Running Data San Acacia'!H23</f>
        <v>0</v>
      </c>
      <c r="P49" s="3" t="str">
        <f>CONCATENATE('Running Data San Acacia'!I23," (",TEXT('Running Data San Acacia'!J23, "mm/dd"), ")")</f>
        <v>73.84 (09/14)</v>
      </c>
      <c r="Q49" s="3" t="str">
        <f>CONCATENATE('Running Data San Acacia'!K23," (",TEXT('Running Data San Acacia'!L23, "mm/dd"), ")")</f>
        <v>91.2 (01/00)</v>
      </c>
      <c r="R49" s="3">
        <f>R44</f>
        <v>16</v>
      </c>
      <c r="T49" s="3" t="s">
        <v>7</v>
      </c>
      <c r="U49" s="3">
        <f>'Running Data San Acacia'!E73</f>
        <v>73.849999999999994</v>
      </c>
      <c r="V49" s="3">
        <f>'Running Data San Acacia'!F73</f>
        <v>89.87</v>
      </c>
      <c r="W49" s="3">
        <f>'Running Data San Acacia'!G73</f>
        <v>16.02000000000001</v>
      </c>
      <c r="X49" s="3">
        <f>'Running Data San Acacia'!H73</f>
        <v>0.52000000000001023</v>
      </c>
      <c r="Y49" s="3" t="str">
        <f>CONCATENATE('Running Data San Acacia'!I73," (",TEXT('Running Data San Acacia'!J73, "mm/dd"), ")")</f>
        <v>73.84 (09/14)</v>
      </c>
      <c r="Z49" s="3" t="str">
        <f>CONCATENATE('Running Data San Acacia'!K73," (",TEXT('Running Data San Acacia'!L73, "mm/dd"), ")")</f>
        <v>89.87 (09/11)</v>
      </c>
      <c r="AA49" s="3">
        <f>AA44</f>
        <v>21.07</v>
      </c>
    </row>
    <row r="50" spans="1:27">
      <c r="A50" s="3" t="s">
        <v>10</v>
      </c>
      <c r="B50" s="3" t="s">
        <v>9</v>
      </c>
      <c r="C50" s="3" t="s">
        <v>9</v>
      </c>
      <c r="D50" s="3">
        <f ca="1">SUM(D48:D49)</f>
        <v>0</v>
      </c>
      <c r="E50" s="3">
        <f ca="1">SUM(E48:E49)</f>
        <v>0</v>
      </c>
      <c r="F50" s="3" t="s">
        <v>9</v>
      </c>
      <c r="G50" s="3" t="s">
        <v>9</v>
      </c>
      <c r="H50" s="3">
        <f>SUM(H48:H49)</f>
        <v>14.08</v>
      </c>
      <c r="K50" s="3" t="s">
        <v>10</v>
      </c>
      <c r="L50" s="3" t="s">
        <v>9</v>
      </c>
      <c r="M50" s="3" t="s">
        <v>9</v>
      </c>
      <c r="N50" s="3">
        <f>SUM(N48:N49)</f>
        <v>0</v>
      </c>
      <c r="O50" s="3">
        <f>SUM(O48:O49)</f>
        <v>0</v>
      </c>
      <c r="P50" s="3" t="s">
        <v>9</v>
      </c>
      <c r="Q50" s="3" t="s">
        <v>9</v>
      </c>
      <c r="R50" s="3" t="s">
        <v>9</v>
      </c>
      <c r="T50" s="3" t="s">
        <v>10</v>
      </c>
      <c r="U50" s="3" t="s">
        <v>9</v>
      </c>
      <c r="V50" s="3" t="s">
        <v>9</v>
      </c>
      <c r="W50" s="3" t="e">
        <f>SUM(W48:W49)</f>
        <v>#REF!</v>
      </c>
      <c r="X50" s="3" t="e">
        <f>SUM(X48:X49)</f>
        <v>#REF!</v>
      </c>
      <c r="Y50" s="3" t="s">
        <v>9</v>
      </c>
      <c r="Z50" s="3" t="s">
        <v>9</v>
      </c>
      <c r="AA50" s="3">
        <f>SUM(AA48:AA49)</f>
        <v>23.39</v>
      </c>
    </row>
    <row r="51" spans="1:27">
      <c r="A51" s="67">
        <f>A46+1</f>
        <v>43708</v>
      </c>
      <c r="B51" s="67"/>
      <c r="C51" s="67"/>
      <c r="D51" s="67"/>
      <c r="E51" s="67"/>
      <c r="F51" s="67"/>
      <c r="G51" s="67"/>
      <c r="H51" s="67"/>
      <c r="K51" s="67">
        <f>K46+1</f>
        <v>43719</v>
      </c>
      <c r="L51" s="67"/>
      <c r="M51" s="67"/>
      <c r="N51" s="67"/>
      <c r="O51" s="67"/>
      <c r="P51" s="67"/>
      <c r="Q51" s="67"/>
      <c r="R51" s="67"/>
      <c r="T51" s="67">
        <f>T46+1</f>
        <v>43749</v>
      </c>
      <c r="U51" s="67"/>
      <c r="V51" s="67"/>
      <c r="W51" s="67"/>
      <c r="X51" s="67"/>
      <c r="Y51" s="67"/>
      <c r="Z51" s="67"/>
      <c r="AA51" s="67"/>
    </row>
    <row r="52" spans="1:27" ht="60">
      <c r="A52" s="3" t="s">
        <v>1</v>
      </c>
      <c r="B52" s="3" t="s">
        <v>11</v>
      </c>
      <c r="C52" s="3" t="s">
        <v>12</v>
      </c>
      <c r="D52" s="3" t="s">
        <v>13</v>
      </c>
      <c r="E52" s="3" t="s">
        <v>14</v>
      </c>
      <c r="F52" s="3" t="s">
        <v>162</v>
      </c>
      <c r="G52" s="3" t="s">
        <v>157</v>
      </c>
      <c r="H52" s="3" t="s">
        <v>158</v>
      </c>
      <c r="K52" s="3" t="s">
        <v>1</v>
      </c>
      <c r="L52" s="3" t="s">
        <v>11</v>
      </c>
      <c r="M52" s="3" t="s">
        <v>12</v>
      </c>
      <c r="N52" s="3" t="s">
        <v>13</v>
      </c>
      <c r="O52" s="3" t="s">
        <v>14</v>
      </c>
      <c r="P52" s="3" t="s">
        <v>162</v>
      </c>
      <c r="Q52" s="3" t="s">
        <v>157</v>
      </c>
      <c r="R52" s="3" t="s">
        <v>158</v>
      </c>
      <c r="T52" s="3" t="s">
        <v>1</v>
      </c>
      <c r="U52" s="3" t="s">
        <v>11</v>
      </c>
      <c r="V52" s="3" t="s">
        <v>12</v>
      </c>
      <c r="W52" s="3" t="s">
        <v>13</v>
      </c>
      <c r="X52" s="3" t="s">
        <v>14</v>
      </c>
      <c r="Y52" s="3" t="s">
        <v>162</v>
      </c>
      <c r="Z52" s="3" t="s">
        <v>157</v>
      </c>
      <c r="AA52" s="3" t="s">
        <v>158</v>
      </c>
    </row>
    <row r="53" spans="1:27">
      <c r="A53" s="3" t="s">
        <v>8</v>
      </c>
      <c r="B53" s="8">
        <f>'Running Data Isleta'!E17</f>
        <v>0</v>
      </c>
      <c r="C53" s="8">
        <f>'Running Data Isleta'!F17</f>
        <v>0</v>
      </c>
      <c r="D53" s="8">
        <f>'Running Data Isleta'!G17</f>
        <v>0</v>
      </c>
      <c r="E53" s="8">
        <f>'Running Data Isleta'!H17</f>
        <v>0</v>
      </c>
      <c r="F53" s="3" t="s">
        <v>9</v>
      </c>
      <c r="G53" s="3" t="s">
        <v>9</v>
      </c>
      <c r="H53" s="3" t="s">
        <v>9</v>
      </c>
      <c r="K53" s="3" t="s">
        <v>8</v>
      </c>
      <c r="L53" s="3">
        <f>'Running Data Isleta'!E24</f>
        <v>0</v>
      </c>
      <c r="M53" s="3">
        <f>'Running Data Isleta'!F24</f>
        <v>0</v>
      </c>
      <c r="N53" s="5">
        <f>'Running Data Isleta'!G24</f>
        <v>0</v>
      </c>
      <c r="O53" s="5">
        <f>'Running Data Isleta'!H24</f>
        <v>0</v>
      </c>
      <c r="P53" s="3" t="s">
        <v>9</v>
      </c>
      <c r="Q53" s="3" t="s">
        <v>9</v>
      </c>
      <c r="R53" s="3" t="s">
        <v>9</v>
      </c>
      <c r="T53" s="3" t="s">
        <v>8</v>
      </c>
      <c r="U53" s="3" t="e">
        <f>'Running Data Isleta'!#REF!</f>
        <v>#REF!</v>
      </c>
      <c r="V53" s="3" t="e">
        <f>'Running Data Isleta'!#REF!</f>
        <v>#REF!</v>
      </c>
      <c r="W53" s="3" t="e">
        <f>'Running Data Isleta'!#REF!</f>
        <v>#REF!</v>
      </c>
      <c r="X53" s="3" t="e">
        <f>'Running Data Isleta'!#REF!</f>
        <v>#REF!</v>
      </c>
      <c r="Y53" s="3" t="e">
        <f>CONCATENATE('Running Data Isleta'!#REF!," (",TEXT('Running Data Isleta'!#REF!, "mm/dd"), ")")</f>
        <v>#REF!</v>
      </c>
      <c r="Z53" s="3" t="e">
        <f>CONCATENATE('Running Data Isleta'!#REF!," (",TEXT('Running Data Isleta'!#REF!, "mm/dd"), ")")</f>
        <v>#REF!</v>
      </c>
      <c r="AA53" s="3">
        <v>2.3199999999999998</v>
      </c>
    </row>
    <row r="54" spans="1:27" ht="30">
      <c r="A54" s="3" t="s">
        <v>7</v>
      </c>
      <c r="B54" s="3">
        <f>'Running Data San Acacia'!E13</f>
        <v>0</v>
      </c>
      <c r="C54" s="3">
        <f>'Running Data San Acacia'!F13</f>
        <v>0</v>
      </c>
      <c r="D54" s="3">
        <f>'Running Data San Acacia'!G13</f>
        <v>0</v>
      </c>
      <c r="E54" s="3">
        <f>'Running Data San Acacia'!H13</f>
        <v>0</v>
      </c>
      <c r="F54" s="3" t="s">
        <v>33</v>
      </c>
      <c r="G54" s="3" t="s">
        <v>42</v>
      </c>
      <c r="H54" s="3">
        <v>14.29</v>
      </c>
      <c r="K54" s="3" t="s">
        <v>7</v>
      </c>
      <c r="L54" s="3">
        <f>'Running Data San Acacia'!E24</f>
        <v>0</v>
      </c>
      <c r="M54" s="3">
        <f>'Running Data San Acacia'!F24</f>
        <v>0</v>
      </c>
      <c r="N54" s="5">
        <f>'Running Data San Acacia'!G24</f>
        <v>0</v>
      </c>
      <c r="O54" s="5">
        <f>'Running Data San Acacia'!H24</f>
        <v>0</v>
      </c>
      <c r="P54" s="3" t="str">
        <f>CONCATENATE('Running Data San Acacia'!I24," (",TEXT('Running Data San Acacia'!J24, "mm/dd"), ")")</f>
        <v>73.84 (09/14)</v>
      </c>
      <c r="Q54" s="3" t="str">
        <f>CONCATENATE('Running Data San Acacia'!K24," (",TEXT('Running Data San Acacia'!L24, "mm/dd"), ")")</f>
        <v>91.2 (01/00)</v>
      </c>
      <c r="R54" s="3">
        <v>16.02</v>
      </c>
      <c r="T54" s="3" t="s">
        <v>7</v>
      </c>
      <c r="U54" s="3">
        <f>'Running Data San Acacia'!E74</f>
        <v>73.849999999999994</v>
      </c>
      <c r="V54" s="3">
        <f>'Running Data San Acacia'!F74</f>
        <v>91.2</v>
      </c>
      <c r="W54" s="3">
        <f>'Running Data San Acacia'!G74</f>
        <v>17.350000000000009</v>
      </c>
      <c r="X54" s="3">
        <f>'Running Data San Acacia'!H74</f>
        <v>1.3299999999999983</v>
      </c>
      <c r="Y54" s="3" t="str">
        <f>CONCATENATE('Running Data San Acacia'!I74," (",TEXT('Running Data San Acacia'!J74, "mm/dd"), ")")</f>
        <v>73.84 (09/14)</v>
      </c>
      <c r="Z54" s="3" t="str">
        <f>CONCATENATE('Running Data San Acacia'!K74," (",TEXT('Running Data San Acacia'!L74, "mm/dd"), ")")</f>
        <v>91.2 (09/13)</v>
      </c>
      <c r="AA54" s="3">
        <f>AA49</f>
        <v>21.07</v>
      </c>
    </row>
    <row r="55" spans="1:27">
      <c r="A55" s="3" t="s">
        <v>10</v>
      </c>
      <c r="B55" s="3" t="s">
        <v>9</v>
      </c>
      <c r="C55" s="3" t="s">
        <v>9</v>
      </c>
      <c r="D55" s="3">
        <f>SUM(D53:D54)</f>
        <v>0</v>
      </c>
      <c r="E55" s="3">
        <f>SUM(E53:E54)</f>
        <v>0</v>
      </c>
      <c r="F55" s="3" t="s">
        <v>9</v>
      </c>
      <c r="G55" s="3" t="s">
        <v>9</v>
      </c>
      <c r="H55" s="3">
        <f>SUM(H53:H54)</f>
        <v>14.29</v>
      </c>
      <c r="K55" s="3" t="s">
        <v>10</v>
      </c>
      <c r="L55" s="3" t="s">
        <v>9</v>
      </c>
      <c r="M55" s="3" t="s">
        <v>9</v>
      </c>
      <c r="N55" s="3">
        <f>SUM(N53:N54)</f>
        <v>0</v>
      </c>
      <c r="O55" s="3">
        <f>SUM(O53:O54)</f>
        <v>0</v>
      </c>
      <c r="P55" s="3" t="s">
        <v>9</v>
      </c>
      <c r="Q55" s="3" t="s">
        <v>9</v>
      </c>
      <c r="R55" s="3">
        <f>SUM(R53:R54)</f>
        <v>16.02</v>
      </c>
      <c r="T55" s="3" t="s">
        <v>10</v>
      </c>
      <c r="U55" s="3" t="s">
        <v>9</v>
      </c>
      <c r="V55" s="3" t="s">
        <v>9</v>
      </c>
      <c r="W55" s="3" t="e">
        <f>SUM(W53:W54)</f>
        <v>#REF!</v>
      </c>
      <c r="X55" s="3" t="e">
        <f>SUM(X53:X54)</f>
        <v>#REF!</v>
      </c>
      <c r="Y55" s="3" t="s">
        <v>9</v>
      </c>
      <c r="Z55" s="3" t="s">
        <v>9</v>
      </c>
      <c r="AA55" s="3">
        <f>SUM(AA53:AA54)</f>
        <v>23.39</v>
      </c>
    </row>
    <row r="56" spans="1:27">
      <c r="K56" s="67">
        <f>K51+1</f>
        <v>43720</v>
      </c>
      <c r="L56" s="67"/>
      <c r="M56" s="67"/>
      <c r="N56" s="67"/>
      <c r="O56" s="67"/>
      <c r="P56" s="67"/>
      <c r="Q56" s="67"/>
      <c r="R56" s="67"/>
      <c r="T56" s="67">
        <f>T51+1</f>
        <v>43750</v>
      </c>
      <c r="U56" s="67"/>
      <c r="V56" s="67"/>
      <c r="W56" s="67"/>
      <c r="X56" s="67"/>
      <c r="Y56" s="67"/>
      <c r="Z56" s="67"/>
      <c r="AA56" s="67"/>
    </row>
    <row r="57" spans="1:27" ht="60">
      <c r="K57" s="3" t="s">
        <v>1</v>
      </c>
      <c r="L57" s="3" t="s">
        <v>11</v>
      </c>
      <c r="M57" s="3" t="s">
        <v>12</v>
      </c>
      <c r="N57" s="3" t="s">
        <v>13</v>
      </c>
      <c r="O57" s="3" t="s">
        <v>14</v>
      </c>
      <c r="P57" s="3" t="s">
        <v>162</v>
      </c>
      <c r="Q57" s="3" t="s">
        <v>157</v>
      </c>
      <c r="R57" s="3" t="s">
        <v>158</v>
      </c>
      <c r="T57" s="3" t="s">
        <v>1</v>
      </c>
      <c r="U57" s="3" t="s">
        <v>11</v>
      </c>
      <c r="V57" s="3" t="s">
        <v>12</v>
      </c>
      <c r="W57" s="3" t="s">
        <v>13</v>
      </c>
      <c r="X57" s="3" t="s">
        <v>14</v>
      </c>
      <c r="Y57" s="3" t="s">
        <v>162</v>
      </c>
      <c r="Z57" s="3" t="s">
        <v>157</v>
      </c>
      <c r="AA57" s="3" t="s">
        <v>158</v>
      </c>
    </row>
    <row r="58" spans="1:27">
      <c r="K58" s="3" t="s">
        <v>8</v>
      </c>
      <c r="L58" s="3">
        <f>'Running Data Isleta'!E25</f>
        <v>0</v>
      </c>
      <c r="M58" s="3">
        <f>'Running Data Isleta'!F25</f>
        <v>0</v>
      </c>
      <c r="N58" s="5">
        <f>'Running Data Isleta'!G25</f>
        <v>0</v>
      </c>
      <c r="O58" s="5">
        <f>'Running Data Isleta'!H25</f>
        <v>0</v>
      </c>
      <c r="P58" s="3" t="s">
        <v>9</v>
      </c>
      <c r="Q58" s="3" t="s">
        <v>9</v>
      </c>
      <c r="R58" s="3" t="s">
        <v>9</v>
      </c>
      <c r="T58" s="3" t="s">
        <v>8</v>
      </c>
      <c r="U58" s="3" t="e">
        <f>'Running Data Isleta'!#REF!</f>
        <v>#REF!</v>
      </c>
      <c r="V58" s="3" t="e">
        <f>'Running Data Isleta'!#REF!</f>
        <v>#REF!</v>
      </c>
      <c r="W58" s="3" t="e">
        <f>'Running Data Isleta'!#REF!</f>
        <v>#REF!</v>
      </c>
      <c r="X58" s="3" t="e">
        <f>'Running Data Isleta'!#REF!</f>
        <v>#REF!</v>
      </c>
      <c r="Y58" s="3" t="e">
        <f>CONCATENATE('Running Data Isleta'!#REF!," (",TEXT('Running Data Isleta'!#REF!, "mm/dd"), ")")</f>
        <v>#REF!</v>
      </c>
      <c r="Z58" s="3" t="e">
        <f>CONCATENATE('Running Data Isleta'!#REF!," (",TEXT('Running Data Isleta'!#REF!, "mm/dd"), ")")</f>
        <v>#REF!</v>
      </c>
      <c r="AA58" s="3">
        <v>2.3199999999999998</v>
      </c>
    </row>
    <row r="59" spans="1:27" ht="30">
      <c r="K59" s="3" t="s">
        <v>7</v>
      </c>
      <c r="L59" s="3">
        <f>'Running Data San Acacia'!E25</f>
        <v>0</v>
      </c>
      <c r="M59" s="3">
        <f>'Running Data San Acacia'!F25</f>
        <v>0</v>
      </c>
      <c r="N59" s="5">
        <f>'Running Data San Acacia'!G25</f>
        <v>0</v>
      </c>
      <c r="O59" s="5">
        <f>'Running Data San Acacia'!H25</f>
        <v>0</v>
      </c>
      <c r="P59" s="3" t="str">
        <f>CONCATENATE('Running Data San Acacia'!I25," (",TEXT('Running Data San Acacia'!J25, "mm/dd"), ")")</f>
        <v>73.84 (09/14)</v>
      </c>
      <c r="Q59" s="3" t="str">
        <f>CONCATENATE('Running Data San Acacia'!K25," (",TEXT('Running Data San Acacia'!L25, "mm/dd"), ")")</f>
        <v>91.2 (01/00)</v>
      </c>
      <c r="R59" s="3">
        <f>R54</f>
        <v>16.02</v>
      </c>
      <c r="T59" s="3" t="s">
        <v>7</v>
      </c>
      <c r="U59" s="3" t="e">
        <f>'Running Data San Acacia'!#REF!</f>
        <v>#REF!</v>
      </c>
      <c r="V59" s="3" t="e">
        <f>'Running Data San Acacia'!#REF!</f>
        <v>#REF!</v>
      </c>
      <c r="W59" s="3" t="e">
        <f>'Running Data San Acacia'!#REF!</f>
        <v>#REF!</v>
      </c>
      <c r="X59" s="3" t="e">
        <f>'Running Data San Acacia'!#REF!</f>
        <v>#REF!</v>
      </c>
      <c r="Y59" s="3" t="e">
        <f>CONCATENATE('Running Data San Acacia'!#REF!," (",TEXT('Running Data San Acacia'!#REF!, "mm/dd"), ")")</f>
        <v>#REF!</v>
      </c>
      <c r="Z59" s="3" t="e">
        <f>CONCATENATE('Running Data San Acacia'!#REF!," (",TEXT('Running Data San Acacia'!#REF!, "mm/dd"), ")")</f>
        <v>#REF!</v>
      </c>
      <c r="AA59" s="3">
        <f>AA54</f>
        <v>21.07</v>
      </c>
    </row>
    <row r="60" spans="1:27">
      <c r="K60" s="3" t="s">
        <v>10</v>
      </c>
      <c r="L60" s="3" t="s">
        <v>9</v>
      </c>
      <c r="M60" s="3" t="s">
        <v>9</v>
      </c>
      <c r="N60" s="3">
        <f>SUM(N58:N59)</f>
        <v>0</v>
      </c>
      <c r="O60" s="3">
        <f>SUM(O58:O59)</f>
        <v>0</v>
      </c>
      <c r="P60" s="3" t="s">
        <v>9</v>
      </c>
      <c r="Q60" s="3" t="s">
        <v>9</v>
      </c>
      <c r="R60" s="3">
        <f>SUM(R58:R59)</f>
        <v>16.02</v>
      </c>
      <c r="T60" s="3" t="s">
        <v>10</v>
      </c>
      <c r="U60" s="3" t="s">
        <v>9</v>
      </c>
      <c r="V60" s="3" t="s">
        <v>9</v>
      </c>
      <c r="W60" s="3" t="e">
        <f>SUM(W58:W59)</f>
        <v>#REF!</v>
      </c>
      <c r="X60" s="3" t="e">
        <f>SUM(X58:X59)</f>
        <v>#REF!</v>
      </c>
      <c r="Y60" s="3" t="s">
        <v>9</v>
      </c>
      <c r="Z60" s="3" t="s">
        <v>9</v>
      </c>
      <c r="AA60" s="3">
        <f>SUM(AA58:AA59)</f>
        <v>23.39</v>
      </c>
    </row>
    <row r="61" spans="1:27">
      <c r="K61" s="67">
        <f>K56+1</f>
        <v>43721</v>
      </c>
      <c r="L61" s="67"/>
      <c r="M61" s="67"/>
      <c r="N61" s="67"/>
      <c r="O61" s="67"/>
      <c r="P61" s="67"/>
      <c r="Q61" s="67"/>
      <c r="R61" s="67"/>
      <c r="T61" s="67">
        <f>T56+1</f>
        <v>43751</v>
      </c>
      <c r="U61" s="67"/>
      <c r="V61" s="67"/>
      <c r="W61" s="67"/>
      <c r="X61" s="67"/>
      <c r="Y61" s="67"/>
      <c r="Z61" s="67"/>
      <c r="AA61" s="67"/>
    </row>
    <row r="62" spans="1:27" ht="60">
      <c r="K62" s="3" t="s">
        <v>1</v>
      </c>
      <c r="L62" s="3" t="s">
        <v>11</v>
      </c>
      <c r="M62" s="3" t="s">
        <v>12</v>
      </c>
      <c r="N62" s="3" t="s">
        <v>13</v>
      </c>
      <c r="O62" s="3" t="s">
        <v>14</v>
      </c>
      <c r="P62" s="3" t="s">
        <v>162</v>
      </c>
      <c r="Q62" s="3" t="s">
        <v>157</v>
      </c>
      <c r="R62" s="3" t="s">
        <v>158</v>
      </c>
      <c r="T62" s="3" t="s">
        <v>1</v>
      </c>
      <c r="U62" s="3" t="s">
        <v>11</v>
      </c>
      <c r="V62" s="3" t="s">
        <v>12</v>
      </c>
      <c r="W62" s="3" t="s">
        <v>13</v>
      </c>
      <c r="X62" s="3" t="s">
        <v>14</v>
      </c>
      <c r="Y62" s="3" t="s">
        <v>162</v>
      </c>
      <c r="Z62" s="3" t="s">
        <v>157</v>
      </c>
      <c r="AA62" s="3" t="s">
        <v>158</v>
      </c>
    </row>
    <row r="63" spans="1:27">
      <c r="K63" s="3" t="s">
        <v>8</v>
      </c>
      <c r="L63" s="3">
        <f>'Running Data Isleta'!E26</f>
        <v>0</v>
      </c>
      <c r="M63" s="3">
        <f>'Running Data Isleta'!F26</f>
        <v>0</v>
      </c>
      <c r="N63" s="5">
        <f>'Running Data Isleta'!G26</f>
        <v>0</v>
      </c>
      <c r="O63" s="5">
        <f>'Running Data Isleta'!H26</f>
        <v>0</v>
      </c>
      <c r="P63" s="3" t="s">
        <v>9</v>
      </c>
      <c r="Q63" s="3" t="s">
        <v>9</v>
      </c>
      <c r="R63" s="3" t="s">
        <v>9</v>
      </c>
      <c r="T63" s="3" t="s">
        <v>8</v>
      </c>
      <c r="U63" s="3" t="e">
        <f>'Running Data Isleta'!#REF!</f>
        <v>#REF!</v>
      </c>
      <c r="V63" s="3" t="e">
        <f>'Running Data Isleta'!#REF!</f>
        <v>#REF!</v>
      </c>
      <c r="W63" s="3" t="e">
        <f>'Running Data Isleta'!#REF!</f>
        <v>#REF!</v>
      </c>
      <c r="X63" s="3" t="e">
        <f>'Running Data Isleta'!#REF!</f>
        <v>#REF!</v>
      </c>
      <c r="Y63" s="3" t="e">
        <f>CONCATENATE('Running Data Isleta'!#REF!," (",TEXT('Running Data Isleta'!#REF!, "mm/dd"), ")")</f>
        <v>#REF!</v>
      </c>
      <c r="Z63" s="3" t="e">
        <f>CONCATENATE('Running Data Isleta'!#REF!," (",TEXT('Running Data Isleta'!#REF!, "mm/dd"), ")")</f>
        <v>#REF!</v>
      </c>
      <c r="AA63" s="3">
        <v>2.3199999999999998</v>
      </c>
    </row>
    <row r="64" spans="1:27" ht="30">
      <c r="K64" s="3" t="s">
        <v>7</v>
      </c>
      <c r="L64" s="3">
        <f>'Running Data San Acacia'!E26</f>
        <v>0</v>
      </c>
      <c r="M64" s="3">
        <f>'Running Data San Acacia'!F26</f>
        <v>0</v>
      </c>
      <c r="N64" s="5">
        <f>'Running Data San Acacia'!G26</f>
        <v>0</v>
      </c>
      <c r="O64" s="5">
        <f>'Running Data San Acacia'!H26</f>
        <v>0</v>
      </c>
      <c r="P64" s="3" t="str">
        <f>CONCATENATE('Running Data San Acacia'!I26," (",TEXT('Running Data San Acacia'!J26, "mm/dd"), ")")</f>
        <v>73.84 (09/14)</v>
      </c>
      <c r="Q64" s="3" t="str">
        <f>CONCATENATE('Running Data San Acacia'!K26," (",TEXT('Running Data San Acacia'!L26, "mm/dd"), ")")</f>
        <v>91.2 (01/00)</v>
      </c>
      <c r="R64" s="3">
        <v>17.350000000000001</v>
      </c>
      <c r="T64" s="3" t="s">
        <v>7</v>
      </c>
      <c r="U64" s="3" t="e">
        <f>'Running Data San Acacia'!#REF!</f>
        <v>#REF!</v>
      </c>
      <c r="V64" s="3" t="e">
        <f>'Running Data San Acacia'!#REF!</f>
        <v>#REF!</v>
      </c>
      <c r="W64" s="3" t="e">
        <f>'Running Data San Acacia'!#REF!</f>
        <v>#REF!</v>
      </c>
      <c r="X64" s="3" t="e">
        <f>'Running Data San Acacia'!#REF!</f>
        <v>#REF!</v>
      </c>
      <c r="Y64" s="3" t="e">
        <f>CONCATENATE('Running Data San Acacia'!#REF!," (",TEXT('Running Data San Acacia'!#REF!, "mm/dd"), ")")</f>
        <v>#REF!</v>
      </c>
      <c r="Z64" s="3" t="e">
        <f>CONCATENATE('Running Data San Acacia'!#REF!," (",TEXT('Running Data San Acacia'!#REF!, "mm/dd"), ")")</f>
        <v>#REF!</v>
      </c>
      <c r="AA64" s="3">
        <f>AA59</f>
        <v>21.07</v>
      </c>
    </row>
    <row r="65" spans="11:27">
      <c r="K65" s="3" t="s">
        <v>10</v>
      </c>
      <c r="L65" s="3" t="s">
        <v>9</v>
      </c>
      <c r="M65" s="3" t="s">
        <v>9</v>
      </c>
      <c r="N65" s="3">
        <f>SUM(N63:N64)</f>
        <v>0</v>
      </c>
      <c r="O65" s="3">
        <f>SUM(O63:O64)</f>
        <v>0</v>
      </c>
      <c r="P65" s="3" t="s">
        <v>9</v>
      </c>
      <c r="Q65" s="3" t="s">
        <v>9</v>
      </c>
      <c r="R65" s="3">
        <f>SUM(R63:R64)</f>
        <v>17.350000000000001</v>
      </c>
      <c r="T65" s="3" t="s">
        <v>10</v>
      </c>
      <c r="U65" s="3" t="s">
        <v>9</v>
      </c>
      <c r="V65" s="3" t="s">
        <v>9</v>
      </c>
      <c r="W65" s="3" t="e">
        <f>SUM(W63:W64)</f>
        <v>#REF!</v>
      </c>
      <c r="X65" s="3" t="e">
        <f>SUM(X63:X64)</f>
        <v>#REF!</v>
      </c>
      <c r="Y65" s="3" t="s">
        <v>9</v>
      </c>
      <c r="Z65" s="3" t="s">
        <v>9</v>
      </c>
      <c r="AA65" s="3">
        <f>SUM(AA63:AA64)</f>
        <v>23.39</v>
      </c>
    </row>
    <row r="66" spans="11:27">
      <c r="K66" s="67">
        <f>K61+1</f>
        <v>43722</v>
      </c>
      <c r="L66" s="67"/>
      <c r="M66" s="67"/>
      <c r="N66" s="67"/>
      <c r="O66" s="67"/>
      <c r="P66" s="67"/>
      <c r="Q66" s="67"/>
      <c r="R66" s="67"/>
      <c r="T66" s="67">
        <f>T61+1</f>
        <v>43752</v>
      </c>
      <c r="U66" s="67"/>
      <c r="V66" s="67"/>
      <c r="W66" s="67"/>
      <c r="X66" s="67"/>
      <c r="Y66" s="67"/>
      <c r="Z66" s="67"/>
      <c r="AA66" s="67"/>
    </row>
    <row r="67" spans="11:27" ht="60">
      <c r="K67" s="3" t="s">
        <v>1</v>
      </c>
      <c r="L67" s="3" t="s">
        <v>11</v>
      </c>
      <c r="M67" s="3" t="s">
        <v>12</v>
      </c>
      <c r="N67" s="3" t="s">
        <v>13</v>
      </c>
      <c r="O67" s="3" t="s">
        <v>14</v>
      </c>
      <c r="P67" s="3" t="s">
        <v>162</v>
      </c>
      <c r="Q67" s="3" t="s">
        <v>157</v>
      </c>
      <c r="R67" s="3" t="s">
        <v>158</v>
      </c>
      <c r="T67" s="3" t="s">
        <v>1</v>
      </c>
      <c r="U67" s="3" t="s">
        <v>11</v>
      </c>
      <c r="V67" s="3" t="s">
        <v>12</v>
      </c>
      <c r="W67" s="3" t="s">
        <v>13</v>
      </c>
      <c r="X67" s="3" t="s">
        <v>14</v>
      </c>
      <c r="Y67" s="3" t="s">
        <v>162</v>
      </c>
      <c r="Z67" s="3" t="s">
        <v>157</v>
      </c>
      <c r="AA67" s="3" t="s">
        <v>158</v>
      </c>
    </row>
    <row r="68" spans="11:27">
      <c r="K68" s="3" t="s">
        <v>8</v>
      </c>
      <c r="L68" s="3">
        <f>'Running Data Isleta'!E27</f>
        <v>0</v>
      </c>
      <c r="M68" s="3">
        <f>'Running Data Isleta'!F27</f>
        <v>0</v>
      </c>
      <c r="N68" s="5">
        <f>'Running Data Isleta'!G27</f>
        <v>0</v>
      </c>
      <c r="O68" s="5">
        <f>'Running Data Isleta'!H27</f>
        <v>0</v>
      </c>
      <c r="P68" s="3" t="s">
        <v>9</v>
      </c>
      <c r="Q68" s="3" t="s">
        <v>9</v>
      </c>
      <c r="R68" s="3" t="s">
        <v>9</v>
      </c>
      <c r="T68" s="3" t="s">
        <v>8</v>
      </c>
      <c r="U68" s="3" t="e">
        <f>'Running Data Isleta'!#REF!</f>
        <v>#REF!</v>
      </c>
      <c r="V68" s="3" t="e">
        <f>'Running Data Isleta'!#REF!</f>
        <v>#REF!</v>
      </c>
      <c r="W68" s="3" t="e">
        <f>'Running Data Isleta'!#REF!</f>
        <v>#REF!</v>
      </c>
      <c r="X68" s="3" t="e">
        <f>'Running Data Isleta'!#REF!</f>
        <v>#REF!</v>
      </c>
      <c r="Y68" s="3" t="e">
        <f>CONCATENATE('Running Data Isleta'!#REF!," (",TEXT('Running Data Isleta'!#REF!, "mm/dd"), ")")</f>
        <v>#REF!</v>
      </c>
      <c r="Z68" s="3" t="e">
        <f>CONCATENATE('Running Data Isleta'!#REF!," (",TEXT('Running Data Isleta'!#REF!, "mm/dd"), ")")</f>
        <v>#REF!</v>
      </c>
      <c r="AA68" s="3">
        <v>2.86</v>
      </c>
    </row>
    <row r="69" spans="11:27" ht="30">
      <c r="K69" s="3" t="s">
        <v>7</v>
      </c>
      <c r="L69" s="3">
        <f>'Running Data San Acacia'!E27</f>
        <v>0</v>
      </c>
      <c r="M69" s="3">
        <f>'Running Data San Acacia'!F27</f>
        <v>0</v>
      </c>
      <c r="N69" s="5">
        <f>'Running Data San Acacia'!G27</f>
        <v>0</v>
      </c>
      <c r="O69" s="5">
        <f>'Running Data San Acacia'!H27</f>
        <v>0</v>
      </c>
      <c r="P69" s="3" t="str">
        <f>CONCATENATE('Running Data San Acacia'!I27," (",TEXT('Running Data San Acacia'!J27, "mm/dd"), ")")</f>
        <v>73.84 (09/14)</v>
      </c>
      <c r="Q69" s="3" t="str">
        <f>CONCATENATE('Running Data San Acacia'!K27," (",TEXT('Running Data San Acacia'!L27, "mm/dd"), ")")</f>
        <v>91.2 (01/00)</v>
      </c>
      <c r="R69" s="3">
        <v>17.36</v>
      </c>
      <c r="T69" s="3" t="s">
        <v>7</v>
      </c>
      <c r="U69" s="3" t="e">
        <f>'Running Data San Acacia'!#REF!</f>
        <v>#REF!</v>
      </c>
      <c r="V69" s="3" t="e">
        <f>'Running Data San Acacia'!#REF!</f>
        <v>#REF!</v>
      </c>
      <c r="W69" s="3" t="e">
        <f>'Running Data San Acacia'!#REF!</f>
        <v>#REF!</v>
      </c>
      <c r="X69" s="3" t="e">
        <f>'Running Data San Acacia'!#REF!</f>
        <v>#REF!</v>
      </c>
      <c r="Y69" s="3" t="e">
        <f>CONCATENATE('Running Data San Acacia'!#REF!," (",TEXT('Running Data San Acacia'!#REF!, "mm/dd"), ")")</f>
        <v>#REF!</v>
      </c>
      <c r="Z69" s="3" t="e">
        <f>CONCATENATE('Running Data San Acacia'!#REF!," (",TEXT('Running Data San Acacia'!#REF!, "mm/dd"), ")")</f>
        <v>#REF!</v>
      </c>
      <c r="AA69" s="3">
        <f>AA64</f>
        <v>21.07</v>
      </c>
    </row>
    <row r="70" spans="11:27">
      <c r="K70" s="3" t="s">
        <v>10</v>
      </c>
      <c r="L70" s="3" t="s">
        <v>9</v>
      </c>
      <c r="M70" s="3" t="s">
        <v>9</v>
      </c>
      <c r="N70" s="3">
        <f>SUM(N68:N69)</f>
        <v>0</v>
      </c>
      <c r="O70" s="3">
        <f>SUM(O68:O69)</f>
        <v>0</v>
      </c>
      <c r="P70" s="3" t="s">
        <v>9</v>
      </c>
      <c r="Q70" s="3" t="s">
        <v>9</v>
      </c>
      <c r="R70" s="3">
        <f>SUM(R68:R69)</f>
        <v>17.36</v>
      </c>
      <c r="T70" s="3" t="s">
        <v>10</v>
      </c>
      <c r="U70" s="3" t="s">
        <v>9</v>
      </c>
      <c r="V70" s="3" t="s">
        <v>9</v>
      </c>
      <c r="W70" s="3" t="e">
        <f>SUM(W68:W69)</f>
        <v>#REF!</v>
      </c>
      <c r="X70" s="3" t="e">
        <f>SUM(X68:X69)</f>
        <v>#REF!</v>
      </c>
      <c r="Y70" s="3" t="s">
        <v>9</v>
      </c>
      <c r="Z70" s="3" t="s">
        <v>9</v>
      </c>
      <c r="AA70" s="3">
        <f>SUM(AA68:AA69)</f>
        <v>23.93</v>
      </c>
    </row>
    <row r="71" spans="11:27">
      <c r="K71" s="67">
        <f>K66+1</f>
        <v>43723</v>
      </c>
      <c r="L71" s="67"/>
      <c r="M71" s="67"/>
      <c r="N71" s="67"/>
      <c r="O71" s="67"/>
      <c r="P71" s="67"/>
      <c r="Q71" s="67"/>
      <c r="R71" s="67"/>
      <c r="T71" s="67">
        <f>T66+1</f>
        <v>43753</v>
      </c>
      <c r="U71" s="67"/>
      <c r="V71" s="67"/>
      <c r="W71" s="67"/>
      <c r="X71" s="67"/>
      <c r="Y71" s="67"/>
      <c r="Z71" s="67"/>
      <c r="AA71" s="67"/>
    </row>
    <row r="72" spans="11:27" ht="60">
      <c r="K72" s="3" t="s">
        <v>1</v>
      </c>
      <c r="L72" s="3" t="s">
        <v>11</v>
      </c>
      <c r="M72" s="3" t="s">
        <v>12</v>
      </c>
      <c r="N72" s="3" t="s">
        <v>13</v>
      </c>
      <c r="O72" s="3" t="s">
        <v>14</v>
      </c>
      <c r="P72" s="3" t="s">
        <v>162</v>
      </c>
      <c r="Q72" s="3" t="s">
        <v>157</v>
      </c>
      <c r="R72" s="3" t="s">
        <v>158</v>
      </c>
      <c r="T72" s="3" t="s">
        <v>1</v>
      </c>
      <c r="U72" s="3" t="s">
        <v>11</v>
      </c>
      <c r="V72" s="3" t="s">
        <v>12</v>
      </c>
      <c r="W72" s="3" t="s">
        <v>13</v>
      </c>
      <c r="X72" s="3" t="s">
        <v>14</v>
      </c>
      <c r="Y72" s="3" t="s">
        <v>162</v>
      </c>
      <c r="Z72" s="3" t="s">
        <v>157</v>
      </c>
      <c r="AA72" s="3" t="s">
        <v>158</v>
      </c>
    </row>
    <row r="73" spans="11:27">
      <c r="K73" s="3" t="s">
        <v>8</v>
      </c>
      <c r="L73" s="3">
        <f>'Running Data Isleta'!E28</f>
        <v>0</v>
      </c>
      <c r="M73" s="3">
        <f>'Running Data Isleta'!F28</f>
        <v>0</v>
      </c>
      <c r="N73" s="5">
        <f>'Running Data Isleta'!G28</f>
        <v>0</v>
      </c>
      <c r="O73" s="5">
        <f>'Running Data Isleta'!H28</f>
        <v>0</v>
      </c>
      <c r="P73" s="3" t="s">
        <v>9</v>
      </c>
      <c r="Q73" s="3" t="s">
        <v>9</v>
      </c>
      <c r="R73" s="3" t="s">
        <v>9</v>
      </c>
      <c r="T73" s="3" t="s">
        <v>8</v>
      </c>
      <c r="U73" s="3" t="e">
        <f>'Running Data Isleta'!#REF!</f>
        <v>#REF!</v>
      </c>
      <c r="V73" s="3" t="e">
        <f>'Running Data Isleta'!#REF!</f>
        <v>#REF!</v>
      </c>
      <c r="W73" s="3" t="e">
        <f>'Running Data Isleta'!#REF!</f>
        <v>#REF!</v>
      </c>
      <c r="X73" s="3" t="e">
        <f>'Running Data Isleta'!#REF!</f>
        <v>#REF!</v>
      </c>
      <c r="Y73" s="3" t="e">
        <f>CONCATENATE('Running Data Isleta'!#REF!," (",TEXT('Running Data Isleta'!#REF!, "mm/dd"), ")")</f>
        <v>#REF!</v>
      </c>
      <c r="Z73" s="3" t="e">
        <f>CONCATENATE('Running Data Isleta'!#REF!," (",TEXT('Running Data Isleta'!#REF!, "mm/dd"), ")")</f>
        <v>#REF!</v>
      </c>
      <c r="AA73" s="3">
        <v>3.03</v>
      </c>
    </row>
    <row r="74" spans="11:27" ht="30">
      <c r="K74" s="3" t="s">
        <v>7</v>
      </c>
      <c r="L74" s="3">
        <f>'Running Data San Acacia'!E28</f>
        <v>0</v>
      </c>
      <c r="M74" s="3">
        <f>'Running Data San Acacia'!F28</f>
        <v>0</v>
      </c>
      <c r="N74" s="5">
        <f>'Running Data San Acacia'!G28</f>
        <v>0</v>
      </c>
      <c r="O74" s="5">
        <f>'Running Data San Acacia'!H28</f>
        <v>0</v>
      </c>
      <c r="P74" s="3" t="str">
        <f>CONCATENATE('Running Data San Acacia'!I28," (",TEXT('Running Data San Acacia'!J28, "mm/dd"), ")")</f>
        <v>73.84 (09/14)</v>
      </c>
      <c r="Q74" s="3" t="str">
        <f>CONCATENATE('Running Data San Acacia'!K28," (",TEXT('Running Data San Acacia'!L28, "mm/dd"), ")")</f>
        <v>91.2 (01/00)</v>
      </c>
      <c r="R74" s="3">
        <f>R69</f>
        <v>17.36</v>
      </c>
      <c r="T74" s="3" t="s">
        <v>7</v>
      </c>
      <c r="U74" s="3" t="e">
        <f>'Running Data San Acacia'!#REF!</f>
        <v>#REF!</v>
      </c>
      <c r="V74" s="3" t="e">
        <f>'Running Data San Acacia'!#REF!</f>
        <v>#REF!</v>
      </c>
      <c r="W74" s="3" t="e">
        <f>'Running Data San Acacia'!#REF!</f>
        <v>#REF!</v>
      </c>
      <c r="X74" s="3" t="e">
        <f>'Running Data San Acacia'!#REF!</f>
        <v>#REF!</v>
      </c>
      <c r="Y74" s="3" t="e">
        <f>CONCATENATE('Running Data San Acacia'!#REF!," (",TEXT('Running Data San Acacia'!#REF!, "mm/dd"), ")")</f>
        <v>#REF!</v>
      </c>
      <c r="Z74" s="3" t="e">
        <f>CONCATENATE('Running Data San Acacia'!#REF!," (",TEXT('Running Data San Acacia'!#REF!, "mm/dd"), ")")</f>
        <v>#REF!</v>
      </c>
      <c r="AA74" s="3">
        <f>AA69</f>
        <v>21.07</v>
      </c>
    </row>
    <row r="75" spans="11:27">
      <c r="K75" s="3" t="s">
        <v>10</v>
      </c>
      <c r="L75" s="3" t="s">
        <v>9</v>
      </c>
      <c r="M75" s="3" t="s">
        <v>9</v>
      </c>
      <c r="N75" s="3">
        <f>SUM(N73:N74)</f>
        <v>0</v>
      </c>
      <c r="O75" s="3">
        <f>SUM(O73:O74)</f>
        <v>0</v>
      </c>
      <c r="P75" s="3" t="s">
        <v>9</v>
      </c>
      <c r="Q75" s="3" t="s">
        <v>9</v>
      </c>
      <c r="R75" s="3">
        <f>SUM(R73:R74)</f>
        <v>17.36</v>
      </c>
      <c r="T75" s="3" t="s">
        <v>10</v>
      </c>
      <c r="U75" s="3" t="s">
        <v>9</v>
      </c>
      <c r="V75" s="3" t="s">
        <v>9</v>
      </c>
      <c r="W75" s="3" t="e">
        <f>SUM(W73:W74)</f>
        <v>#REF!</v>
      </c>
      <c r="X75" s="3" t="e">
        <f>SUM(X73:X74)</f>
        <v>#REF!</v>
      </c>
      <c r="Y75" s="3" t="s">
        <v>9</v>
      </c>
      <c r="Z75" s="3" t="s">
        <v>9</v>
      </c>
      <c r="AA75" s="3">
        <f>SUM(AA73:AA74)</f>
        <v>24.1</v>
      </c>
    </row>
    <row r="76" spans="11:27">
      <c r="K76" s="67">
        <f>K71+1</f>
        <v>43724</v>
      </c>
      <c r="L76" s="67"/>
      <c r="M76" s="67"/>
      <c r="N76" s="67"/>
      <c r="O76" s="67"/>
      <c r="P76" s="67"/>
      <c r="Q76" s="67"/>
      <c r="R76" s="67"/>
      <c r="T76" s="67">
        <f>T71+1</f>
        <v>43754</v>
      </c>
      <c r="U76" s="67"/>
      <c r="V76" s="67"/>
      <c r="W76" s="67"/>
      <c r="X76" s="67"/>
      <c r="Y76" s="67"/>
      <c r="Z76" s="67"/>
      <c r="AA76" s="67"/>
    </row>
    <row r="77" spans="11:27" ht="60">
      <c r="K77" s="3" t="s">
        <v>1</v>
      </c>
      <c r="L77" s="3" t="s">
        <v>11</v>
      </c>
      <c r="M77" s="3" t="s">
        <v>12</v>
      </c>
      <c r="N77" s="3" t="s">
        <v>13</v>
      </c>
      <c r="O77" s="3" t="s">
        <v>14</v>
      </c>
      <c r="P77" s="3" t="s">
        <v>162</v>
      </c>
      <c r="Q77" s="3" t="s">
        <v>157</v>
      </c>
      <c r="R77" s="3" t="s">
        <v>158</v>
      </c>
      <c r="T77" s="3" t="s">
        <v>1</v>
      </c>
      <c r="U77" s="3" t="s">
        <v>11</v>
      </c>
      <c r="V77" s="3" t="s">
        <v>12</v>
      </c>
      <c r="W77" s="3" t="s">
        <v>13</v>
      </c>
      <c r="X77" s="3" t="s">
        <v>14</v>
      </c>
      <c r="Y77" s="3" t="s">
        <v>162</v>
      </c>
      <c r="Z77" s="3" t="s">
        <v>157</v>
      </c>
      <c r="AA77" s="3" t="s">
        <v>158</v>
      </c>
    </row>
    <row r="78" spans="11:27">
      <c r="K78" s="3" t="s">
        <v>8</v>
      </c>
      <c r="L78" s="3">
        <f>'Running Data Isleta'!E29</f>
        <v>0</v>
      </c>
      <c r="M78" s="3">
        <f>'Running Data Isleta'!F29</f>
        <v>0</v>
      </c>
      <c r="N78" s="5">
        <f>'Running Data Isleta'!G29</f>
        <v>0</v>
      </c>
      <c r="O78" s="5">
        <f>'Running Data Isleta'!H29</f>
        <v>0</v>
      </c>
      <c r="P78" s="3" t="s">
        <v>9</v>
      </c>
      <c r="Q78" s="3" t="s">
        <v>9</v>
      </c>
      <c r="R78" s="3" t="s">
        <v>9</v>
      </c>
      <c r="T78" s="3" t="s">
        <v>8</v>
      </c>
      <c r="U78" s="3" t="e">
        <f>'Running Data Isleta'!#REF!</f>
        <v>#REF!</v>
      </c>
      <c r="V78" s="3" t="e">
        <f>'Running Data Isleta'!#REF!</f>
        <v>#REF!</v>
      </c>
      <c r="W78" s="3" t="e">
        <f>'Running Data Isleta'!#REF!</f>
        <v>#REF!</v>
      </c>
      <c r="X78" s="3" t="e">
        <f>'Running Data Isleta'!#REF!</f>
        <v>#REF!</v>
      </c>
      <c r="Y78" s="3" t="e">
        <f>CONCATENATE('Running Data Isleta'!#REF!," (",TEXT('Running Data Isleta'!#REF!, "mm/dd"), ")")</f>
        <v>#REF!</v>
      </c>
      <c r="Z78" s="3" t="e">
        <f>CONCATENATE('Running Data Isleta'!#REF!," (",TEXT('Running Data Isleta'!#REF!, "mm/dd"), ")")</f>
        <v>#REF!</v>
      </c>
      <c r="AA78" s="3">
        <f>AA73</f>
        <v>3.03</v>
      </c>
    </row>
    <row r="79" spans="11:27" ht="30">
      <c r="K79" s="3" t="s">
        <v>7</v>
      </c>
      <c r="L79" s="3">
        <f>'Running Data San Acacia'!E29</f>
        <v>0</v>
      </c>
      <c r="M79" s="3">
        <f>'Running Data San Acacia'!F29</f>
        <v>0</v>
      </c>
      <c r="N79" s="5">
        <f>'Running Data San Acacia'!G29</f>
        <v>0</v>
      </c>
      <c r="O79" s="5">
        <f>'Running Data San Acacia'!H29</f>
        <v>0</v>
      </c>
      <c r="P79" s="3" t="str">
        <f>CONCATENATE('Running Data San Acacia'!I29," (",TEXT('Running Data San Acacia'!J29, "mm/dd"), ")")</f>
        <v>73.84 (09/14)</v>
      </c>
      <c r="Q79" s="3" t="str">
        <f>CONCATENATE('Running Data San Acacia'!K29," (",TEXT('Running Data San Acacia'!L29, "mm/dd"), ")")</f>
        <v>91.2 (01/00)</v>
      </c>
      <c r="R79" s="3">
        <f>R74</f>
        <v>17.36</v>
      </c>
      <c r="T79" s="3" t="s">
        <v>7</v>
      </c>
      <c r="U79" s="3" t="e">
        <f>'Running Data San Acacia'!#REF!</f>
        <v>#REF!</v>
      </c>
      <c r="V79" s="3" t="e">
        <f>'Running Data San Acacia'!#REF!</f>
        <v>#REF!</v>
      </c>
      <c r="W79" s="3" t="e">
        <f>'Running Data San Acacia'!#REF!</f>
        <v>#REF!</v>
      </c>
      <c r="X79" s="3" t="e">
        <f>'Running Data San Acacia'!#REF!</f>
        <v>#REF!</v>
      </c>
      <c r="Y79" s="3" t="e">
        <f>CONCATENATE('Running Data San Acacia'!#REF!," (",TEXT('Running Data San Acacia'!#REF!, "mm/dd"), ")")</f>
        <v>#REF!</v>
      </c>
      <c r="Z79" s="3" t="e">
        <f>CONCATENATE('Running Data San Acacia'!#REF!," (",TEXT('Running Data San Acacia'!#REF!, "mm/dd"), ")")</f>
        <v>#REF!</v>
      </c>
      <c r="AA79" s="3">
        <f>AA74</f>
        <v>21.07</v>
      </c>
    </row>
    <row r="80" spans="11:27">
      <c r="K80" s="3" t="s">
        <v>10</v>
      </c>
      <c r="L80" s="3" t="s">
        <v>9</v>
      </c>
      <c r="M80" s="3" t="s">
        <v>9</v>
      </c>
      <c r="N80" s="3">
        <f>SUM(N78:N79)</f>
        <v>0</v>
      </c>
      <c r="O80" s="3">
        <f>SUM(O78:O79)</f>
        <v>0</v>
      </c>
      <c r="P80" s="3" t="s">
        <v>9</v>
      </c>
      <c r="Q80" s="3" t="s">
        <v>9</v>
      </c>
      <c r="R80" s="3">
        <f>SUM(R78:R79)</f>
        <v>17.36</v>
      </c>
      <c r="T80" s="3" t="s">
        <v>10</v>
      </c>
      <c r="U80" s="3" t="s">
        <v>9</v>
      </c>
      <c r="V80" s="3" t="s">
        <v>9</v>
      </c>
      <c r="W80" s="3" t="e">
        <f>SUM(W78:W79)</f>
        <v>#REF!</v>
      </c>
      <c r="X80" s="3" t="e">
        <f>SUM(X78:X79)</f>
        <v>#REF!</v>
      </c>
      <c r="Y80" s="3" t="s">
        <v>9</v>
      </c>
      <c r="Z80" s="3" t="s">
        <v>9</v>
      </c>
      <c r="AA80" s="3">
        <f>SUM(AA78:AA79)</f>
        <v>24.1</v>
      </c>
    </row>
    <row r="81" spans="11:27">
      <c r="K81" s="67">
        <f>K76+1</f>
        <v>43725</v>
      </c>
      <c r="L81" s="67"/>
      <c r="M81" s="67"/>
      <c r="N81" s="67"/>
      <c r="O81" s="67"/>
      <c r="P81" s="67"/>
      <c r="Q81" s="67"/>
      <c r="R81" s="67"/>
      <c r="T81" s="67">
        <f>T76+1</f>
        <v>43755</v>
      </c>
      <c r="U81" s="67"/>
      <c r="V81" s="67"/>
      <c r="W81" s="67"/>
      <c r="X81" s="67"/>
      <c r="Y81" s="67"/>
      <c r="Z81" s="67"/>
      <c r="AA81" s="67"/>
    </row>
    <row r="82" spans="11:27" ht="60">
      <c r="K82" s="3" t="s">
        <v>1</v>
      </c>
      <c r="L82" s="3" t="s">
        <v>11</v>
      </c>
      <c r="M82" s="3" t="s">
        <v>12</v>
      </c>
      <c r="N82" s="3" t="s">
        <v>13</v>
      </c>
      <c r="O82" s="3" t="s">
        <v>14</v>
      </c>
      <c r="P82" s="3" t="s">
        <v>162</v>
      </c>
      <c r="Q82" s="3" t="s">
        <v>157</v>
      </c>
      <c r="R82" s="3" t="s">
        <v>158</v>
      </c>
      <c r="T82" s="3" t="s">
        <v>1</v>
      </c>
      <c r="U82" s="3" t="s">
        <v>11</v>
      </c>
      <c r="V82" s="3" t="s">
        <v>12</v>
      </c>
      <c r="W82" s="3" t="s">
        <v>13</v>
      </c>
      <c r="X82" s="3" t="s">
        <v>14</v>
      </c>
      <c r="Y82" s="3" t="s">
        <v>162</v>
      </c>
      <c r="Z82" s="3" t="s">
        <v>157</v>
      </c>
      <c r="AA82" s="3" t="s">
        <v>158</v>
      </c>
    </row>
    <row r="83" spans="11:27">
      <c r="K83" s="3" t="s">
        <v>8</v>
      </c>
      <c r="L83" s="3">
        <f>'Running Data Isleta'!E30</f>
        <v>0</v>
      </c>
      <c r="M83" s="3">
        <f>'Running Data Isleta'!F30</f>
        <v>0</v>
      </c>
      <c r="N83" s="5">
        <f>'Running Data Isleta'!G30</f>
        <v>0</v>
      </c>
      <c r="O83" s="5">
        <f>'Running Data Isleta'!H30</f>
        <v>0</v>
      </c>
      <c r="P83" s="3" t="s">
        <v>9</v>
      </c>
      <c r="Q83" s="3" t="s">
        <v>9</v>
      </c>
      <c r="R83" s="3" t="s">
        <v>9</v>
      </c>
      <c r="T83" s="3" t="s">
        <v>8</v>
      </c>
      <c r="U83" s="3" t="e">
        <f>'Running Data Isleta'!#REF!</f>
        <v>#REF!</v>
      </c>
      <c r="V83" s="3" t="e">
        <f>'Running Data Isleta'!#REF!</f>
        <v>#REF!</v>
      </c>
      <c r="W83" s="3" t="e">
        <f>'Running Data Isleta'!#REF!</f>
        <v>#REF!</v>
      </c>
      <c r="X83" s="3" t="e">
        <f>'Running Data Isleta'!#REF!</f>
        <v>#REF!</v>
      </c>
      <c r="Y83" s="3" t="e">
        <f>CONCATENATE('Running Data Isleta'!#REF!," (",TEXT('Running Data Isleta'!#REF!, "mm/dd"), ")")</f>
        <v>#REF!</v>
      </c>
      <c r="Z83" s="3" t="e">
        <f>CONCATENATE('Running Data Isleta'!#REF!," (",TEXT('Running Data Isleta'!#REF!, "mm/dd"), ")")</f>
        <v>#REF!</v>
      </c>
      <c r="AA83" s="3">
        <f>AA78</f>
        <v>3.03</v>
      </c>
    </row>
    <row r="84" spans="11:27" ht="30">
      <c r="K84" s="3" t="s">
        <v>7</v>
      </c>
      <c r="L84" s="3">
        <f>'Running Data San Acacia'!E30</f>
        <v>0</v>
      </c>
      <c r="M84" s="3">
        <f>'Running Data San Acacia'!F30</f>
        <v>0</v>
      </c>
      <c r="N84" s="5">
        <f>'Running Data San Acacia'!G30</f>
        <v>0</v>
      </c>
      <c r="O84" s="5">
        <f>'Running Data San Acacia'!H30</f>
        <v>0</v>
      </c>
      <c r="P84" s="3" t="str">
        <f>CONCATENATE('Running Data San Acacia'!I30," (",TEXT('Running Data San Acacia'!J30, "mm/dd"), ")")</f>
        <v>73.84 (09/14)</v>
      </c>
      <c r="Q84" s="3" t="str">
        <f>CONCATENATE('Running Data San Acacia'!K30," (",TEXT('Running Data San Acacia'!L30, "mm/dd"), ")")</f>
        <v>91.2 (01/00)</v>
      </c>
      <c r="R84" s="3">
        <f>R79</f>
        <v>17.36</v>
      </c>
      <c r="T84" s="3" t="s">
        <v>7</v>
      </c>
      <c r="U84" s="3" t="e">
        <f>'Running Data San Acacia'!#REF!</f>
        <v>#REF!</v>
      </c>
      <c r="V84" s="3" t="e">
        <f>'Running Data San Acacia'!#REF!</f>
        <v>#REF!</v>
      </c>
      <c r="W84" s="3" t="e">
        <f>'Running Data San Acacia'!#REF!</f>
        <v>#REF!</v>
      </c>
      <c r="X84" s="3" t="e">
        <f>'Running Data San Acacia'!#REF!</f>
        <v>#REF!</v>
      </c>
      <c r="Y84" s="3" t="e">
        <f>CONCATENATE('Running Data San Acacia'!#REF!," (",TEXT('Running Data San Acacia'!#REF!, "mm/dd"), ")")</f>
        <v>#REF!</v>
      </c>
      <c r="Z84" s="3" t="e">
        <f>CONCATENATE('Running Data San Acacia'!#REF!," (",TEXT('Running Data San Acacia'!#REF!, "mm/dd"), ")")</f>
        <v>#REF!</v>
      </c>
      <c r="AA84" s="3">
        <f>AA79</f>
        <v>21.07</v>
      </c>
    </row>
    <row r="85" spans="11:27">
      <c r="K85" s="3" t="s">
        <v>10</v>
      </c>
      <c r="L85" s="3" t="s">
        <v>9</v>
      </c>
      <c r="M85" s="3" t="s">
        <v>9</v>
      </c>
      <c r="N85" s="3">
        <f>SUM(N83:N84)</f>
        <v>0</v>
      </c>
      <c r="O85" s="3">
        <f>SUM(O83:O84)</f>
        <v>0</v>
      </c>
      <c r="P85" s="3" t="s">
        <v>9</v>
      </c>
      <c r="Q85" s="3" t="s">
        <v>9</v>
      </c>
      <c r="R85" s="3">
        <f>SUM(R83:R84)</f>
        <v>17.36</v>
      </c>
      <c r="T85" s="3" t="s">
        <v>10</v>
      </c>
      <c r="U85" s="3" t="s">
        <v>9</v>
      </c>
      <c r="V85" s="3" t="s">
        <v>9</v>
      </c>
      <c r="W85" s="3" t="e">
        <f>SUM(W83:W84)</f>
        <v>#REF!</v>
      </c>
      <c r="X85" s="3" t="e">
        <f>SUM(X83:X84)</f>
        <v>#REF!</v>
      </c>
      <c r="Y85" s="3" t="s">
        <v>9</v>
      </c>
      <c r="Z85" s="3" t="s">
        <v>9</v>
      </c>
      <c r="AA85" s="3">
        <f>SUM(AA83:AA84)</f>
        <v>24.1</v>
      </c>
    </row>
    <row r="86" spans="11:27">
      <c r="K86" s="67">
        <f>K81+1</f>
        <v>43726</v>
      </c>
      <c r="L86" s="67"/>
      <c r="M86" s="67"/>
      <c r="N86" s="67"/>
      <c r="O86" s="67"/>
      <c r="P86" s="67"/>
      <c r="Q86" s="67"/>
      <c r="R86" s="67"/>
      <c r="T86" s="67">
        <f>T81+1</f>
        <v>43756</v>
      </c>
      <c r="U86" s="67"/>
      <c r="V86" s="67"/>
      <c r="W86" s="67"/>
      <c r="X86" s="67"/>
      <c r="Y86" s="67"/>
      <c r="Z86" s="67"/>
      <c r="AA86" s="67"/>
    </row>
    <row r="87" spans="11:27" ht="60">
      <c r="K87" s="3" t="s">
        <v>1</v>
      </c>
      <c r="L87" s="3" t="s">
        <v>11</v>
      </c>
      <c r="M87" s="3" t="s">
        <v>12</v>
      </c>
      <c r="N87" s="3" t="s">
        <v>13</v>
      </c>
      <c r="O87" s="3" t="s">
        <v>14</v>
      </c>
      <c r="P87" s="3" t="s">
        <v>162</v>
      </c>
      <c r="Q87" s="3" t="s">
        <v>157</v>
      </c>
      <c r="R87" s="3" t="s">
        <v>158</v>
      </c>
      <c r="T87" s="3" t="s">
        <v>1</v>
      </c>
      <c r="U87" s="3" t="s">
        <v>11</v>
      </c>
      <c r="V87" s="3" t="s">
        <v>12</v>
      </c>
      <c r="W87" s="3" t="s">
        <v>13</v>
      </c>
      <c r="X87" s="3" t="s">
        <v>14</v>
      </c>
      <c r="Y87" s="3" t="s">
        <v>162</v>
      </c>
      <c r="Z87" s="3" t="s">
        <v>157</v>
      </c>
      <c r="AA87" s="3" t="s">
        <v>158</v>
      </c>
    </row>
    <row r="88" spans="11:27">
      <c r="K88" s="3" t="s">
        <v>8</v>
      </c>
      <c r="L88" s="3">
        <f>'Running Data Isleta'!E31</f>
        <v>0</v>
      </c>
      <c r="M88" s="3">
        <f>'Running Data Isleta'!F31</f>
        <v>0</v>
      </c>
      <c r="N88" s="5">
        <f>'Running Data Isleta'!G31</f>
        <v>0</v>
      </c>
      <c r="O88" s="5">
        <f>'Running Data Isleta'!H31</f>
        <v>0</v>
      </c>
      <c r="P88" s="3" t="s">
        <v>9</v>
      </c>
      <c r="Q88" s="3" t="s">
        <v>9</v>
      </c>
      <c r="R88" s="3" t="s">
        <v>9</v>
      </c>
      <c r="T88" s="3" t="s">
        <v>8</v>
      </c>
      <c r="U88" s="3" t="e">
        <f>'Running Data Isleta'!#REF!</f>
        <v>#REF!</v>
      </c>
      <c r="V88" s="3" t="e">
        <f>'Running Data Isleta'!#REF!</f>
        <v>#REF!</v>
      </c>
      <c r="W88" s="3" t="e">
        <f>'Running Data Isleta'!#REF!</f>
        <v>#REF!</v>
      </c>
      <c r="X88" s="3" t="e">
        <f>'Running Data Isleta'!#REF!</f>
        <v>#REF!</v>
      </c>
      <c r="Y88" s="3" t="e">
        <f>CONCATENATE('Running Data Isleta'!#REF!," (",TEXT('Running Data Isleta'!#REF!, "mm/dd"), ")")</f>
        <v>#REF!</v>
      </c>
      <c r="Z88" s="3" t="e">
        <f>CONCATENATE('Running Data Isleta'!#REF!," (",TEXT('Running Data Isleta'!#REF!, "mm/dd"), ")")</f>
        <v>#REF!</v>
      </c>
      <c r="AA88" s="3">
        <f>AA83</f>
        <v>3.03</v>
      </c>
    </row>
    <row r="89" spans="11:27" ht="30">
      <c r="K89" s="3" t="s">
        <v>7</v>
      </c>
      <c r="L89" s="3">
        <f>'Running Data San Acacia'!E31</f>
        <v>0</v>
      </c>
      <c r="M89" s="3">
        <f>'Running Data San Acacia'!F31</f>
        <v>0</v>
      </c>
      <c r="N89" s="5">
        <f>'Running Data San Acacia'!G31</f>
        <v>0</v>
      </c>
      <c r="O89" s="5">
        <f>'Running Data San Acacia'!H31</f>
        <v>0</v>
      </c>
      <c r="P89" s="3" t="str">
        <f>CONCATENATE('Running Data San Acacia'!I31," (",TEXT('Running Data San Acacia'!J31, "mm/dd"), ")")</f>
        <v>73.84 (09/14)</v>
      </c>
      <c r="Q89" s="3" t="str">
        <f>CONCATENATE('Running Data San Acacia'!K31," (",TEXT('Running Data San Acacia'!L31, "mm/dd"), ")")</f>
        <v>91.2 (01/00)</v>
      </c>
      <c r="R89" s="3">
        <f>R84</f>
        <v>17.36</v>
      </c>
      <c r="T89" s="3" t="s">
        <v>7</v>
      </c>
      <c r="U89" s="3" t="e">
        <f>'Running Data San Acacia'!#REF!</f>
        <v>#REF!</v>
      </c>
      <c r="V89" s="3" t="e">
        <f>'Running Data San Acacia'!#REF!</f>
        <v>#REF!</v>
      </c>
      <c r="W89" s="3" t="e">
        <f>'Running Data San Acacia'!#REF!</f>
        <v>#REF!</v>
      </c>
      <c r="X89" s="3" t="e">
        <f>'Running Data San Acacia'!#REF!</f>
        <v>#REF!</v>
      </c>
      <c r="Y89" s="3" t="e">
        <f>CONCATENATE('Running Data San Acacia'!#REF!," (",TEXT('Running Data San Acacia'!#REF!, "mm/dd"), ")")</f>
        <v>#REF!</v>
      </c>
      <c r="Z89" s="3" t="e">
        <f>CONCATENATE('Running Data San Acacia'!#REF!," (",TEXT('Running Data San Acacia'!#REF!, "mm/dd"), ")")</f>
        <v>#REF!</v>
      </c>
      <c r="AA89" s="3">
        <f>AA84</f>
        <v>21.07</v>
      </c>
    </row>
    <row r="90" spans="11:27">
      <c r="K90" s="3" t="s">
        <v>10</v>
      </c>
      <c r="L90" s="3" t="s">
        <v>9</v>
      </c>
      <c r="M90" s="3" t="s">
        <v>9</v>
      </c>
      <c r="N90" s="3">
        <f>SUM(N88:N89)</f>
        <v>0</v>
      </c>
      <c r="O90" s="3">
        <f>SUM(O88:O89)</f>
        <v>0</v>
      </c>
      <c r="P90" s="3" t="s">
        <v>9</v>
      </c>
      <c r="Q90" s="3" t="s">
        <v>9</v>
      </c>
      <c r="R90" s="3">
        <f>SUM(R88:R89)</f>
        <v>17.36</v>
      </c>
      <c r="T90" s="3" t="s">
        <v>10</v>
      </c>
      <c r="U90" s="3" t="s">
        <v>9</v>
      </c>
      <c r="V90" s="3" t="s">
        <v>9</v>
      </c>
      <c r="W90" s="3" t="e">
        <f>SUM(W88:W89)</f>
        <v>#REF!</v>
      </c>
      <c r="X90" s="3" t="e">
        <f>SUM(X88:X89)</f>
        <v>#REF!</v>
      </c>
      <c r="Y90" s="3" t="s">
        <v>9</v>
      </c>
      <c r="Z90" s="3" t="s">
        <v>9</v>
      </c>
      <c r="AA90" s="3">
        <f>SUM(AA88:AA89)</f>
        <v>24.1</v>
      </c>
    </row>
    <row r="91" spans="11:27">
      <c r="K91" s="67">
        <f>K86+1</f>
        <v>43727</v>
      </c>
      <c r="L91" s="67"/>
      <c r="M91" s="67"/>
      <c r="N91" s="67"/>
      <c r="O91" s="67"/>
      <c r="P91" s="67"/>
      <c r="Q91" s="67"/>
      <c r="R91" s="67"/>
      <c r="T91" s="67">
        <f>T86+1</f>
        <v>43757</v>
      </c>
      <c r="U91" s="67"/>
      <c r="V91" s="67"/>
      <c r="W91" s="67"/>
      <c r="X91" s="67"/>
      <c r="Y91" s="67"/>
      <c r="Z91" s="67"/>
      <c r="AA91" s="67"/>
    </row>
    <row r="92" spans="11:27" ht="60">
      <c r="K92" s="3" t="s">
        <v>1</v>
      </c>
      <c r="L92" s="3" t="s">
        <v>11</v>
      </c>
      <c r="M92" s="3" t="s">
        <v>12</v>
      </c>
      <c r="N92" s="3" t="s">
        <v>13</v>
      </c>
      <c r="O92" s="3" t="s">
        <v>14</v>
      </c>
      <c r="P92" s="3" t="s">
        <v>162</v>
      </c>
      <c r="Q92" s="3" t="s">
        <v>157</v>
      </c>
      <c r="R92" s="3" t="s">
        <v>158</v>
      </c>
      <c r="T92" s="3" t="s">
        <v>1</v>
      </c>
      <c r="U92" s="3" t="s">
        <v>11</v>
      </c>
      <c r="V92" s="3" t="s">
        <v>12</v>
      </c>
      <c r="W92" s="3" t="s">
        <v>13</v>
      </c>
      <c r="X92" s="3" t="s">
        <v>14</v>
      </c>
      <c r="Y92" s="3" t="s">
        <v>162</v>
      </c>
      <c r="Z92" s="3" t="s">
        <v>157</v>
      </c>
      <c r="AA92" s="3" t="s">
        <v>158</v>
      </c>
    </row>
    <row r="93" spans="11:27">
      <c r="K93" s="3" t="s">
        <v>8</v>
      </c>
      <c r="L93" s="3">
        <f>'Running Data Isleta'!E32</f>
        <v>0</v>
      </c>
      <c r="M93" s="3">
        <f>'Running Data Isleta'!F32</f>
        <v>0</v>
      </c>
      <c r="N93" s="5">
        <f>'Running Data Isleta'!G32</f>
        <v>0</v>
      </c>
      <c r="O93" s="5">
        <f>'Running Data Isleta'!H32</f>
        <v>0</v>
      </c>
      <c r="P93" s="3" t="s">
        <v>9</v>
      </c>
      <c r="Q93" s="3" t="s">
        <v>9</v>
      </c>
      <c r="R93" s="3" t="s">
        <v>9</v>
      </c>
      <c r="T93" s="3" t="s">
        <v>8</v>
      </c>
      <c r="U93" s="3" t="e">
        <f>'Running Data Isleta'!#REF!</f>
        <v>#REF!</v>
      </c>
      <c r="V93" s="3" t="e">
        <f>'Running Data Isleta'!#REF!</f>
        <v>#REF!</v>
      </c>
      <c r="W93" s="3" t="e">
        <f>'Running Data Isleta'!#REF!</f>
        <v>#REF!</v>
      </c>
      <c r="X93" s="3" t="e">
        <f>'Running Data Isleta'!#REF!</f>
        <v>#REF!</v>
      </c>
      <c r="Y93" s="3" t="e">
        <f>CONCATENATE('Running Data Isleta'!#REF!," (",TEXT('Running Data Isleta'!#REF!, "mm/dd"), ")")</f>
        <v>#REF!</v>
      </c>
      <c r="Z93" s="3" t="e">
        <f>CONCATENATE('Running Data Isleta'!#REF!," (",TEXT('Running Data Isleta'!#REF!, "mm/dd"), ")")</f>
        <v>#REF!</v>
      </c>
      <c r="AA93" s="3">
        <f>AA88</f>
        <v>3.03</v>
      </c>
    </row>
    <row r="94" spans="11:27" ht="30">
      <c r="K94" s="3" t="s">
        <v>7</v>
      </c>
      <c r="L94" s="3">
        <f>'Running Data San Acacia'!E32</f>
        <v>0</v>
      </c>
      <c r="M94" s="3">
        <f>'Running Data San Acacia'!F32</f>
        <v>0</v>
      </c>
      <c r="N94" s="5">
        <f>'Running Data San Acacia'!G32</f>
        <v>0</v>
      </c>
      <c r="O94" s="5">
        <f>'Running Data San Acacia'!H32</f>
        <v>0</v>
      </c>
      <c r="P94" s="3" t="str">
        <f>CONCATENATE('Running Data San Acacia'!I32," (",TEXT('Running Data San Acacia'!J32, "mm/dd"), ")")</f>
        <v>73.84 (09/14)</v>
      </c>
      <c r="Q94" s="3" t="str">
        <f>CONCATENATE('Running Data San Acacia'!K32," (",TEXT('Running Data San Acacia'!L32, "mm/dd"), ")")</f>
        <v>91.2 (01/00)</v>
      </c>
      <c r="R94" s="3">
        <f>R89</f>
        <v>17.36</v>
      </c>
      <c r="T94" s="3" t="s">
        <v>7</v>
      </c>
      <c r="U94" s="3" t="e">
        <f>'Running Data San Acacia'!#REF!</f>
        <v>#REF!</v>
      </c>
      <c r="V94" s="3" t="e">
        <f>'Running Data San Acacia'!#REF!</f>
        <v>#REF!</v>
      </c>
      <c r="W94" s="3" t="e">
        <f>'Running Data San Acacia'!#REF!</f>
        <v>#REF!</v>
      </c>
      <c r="X94" s="3" t="e">
        <f>'Running Data San Acacia'!#REF!</f>
        <v>#REF!</v>
      </c>
      <c r="Y94" s="3" t="e">
        <f>CONCATENATE('Running Data San Acacia'!#REF!," (",TEXT('Running Data San Acacia'!#REF!, "mm/dd"), ")")</f>
        <v>#REF!</v>
      </c>
      <c r="Z94" s="3" t="e">
        <f>CONCATENATE('Running Data San Acacia'!#REF!," (",TEXT('Running Data San Acacia'!#REF!, "mm/dd"), ")")</f>
        <v>#REF!</v>
      </c>
      <c r="AA94" s="3">
        <f>AA89</f>
        <v>21.07</v>
      </c>
    </row>
    <row r="95" spans="11:27">
      <c r="K95" s="3" t="s">
        <v>10</v>
      </c>
      <c r="L95" s="3" t="s">
        <v>9</v>
      </c>
      <c r="M95" s="3" t="s">
        <v>9</v>
      </c>
      <c r="N95" s="3">
        <f>SUM(N93:N94)</f>
        <v>0</v>
      </c>
      <c r="O95" s="3">
        <f>SUM(O93:O94)</f>
        <v>0</v>
      </c>
      <c r="P95" s="3" t="s">
        <v>9</v>
      </c>
      <c r="Q95" s="3" t="s">
        <v>9</v>
      </c>
      <c r="R95" s="3">
        <f>SUM(R93:R94)</f>
        <v>17.36</v>
      </c>
      <c r="T95" s="3" t="s">
        <v>10</v>
      </c>
      <c r="U95" s="3" t="s">
        <v>9</v>
      </c>
      <c r="V95" s="3" t="s">
        <v>9</v>
      </c>
      <c r="W95" s="3" t="e">
        <f>SUM(W93:W94)</f>
        <v>#REF!</v>
      </c>
      <c r="X95" s="3" t="e">
        <f>SUM(X93:X94)</f>
        <v>#REF!</v>
      </c>
      <c r="Y95" s="3" t="s">
        <v>9</v>
      </c>
      <c r="Z95" s="3" t="s">
        <v>9</v>
      </c>
      <c r="AA95" s="3">
        <f>SUM(AA93:AA94)</f>
        <v>24.1</v>
      </c>
    </row>
    <row r="96" spans="11:27">
      <c r="K96" s="67">
        <f>K91+1</f>
        <v>43728</v>
      </c>
      <c r="L96" s="67"/>
      <c r="M96" s="67"/>
      <c r="N96" s="67"/>
      <c r="O96" s="67"/>
      <c r="P96" s="67"/>
      <c r="Q96" s="67"/>
      <c r="R96" s="67"/>
      <c r="T96" s="67">
        <f>T91+1</f>
        <v>43758</v>
      </c>
      <c r="U96" s="67"/>
      <c r="V96" s="67"/>
      <c r="W96" s="67"/>
      <c r="X96" s="67"/>
      <c r="Y96" s="67"/>
      <c r="Z96" s="67"/>
      <c r="AA96" s="67"/>
    </row>
    <row r="97" spans="11:27" ht="60">
      <c r="K97" s="3" t="s">
        <v>1</v>
      </c>
      <c r="L97" s="3" t="s">
        <v>11</v>
      </c>
      <c r="M97" s="3" t="s">
        <v>12</v>
      </c>
      <c r="N97" s="3" t="s">
        <v>13</v>
      </c>
      <c r="O97" s="3" t="s">
        <v>14</v>
      </c>
      <c r="P97" s="3" t="s">
        <v>162</v>
      </c>
      <c r="Q97" s="3" t="s">
        <v>157</v>
      </c>
      <c r="R97" s="3" t="s">
        <v>158</v>
      </c>
      <c r="T97" s="3" t="s">
        <v>1</v>
      </c>
      <c r="U97" s="3" t="s">
        <v>11</v>
      </c>
      <c r="V97" s="3" t="s">
        <v>12</v>
      </c>
      <c r="W97" s="3" t="s">
        <v>13</v>
      </c>
      <c r="X97" s="3" t="s">
        <v>14</v>
      </c>
      <c r="Y97" s="3" t="s">
        <v>162</v>
      </c>
      <c r="Z97" s="3" t="s">
        <v>157</v>
      </c>
      <c r="AA97" s="3" t="s">
        <v>158</v>
      </c>
    </row>
    <row r="98" spans="11:27">
      <c r="K98" s="3" t="s">
        <v>8</v>
      </c>
      <c r="L98" s="3">
        <f>'Running Data Isleta'!E33</f>
        <v>0</v>
      </c>
      <c r="M98" s="3">
        <f>'Running Data Isleta'!F33</f>
        <v>0</v>
      </c>
      <c r="N98" s="5">
        <f>'Running Data Isleta'!G33</f>
        <v>0</v>
      </c>
      <c r="O98" s="5">
        <f>'Running Data Isleta'!H33</f>
        <v>0</v>
      </c>
      <c r="P98" s="3" t="s">
        <v>9</v>
      </c>
      <c r="Q98" s="3" t="s">
        <v>9</v>
      </c>
      <c r="R98" s="3" t="s">
        <v>9</v>
      </c>
      <c r="T98" s="3" t="s">
        <v>8</v>
      </c>
      <c r="U98" s="3" t="e">
        <f>'Running Data Isleta'!#REF!</f>
        <v>#REF!</v>
      </c>
      <c r="V98" s="3" t="e">
        <f>'Running Data Isleta'!#REF!</f>
        <v>#REF!</v>
      </c>
      <c r="W98" s="3" t="e">
        <f>'Running Data Isleta'!#REF!</f>
        <v>#REF!</v>
      </c>
      <c r="X98" s="3" t="e">
        <f>'Running Data Isleta'!#REF!</f>
        <v>#REF!</v>
      </c>
      <c r="Y98" s="3" t="e">
        <f>CONCATENATE('Running Data Isleta'!#REF!," (",TEXT('Running Data Isleta'!#REF!, "mm/dd"), ")")</f>
        <v>#REF!</v>
      </c>
      <c r="Z98" s="3" t="e">
        <f>CONCATENATE('Running Data Isleta'!#REF!," (",TEXT('Running Data Isleta'!#REF!, "mm/dd"), ")")</f>
        <v>#REF!</v>
      </c>
      <c r="AA98" s="3">
        <f>AA93</f>
        <v>3.03</v>
      </c>
    </row>
    <row r="99" spans="11:27" ht="30">
      <c r="K99" s="3" t="s">
        <v>7</v>
      </c>
      <c r="L99" s="3">
        <f>'Running Data San Acacia'!E33</f>
        <v>0</v>
      </c>
      <c r="M99" s="3">
        <f>'Running Data San Acacia'!F33</f>
        <v>0</v>
      </c>
      <c r="N99" s="5">
        <f>'Running Data San Acacia'!G33</f>
        <v>0</v>
      </c>
      <c r="O99" s="5">
        <f>'Running Data San Acacia'!H33</f>
        <v>0</v>
      </c>
      <c r="P99" s="3" t="str">
        <f>CONCATENATE('Running Data San Acacia'!I33," (",TEXT('Running Data San Acacia'!J33, "mm/dd"), ")")</f>
        <v>73.84 (09/14)</v>
      </c>
      <c r="Q99" s="3" t="str">
        <f>CONCATENATE('Running Data San Acacia'!K33," (",TEXT('Running Data San Acacia'!L33, "mm/dd"), ")")</f>
        <v>91.2 (01/00)</v>
      </c>
      <c r="R99" s="3">
        <f>R94</f>
        <v>17.36</v>
      </c>
      <c r="T99" s="3" t="s">
        <v>7</v>
      </c>
      <c r="U99" s="3" t="e">
        <f>'Running Data San Acacia'!#REF!</f>
        <v>#REF!</v>
      </c>
      <c r="V99" s="3" t="e">
        <f>'Running Data San Acacia'!#REF!</f>
        <v>#REF!</v>
      </c>
      <c r="W99" s="3" t="e">
        <f>'Running Data San Acacia'!#REF!</f>
        <v>#REF!</v>
      </c>
      <c r="X99" s="3" t="e">
        <f>'Running Data San Acacia'!#REF!</f>
        <v>#REF!</v>
      </c>
      <c r="Y99" s="3" t="e">
        <f>CONCATENATE('Running Data San Acacia'!#REF!," (",TEXT('Running Data San Acacia'!#REF!, "mm/dd"), ")")</f>
        <v>#REF!</v>
      </c>
      <c r="Z99" s="3" t="e">
        <f>CONCATENATE('Running Data San Acacia'!#REF!," (",TEXT('Running Data San Acacia'!#REF!, "mm/dd"), ")")</f>
        <v>#REF!</v>
      </c>
      <c r="AA99" s="3">
        <f>AA94</f>
        <v>21.07</v>
      </c>
    </row>
    <row r="100" spans="11:27">
      <c r="K100" s="3" t="s">
        <v>10</v>
      </c>
      <c r="L100" s="3" t="s">
        <v>9</v>
      </c>
      <c r="M100" s="3" t="s">
        <v>9</v>
      </c>
      <c r="N100" s="3">
        <f>SUM(N98:N99)</f>
        <v>0</v>
      </c>
      <c r="O100" s="3">
        <f>SUM(O98:O99)</f>
        <v>0</v>
      </c>
      <c r="P100" s="3" t="s">
        <v>9</v>
      </c>
      <c r="Q100" s="3" t="s">
        <v>9</v>
      </c>
      <c r="R100" s="3">
        <f>SUM(R98:R99)</f>
        <v>17.36</v>
      </c>
      <c r="T100" s="3" t="s">
        <v>10</v>
      </c>
      <c r="U100" s="3" t="s">
        <v>9</v>
      </c>
      <c r="V100" s="3" t="s">
        <v>9</v>
      </c>
      <c r="W100" s="3" t="e">
        <f>SUM(W98:W99)</f>
        <v>#REF!</v>
      </c>
      <c r="X100" s="3" t="e">
        <f>SUM(X98:X99)</f>
        <v>#REF!</v>
      </c>
      <c r="Y100" s="3" t="s">
        <v>9</v>
      </c>
      <c r="Z100" s="3" t="s">
        <v>9</v>
      </c>
      <c r="AA100" s="3">
        <f>SUM(AA98:AA99)</f>
        <v>24.1</v>
      </c>
    </row>
    <row r="101" spans="11:27">
      <c r="K101" s="67">
        <f>K96+1</f>
        <v>43729</v>
      </c>
      <c r="L101" s="67"/>
      <c r="M101" s="67"/>
      <c r="N101" s="67"/>
      <c r="O101" s="67"/>
      <c r="P101" s="67"/>
      <c r="Q101" s="67"/>
      <c r="R101" s="67"/>
      <c r="T101" s="67">
        <f>T96+1</f>
        <v>43759</v>
      </c>
      <c r="U101" s="67"/>
      <c r="V101" s="67"/>
      <c r="W101" s="67"/>
      <c r="X101" s="67"/>
      <c r="Y101" s="67"/>
      <c r="Z101" s="67"/>
      <c r="AA101" s="67"/>
    </row>
    <row r="102" spans="11:27" ht="60">
      <c r="K102" s="3" t="s">
        <v>1</v>
      </c>
      <c r="L102" s="3" t="s">
        <v>11</v>
      </c>
      <c r="M102" s="3" t="s">
        <v>12</v>
      </c>
      <c r="N102" s="3" t="s">
        <v>13</v>
      </c>
      <c r="O102" s="3" t="s">
        <v>14</v>
      </c>
      <c r="P102" s="3" t="s">
        <v>162</v>
      </c>
      <c r="Q102" s="3" t="s">
        <v>157</v>
      </c>
      <c r="R102" s="3" t="s">
        <v>158</v>
      </c>
      <c r="T102" s="3" t="s">
        <v>1</v>
      </c>
      <c r="U102" s="3" t="s">
        <v>11</v>
      </c>
      <c r="V102" s="3" t="s">
        <v>12</v>
      </c>
      <c r="W102" s="3" t="s">
        <v>13</v>
      </c>
      <c r="X102" s="3" t="s">
        <v>14</v>
      </c>
      <c r="Y102" s="3" t="s">
        <v>162</v>
      </c>
      <c r="Z102" s="3" t="s">
        <v>157</v>
      </c>
      <c r="AA102" s="3" t="s">
        <v>158</v>
      </c>
    </row>
    <row r="103" spans="11:27">
      <c r="K103" s="3" t="s">
        <v>8</v>
      </c>
      <c r="L103" s="3">
        <f>'Running Data Isleta'!E34</f>
        <v>0</v>
      </c>
      <c r="M103" s="3">
        <f>'Running Data Isleta'!F34</f>
        <v>0</v>
      </c>
      <c r="N103" s="5">
        <f>'Running Data Isleta'!G34</f>
        <v>0</v>
      </c>
      <c r="O103" s="5">
        <f>'Running Data Isleta'!H34</f>
        <v>0</v>
      </c>
      <c r="P103" s="3" t="s">
        <v>9</v>
      </c>
      <c r="Q103" s="3" t="s">
        <v>9</v>
      </c>
      <c r="R103" s="3" t="s">
        <v>9</v>
      </c>
      <c r="T103" s="3" t="s">
        <v>8</v>
      </c>
      <c r="U103" s="3" t="e">
        <f>'Running Data Isleta'!#REF!</f>
        <v>#REF!</v>
      </c>
      <c r="V103" s="3" t="e">
        <f>'Running Data Isleta'!#REF!</f>
        <v>#REF!</v>
      </c>
      <c r="W103" s="3" t="e">
        <f>'Running Data Isleta'!#REF!</f>
        <v>#REF!</v>
      </c>
      <c r="X103" s="3" t="e">
        <f>'Running Data Isleta'!#REF!</f>
        <v>#REF!</v>
      </c>
      <c r="Y103" s="3" t="e">
        <f>CONCATENATE('Running Data Isleta'!#REF!," (",TEXT('Running Data Isleta'!#REF!, "mm/dd"), ")")</f>
        <v>#REF!</v>
      </c>
      <c r="Z103" s="3" t="e">
        <f>CONCATENATE('Running Data Isleta'!#REF!," (",TEXT('Running Data Isleta'!#REF!, "mm/dd"), ")")</f>
        <v>#REF!</v>
      </c>
      <c r="AA103" s="3">
        <f>AA98</f>
        <v>3.03</v>
      </c>
    </row>
    <row r="104" spans="11:27" ht="30">
      <c r="K104" s="3" t="s">
        <v>7</v>
      </c>
      <c r="L104" s="3">
        <f>'Running Data San Acacia'!E34</f>
        <v>0</v>
      </c>
      <c r="M104" s="3">
        <f>'Running Data San Acacia'!F34</f>
        <v>0</v>
      </c>
      <c r="N104" s="5">
        <f>'Running Data San Acacia'!G34</f>
        <v>0</v>
      </c>
      <c r="O104" s="5">
        <f>'Running Data San Acacia'!H34</f>
        <v>0</v>
      </c>
      <c r="P104" s="3" t="str">
        <f>CONCATENATE('Running Data San Acacia'!I34," (",TEXT('Running Data San Acacia'!J34, "mm/dd"), ")")</f>
        <v>73.84 (09/14)</v>
      </c>
      <c r="Q104" s="3" t="str">
        <f>CONCATENATE('Running Data San Acacia'!K34," (",TEXT('Running Data San Acacia'!L34, "mm/dd"), ")")</f>
        <v>91.2 (01/00)</v>
      </c>
      <c r="R104" s="3">
        <f>R99</f>
        <v>17.36</v>
      </c>
      <c r="T104" s="3" t="s">
        <v>7</v>
      </c>
      <c r="U104" s="3" t="e">
        <f>'Running Data San Acacia'!#REF!</f>
        <v>#REF!</v>
      </c>
      <c r="V104" s="3" t="e">
        <f>'Running Data San Acacia'!#REF!</f>
        <v>#REF!</v>
      </c>
      <c r="W104" s="3" t="e">
        <f>'Running Data San Acacia'!#REF!</f>
        <v>#REF!</v>
      </c>
      <c r="X104" s="3" t="e">
        <f>'Running Data San Acacia'!#REF!</f>
        <v>#REF!</v>
      </c>
      <c r="Y104" s="3" t="e">
        <f>CONCATENATE('Running Data San Acacia'!#REF!," (",TEXT('Running Data San Acacia'!#REF!, "mm/dd"), ")")</f>
        <v>#REF!</v>
      </c>
      <c r="Z104" s="3" t="e">
        <f>CONCATENATE('Running Data San Acacia'!#REF!," (",TEXT('Running Data San Acacia'!#REF!, "mm/dd"), ")")</f>
        <v>#REF!</v>
      </c>
      <c r="AA104" s="3">
        <f>AA99</f>
        <v>21.07</v>
      </c>
    </row>
    <row r="105" spans="11:27">
      <c r="K105" s="3" t="s">
        <v>10</v>
      </c>
      <c r="L105" s="3" t="s">
        <v>9</v>
      </c>
      <c r="M105" s="3" t="s">
        <v>9</v>
      </c>
      <c r="N105" s="3">
        <f>SUM(N103:N104)</f>
        <v>0</v>
      </c>
      <c r="O105" s="3">
        <f>SUM(O103:O104)</f>
        <v>0</v>
      </c>
      <c r="P105" s="3" t="s">
        <v>9</v>
      </c>
      <c r="Q105" s="3" t="s">
        <v>9</v>
      </c>
      <c r="R105" s="3">
        <f>SUM(R103:R104)</f>
        <v>17.36</v>
      </c>
      <c r="T105" s="3" t="s">
        <v>10</v>
      </c>
      <c r="U105" s="3" t="s">
        <v>9</v>
      </c>
      <c r="V105" s="3" t="s">
        <v>9</v>
      </c>
      <c r="W105" s="3" t="e">
        <f>SUM(W103:W104)</f>
        <v>#REF!</v>
      </c>
      <c r="X105" s="3" t="e">
        <f>SUM(X103:X104)</f>
        <v>#REF!</v>
      </c>
      <c r="Y105" s="3" t="s">
        <v>9</v>
      </c>
      <c r="Z105" s="3" t="s">
        <v>9</v>
      </c>
      <c r="AA105" s="3">
        <f>SUM(AA103:AA104)</f>
        <v>24.1</v>
      </c>
    </row>
    <row r="106" spans="11:27">
      <c r="K106" s="67">
        <f>K101+1</f>
        <v>43730</v>
      </c>
      <c r="L106" s="67"/>
      <c r="M106" s="67"/>
      <c r="N106" s="67"/>
      <c r="O106" s="67"/>
      <c r="P106" s="67"/>
      <c r="Q106" s="67"/>
      <c r="R106" s="67"/>
      <c r="T106" s="67">
        <f>T101+1</f>
        <v>43760</v>
      </c>
      <c r="U106" s="67"/>
      <c r="V106" s="67"/>
      <c r="W106" s="67"/>
      <c r="X106" s="67"/>
      <c r="Y106" s="67"/>
      <c r="Z106" s="67"/>
      <c r="AA106" s="67"/>
    </row>
    <row r="107" spans="11:27" ht="60">
      <c r="K107" s="3" t="s">
        <v>1</v>
      </c>
      <c r="L107" s="3" t="s">
        <v>11</v>
      </c>
      <c r="M107" s="3" t="s">
        <v>12</v>
      </c>
      <c r="N107" s="3" t="s">
        <v>13</v>
      </c>
      <c r="O107" s="3" t="s">
        <v>14</v>
      </c>
      <c r="P107" s="3" t="s">
        <v>162</v>
      </c>
      <c r="Q107" s="3" t="s">
        <v>157</v>
      </c>
      <c r="R107" s="3" t="s">
        <v>158</v>
      </c>
      <c r="T107" s="3" t="s">
        <v>1</v>
      </c>
      <c r="U107" s="3" t="s">
        <v>11</v>
      </c>
      <c r="V107" s="3" t="s">
        <v>12</v>
      </c>
      <c r="W107" s="3" t="s">
        <v>13</v>
      </c>
      <c r="X107" s="3" t="s">
        <v>14</v>
      </c>
      <c r="Y107" s="3" t="s">
        <v>162</v>
      </c>
      <c r="Z107" s="3" t="s">
        <v>157</v>
      </c>
      <c r="AA107" s="3" t="s">
        <v>158</v>
      </c>
    </row>
    <row r="108" spans="11:27">
      <c r="K108" s="3" t="s">
        <v>8</v>
      </c>
      <c r="L108" s="3">
        <f>'Running Data Isleta'!E35</f>
        <v>0</v>
      </c>
      <c r="M108" s="3">
        <f>'Running Data Isleta'!F35</f>
        <v>0</v>
      </c>
      <c r="N108" s="5">
        <f>'Running Data Isleta'!G35</f>
        <v>0</v>
      </c>
      <c r="O108" s="5">
        <f>'Running Data Isleta'!H35</f>
        <v>0</v>
      </c>
      <c r="P108" s="3" t="s">
        <v>9</v>
      </c>
      <c r="Q108" s="3" t="s">
        <v>9</v>
      </c>
      <c r="R108" s="3" t="s">
        <v>9</v>
      </c>
      <c r="T108" s="3" t="s">
        <v>8</v>
      </c>
      <c r="U108" s="3" t="e">
        <f>'Running Data Isleta'!#REF!</f>
        <v>#REF!</v>
      </c>
      <c r="V108" s="3" t="e">
        <f>'Running Data Isleta'!#REF!</f>
        <v>#REF!</v>
      </c>
      <c r="W108" s="3" t="e">
        <f>'Running Data Isleta'!#REF!</f>
        <v>#REF!</v>
      </c>
      <c r="X108" s="3" t="e">
        <f>'Running Data Isleta'!#REF!</f>
        <v>#REF!</v>
      </c>
      <c r="Y108" s="3" t="e">
        <f>CONCATENATE('Running Data Isleta'!#REF!," (",TEXT('Running Data Isleta'!#REF!, "mm/dd"), ")")</f>
        <v>#REF!</v>
      </c>
      <c r="Z108" s="3" t="e">
        <f>CONCATENATE('Running Data Isleta'!#REF!," (",TEXT('Running Data Isleta'!#REF!, "mm/dd"), ")")</f>
        <v>#REF!</v>
      </c>
      <c r="AA108" s="3">
        <f>AA103</f>
        <v>3.03</v>
      </c>
    </row>
    <row r="109" spans="11:27" ht="30">
      <c r="K109" s="3" t="s">
        <v>7</v>
      </c>
      <c r="L109" s="3">
        <f>'Running Data San Acacia'!E35</f>
        <v>0</v>
      </c>
      <c r="M109" s="3">
        <f>'Running Data San Acacia'!F35</f>
        <v>0</v>
      </c>
      <c r="N109" s="5">
        <f>'Running Data San Acacia'!G35</f>
        <v>0</v>
      </c>
      <c r="O109" s="5">
        <f>'Running Data San Acacia'!H35</f>
        <v>0</v>
      </c>
      <c r="P109" s="3" t="str">
        <f>CONCATENATE('Running Data San Acacia'!I35," (",TEXT('Running Data San Acacia'!J35, "mm/dd"), ")")</f>
        <v>73.84 (09/14)</v>
      </c>
      <c r="Q109" s="3" t="str">
        <f>CONCATENATE('Running Data San Acacia'!K35," (",TEXT('Running Data San Acacia'!L35, "mm/dd"), ")")</f>
        <v>91.2 (01/00)</v>
      </c>
      <c r="R109" s="3">
        <f>R104</f>
        <v>17.36</v>
      </c>
      <c r="T109" s="3" t="s">
        <v>7</v>
      </c>
      <c r="U109" s="3" t="e">
        <f>'Running Data San Acacia'!#REF!</f>
        <v>#REF!</v>
      </c>
      <c r="V109" s="3" t="e">
        <f>'Running Data San Acacia'!#REF!</f>
        <v>#REF!</v>
      </c>
      <c r="W109" s="3" t="e">
        <f>'Running Data San Acacia'!#REF!</f>
        <v>#REF!</v>
      </c>
      <c r="X109" s="3" t="e">
        <f>'Running Data San Acacia'!#REF!</f>
        <v>#REF!</v>
      </c>
      <c r="Y109" s="3" t="e">
        <f>CONCATENATE('Running Data San Acacia'!#REF!," (",TEXT('Running Data San Acacia'!#REF!, "mm/dd"), ")")</f>
        <v>#REF!</v>
      </c>
      <c r="Z109" s="3" t="e">
        <f>CONCATENATE('Running Data San Acacia'!#REF!," (",TEXT('Running Data San Acacia'!#REF!, "mm/dd"), ")")</f>
        <v>#REF!</v>
      </c>
      <c r="AA109" s="3">
        <f>AA104</f>
        <v>21.07</v>
      </c>
    </row>
    <row r="110" spans="11:27">
      <c r="K110" s="3" t="s">
        <v>10</v>
      </c>
      <c r="L110" s="3" t="s">
        <v>9</v>
      </c>
      <c r="M110" s="3" t="s">
        <v>9</v>
      </c>
      <c r="N110" s="3">
        <f>SUM(N108:N109)</f>
        <v>0</v>
      </c>
      <c r="O110" s="3">
        <f>SUM(O108:O109)</f>
        <v>0</v>
      </c>
      <c r="P110" s="3" t="s">
        <v>9</v>
      </c>
      <c r="Q110" s="3" t="s">
        <v>9</v>
      </c>
      <c r="R110" s="3">
        <f>SUM(R108:R109)</f>
        <v>17.36</v>
      </c>
      <c r="T110" s="3" t="s">
        <v>10</v>
      </c>
      <c r="U110" s="3" t="s">
        <v>9</v>
      </c>
      <c r="V110" s="3" t="s">
        <v>9</v>
      </c>
      <c r="W110" s="3" t="e">
        <f>SUM(W108:W109)</f>
        <v>#REF!</v>
      </c>
      <c r="X110" s="3" t="e">
        <f>SUM(X108:X109)</f>
        <v>#REF!</v>
      </c>
      <c r="Y110" s="3" t="s">
        <v>9</v>
      </c>
      <c r="Z110" s="3" t="s">
        <v>9</v>
      </c>
      <c r="AA110" s="3">
        <f>SUM(AA108:AA109)</f>
        <v>24.1</v>
      </c>
    </row>
    <row r="111" spans="11:27">
      <c r="K111" s="67">
        <f>K106+1</f>
        <v>43731</v>
      </c>
      <c r="L111" s="67"/>
      <c r="M111" s="67"/>
      <c r="N111" s="67"/>
      <c r="O111" s="67"/>
      <c r="P111" s="67"/>
      <c r="Q111" s="67"/>
      <c r="R111" s="67"/>
      <c r="T111" s="67">
        <f>T106+1</f>
        <v>43761</v>
      </c>
      <c r="U111" s="67"/>
      <c r="V111" s="67"/>
      <c r="W111" s="67"/>
      <c r="X111" s="67"/>
      <c r="Y111" s="67"/>
      <c r="Z111" s="67"/>
      <c r="AA111" s="67"/>
    </row>
    <row r="112" spans="11:27" ht="60">
      <c r="K112" s="3" t="s">
        <v>1</v>
      </c>
      <c r="L112" s="3" t="s">
        <v>11</v>
      </c>
      <c r="M112" s="3" t="s">
        <v>12</v>
      </c>
      <c r="N112" s="3" t="s">
        <v>13</v>
      </c>
      <c r="O112" s="3" t="s">
        <v>14</v>
      </c>
      <c r="P112" s="3" t="s">
        <v>162</v>
      </c>
      <c r="Q112" s="3" t="s">
        <v>157</v>
      </c>
      <c r="R112" s="3" t="s">
        <v>158</v>
      </c>
      <c r="T112" s="3" t="s">
        <v>1</v>
      </c>
      <c r="U112" s="3" t="s">
        <v>11</v>
      </c>
      <c r="V112" s="3" t="s">
        <v>12</v>
      </c>
      <c r="W112" s="3" t="s">
        <v>13</v>
      </c>
      <c r="X112" s="3" t="s">
        <v>14</v>
      </c>
      <c r="Y112" s="3" t="s">
        <v>162</v>
      </c>
      <c r="Z112" s="3" t="s">
        <v>157</v>
      </c>
      <c r="AA112" s="3" t="s">
        <v>158</v>
      </c>
    </row>
    <row r="113" spans="11:27">
      <c r="K113" s="3" t="s">
        <v>8</v>
      </c>
      <c r="L113" s="3">
        <f>'Running Data Isleta'!$E36</f>
        <v>0</v>
      </c>
      <c r="M113" s="3">
        <f>'Running Data Isleta'!$E36</f>
        <v>0</v>
      </c>
      <c r="N113" s="3">
        <f>'Running Data Isleta'!$E36</f>
        <v>0</v>
      </c>
      <c r="O113" s="3">
        <f>'Running Data Isleta'!$E36</f>
        <v>0</v>
      </c>
      <c r="P113" s="3" t="s">
        <v>9</v>
      </c>
      <c r="Q113" s="3" t="s">
        <v>9</v>
      </c>
      <c r="R113" s="3" t="s">
        <v>9</v>
      </c>
      <c r="T113" s="3" t="s">
        <v>8</v>
      </c>
      <c r="U113" s="3" t="e">
        <f>'Running Data Isleta'!#REF!</f>
        <v>#REF!</v>
      </c>
      <c r="V113" s="3" t="e">
        <f>'Running Data Isleta'!#REF!</f>
        <v>#REF!</v>
      </c>
      <c r="W113" s="3" t="e">
        <f>'Running Data Isleta'!#REF!</f>
        <v>#REF!</v>
      </c>
      <c r="X113" s="3" t="e">
        <f>'Running Data Isleta'!#REF!</f>
        <v>#REF!</v>
      </c>
      <c r="Y113" s="3" t="e">
        <f>CONCATENATE('Running Data Isleta'!#REF!," (",TEXT('Running Data Isleta'!#REF!, "mm/dd"), ")")</f>
        <v>#REF!</v>
      </c>
      <c r="Z113" s="3" t="e">
        <f>CONCATENATE('Running Data Isleta'!#REF!," (",TEXT('Running Data Isleta'!#REF!, "mm/dd"), ")")</f>
        <v>#REF!</v>
      </c>
      <c r="AA113" s="3">
        <f>AA108</f>
        <v>3.03</v>
      </c>
    </row>
    <row r="114" spans="11:27" ht="30">
      <c r="K114" s="3" t="s">
        <v>7</v>
      </c>
      <c r="L114" s="3">
        <f>'Running Data San Acacia'!$E36</f>
        <v>0</v>
      </c>
      <c r="M114" s="3">
        <f>'Running Data San Acacia'!$F36</f>
        <v>0</v>
      </c>
      <c r="N114" s="5">
        <f>'Running Data San Acacia'!G36</f>
        <v>0</v>
      </c>
      <c r="O114" s="3">
        <f>'Running Data San Acacia'!$E36</f>
        <v>0</v>
      </c>
      <c r="P114" s="3" t="str">
        <f>CONCATENATE('Running Data San Acacia'!I36," (",TEXT('Running Data San Acacia'!J36, "mm/dd"), ")")</f>
        <v>73.84 (09/14)</v>
      </c>
      <c r="Q114" s="3" t="str">
        <f>CONCATENATE('Running Data San Acacia'!K36," (",TEXT('Running Data San Acacia'!L36, "mm/dd"), ")")</f>
        <v>91.2 (01/00)</v>
      </c>
      <c r="R114" s="3">
        <f>R109</f>
        <v>17.36</v>
      </c>
      <c r="T114" s="3" t="s">
        <v>7</v>
      </c>
      <c r="U114" s="3" t="e">
        <f>'Running Data San Acacia'!#REF!</f>
        <v>#REF!</v>
      </c>
      <c r="V114" s="3" t="e">
        <f>'Running Data San Acacia'!#REF!</f>
        <v>#REF!</v>
      </c>
      <c r="W114" s="3" t="e">
        <f>'Running Data San Acacia'!#REF!</f>
        <v>#REF!</v>
      </c>
      <c r="X114" s="3" t="e">
        <f>'Running Data San Acacia'!#REF!</f>
        <v>#REF!</v>
      </c>
      <c r="Y114" s="3" t="e">
        <f>CONCATENATE('Running Data San Acacia'!#REF!," (",TEXT('Running Data San Acacia'!#REF!, "mm/dd"), ")")</f>
        <v>#REF!</v>
      </c>
      <c r="Z114" s="3" t="e">
        <f>CONCATENATE('Running Data San Acacia'!#REF!," (",TEXT('Running Data San Acacia'!#REF!, "mm/dd"), ")")</f>
        <v>#REF!</v>
      </c>
      <c r="AA114" s="3">
        <f>AA109</f>
        <v>21.07</v>
      </c>
    </row>
    <row r="115" spans="11:27">
      <c r="K115" s="3" t="s">
        <v>10</v>
      </c>
      <c r="L115" s="3" t="s">
        <v>9</v>
      </c>
      <c r="M115" s="3" t="s">
        <v>9</v>
      </c>
      <c r="N115" s="3">
        <f>SUM(N113:N114)</f>
        <v>0</v>
      </c>
      <c r="O115" s="3">
        <f>SUM(O113:O114)</f>
        <v>0</v>
      </c>
      <c r="P115" s="3" t="s">
        <v>9</v>
      </c>
      <c r="Q115" s="3" t="s">
        <v>9</v>
      </c>
      <c r="R115" s="3">
        <f>SUM(R113:R114)</f>
        <v>17.36</v>
      </c>
      <c r="T115" s="3" t="s">
        <v>10</v>
      </c>
      <c r="U115" s="3" t="s">
        <v>9</v>
      </c>
      <c r="V115" s="3" t="s">
        <v>9</v>
      </c>
      <c r="W115" s="3" t="e">
        <f>SUM(W113:W114)</f>
        <v>#REF!</v>
      </c>
      <c r="X115" s="3" t="e">
        <f>SUM(X113:X114)</f>
        <v>#REF!</v>
      </c>
      <c r="Y115" s="3" t="s">
        <v>9</v>
      </c>
      <c r="Z115" s="3" t="s">
        <v>9</v>
      </c>
      <c r="AA115" s="3">
        <f>SUM(AA113:AA114)</f>
        <v>24.1</v>
      </c>
    </row>
    <row r="116" spans="11:27">
      <c r="K116" s="67">
        <f>K111+1</f>
        <v>43732</v>
      </c>
      <c r="L116" s="67"/>
      <c r="M116" s="67"/>
      <c r="N116" s="67"/>
      <c r="O116" s="67"/>
      <c r="P116" s="67"/>
      <c r="Q116" s="67"/>
      <c r="R116" s="67"/>
      <c r="T116" s="67">
        <f>T111+1</f>
        <v>43762</v>
      </c>
      <c r="U116" s="67"/>
      <c r="V116" s="67"/>
      <c r="W116" s="67"/>
      <c r="X116" s="67"/>
      <c r="Y116" s="67"/>
      <c r="Z116" s="67"/>
      <c r="AA116" s="67"/>
    </row>
    <row r="117" spans="11:27" ht="60">
      <c r="K117" s="3" t="s">
        <v>1</v>
      </c>
      <c r="L117" s="3" t="s">
        <v>11</v>
      </c>
      <c r="M117" s="3" t="s">
        <v>12</v>
      </c>
      <c r="N117" s="3" t="s">
        <v>13</v>
      </c>
      <c r="O117" s="3" t="s">
        <v>14</v>
      </c>
      <c r="P117" s="3" t="s">
        <v>162</v>
      </c>
      <c r="Q117" s="3" t="s">
        <v>157</v>
      </c>
      <c r="R117" s="3" t="s">
        <v>158</v>
      </c>
      <c r="T117" s="3" t="s">
        <v>1</v>
      </c>
      <c r="U117" s="3" t="s">
        <v>11</v>
      </c>
      <c r="V117" s="3" t="s">
        <v>12</v>
      </c>
      <c r="W117" s="3" t="s">
        <v>13</v>
      </c>
      <c r="X117" s="3" t="s">
        <v>14</v>
      </c>
      <c r="Y117" s="3" t="s">
        <v>162</v>
      </c>
      <c r="Z117" s="3" t="s">
        <v>157</v>
      </c>
      <c r="AA117" s="3" t="s">
        <v>158</v>
      </c>
    </row>
    <row r="118" spans="11:27">
      <c r="K118" s="3" t="s">
        <v>8</v>
      </c>
      <c r="L118" s="3">
        <f>'Running Data Isleta'!$E37</f>
        <v>0</v>
      </c>
      <c r="M118" s="3">
        <f>'Running Data Isleta'!$E37</f>
        <v>0</v>
      </c>
      <c r="N118" s="3">
        <f>'Running Data Isleta'!$E37</f>
        <v>0</v>
      </c>
      <c r="O118" s="3">
        <f>'Running Data Isleta'!$E37</f>
        <v>0</v>
      </c>
      <c r="P118" s="3" t="s">
        <v>9</v>
      </c>
      <c r="Q118" s="3" t="s">
        <v>9</v>
      </c>
      <c r="R118" s="3" t="s">
        <v>9</v>
      </c>
      <c r="T118" s="3" t="s">
        <v>8</v>
      </c>
      <c r="U118" s="3" t="e">
        <f>'Running Data Isleta'!#REF!</f>
        <v>#REF!</v>
      </c>
      <c r="V118" s="3" t="e">
        <f>'Running Data Isleta'!#REF!</f>
        <v>#REF!</v>
      </c>
      <c r="W118" s="3" t="e">
        <f>'Running Data Isleta'!#REF!</f>
        <v>#REF!</v>
      </c>
      <c r="X118" s="3" t="e">
        <f>'Running Data Isleta'!#REF!</f>
        <v>#REF!</v>
      </c>
      <c r="Y118" s="3" t="e">
        <f>CONCATENATE('Running Data Isleta'!#REF!," (",TEXT('Running Data Isleta'!#REF!, "mm/dd"), ")")</f>
        <v>#REF!</v>
      </c>
      <c r="Z118" s="3" t="e">
        <f>CONCATENATE('Running Data Isleta'!#REF!," (",TEXT('Running Data Isleta'!#REF!, "mm/dd"), ")")</f>
        <v>#REF!</v>
      </c>
      <c r="AA118" s="3">
        <f>AA113</f>
        <v>3.03</v>
      </c>
    </row>
    <row r="119" spans="11:27" ht="30">
      <c r="K119" s="3" t="s">
        <v>7</v>
      </c>
      <c r="L119" s="3">
        <f>'Running Data San Acacia'!$E37</f>
        <v>0</v>
      </c>
      <c r="M119" s="3">
        <f>'Running Data San Acacia'!$F37</f>
        <v>0</v>
      </c>
      <c r="N119" s="5">
        <f>'Running Data San Acacia'!G37</f>
        <v>0</v>
      </c>
      <c r="O119" s="3">
        <f>'Running Data San Acacia'!$E37</f>
        <v>0</v>
      </c>
      <c r="P119" s="3" t="str">
        <f>CONCATENATE('Running Data San Acacia'!I37," (",TEXT('Running Data San Acacia'!J37, "mm/dd"), ")")</f>
        <v>73.84 (09/14)</v>
      </c>
      <c r="Q119" s="3" t="str">
        <f>CONCATENATE('Running Data San Acacia'!K37," (",TEXT('Running Data San Acacia'!L37, "mm/dd"), ")")</f>
        <v>91.2 (01/00)</v>
      </c>
      <c r="R119" s="3">
        <f>R114</f>
        <v>17.36</v>
      </c>
      <c r="T119" s="3" t="s">
        <v>7</v>
      </c>
      <c r="U119" s="3" t="e">
        <f>'Running Data San Acacia'!#REF!</f>
        <v>#REF!</v>
      </c>
      <c r="V119" s="3" t="e">
        <f>'Running Data San Acacia'!#REF!</f>
        <v>#REF!</v>
      </c>
      <c r="W119" s="3" t="e">
        <f>'Running Data San Acacia'!#REF!</f>
        <v>#REF!</v>
      </c>
      <c r="X119" s="3" t="e">
        <f>'Running Data San Acacia'!#REF!</f>
        <v>#REF!</v>
      </c>
      <c r="Y119" s="3" t="e">
        <f>CONCATENATE('Running Data San Acacia'!#REF!," (",TEXT('Running Data San Acacia'!#REF!, "mm/dd"), ")")</f>
        <v>#REF!</v>
      </c>
      <c r="Z119" s="3" t="e">
        <f>CONCATENATE('Running Data San Acacia'!#REF!," (",TEXT('Running Data San Acacia'!#REF!, "mm/dd"), ")")</f>
        <v>#REF!</v>
      </c>
      <c r="AA119" s="3">
        <v>21.7</v>
      </c>
    </row>
    <row r="120" spans="11:27">
      <c r="K120" s="3" t="s">
        <v>10</v>
      </c>
      <c r="L120" s="3" t="s">
        <v>9</v>
      </c>
      <c r="M120" s="3" t="s">
        <v>9</v>
      </c>
      <c r="N120" s="3">
        <f>SUM(N118:N119)</f>
        <v>0</v>
      </c>
      <c r="O120" s="3">
        <f>SUM(O118:O119)</f>
        <v>0</v>
      </c>
      <c r="P120" s="3" t="s">
        <v>9</v>
      </c>
      <c r="Q120" s="3" t="s">
        <v>9</v>
      </c>
      <c r="R120" s="3">
        <f>SUM(R118:R119)</f>
        <v>17.36</v>
      </c>
      <c r="T120" s="3" t="s">
        <v>10</v>
      </c>
      <c r="U120" s="3" t="s">
        <v>9</v>
      </c>
      <c r="V120" s="3" t="s">
        <v>9</v>
      </c>
      <c r="W120" s="3" t="e">
        <f>SUM(W118:W119)</f>
        <v>#REF!</v>
      </c>
      <c r="X120" s="3" t="e">
        <f>SUM(X118:X119)</f>
        <v>#REF!</v>
      </c>
      <c r="Y120" s="3" t="s">
        <v>9</v>
      </c>
      <c r="Z120" s="3" t="s">
        <v>9</v>
      </c>
      <c r="AA120" s="3">
        <f>SUM(AA118:AA119)</f>
        <v>24.73</v>
      </c>
    </row>
    <row r="121" spans="11:27">
      <c r="K121" s="67">
        <f>K116+1</f>
        <v>43733</v>
      </c>
      <c r="L121" s="67"/>
      <c r="M121" s="67"/>
      <c r="N121" s="67"/>
      <c r="O121" s="67"/>
      <c r="P121" s="67"/>
      <c r="Q121" s="67"/>
      <c r="R121" s="67"/>
      <c r="T121" s="67">
        <f>T116+1</f>
        <v>43763</v>
      </c>
      <c r="U121" s="67"/>
      <c r="V121" s="67"/>
      <c r="W121" s="67"/>
      <c r="X121" s="67"/>
      <c r="Y121" s="67"/>
      <c r="Z121" s="67"/>
      <c r="AA121" s="67"/>
    </row>
    <row r="122" spans="11:27" ht="60">
      <c r="K122" s="3" t="s">
        <v>1</v>
      </c>
      <c r="L122" s="3" t="s">
        <v>11</v>
      </c>
      <c r="M122" s="3" t="s">
        <v>12</v>
      </c>
      <c r="N122" s="3" t="s">
        <v>13</v>
      </c>
      <c r="O122" s="3" t="s">
        <v>14</v>
      </c>
      <c r="P122" s="3" t="s">
        <v>162</v>
      </c>
      <c r="Q122" s="3" t="s">
        <v>157</v>
      </c>
      <c r="R122" s="3" t="s">
        <v>158</v>
      </c>
      <c r="T122" s="3" t="s">
        <v>1</v>
      </c>
      <c r="U122" s="3" t="s">
        <v>11</v>
      </c>
      <c r="V122" s="3" t="s">
        <v>12</v>
      </c>
      <c r="W122" s="3" t="s">
        <v>13</v>
      </c>
      <c r="X122" s="3" t="s">
        <v>14</v>
      </c>
      <c r="Y122" s="3" t="s">
        <v>162</v>
      </c>
      <c r="Z122" s="3" t="s">
        <v>157</v>
      </c>
      <c r="AA122" s="3" t="s">
        <v>158</v>
      </c>
    </row>
    <row r="123" spans="11:27">
      <c r="K123" s="3" t="s">
        <v>8</v>
      </c>
      <c r="L123" s="3">
        <f>'Running Data Isleta'!E38</f>
        <v>0</v>
      </c>
      <c r="M123" s="3">
        <f>'Running Data Isleta'!F38</f>
        <v>0</v>
      </c>
      <c r="N123" s="5">
        <f>'Running Data Isleta'!G38</f>
        <v>0</v>
      </c>
      <c r="O123" s="5">
        <f>'Running Data Isleta'!H38</f>
        <v>0</v>
      </c>
      <c r="P123" s="3" t="s">
        <v>9</v>
      </c>
      <c r="Q123" s="3" t="s">
        <v>9</v>
      </c>
      <c r="R123" s="3" t="s">
        <v>9</v>
      </c>
      <c r="T123" s="3" t="s">
        <v>8</v>
      </c>
      <c r="U123" s="3" t="e">
        <f>'Running Data Isleta'!#REF!</f>
        <v>#REF!</v>
      </c>
      <c r="V123" s="3" t="e">
        <f>'Running Data Isleta'!#REF!</f>
        <v>#REF!</v>
      </c>
      <c r="W123" s="3" t="e">
        <f>'Running Data Isleta'!#REF!</f>
        <v>#REF!</v>
      </c>
      <c r="X123" s="3" t="e">
        <f>'Running Data Isleta'!#REF!</f>
        <v>#REF!</v>
      </c>
      <c r="Y123" s="3" t="e">
        <f>CONCATENATE('Running Data Isleta'!#REF!," (",TEXT('Running Data Isleta'!#REF!, "mm/dd"), ")")</f>
        <v>#REF!</v>
      </c>
      <c r="Z123" s="3" t="e">
        <f>CONCATENATE('Running Data Isleta'!#REF!," (",TEXT('Running Data Isleta'!#REF!, "mm/dd"), ")")</f>
        <v>#REF!</v>
      </c>
      <c r="AA123" s="3">
        <v>3.32</v>
      </c>
    </row>
    <row r="124" spans="11:27" ht="30">
      <c r="K124" s="3" t="s">
        <v>7</v>
      </c>
      <c r="L124" s="3">
        <f>'Running Data San Acacia'!E38</f>
        <v>73.849999999999994</v>
      </c>
      <c r="M124" s="3">
        <f>'Running Data San Acacia'!F38</f>
        <v>77</v>
      </c>
      <c r="N124" s="5">
        <f>'Running Data San Acacia'!G38</f>
        <v>3.1500000000000057</v>
      </c>
      <c r="O124" s="5">
        <f>'Running Data San Acacia'!H38</f>
        <v>3.1500000000000057</v>
      </c>
      <c r="P124" s="3" t="str">
        <f>CONCATENATE('Running Data San Acacia'!I38," (",TEXT('Running Data San Acacia'!J38, "mm/dd"), ")")</f>
        <v>73.84 (09/14)</v>
      </c>
      <c r="Q124" s="3" t="str">
        <f>CONCATENATE('Running Data San Acacia'!K38," (",TEXT('Running Data San Acacia'!L38, "mm/dd"), ")")</f>
        <v>91.2 (01/00)</v>
      </c>
      <c r="R124" s="3">
        <f>R119</f>
        <v>17.36</v>
      </c>
      <c r="T124" s="3" t="s">
        <v>7</v>
      </c>
      <c r="U124" s="3" t="e">
        <f>'Running Data San Acacia'!#REF!</f>
        <v>#REF!</v>
      </c>
      <c r="V124" s="3" t="e">
        <f>'Running Data San Acacia'!#REF!</f>
        <v>#REF!</v>
      </c>
      <c r="W124" s="3" t="e">
        <f>'Running Data San Acacia'!#REF!</f>
        <v>#REF!</v>
      </c>
      <c r="X124" s="3" t="e">
        <f>'Running Data San Acacia'!#REF!</f>
        <v>#REF!</v>
      </c>
      <c r="Y124" s="3" t="e">
        <f>CONCATENATE('Running Data San Acacia'!#REF!," (",TEXT('Running Data San Acacia'!#REF!, "mm/dd"), ")")</f>
        <v>#REF!</v>
      </c>
      <c r="Z124" s="3" t="e">
        <f>CONCATENATE('Running Data San Acacia'!#REF!," (",TEXT('Running Data San Acacia'!#REF!, "mm/dd"), ")")</f>
        <v>#REF!</v>
      </c>
      <c r="AA124" s="3">
        <v>22.49</v>
      </c>
    </row>
    <row r="125" spans="11:27">
      <c r="K125" s="3" t="s">
        <v>10</v>
      </c>
      <c r="L125" s="3" t="s">
        <v>9</v>
      </c>
      <c r="M125" s="3" t="s">
        <v>9</v>
      </c>
      <c r="N125" s="3">
        <f>SUM(N123:N124)</f>
        <v>3.1500000000000057</v>
      </c>
      <c r="O125" s="3">
        <f>SUM(O123:O124)</f>
        <v>3.1500000000000057</v>
      </c>
      <c r="P125" s="3" t="s">
        <v>9</v>
      </c>
      <c r="Q125" s="3" t="s">
        <v>9</v>
      </c>
      <c r="R125" s="3">
        <f>SUM(R123:R124)</f>
        <v>17.36</v>
      </c>
      <c r="T125" s="3" t="s">
        <v>10</v>
      </c>
      <c r="U125" s="3" t="s">
        <v>9</v>
      </c>
      <c r="V125" s="3" t="s">
        <v>9</v>
      </c>
      <c r="W125" s="3" t="e">
        <f>SUM(W123:W124)</f>
        <v>#REF!</v>
      </c>
      <c r="X125" s="3" t="e">
        <f>SUM(X123:X124)</f>
        <v>#REF!</v>
      </c>
      <c r="Y125" s="3" t="s">
        <v>9</v>
      </c>
      <c r="Z125" s="3" t="s">
        <v>9</v>
      </c>
      <c r="AA125" s="3">
        <f>SUM(AA123:AA124)</f>
        <v>25.81</v>
      </c>
    </row>
    <row r="126" spans="11:27">
      <c r="K126" s="67">
        <f>K121+1</f>
        <v>43734</v>
      </c>
      <c r="L126" s="67"/>
      <c r="M126" s="67"/>
      <c r="N126" s="67"/>
      <c r="O126" s="67"/>
      <c r="P126" s="67"/>
      <c r="Q126" s="67"/>
      <c r="R126" s="67"/>
      <c r="T126" s="67">
        <f>T121+1</f>
        <v>43764</v>
      </c>
      <c r="U126" s="67"/>
      <c r="V126" s="67"/>
      <c r="W126" s="67"/>
      <c r="X126" s="67"/>
      <c r="Y126" s="67"/>
      <c r="Z126" s="67"/>
      <c r="AA126" s="67"/>
    </row>
    <row r="127" spans="11:27" ht="60">
      <c r="K127" s="3" t="s">
        <v>1</v>
      </c>
      <c r="L127" s="3" t="s">
        <v>11</v>
      </c>
      <c r="M127" s="3" t="s">
        <v>12</v>
      </c>
      <c r="N127" s="3" t="s">
        <v>13</v>
      </c>
      <c r="O127" s="3" t="s">
        <v>14</v>
      </c>
      <c r="P127" s="3" t="s">
        <v>162</v>
      </c>
      <c r="Q127" s="3" t="s">
        <v>157</v>
      </c>
      <c r="R127" s="3" t="s">
        <v>158</v>
      </c>
      <c r="T127" s="3" t="s">
        <v>1</v>
      </c>
      <c r="U127" s="3" t="s">
        <v>11</v>
      </c>
      <c r="V127" s="3" t="s">
        <v>12</v>
      </c>
      <c r="W127" s="3" t="s">
        <v>13</v>
      </c>
      <c r="X127" s="3" t="s">
        <v>14</v>
      </c>
      <c r="Y127" s="3" t="s">
        <v>162</v>
      </c>
      <c r="Z127" s="3" t="s">
        <v>157</v>
      </c>
      <c r="AA127" s="3" t="s">
        <v>158</v>
      </c>
    </row>
    <row r="128" spans="11:27">
      <c r="K128" s="3" t="s">
        <v>8</v>
      </c>
      <c r="L128" s="3">
        <f>'Running Data Isleta'!E39</f>
        <v>0</v>
      </c>
      <c r="M128" s="3">
        <f>'Running Data Isleta'!F39</f>
        <v>0</v>
      </c>
      <c r="N128" s="5">
        <f>'Running Data Isleta'!G39</f>
        <v>0</v>
      </c>
      <c r="O128" s="5">
        <f>'Running Data Isleta'!H39</f>
        <v>0</v>
      </c>
      <c r="P128" s="3" t="s">
        <v>9</v>
      </c>
      <c r="Q128" s="3" t="s">
        <v>9</v>
      </c>
      <c r="R128" s="3" t="s">
        <v>9</v>
      </c>
      <c r="T128" s="3" t="s">
        <v>8</v>
      </c>
      <c r="U128" s="3" t="e">
        <f>'Running Data Isleta'!#REF!</f>
        <v>#REF!</v>
      </c>
      <c r="V128" s="3" t="e">
        <f>'Running Data Isleta'!#REF!</f>
        <v>#REF!</v>
      </c>
      <c r="W128" s="3" t="e">
        <f>'Running Data Isleta'!#REF!</f>
        <v>#REF!</v>
      </c>
      <c r="X128" s="3" t="e">
        <f>'Running Data Isleta'!#REF!</f>
        <v>#REF!</v>
      </c>
      <c r="Y128" s="3" t="e">
        <f>CONCATENATE('Running Data Isleta'!#REF!," (",TEXT('Running Data Isleta'!#REF!, "mm/dd"), ")")</f>
        <v>#REF!</v>
      </c>
      <c r="Z128" s="3" t="e">
        <f>CONCATENATE('Running Data Isleta'!#REF!," (",TEXT('Running Data Isleta'!#REF!, "mm/dd"), ")")</f>
        <v>#REF!</v>
      </c>
      <c r="AA128" s="3">
        <v>3.36</v>
      </c>
    </row>
    <row r="129" spans="11:27" ht="30">
      <c r="K129" s="3" t="s">
        <v>7</v>
      </c>
      <c r="L129" s="3">
        <f>'Running Data San Acacia'!E39</f>
        <v>73.89</v>
      </c>
      <c r="M129" s="3">
        <f>'Running Data San Acacia'!F39</f>
        <v>77.36</v>
      </c>
      <c r="N129" s="5">
        <f>'Running Data San Acacia'!G39</f>
        <v>3.4699999999999989</v>
      </c>
      <c r="O129" s="5">
        <f>'Running Data San Acacia'!H39</f>
        <v>0.31999999999999318</v>
      </c>
      <c r="P129" s="3" t="str">
        <f>CONCATENATE('Running Data San Acacia'!I39," (",TEXT('Running Data San Acacia'!J39, "mm/dd"), ")")</f>
        <v>73.84 (09/14)</v>
      </c>
      <c r="Q129" s="3" t="str">
        <f>CONCATENATE('Running Data San Acacia'!K39," (",TEXT('Running Data San Acacia'!L39, "mm/dd"), ")")</f>
        <v>91.2 (01/00)</v>
      </c>
      <c r="R129" s="3">
        <f>R124</f>
        <v>17.36</v>
      </c>
      <c r="T129" s="3" t="s">
        <v>7</v>
      </c>
      <c r="U129" s="3" t="e">
        <f>'Running Data San Acacia'!#REF!</f>
        <v>#REF!</v>
      </c>
      <c r="V129" s="3" t="e">
        <f>'Running Data San Acacia'!#REF!</f>
        <v>#REF!</v>
      </c>
      <c r="W129" s="3" t="e">
        <f>'Running Data San Acacia'!#REF!</f>
        <v>#REF!</v>
      </c>
      <c r="X129" s="3" t="e">
        <f>'Running Data San Acacia'!#REF!</f>
        <v>#REF!</v>
      </c>
      <c r="Y129" s="3" t="e">
        <f>CONCATENATE('Running Data San Acacia'!#REF!," (",TEXT('Running Data San Acacia'!#REF!, "mm/dd"), ")")</f>
        <v>#REF!</v>
      </c>
      <c r="Z129" s="3" t="e">
        <f>CONCATENATE('Running Data San Acacia'!#REF!," (",TEXT('Running Data San Acacia'!#REF!, "mm/dd"), ")")</f>
        <v>#REF!</v>
      </c>
      <c r="AA129" s="3">
        <f>AA124</f>
        <v>22.49</v>
      </c>
    </row>
    <row r="130" spans="11:27">
      <c r="K130" s="3" t="s">
        <v>10</v>
      </c>
      <c r="L130" s="3" t="s">
        <v>9</v>
      </c>
      <c r="M130" s="3" t="s">
        <v>9</v>
      </c>
      <c r="N130" s="3">
        <f>SUM(N128:N129)</f>
        <v>3.4699999999999989</v>
      </c>
      <c r="O130" s="3">
        <f>SUM(O128:O129)</f>
        <v>0.31999999999999318</v>
      </c>
      <c r="P130" s="3" t="s">
        <v>9</v>
      </c>
      <c r="Q130" s="3" t="s">
        <v>9</v>
      </c>
      <c r="R130" s="3">
        <f>SUM(R128:R129)</f>
        <v>17.36</v>
      </c>
      <c r="T130" s="3" t="s">
        <v>10</v>
      </c>
      <c r="U130" s="3" t="s">
        <v>9</v>
      </c>
      <c r="V130" s="3" t="s">
        <v>9</v>
      </c>
      <c r="W130" s="3" t="e">
        <f>SUM(W128:W129)</f>
        <v>#REF!</v>
      </c>
      <c r="X130" s="3" t="e">
        <f>SUM(X128:X129)</f>
        <v>#REF!</v>
      </c>
      <c r="Y130" s="3" t="s">
        <v>9</v>
      </c>
      <c r="Z130" s="3" t="s">
        <v>9</v>
      </c>
      <c r="AA130" s="3">
        <f>SUM(AA128:AA129)</f>
        <v>25.849999999999998</v>
      </c>
    </row>
    <row r="131" spans="11:27">
      <c r="K131" s="67">
        <f>K126+1</f>
        <v>43735</v>
      </c>
      <c r="L131" s="67"/>
      <c r="M131" s="67"/>
      <c r="N131" s="67"/>
      <c r="O131" s="67"/>
      <c r="P131" s="67"/>
      <c r="Q131" s="67"/>
      <c r="R131" s="67"/>
      <c r="T131" s="67">
        <f>T126+1</f>
        <v>43765</v>
      </c>
      <c r="U131" s="67"/>
      <c r="V131" s="67"/>
      <c r="W131" s="67"/>
      <c r="X131" s="67"/>
      <c r="Y131" s="67"/>
      <c r="Z131" s="67"/>
      <c r="AA131" s="67"/>
    </row>
    <row r="132" spans="11:27" ht="60">
      <c r="K132" s="3" t="s">
        <v>1</v>
      </c>
      <c r="L132" s="3" t="s">
        <v>11</v>
      </c>
      <c r="M132" s="3" t="s">
        <v>12</v>
      </c>
      <c r="N132" s="3" t="s">
        <v>13</v>
      </c>
      <c r="O132" s="3" t="s">
        <v>14</v>
      </c>
      <c r="P132" s="3" t="s">
        <v>162</v>
      </c>
      <c r="Q132" s="3" t="s">
        <v>157</v>
      </c>
      <c r="R132" s="3" t="s">
        <v>158</v>
      </c>
      <c r="T132" s="3" t="s">
        <v>1</v>
      </c>
      <c r="U132" s="3" t="s">
        <v>11</v>
      </c>
      <c r="V132" s="3" t="s">
        <v>12</v>
      </c>
      <c r="W132" s="3" t="s">
        <v>13</v>
      </c>
      <c r="X132" s="3" t="s">
        <v>14</v>
      </c>
      <c r="Y132" s="3" t="s">
        <v>162</v>
      </c>
      <c r="Z132" s="3" t="s">
        <v>157</v>
      </c>
      <c r="AA132" s="3" t="s">
        <v>158</v>
      </c>
    </row>
    <row r="133" spans="11:27">
      <c r="K133" s="3" t="s">
        <v>8</v>
      </c>
      <c r="L133" s="3">
        <f>'Running Data Isleta'!E40</f>
        <v>0</v>
      </c>
      <c r="M133" s="3">
        <f>'Running Data Isleta'!F40</f>
        <v>0</v>
      </c>
      <c r="N133" s="5">
        <f>'Running Data Isleta'!G40</f>
        <v>0</v>
      </c>
      <c r="O133" s="5">
        <f>'Running Data Isleta'!H40</f>
        <v>0</v>
      </c>
      <c r="P133" s="3" t="s">
        <v>9</v>
      </c>
      <c r="Q133" s="3" t="s">
        <v>9</v>
      </c>
      <c r="R133" s="3" t="s">
        <v>9</v>
      </c>
      <c r="T133" s="3" t="s">
        <v>8</v>
      </c>
      <c r="U133" s="3" t="e">
        <f>'Running Data Isleta'!#REF!</f>
        <v>#REF!</v>
      </c>
      <c r="V133" s="3" t="e">
        <f>'Running Data Isleta'!#REF!</f>
        <v>#REF!</v>
      </c>
      <c r="W133" s="3" t="e">
        <f>'Running Data Isleta'!#REF!</f>
        <v>#REF!</v>
      </c>
      <c r="X133" s="3" t="e">
        <f>'Running Data Isleta'!#REF!</f>
        <v>#REF!</v>
      </c>
      <c r="Y133" s="3" t="e">
        <f>CONCATENATE('Running Data Isleta'!#REF!," (",TEXT('Running Data Isleta'!#REF!, "mm/dd"), ")")</f>
        <v>#REF!</v>
      </c>
      <c r="Z133" s="3" t="e">
        <f>CONCATENATE('Running Data Isleta'!#REF!," (",TEXT('Running Data Isleta'!#REF!, "mm/dd"), ")")</f>
        <v>#REF!</v>
      </c>
      <c r="AA133" s="3">
        <v>3.91</v>
      </c>
    </row>
    <row r="134" spans="11:27" ht="30">
      <c r="K134" s="3" t="s">
        <v>7</v>
      </c>
      <c r="L134" s="3">
        <f>'Running Data San Acacia'!E40</f>
        <v>79.150000000000006</v>
      </c>
      <c r="M134" s="3">
        <f>'Running Data San Acacia'!F40</f>
        <v>80.92</v>
      </c>
      <c r="N134" s="5">
        <f>'Running Data San Acacia'!G40</f>
        <v>1.769999999999996</v>
      </c>
      <c r="O134" s="5">
        <f>'Running Data San Acacia'!H40</f>
        <v>-1.7000000000000028</v>
      </c>
      <c r="P134" s="3" t="str">
        <f>CONCATENATE('Running Data San Acacia'!I40," (",TEXT('Running Data San Acacia'!J40, "mm/dd"), ")")</f>
        <v>79.15 (08/21)</v>
      </c>
      <c r="Q134" s="3" t="str">
        <f>CONCATENATE('Running Data San Acacia'!K40," (",TEXT('Running Data San Acacia'!L40, "mm/dd"), ")")</f>
        <v>80.92 (08/21)</v>
      </c>
      <c r="R134" s="3">
        <f>R129</f>
        <v>17.36</v>
      </c>
      <c r="T134" s="3" t="s">
        <v>7</v>
      </c>
      <c r="U134" s="3" t="e">
        <f>'Running Data San Acacia'!#REF!</f>
        <v>#REF!</v>
      </c>
      <c r="V134" s="3" t="e">
        <f>'Running Data San Acacia'!#REF!</f>
        <v>#REF!</v>
      </c>
      <c r="W134" s="3" t="e">
        <f>'Running Data San Acacia'!#REF!</f>
        <v>#REF!</v>
      </c>
      <c r="X134" s="3" t="e">
        <f>'Running Data San Acacia'!#REF!</f>
        <v>#REF!</v>
      </c>
      <c r="Y134" s="3" t="e">
        <f>CONCATENATE('Running Data San Acacia'!#REF!," (",TEXT('Running Data San Acacia'!#REF!, "mm/dd"), ")")</f>
        <v>#REF!</v>
      </c>
      <c r="Z134" s="3" t="e">
        <f>CONCATENATE('Running Data San Acacia'!#REF!," (",TEXT('Running Data San Acacia'!#REF!, "mm/dd"), ")")</f>
        <v>#REF!</v>
      </c>
      <c r="AA134" s="3">
        <f>AA129</f>
        <v>22.49</v>
      </c>
    </row>
    <row r="135" spans="11:27">
      <c r="K135" s="3" t="s">
        <v>10</v>
      </c>
      <c r="L135" s="3" t="s">
        <v>9</v>
      </c>
      <c r="M135" s="3" t="s">
        <v>9</v>
      </c>
      <c r="N135" s="3">
        <f>SUM(N133:N134)</f>
        <v>1.769999999999996</v>
      </c>
      <c r="O135" s="3">
        <f>SUM(O133:O134)</f>
        <v>-1.7000000000000028</v>
      </c>
      <c r="P135" s="3" t="s">
        <v>9</v>
      </c>
      <c r="Q135" s="3" t="s">
        <v>9</v>
      </c>
      <c r="R135" s="3">
        <f>SUM(R133:R134)</f>
        <v>17.36</v>
      </c>
      <c r="T135" s="3" t="s">
        <v>10</v>
      </c>
      <c r="U135" s="3" t="s">
        <v>9</v>
      </c>
      <c r="V135" s="3" t="s">
        <v>9</v>
      </c>
      <c r="W135" s="3" t="e">
        <f>SUM(W133:W134)</f>
        <v>#REF!</v>
      </c>
      <c r="X135" s="3" t="e">
        <f>SUM(X133:X134)</f>
        <v>#REF!</v>
      </c>
      <c r="Y135" s="3" t="s">
        <v>9</v>
      </c>
      <c r="Z135" s="3" t="s">
        <v>9</v>
      </c>
      <c r="AA135" s="3">
        <f>SUM(AA133:AA134)</f>
        <v>26.4</v>
      </c>
    </row>
    <row r="136" spans="11:27">
      <c r="K136" s="67">
        <f>K131+1</f>
        <v>43736</v>
      </c>
      <c r="L136" s="67"/>
      <c r="M136" s="67"/>
      <c r="N136" s="67"/>
      <c r="O136" s="67"/>
      <c r="P136" s="67"/>
      <c r="Q136" s="67"/>
      <c r="R136" s="67"/>
      <c r="T136" s="67">
        <f>T131+1</f>
        <v>43766</v>
      </c>
      <c r="U136" s="67"/>
      <c r="V136" s="67"/>
      <c r="W136" s="67"/>
      <c r="X136" s="67"/>
      <c r="Y136" s="67"/>
      <c r="Z136" s="67"/>
      <c r="AA136" s="67"/>
    </row>
    <row r="137" spans="11:27" ht="60">
      <c r="K137" s="3" t="s">
        <v>1</v>
      </c>
      <c r="L137" s="3" t="s">
        <v>11</v>
      </c>
      <c r="M137" s="3" t="s">
        <v>12</v>
      </c>
      <c r="N137" s="3" t="s">
        <v>13</v>
      </c>
      <c r="O137" s="3" t="s">
        <v>14</v>
      </c>
      <c r="P137" s="3" t="s">
        <v>162</v>
      </c>
      <c r="Q137" s="3" t="s">
        <v>157</v>
      </c>
      <c r="R137" s="3" t="s">
        <v>158</v>
      </c>
      <c r="T137" s="3" t="s">
        <v>1</v>
      </c>
      <c r="U137" s="3" t="s">
        <v>11</v>
      </c>
      <c r="V137" s="3" t="s">
        <v>12</v>
      </c>
      <c r="W137" s="3" t="s">
        <v>13</v>
      </c>
      <c r="X137" s="3" t="s">
        <v>14</v>
      </c>
      <c r="Y137" s="3" t="s">
        <v>162</v>
      </c>
      <c r="Z137" s="3" t="s">
        <v>157</v>
      </c>
      <c r="AA137" s="3" t="s">
        <v>158</v>
      </c>
    </row>
    <row r="138" spans="11:27">
      <c r="K138" s="3" t="s">
        <v>8</v>
      </c>
      <c r="L138" s="3">
        <f>'Running Data Isleta'!E41</f>
        <v>0</v>
      </c>
      <c r="M138" s="3">
        <f>'Running Data Isleta'!F41</f>
        <v>0</v>
      </c>
      <c r="N138" s="5">
        <f>'Running Data Isleta'!G41</f>
        <v>0</v>
      </c>
      <c r="O138" s="5">
        <f>'Running Data Isleta'!H41</f>
        <v>0</v>
      </c>
      <c r="P138" s="3" t="s">
        <v>9</v>
      </c>
      <c r="Q138" s="3" t="s">
        <v>9</v>
      </c>
      <c r="R138" s="3" t="s">
        <v>9</v>
      </c>
      <c r="T138" s="3" t="s">
        <v>8</v>
      </c>
      <c r="U138" s="3" t="e">
        <f>'Running Data Isleta'!#REF!</f>
        <v>#REF!</v>
      </c>
      <c r="V138" s="3" t="e">
        <f>'Running Data Isleta'!#REF!</f>
        <v>#REF!</v>
      </c>
      <c r="W138" s="3" t="e">
        <f>'Running Data Isleta'!#REF!</f>
        <v>#REF!</v>
      </c>
      <c r="X138" s="3" t="e">
        <f>'Running Data Isleta'!#REF!</f>
        <v>#REF!</v>
      </c>
      <c r="Y138" s="3" t="e">
        <f>CONCATENATE('Running Data Isleta'!#REF!," (",TEXT('Running Data Isleta'!#REF!, "mm/dd"), ")")</f>
        <v>#REF!</v>
      </c>
      <c r="Z138" s="3" t="e">
        <f>CONCATENATE('Running Data Isleta'!#REF!," (",TEXT('Running Data Isleta'!#REF!, "mm/dd"), ")")</f>
        <v>#REF!</v>
      </c>
      <c r="AA138" s="3">
        <v>4.4000000000000004</v>
      </c>
    </row>
    <row r="139" spans="11:27" ht="30">
      <c r="K139" s="3" t="s">
        <v>7</v>
      </c>
      <c r="L139" s="3">
        <f>'Running Data San Acacia'!E41</f>
        <v>79.150000000000006</v>
      </c>
      <c r="M139" s="3">
        <f>'Running Data San Acacia'!F41</f>
        <v>80.92</v>
      </c>
      <c r="N139" s="5">
        <f>'Running Data San Acacia'!G41</f>
        <v>1.769999999999996</v>
      </c>
      <c r="O139" s="5">
        <f>'Running Data San Acacia'!H41</f>
        <v>0</v>
      </c>
      <c r="P139" s="3" t="str">
        <f>CONCATENATE('Running Data San Acacia'!I41," (",TEXT('Running Data San Acacia'!J41, "mm/dd"), ")")</f>
        <v>79.15 (08/21)</v>
      </c>
      <c r="Q139" s="3" t="str">
        <f>CONCATENATE('Running Data San Acacia'!K41," (",TEXT('Running Data San Acacia'!L41, "mm/dd"), ")")</f>
        <v>80.92 (08/21)</v>
      </c>
      <c r="R139" s="3">
        <f>R134</f>
        <v>17.36</v>
      </c>
      <c r="T139" s="3" t="s">
        <v>7</v>
      </c>
      <c r="U139" s="3" t="e">
        <f>'Running Data San Acacia'!#REF!</f>
        <v>#REF!</v>
      </c>
      <c r="V139" s="3" t="e">
        <f>'Running Data San Acacia'!#REF!</f>
        <v>#REF!</v>
      </c>
      <c r="W139" s="3" t="e">
        <f>'Running Data San Acacia'!#REF!</f>
        <v>#REF!</v>
      </c>
      <c r="X139" s="3" t="e">
        <f>'Running Data San Acacia'!#REF!</f>
        <v>#REF!</v>
      </c>
      <c r="Y139" s="3" t="e">
        <f>CONCATENATE('Running Data San Acacia'!#REF!," (",TEXT('Running Data San Acacia'!#REF!, "mm/dd"), ")")</f>
        <v>#REF!</v>
      </c>
      <c r="Z139" s="3" t="e">
        <f>CONCATENATE('Running Data San Acacia'!#REF!," (",TEXT('Running Data San Acacia'!#REF!, "mm/dd"), ")")</f>
        <v>#REF!</v>
      </c>
      <c r="AA139" s="3">
        <v>22.64</v>
      </c>
    </row>
    <row r="140" spans="11:27">
      <c r="K140" s="3" t="s">
        <v>10</v>
      </c>
      <c r="L140" s="3" t="s">
        <v>9</v>
      </c>
      <c r="M140" s="3" t="s">
        <v>9</v>
      </c>
      <c r="N140" s="3">
        <f>SUM(N138:N139)</f>
        <v>1.769999999999996</v>
      </c>
      <c r="O140" s="3">
        <f>SUM(O138:O139)</f>
        <v>0</v>
      </c>
      <c r="P140" s="3" t="s">
        <v>9</v>
      </c>
      <c r="Q140" s="3" t="s">
        <v>9</v>
      </c>
      <c r="R140" s="3">
        <f>SUM(R138:R139)</f>
        <v>17.36</v>
      </c>
      <c r="T140" s="3" t="s">
        <v>10</v>
      </c>
      <c r="U140" s="3" t="s">
        <v>9</v>
      </c>
      <c r="V140" s="3" t="s">
        <v>9</v>
      </c>
      <c r="W140" s="3" t="e">
        <f>SUM(W138:W139)</f>
        <v>#REF!</v>
      </c>
      <c r="X140" s="3" t="e">
        <f>SUM(X138:X139)</f>
        <v>#REF!</v>
      </c>
      <c r="Y140" s="3" t="s">
        <v>9</v>
      </c>
      <c r="Z140" s="3" t="s">
        <v>9</v>
      </c>
      <c r="AA140" s="3">
        <f>SUM(AA138:AA139)</f>
        <v>27.04</v>
      </c>
    </row>
    <row r="141" spans="11:27">
      <c r="K141" s="67">
        <f>K136+1</f>
        <v>43737</v>
      </c>
      <c r="L141" s="67"/>
      <c r="M141" s="67"/>
      <c r="N141" s="67"/>
      <c r="O141" s="67"/>
      <c r="P141" s="67"/>
      <c r="Q141" s="67"/>
      <c r="R141" s="67"/>
      <c r="T141" s="67">
        <f>T136+1</f>
        <v>43767</v>
      </c>
      <c r="U141" s="67"/>
      <c r="V141" s="67"/>
      <c r="W141" s="67"/>
      <c r="X141" s="67"/>
      <c r="Y141" s="67"/>
      <c r="Z141" s="67"/>
      <c r="AA141" s="67"/>
    </row>
    <row r="142" spans="11:27" ht="60">
      <c r="K142" s="3" t="s">
        <v>1</v>
      </c>
      <c r="L142" s="3" t="s">
        <v>11</v>
      </c>
      <c r="M142" s="3" t="s">
        <v>12</v>
      </c>
      <c r="N142" s="3" t="s">
        <v>13</v>
      </c>
      <c r="O142" s="3" t="s">
        <v>14</v>
      </c>
      <c r="P142" s="3" t="s">
        <v>162</v>
      </c>
      <c r="Q142" s="3" t="s">
        <v>157</v>
      </c>
      <c r="R142" s="3" t="s">
        <v>158</v>
      </c>
      <c r="T142" s="3" t="s">
        <v>1</v>
      </c>
      <c r="U142" s="3" t="s">
        <v>11</v>
      </c>
      <c r="V142" s="3" t="s">
        <v>12</v>
      </c>
      <c r="W142" s="3" t="s">
        <v>13</v>
      </c>
      <c r="X142" s="3" t="s">
        <v>14</v>
      </c>
      <c r="Y142" s="3" t="s">
        <v>162</v>
      </c>
      <c r="Z142" s="3" t="s">
        <v>157</v>
      </c>
      <c r="AA142" s="3" t="s">
        <v>158</v>
      </c>
    </row>
    <row r="143" spans="11:27">
      <c r="K143" s="3" t="s">
        <v>8</v>
      </c>
      <c r="L143" s="3">
        <f>'Running Data Isleta'!E42</f>
        <v>0</v>
      </c>
      <c r="M143" s="3">
        <f>'Running Data Isleta'!F42</f>
        <v>0</v>
      </c>
      <c r="N143" s="5">
        <f>'Running Data Isleta'!G42</f>
        <v>0</v>
      </c>
      <c r="O143" s="5">
        <f>'Running Data Isleta'!H42</f>
        <v>0</v>
      </c>
      <c r="P143" s="3" t="s">
        <v>9</v>
      </c>
      <c r="Q143" s="3" t="s">
        <v>9</v>
      </c>
      <c r="R143" s="3" t="s">
        <v>9</v>
      </c>
      <c r="T143" s="3" t="s">
        <v>8</v>
      </c>
      <c r="U143" s="3" t="e">
        <f>'Running Data Isleta'!#REF!</f>
        <v>#REF!</v>
      </c>
      <c r="V143" s="3" t="e">
        <f>'Running Data Isleta'!#REF!</f>
        <v>#REF!</v>
      </c>
      <c r="W143" s="3" t="e">
        <f>'Running Data Isleta'!#REF!</f>
        <v>#REF!</v>
      </c>
      <c r="X143" s="3" t="e">
        <f>'Running Data Isleta'!#REF!</f>
        <v>#REF!</v>
      </c>
      <c r="Y143" s="3" t="e">
        <f>CONCATENATE('Running Data Isleta'!#REF!," (",TEXT('Running Data Isleta'!#REF!, "mm/dd"), ")")</f>
        <v>#REF!</v>
      </c>
      <c r="Z143" s="3" t="e">
        <f>CONCATENATE('Running Data Isleta'!#REF!," (",TEXT('Running Data Isleta'!#REF!, "mm/dd"), ")")</f>
        <v>#REF!</v>
      </c>
      <c r="AA143" s="3">
        <v>4.6900000000000004</v>
      </c>
    </row>
    <row r="144" spans="11:27" ht="30">
      <c r="K144" s="3" t="s">
        <v>7</v>
      </c>
      <c r="L144" s="3">
        <f>'Running Data San Acacia'!E42</f>
        <v>79.150000000000006</v>
      </c>
      <c r="M144" s="3">
        <f>'Running Data San Acacia'!F42</f>
        <v>80.92</v>
      </c>
      <c r="N144" s="5">
        <f>'Running Data San Acacia'!G42</f>
        <v>1.769999999999996</v>
      </c>
      <c r="O144" s="5">
        <f>'Running Data San Acacia'!H42</f>
        <v>0</v>
      </c>
      <c r="P144" s="3" t="str">
        <f>CONCATENATE('Running Data San Acacia'!I42," (",TEXT('Running Data San Acacia'!J42, "mm/dd"), ")")</f>
        <v>79.15 (08/21)</v>
      </c>
      <c r="Q144" s="3" t="str">
        <f>CONCATENATE('Running Data San Acacia'!K42," (",TEXT('Running Data San Acacia'!L42, "mm/dd"), ")")</f>
        <v>80.92 (08/21)</v>
      </c>
      <c r="R144" s="3">
        <f>R139</f>
        <v>17.36</v>
      </c>
      <c r="T144" s="3" t="s">
        <v>7</v>
      </c>
      <c r="U144" s="3" t="e">
        <f>'Running Data San Acacia'!#REF!</f>
        <v>#REF!</v>
      </c>
      <c r="V144" s="3" t="e">
        <f>'Running Data San Acacia'!#REF!</f>
        <v>#REF!</v>
      </c>
      <c r="W144" s="3" t="e">
        <f>'Running Data San Acacia'!#REF!</f>
        <v>#REF!</v>
      </c>
      <c r="X144" s="3" t="e">
        <f>'Running Data San Acacia'!#REF!</f>
        <v>#REF!</v>
      </c>
      <c r="Y144" s="3" t="e">
        <f>CONCATENATE('Running Data San Acacia'!#REF!," (",TEXT('Running Data San Acacia'!#REF!, "mm/dd"), ")")</f>
        <v>#REF!</v>
      </c>
      <c r="Z144" s="3" t="e">
        <f>CONCATENATE('Running Data San Acacia'!#REF!," (",TEXT('Running Data San Acacia'!#REF!, "mm/dd"), ")")</f>
        <v>#REF!</v>
      </c>
      <c r="AA144" s="3">
        <f>AA139</f>
        <v>22.64</v>
      </c>
    </row>
    <row r="145" spans="11:27">
      <c r="K145" s="3" t="s">
        <v>10</v>
      </c>
      <c r="L145" s="3" t="s">
        <v>9</v>
      </c>
      <c r="M145" s="3" t="s">
        <v>9</v>
      </c>
      <c r="N145" s="3">
        <f>SUM(N143:N144)</f>
        <v>1.769999999999996</v>
      </c>
      <c r="O145" s="3">
        <f>SUM(O143:O144)</f>
        <v>0</v>
      </c>
      <c r="P145" s="3" t="s">
        <v>9</v>
      </c>
      <c r="Q145" s="3" t="s">
        <v>9</v>
      </c>
      <c r="R145" s="3">
        <f>SUM(R143:R144)</f>
        <v>17.36</v>
      </c>
      <c r="T145" s="3" t="s">
        <v>10</v>
      </c>
      <c r="U145" s="3" t="s">
        <v>9</v>
      </c>
      <c r="V145" s="3" t="s">
        <v>9</v>
      </c>
      <c r="W145" s="3" t="e">
        <f>SUM(W143:W144)</f>
        <v>#REF!</v>
      </c>
      <c r="X145" s="3" t="e">
        <f>SUM(X143:X144)</f>
        <v>#REF!</v>
      </c>
      <c r="Y145" s="3" t="s">
        <v>9</v>
      </c>
      <c r="Z145" s="3" t="s">
        <v>9</v>
      </c>
      <c r="AA145" s="3">
        <f>SUM(AA143:AA144)</f>
        <v>27.330000000000002</v>
      </c>
    </row>
    <row r="146" spans="11:27">
      <c r="K146" s="67">
        <f>K141+1</f>
        <v>43738</v>
      </c>
      <c r="L146" s="67"/>
      <c r="M146" s="67"/>
      <c r="N146" s="67"/>
      <c r="O146" s="67"/>
      <c r="P146" s="67"/>
      <c r="Q146" s="67"/>
      <c r="R146" s="67"/>
      <c r="T146" s="67">
        <f>T141+1</f>
        <v>43768</v>
      </c>
      <c r="U146" s="67"/>
      <c r="V146" s="67"/>
      <c r="W146" s="67"/>
      <c r="X146" s="67"/>
      <c r="Y146" s="67"/>
      <c r="Z146" s="67"/>
      <c r="AA146" s="67"/>
    </row>
    <row r="147" spans="11:27" ht="60">
      <c r="K147" s="3" t="s">
        <v>1</v>
      </c>
      <c r="L147" s="3" t="s">
        <v>11</v>
      </c>
      <c r="M147" s="3" t="s">
        <v>12</v>
      </c>
      <c r="N147" s="3" t="s">
        <v>13</v>
      </c>
      <c r="O147" s="3" t="s">
        <v>14</v>
      </c>
      <c r="P147" s="3" t="s">
        <v>162</v>
      </c>
      <c r="Q147" s="3" t="s">
        <v>157</v>
      </c>
      <c r="R147" s="3" t="s">
        <v>158</v>
      </c>
      <c r="T147" s="3" t="s">
        <v>1</v>
      </c>
      <c r="U147" s="3" t="s">
        <v>11</v>
      </c>
      <c r="V147" s="3" t="s">
        <v>12</v>
      </c>
      <c r="W147" s="3" t="s">
        <v>13</v>
      </c>
      <c r="X147" s="3" t="s">
        <v>14</v>
      </c>
      <c r="Y147" s="3" t="s">
        <v>162</v>
      </c>
      <c r="Z147" s="3" t="s">
        <v>157</v>
      </c>
      <c r="AA147" s="3" t="s">
        <v>158</v>
      </c>
    </row>
    <row r="148" spans="11:27">
      <c r="K148" s="3" t="s">
        <v>8</v>
      </c>
      <c r="L148" s="3">
        <f>'Running Data Isleta'!E43</f>
        <v>0</v>
      </c>
      <c r="M148" s="3">
        <f>'Running Data Isleta'!F43</f>
        <v>0</v>
      </c>
      <c r="N148" s="5">
        <f>'Running Data Isleta'!G43</f>
        <v>0</v>
      </c>
      <c r="O148" s="5">
        <f>'Running Data Isleta'!H43</f>
        <v>0</v>
      </c>
      <c r="P148" s="3" t="s">
        <v>9</v>
      </c>
      <c r="Q148" s="3" t="s">
        <v>9</v>
      </c>
      <c r="R148" s="3" t="s">
        <v>9</v>
      </c>
      <c r="T148" s="3" t="s">
        <v>8</v>
      </c>
      <c r="U148" s="3" t="e">
        <f>'Running Data Isleta'!#REF!</f>
        <v>#REF!</v>
      </c>
      <c r="V148" s="3" t="e">
        <f>'Running Data Isleta'!#REF!</f>
        <v>#REF!</v>
      </c>
      <c r="W148" s="3" t="e">
        <f>'Running Data Isleta'!#REF!</f>
        <v>#REF!</v>
      </c>
      <c r="X148" s="3" t="e">
        <f>'Running Data Isleta'!#REF!</f>
        <v>#REF!</v>
      </c>
      <c r="Y148" s="3" t="e">
        <f>CONCATENATE('Running Data Isleta'!#REF!," (",TEXT('Running Data Isleta'!#REF!, "mm/dd"), ")")</f>
        <v>#REF!</v>
      </c>
      <c r="Z148" s="3" t="e">
        <f>CONCATENATE('Running Data Isleta'!#REF!," (",TEXT('Running Data Isleta'!#REF!, "mm/dd"), ")")</f>
        <v>#REF!</v>
      </c>
      <c r="AA148" s="3">
        <v>4.75</v>
      </c>
    </row>
    <row r="149" spans="11:27" ht="30">
      <c r="K149" s="3" t="s">
        <v>7</v>
      </c>
      <c r="L149" s="3">
        <f>'Running Data San Acacia'!E43</f>
        <v>79.150000000000006</v>
      </c>
      <c r="M149" s="3">
        <f>'Running Data San Acacia'!F43</f>
        <v>80.92</v>
      </c>
      <c r="N149" s="5">
        <f>'Running Data San Acacia'!G43</f>
        <v>1.769999999999996</v>
      </c>
      <c r="O149" s="5">
        <f>'Running Data San Acacia'!H43</f>
        <v>0</v>
      </c>
      <c r="P149" s="3" t="str">
        <f>CONCATENATE('Running Data San Acacia'!I43," (",TEXT('Running Data San Acacia'!J43, "mm/dd"), ")")</f>
        <v>79.15 (08/21)</v>
      </c>
      <c r="Q149" s="3" t="str">
        <f>CONCATENATE('Running Data San Acacia'!K43," (",TEXT('Running Data San Acacia'!L43, "mm/dd"), ")")</f>
        <v>80.92 (08/21)</v>
      </c>
      <c r="R149" s="3">
        <f>R144</f>
        <v>17.36</v>
      </c>
      <c r="T149" s="3" t="s">
        <v>7</v>
      </c>
      <c r="U149" s="3" t="e">
        <f>'Running Data San Acacia'!#REF!</f>
        <v>#REF!</v>
      </c>
      <c r="V149" s="3" t="e">
        <f>'Running Data San Acacia'!#REF!</f>
        <v>#REF!</v>
      </c>
      <c r="W149" s="3" t="e">
        <f>'Running Data San Acacia'!#REF!</f>
        <v>#REF!</v>
      </c>
      <c r="X149" s="3" t="e">
        <f>'Running Data San Acacia'!#REF!</f>
        <v>#REF!</v>
      </c>
      <c r="Y149" s="3" t="e">
        <f>CONCATENATE('Running Data San Acacia'!#REF!," (",TEXT('Running Data San Acacia'!#REF!, "mm/dd"), ")")</f>
        <v>#REF!</v>
      </c>
      <c r="Z149" s="3" t="e">
        <f>CONCATENATE('Running Data San Acacia'!#REF!," (",TEXT('Running Data San Acacia'!#REF!, "mm/dd"), ")")</f>
        <v>#REF!</v>
      </c>
      <c r="AA149" s="3">
        <f>AA144</f>
        <v>22.64</v>
      </c>
    </row>
    <row r="150" spans="11:27">
      <c r="K150" s="3" t="s">
        <v>10</v>
      </c>
      <c r="L150" s="3" t="s">
        <v>9</v>
      </c>
      <c r="M150" s="3" t="s">
        <v>9</v>
      </c>
      <c r="N150" s="3">
        <f>SUM(N148:N149)</f>
        <v>1.769999999999996</v>
      </c>
      <c r="O150" s="3">
        <f>SUM(O148:O149)</f>
        <v>0</v>
      </c>
      <c r="P150" s="3" t="s">
        <v>9</v>
      </c>
      <c r="Q150" s="3" t="s">
        <v>9</v>
      </c>
      <c r="R150" s="3">
        <f>SUM(R148:R149)</f>
        <v>17.36</v>
      </c>
      <c r="T150" s="3" t="s">
        <v>10</v>
      </c>
      <c r="U150" s="3" t="s">
        <v>9</v>
      </c>
      <c r="V150" s="3" t="s">
        <v>9</v>
      </c>
      <c r="W150" s="3" t="e">
        <f>SUM(W148:W149)</f>
        <v>#REF!</v>
      </c>
      <c r="X150" s="3" t="e">
        <f>SUM(X148:X149)</f>
        <v>#REF!</v>
      </c>
      <c r="Y150" s="3" t="s">
        <v>9</v>
      </c>
      <c r="Z150" s="3" t="s">
        <v>9</v>
      </c>
      <c r="AA150" s="3">
        <f>SUM(AA148:AA149)</f>
        <v>27.39</v>
      </c>
    </row>
    <row r="151" spans="11:27">
      <c r="K151" s="67">
        <f>K146+1</f>
        <v>43739</v>
      </c>
      <c r="L151" s="67"/>
      <c r="M151" s="67"/>
      <c r="N151" s="67"/>
      <c r="O151" s="67"/>
      <c r="P151" s="67"/>
      <c r="Q151" s="67"/>
      <c r="R151" s="67"/>
    </row>
    <row r="152" spans="11:27" ht="60">
      <c r="K152" s="3" t="s">
        <v>1</v>
      </c>
      <c r="L152" s="3" t="s">
        <v>11</v>
      </c>
      <c r="M152" s="3" t="s">
        <v>12</v>
      </c>
      <c r="N152" s="3" t="s">
        <v>13</v>
      </c>
      <c r="O152" s="3" t="s">
        <v>14</v>
      </c>
      <c r="P152" s="3" t="s">
        <v>162</v>
      </c>
      <c r="Q152" s="3" t="s">
        <v>157</v>
      </c>
      <c r="R152" s="3" t="s">
        <v>158</v>
      </c>
    </row>
    <row r="153" spans="11:27">
      <c r="K153" s="3" t="s">
        <v>8</v>
      </c>
      <c r="L153" s="3">
        <f>'Running Data Isleta'!E61</f>
        <v>0</v>
      </c>
      <c r="M153" s="3">
        <f>'Running Data Isleta'!F61</f>
        <v>0</v>
      </c>
      <c r="N153" s="3">
        <f>'Running Data Isleta'!G61</f>
        <v>0</v>
      </c>
      <c r="O153" s="3">
        <f>'Running Data Isleta'!H61</f>
        <v>0</v>
      </c>
      <c r="P153" s="3" t="s">
        <v>9</v>
      </c>
      <c r="Q153" s="3" t="s">
        <v>9</v>
      </c>
      <c r="R153" s="3" t="s">
        <v>9</v>
      </c>
    </row>
    <row r="154" spans="11:27" ht="30">
      <c r="K154" s="3" t="s">
        <v>7</v>
      </c>
      <c r="L154" s="3">
        <f>'Running Data San Acacia'!E44</f>
        <v>79.150000000000006</v>
      </c>
      <c r="M154" s="3">
        <f>'Running Data San Acacia'!F44</f>
        <v>80.92</v>
      </c>
      <c r="N154" s="5">
        <f>'Running Data San Acacia'!G44</f>
        <v>1.769999999999996</v>
      </c>
      <c r="O154" s="5">
        <f>'Running Data San Acacia'!H44</f>
        <v>0</v>
      </c>
      <c r="P154" s="3" t="str">
        <f>CONCATENATE('Running Data San Acacia'!I44," (",TEXT('Running Data San Acacia'!J44, "mm/dd"), ")")</f>
        <v>79.15 (08/21)</v>
      </c>
      <c r="Q154" s="3" t="str">
        <f>CONCATENATE('Running Data San Acacia'!K44," (",TEXT('Running Data San Acacia'!L44, "mm/dd"), ")")</f>
        <v>80.92 (08/21)</v>
      </c>
      <c r="R154" s="3">
        <f>R149</f>
        <v>17.36</v>
      </c>
    </row>
    <row r="155" spans="11:27">
      <c r="K155" s="3" t="s">
        <v>10</v>
      </c>
      <c r="L155" s="3" t="s">
        <v>9</v>
      </c>
      <c r="M155" s="3" t="s">
        <v>9</v>
      </c>
      <c r="N155" s="3">
        <f>SUM(N153:N154)</f>
        <v>1.769999999999996</v>
      </c>
      <c r="O155" s="3">
        <f>SUM(O153:O154)</f>
        <v>0</v>
      </c>
      <c r="P155" s="3" t="s">
        <v>9</v>
      </c>
      <c r="Q155" s="3" t="s">
        <v>9</v>
      </c>
      <c r="R155" s="3">
        <f>SUM(R153:R154)</f>
        <v>17.36</v>
      </c>
    </row>
    <row r="156" spans="11:27">
      <c r="K156" s="67">
        <f>K151+1</f>
        <v>43740</v>
      </c>
      <c r="L156" s="67"/>
      <c r="M156" s="67"/>
      <c r="N156" s="67"/>
      <c r="O156" s="67"/>
      <c r="P156" s="67"/>
      <c r="Q156" s="67"/>
      <c r="R156" s="67"/>
    </row>
    <row r="157" spans="11:27" ht="60">
      <c r="K157" s="3" t="s">
        <v>1</v>
      </c>
      <c r="L157" s="3" t="s">
        <v>11</v>
      </c>
      <c r="M157" s="3" t="s">
        <v>12</v>
      </c>
      <c r="N157" s="3" t="s">
        <v>13</v>
      </c>
      <c r="O157" s="3" t="s">
        <v>14</v>
      </c>
      <c r="P157" s="3" t="s">
        <v>162</v>
      </c>
      <c r="Q157" s="3" t="s">
        <v>157</v>
      </c>
      <c r="R157" s="3" t="s">
        <v>158</v>
      </c>
    </row>
    <row r="158" spans="11:27">
      <c r="K158" s="3" t="s">
        <v>8</v>
      </c>
      <c r="L158" s="3">
        <f>'Running Data Isleta'!E62</f>
        <v>0</v>
      </c>
      <c r="M158" s="3">
        <f>'Running Data Isleta'!F62</f>
        <v>0</v>
      </c>
      <c r="N158" s="3">
        <f>'Running Data Isleta'!G62</f>
        <v>0</v>
      </c>
      <c r="O158" s="3">
        <f>'Running Data Isleta'!H62</f>
        <v>0</v>
      </c>
      <c r="P158" s="3" t="s">
        <v>9</v>
      </c>
      <c r="Q158" s="3" t="s">
        <v>9</v>
      </c>
      <c r="R158" s="3" t="s">
        <v>9</v>
      </c>
    </row>
    <row r="159" spans="11:27" ht="30">
      <c r="K159" s="3" t="s">
        <v>7</v>
      </c>
      <c r="L159" s="3">
        <f>'Running Data San Acacia'!E45</f>
        <v>79.150000000000006</v>
      </c>
      <c r="M159" s="3">
        <f>'Running Data San Acacia'!F45</f>
        <v>80.98</v>
      </c>
      <c r="N159" s="5">
        <f>'Running Data San Acacia'!G45</f>
        <v>1.8299999999999983</v>
      </c>
      <c r="O159" s="5">
        <f>'Running Data San Acacia'!H45</f>
        <v>6.0000000000002274E-2</v>
      </c>
      <c r="P159" s="3" t="str">
        <f>CONCATENATE('Running Data San Acacia'!I45," (",TEXT('Running Data San Acacia'!J45, "mm/dd"), ")")</f>
        <v>79.15 (08/21)</v>
      </c>
      <c r="Q159" s="3" t="str">
        <f>CONCATENATE('Running Data San Acacia'!K45," (",TEXT('Running Data San Acacia'!L45, "mm/dd"), ")")</f>
        <v>80.98 (08/26)</v>
      </c>
      <c r="R159" s="3">
        <f>R154</f>
        <v>17.36</v>
      </c>
    </row>
    <row r="160" spans="11:27">
      <c r="K160" s="3" t="s">
        <v>10</v>
      </c>
      <c r="L160" s="3" t="s">
        <v>9</v>
      </c>
      <c r="M160" s="3" t="s">
        <v>9</v>
      </c>
      <c r="N160" s="3">
        <f>SUM(N158:N159)</f>
        <v>1.8299999999999983</v>
      </c>
      <c r="O160" s="3">
        <f>SUM(O158:O159)</f>
        <v>6.0000000000002274E-2</v>
      </c>
      <c r="P160" s="3" t="s">
        <v>9</v>
      </c>
      <c r="Q160" s="3" t="s">
        <v>9</v>
      </c>
      <c r="R160" s="3">
        <f>SUM(R158:R159)</f>
        <v>17.36</v>
      </c>
    </row>
    <row r="161" spans="11:18">
      <c r="K161" s="67">
        <f>K156+1</f>
        <v>43741</v>
      </c>
      <c r="L161" s="67"/>
      <c r="M161" s="67"/>
      <c r="N161" s="67"/>
      <c r="O161" s="67"/>
      <c r="P161" s="67"/>
      <c r="Q161" s="67"/>
      <c r="R161" s="67"/>
    </row>
    <row r="162" spans="11:18" ht="60">
      <c r="K162" s="3" t="s">
        <v>1</v>
      </c>
      <c r="L162" s="3" t="s">
        <v>11</v>
      </c>
      <c r="M162" s="3" t="s">
        <v>12</v>
      </c>
      <c r="N162" s="3" t="s">
        <v>13</v>
      </c>
      <c r="O162" s="3" t="s">
        <v>14</v>
      </c>
      <c r="P162" s="3" t="s">
        <v>162</v>
      </c>
      <c r="Q162" s="3" t="s">
        <v>157</v>
      </c>
      <c r="R162" s="3" t="s">
        <v>158</v>
      </c>
    </row>
    <row r="163" spans="11:18">
      <c r="K163" s="3" t="s">
        <v>8</v>
      </c>
      <c r="L163" s="3">
        <f>'Running Data Isleta'!E63</f>
        <v>0</v>
      </c>
      <c r="M163" s="3">
        <f>'Running Data Isleta'!F63</f>
        <v>0</v>
      </c>
      <c r="N163" s="3">
        <f>'Running Data Isleta'!G63</f>
        <v>0</v>
      </c>
      <c r="O163" s="3">
        <f>'Running Data Isleta'!H63</f>
        <v>0</v>
      </c>
      <c r="P163" s="3" t="s">
        <v>9</v>
      </c>
      <c r="Q163" s="3" t="s">
        <v>9</v>
      </c>
      <c r="R163" s="3" t="s">
        <v>9</v>
      </c>
    </row>
    <row r="164" spans="11:18" ht="30">
      <c r="K164" s="3" t="s">
        <v>7</v>
      </c>
      <c r="L164" s="3">
        <f>'Running Data San Acacia'!E46</f>
        <v>79.150000000000006</v>
      </c>
      <c r="M164" s="3">
        <f>'Running Data San Acacia'!F46</f>
        <v>81.099999999999994</v>
      </c>
      <c r="N164" s="5">
        <f>'Running Data San Acacia'!G46</f>
        <v>1.9499999999999886</v>
      </c>
      <c r="O164" s="5">
        <f>'Running Data San Acacia'!H46</f>
        <v>0.11999999999999034</v>
      </c>
      <c r="P164" s="3" t="str">
        <f>CONCATENATE('Running Data San Acacia'!I46," (",TEXT('Running Data San Acacia'!J46, "mm/dd"), ")")</f>
        <v>79.15 (08/21)</v>
      </c>
      <c r="Q164" s="3" t="str">
        <f>CONCATENATE('Running Data San Acacia'!K46," (",TEXT('Running Data San Acacia'!L46, "mm/dd"), ")")</f>
        <v>81.1 (08/27)</v>
      </c>
      <c r="R164" s="3">
        <f>R159</f>
        <v>17.36</v>
      </c>
    </row>
    <row r="165" spans="11:18">
      <c r="K165" s="3" t="s">
        <v>10</v>
      </c>
      <c r="L165" s="3" t="s">
        <v>9</v>
      </c>
      <c r="M165" s="3" t="s">
        <v>9</v>
      </c>
      <c r="N165" s="3">
        <f>SUM(N163:N164)</f>
        <v>1.9499999999999886</v>
      </c>
      <c r="O165" s="3">
        <f>SUM(O163:O164)</f>
        <v>0.11999999999999034</v>
      </c>
      <c r="P165" s="3" t="s">
        <v>9</v>
      </c>
      <c r="Q165" s="3" t="s">
        <v>9</v>
      </c>
      <c r="R165" s="3">
        <f>SUM(R163:R164)</f>
        <v>17.36</v>
      </c>
    </row>
    <row r="166" spans="11:18">
      <c r="K166" s="67">
        <f>K161+1</f>
        <v>43742</v>
      </c>
      <c r="L166" s="67"/>
      <c r="M166" s="67"/>
      <c r="N166" s="67"/>
      <c r="O166" s="67"/>
      <c r="P166" s="67"/>
      <c r="Q166" s="67"/>
      <c r="R166" s="67"/>
    </row>
    <row r="167" spans="11:18" ht="60">
      <c r="K167" s="3" t="s">
        <v>1</v>
      </c>
      <c r="L167" s="3" t="s">
        <v>11</v>
      </c>
      <c r="M167" s="3" t="s">
        <v>12</v>
      </c>
      <c r="N167" s="3" t="s">
        <v>13</v>
      </c>
      <c r="O167" s="3" t="s">
        <v>14</v>
      </c>
      <c r="P167" s="3" t="s">
        <v>162</v>
      </c>
      <c r="Q167" s="3" t="s">
        <v>157</v>
      </c>
      <c r="R167" s="3" t="s">
        <v>158</v>
      </c>
    </row>
    <row r="168" spans="11:18">
      <c r="K168" s="3" t="s">
        <v>8</v>
      </c>
      <c r="L168" s="3">
        <f>'Running Data Isleta'!E64</f>
        <v>0</v>
      </c>
      <c r="M168" s="3">
        <f>'Running Data Isleta'!F64</f>
        <v>0</v>
      </c>
      <c r="N168" s="3">
        <f>'Running Data Isleta'!G64</f>
        <v>0</v>
      </c>
      <c r="O168" s="3">
        <f>'Running Data Isleta'!H64</f>
        <v>0</v>
      </c>
      <c r="P168" s="3" t="s">
        <v>9</v>
      </c>
      <c r="Q168" s="3" t="s">
        <v>9</v>
      </c>
      <c r="R168" s="3" t="s">
        <v>9</v>
      </c>
    </row>
    <row r="169" spans="11:18" ht="30">
      <c r="K169" s="3" t="s">
        <v>7</v>
      </c>
      <c r="L169" s="3">
        <f>'Running Data San Acacia'!E47</f>
        <v>79.150000000000006</v>
      </c>
      <c r="M169" s="3">
        <f>'Running Data San Acacia'!F47</f>
        <v>81.45</v>
      </c>
      <c r="N169" s="5">
        <f>'Running Data San Acacia'!G47</f>
        <v>2.2999999999999972</v>
      </c>
      <c r="O169" s="5">
        <f>'Running Data San Acacia'!H47</f>
        <v>0.35000000000000853</v>
      </c>
      <c r="P169" s="3" t="str">
        <f>CONCATENATE('Running Data San Acacia'!I47," (",TEXT('Running Data San Acacia'!J47, "mm/dd"), ")")</f>
        <v>79.15 (08/21)</v>
      </c>
      <c r="Q169" s="3" t="str">
        <f>CONCATENATE('Running Data San Acacia'!K47," (",TEXT('Running Data San Acacia'!L47, "mm/dd"), ")")</f>
        <v>81.45 (08/28)</v>
      </c>
      <c r="R169" s="3">
        <f>R164</f>
        <v>17.36</v>
      </c>
    </row>
    <row r="170" spans="11:18">
      <c r="K170" s="3" t="s">
        <v>10</v>
      </c>
      <c r="L170" s="3" t="s">
        <v>9</v>
      </c>
      <c r="M170" s="3" t="s">
        <v>9</v>
      </c>
      <c r="N170" s="3">
        <f>SUM(N168:N169)</f>
        <v>2.2999999999999972</v>
      </c>
      <c r="O170" s="3">
        <f>SUM(O168:O169)</f>
        <v>0.35000000000000853</v>
      </c>
      <c r="P170" s="3" t="s">
        <v>9</v>
      </c>
      <c r="Q170" s="3" t="s">
        <v>9</v>
      </c>
      <c r="R170" s="3">
        <f>SUM(R168:R169)</f>
        <v>17.36</v>
      </c>
    </row>
    <row r="171" spans="11:18">
      <c r="K171" s="67">
        <f>K166+1</f>
        <v>43743</v>
      </c>
      <c r="L171" s="67"/>
      <c r="M171" s="67"/>
      <c r="N171" s="67"/>
      <c r="O171" s="67"/>
      <c r="P171" s="67"/>
      <c r="Q171" s="67"/>
      <c r="R171" s="67"/>
    </row>
    <row r="172" spans="11:18" ht="60">
      <c r="K172" s="3" t="s">
        <v>1</v>
      </c>
      <c r="L172" s="3" t="s">
        <v>11</v>
      </c>
      <c r="M172" s="3" t="s">
        <v>12</v>
      </c>
      <c r="N172" s="3" t="s">
        <v>13</v>
      </c>
      <c r="O172" s="3" t="s">
        <v>14</v>
      </c>
      <c r="P172" s="3" t="s">
        <v>162</v>
      </c>
      <c r="Q172" s="3" t="s">
        <v>157</v>
      </c>
      <c r="R172" s="3" t="s">
        <v>158</v>
      </c>
    </row>
    <row r="173" spans="11:18">
      <c r="K173" s="3" t="s">
        <v>8</v>
      </c>
      <c r="L173" s="3">
        <f>'Running Data Isleta'!E65</f>
        <v>0</v>
      </c>
      <c r="M173" s="3">
        <f>'Running Data Isleta'!F65</f>
        <v>0</v>
      </c>
      <c r="N173" s="3">
        <f>'Running Data Isleta'!G65</f>
        <v>0</v>
      </c>
      <c r="O173" s="3">
        <f>'Running Data Isleta'!H65</f>
        <v>0</v>
      </c>
      <c r="P173" s="3" t="s">
        <v>9</v>
      </c>
      <c r="Q173" s="3" t="s">
        <v>9</v>
      </c>
      <c r="R173" s="3" t="s">
        <v>9</v>
      </c>
    </row>
    <row r="174" spans="11:18" ht="30">
      <c r="K174" s="3" t="s">
        <v>7</v>
      </c>
      <c r="L174" s="3">
        <f>'Running Data San Acacia'!E48</f>
        <v>79.150000000000006</v>
      </c>
      <c r="M174" s="3">
        <f>'Running Data San Acacia'!F48</f>
        <v>81.459999999999994</v>
      </c>
      <c r="N174" s="5">
        <f>'Running Data San Acacia'!G48</f>
        <v>2.3099999999999881</v>
      </c>
      <c r="O174" s="5">
        <f>'Running Data San Acacia'!H48</f>
        <v>9.9999999999909051E-3</v>
      </c>
      <c r="P174" s="3" t="str">
        <f>CONCATENATE('Running Data San Acacia'!I48," (",TEXT('Running Data San Acacia'!J48, "mm/dd"), ")")</f>
        <v>79.15 (08/21)</v>
      </c>
      <c r="Q174" s="3" t="str">
        <f>CONCATENATE('Running Data San Acacia'!K61," (",TEXT('Running Data San Acacia'!L61, "mm/dd"), ")")</f>
        <v>85.2 (09/02)</v>
      </c>
      <c r="R174" s="3">
        <f>R169</f>
        <v>17.36</v>
      </c>
    </row>
    <row r="175" spans="11:18">
      <c r="K175" s="3" t="s">
        <v>10</v>
      </c>
      <c r="L175" s="3" t="s">
        <v>9</v>
      </c>
      <c r="M175" s="3" t="s">
        <v>9</v>
      </c>
      <c r="N175" s="3">
        <f>SUM(N173:N174)</f>
        <v>2.3099999999999881</v>
      </c>
      <c r="O175" s="3">
        <f>SUM(O173:O174)</f>
        <v>9.9999999999909051E-3</v>
      </c>
      <c r="P175" s="3" t="s">
        <v>9</v>
      </c>
      <c r="Q175" s="3" t="s">
        <v>9</v>
      </c>
      <c r="R175" s="3">
        <f>SUM(R173:R174)</f>
        <v>17.36</v>
      </c>
    </row>
    <row r="176" spans="11:18">
      <c r="K176" s="67">
        <f>K171+1</f>
        <v>43744</v>
      </c>
      <c r="L176" s="67"/>
      <c r="M176" s="67"/>
      <c r="N176" s="67"/>
      <c r="O176" s="67"/>
      <c r="P176" s="67"/>
      <c r="Q176" s="67"/>
      <c r="R176" s="67"/>
    </row>
    <row r="177" spans="11:18" ht="60">
      <c r="K177" s="3" t="s">
        <v>1</v>
      </c>
      <c r="L177" s="3" t="s">
        <v>11</v>
      </c>
      <c r="M177" s="3" t="s">
        <v>12</v>
      </c>
      <c r="N177" s="3" t="s">
        <v>13</v>
      </c>
      <c r="O177" s="3" t="s">
        <v>14</v>
      </c>
      <c r="P177" s="3" t="s">
        <v>162</v>
      </c>
      <c r="Q177" s="3" t="s">
        <v>157</v>
      </c>
      <c r="R177" s="3" t="s">
        <v>158</v>
      </c>
    </row>
    <row r="178" spans="11:18">
      <c r="K178" s="3" t="s">
        <v>8</v>
      </c>
      <c r="L178" s="3">
        <f>'Running Data Isleta'!E66</f>
        <v>0</v>
      </c>
      <c r="M178" s="3">
        <f>'Running Data Isleta'!F66</f>
        <v>0</v>
      </c>
      <c r="N178" s="3">
        <f>'Running Data Isleta'!G66</f>
        <v>0</v>
      </c>
      <c r="O178" s="3">
        <f>'Running Data Isleta'!H66</f>
        <v>0</v>
      </c>
      <c r="P178" s="3" t="s">
        <v>9</v>
      </c>
      <c r="Q178" s="3" t="s">
        <v>9</v>
      </c>
      <c r="R178" s="3" t="s">
        <v>9</v>
      </c>
    </row>
    <row r="179" spans="11:18" ht="30">
      <c r="K179" s="3" t="s">
        <v>7</v>
      </c>
      <c r="L179" s="3">
        <f>'Running Data San Acacia'!E49</f>
        <v>79.150000000000006</v>
      </c>
      <c r="M179" s="3">
        <f>'Running Data San Acacia'!F49</f>
        <v>81.459999999999994</v>
      </c>
      <c r="N179" s="5">
        <f>'Running Data San Acacia'!G49</f>
        <v>2.3099999999999881</v>
      </c>
      <c r="O179" s="5">
        <f>'Running Data San Acacia'!H49</f>
        <v>0</v>
      </c>
      <c r="P179" s="3" t="str">
        <f>CONCATENATE('Running Data San Acacia'!I49," (",TEXT('Running Data San Acacia'!J49, "mm/dd"), ")")</f>
        <v>79.15 (08/21)</v>
      </c>
      <c r="Q179" s="3" t="str">
        <f>CONCATENATE('Running Data San Acacia'!K49," (",TEXT('Running Data San Acacia'!L49, "mm/dd"), ")")</f>
        <v>81.46 (08/29)</v>
      </c>
      <c r="R179" s="3">
        <f>R174</f>
        <v>17.36</v>
      </c>
    </row>
    <row r="180" spans="11:18">
      <c r="K180" s="3" t="s">
        <v>10</v>
      </c>
      <c r="L180" s="3" t="s">
        <v>9</v>
      </c>
      <c r="M180" s="3" t="s">
        <v>9</v>
      </c>
      <c r="N180" s="3">
        <f>SUM(N178:N179)</f>
        <v>2.3099999999999881</v>
      </c>
      <c r="O180" s="3">
        <f>SUM(O178:O179)</f>
        <v>0</v>
      </c>
      <c r="P180" s="3" t="s">
        <v>9</v>
      </c>
      <c r="Q180" s="3" t="s">
        <v>9</v>
      </c>
      <c r="R180" s="3">
        <f>SUM(R178:R179)</f>
        <v>17.36</v>
      </c>
    </row>
    <row r="181" spans="11:18">
      <c r="K181" s="67">
        <f>K176+1</f>
        <v>43745</v>
      </c>
      <c r="L181" s="67"/>
      <c r="M181" s="67"/>
      <c r="N181" s="67"/>
      <c r="O181" s="67"/>
      <c r="P181" s="67"/>
      <c r="Q181" s="67"/>
      <c r="R181" s="67"/>
    </row>
    <row r="182" spans="11:18" ht="60">
      <c r="K182" s="3" t="s">
        <v>1</v>
      </c>
      <c r="L182" s="3" t="s">
        <v>11</v>
      </c>
      <c r="M182" s="3" t="s">
        <v>12</v>
      </c>
      <c r="N182" s="3" t="s">
        <v>13</v>
      </c>
      <c r="O182" s="3" t="s">
        <v>14</v>
      </c>
      <c r="P182" s="3" t="s">
        <v>162</v>
      </c>
      <c r="Q182" s="3" t="s">
        <v>157</v>
      </c>
      <c r="R182" s="3" t="s">
        <v>158</v>
      </c>
    </row>
    <row r="183" spans="11:18">
      <c r="K183" s="3" t="s">
        <v>8</v>
      </c>
      <c r="L183" s="3">
        <v>153.5</v>
      </c>
      <c r="M183" s="3">
        <v>153.51</v>
      </c>
      <c r="N183" s="3">
        <v>0.01</v>
      </c>
      <c r="O183" s="3">
        <v>0.01</v>
      </c>
      <c r="P183" s="3">
        <v>153.5</v>
      </c>
      <c r="Q183" s="3">
        <v>153.51</v>
      </c>
      <c r="R183" s="3" t="s">
        <v>9</v>
      </c>
    </row>
    <row r="184" spans="11:18" ht="30">
      <c r="K184" s="3" t="s">
        <v>7</v>
      </c>
      <c r="L184" s="3">
        <f>'Running Data San Acacia'!E50</f>
        <v>79.150000000000006</v>
      </c>
      <c r="M184" s="3">
        <f>'Running Data San Acacia'!F50</f>
        <v>81.459999999999994</v>
      </c>
      <c r="N184" s="5">
        <f>'Running Data San Acacia'!G50</f>
        <v>2.3099999999999881</v>
      </c>
      <c r="O184" s="5">
        <f>'Running Data San Acacia'!H50</f>
        <v>0</v>
      </c>
      <c r="P184" s="3" t="str">
        <f>CONCATENATE('Running Data San Acacia'!I50," (",TEXT('Running Data San Acacia'!J50, "mm/dd"), ")")</f>
        <v>79.15 (08/21)</v>
      </c>
      <c r="Q184" s="3" t="str">
        <f>CONCATENATE('Running Data San Acacia'!K50," (",TEXT('Running Data San Acacia'!L50, "mm/dd"), ")")</f>
        <v>81.46 (08/29)</v>
      </c>
      <c r="R184" s="3">
        <f>R179</f>
        <v>17.36</v>
      </c>
    </row>
    <row r="185" spans="11:18">
      <c r="K185" s="3" t="s">
        <v>10</v>
      </c>
      <c r="L185" s="3" t="s">
        <v>9</v>
      </c>
      <c r="M185" s="3" t="s">
        <v>9</v>
      </c>
      <c r="N185" s="3">
        <f>SUM(N183:N184)</f>
        <v>2.3199999999999878</v>
      </c>
      <c r="O185" s="3">
        <f>SUM(O183:O184)</f>
        <v>0.01</v>
      </c>
      <c r="P185" s="3" t="s">
        <v>9</v>
      </c>
      <c r="Q185" s="3" t="s">
        <v>9</v>
      </c>
      <c r="R185" s="3">
        <f>SUM(R183:R184)</f>
        <v>17.36</v>
      </c>
    </row>
  </sheetData>
  <mergeCells count="78">
    <mergeCell ref="K16:R16"/>
    <mergeCell ref="K21:R21"/>
    <mergeCell ref="K26:R26"/>
    <mergeCell ref="K1:R1"/>
    <mergeCell ref="K6:R6"/>
    <mergeCell ref="K11:R11"/>
    <mergeCell ref="K106:R106"/>
    <mergeCell ref="K111:R111"/>
    <mergeCell ref="T71:AA71"/>
    <mergeCell ref="K81:R81"/>
    <mergeCell ref="K86:R86"/>
    <mergeCell ref="K91:R91"/>
    <mergeCell ref="K96:R96"/>
    <mergeCell ref="K101:R101"/>
    <mergeCell ref="T76:AA76"/>
    <mergeCell ref="T81:AA81"/>
    <mergeCell ref="T86:AA86"/>
    <mergeCell ref="T91:AA91"/>
    <mergeCell ref="T96:AA96"/>
    <mergeCell ref="T111:AA111"/>
    <mergeCell ref="T101:AA101"/>
    <mergeCell ref="T106:AA106"/>
    <mergeCell ref="K116:R116"/>
    <mergeCell ref="K121:R121"/>
    <mergeCell ref="K126:R126"/>
    <mergeCell ref="T146:AA146"/>
    <mergeCell ref="T126:AA126"/>
    <mergeCell ref="T131:AA131"/>
    <mergeCell ref="K141:R141"/>
    <mergeCell ref="K146:R146"/>
    <mergeCell ref="T116:AA116"/>
    <mergeCell ref="T121:AA121"/>
    <mergeCell ref="K151:R151"/>
    <mergeCell ref="T136:AA136"/>
    <mergeCell ref="T141:AA141"/>
    <mergeCell ref="K171:R171"/>
    <mergeCell ref="K156:R156"/>
    <mergeCell ref="K161:R161"/>
    <mergeCell ref="K166:R166"/>
    <mergeCell ref="K181:R181"/>
    <mergeCell ref="T26:AA26"/>
    <mergeCell ref="T1:AA1"/>
    <mergeCell ref="T6:AA6"/>
    <mergeCell ref="T11:AA11"/>
    <mergeCell ref="T16:AA16"/>
    <mergeCell ref="T21:AA21"/>
    <mergeCell ref="K56:R56"/>
    <mergeCell ref="K31:R31"/>
    <mergeCell ref="K36:R36"/>
    <mergeCell ref="K41:R41"/>
    <mergeCell ref="K46:R46"/>
    <mergeCell ref="K51:R51"/>
    <mergeCell ref="K176:R176"/>
    <mergeCell ref="K131:R131"/>
    <mergeCell ref="K136:R136"/>
    <mergeCell ref="A1:H1"/>
    <mergeCell ref="A6:H6"/>
    <mergeCell ref="A11:H11"/>
    <mergeCell ref="A51:H51"/>
    <mergeCell ref="A46:H46"/>
    <mergeCell ref="A16:H16"/>
    <mergeCell ref="A21:H21"/>
    <mergeCell ref="A26:H26"/>
    <mergeCell ref="A31:H31"/>
    <mergeCell ref="A36:H36"/>
    <mergeCell ref="A41:H41"/>
    <mergeCell ref="K71:R71"/>
    <mergeCell ref="K76:R76"/>
    <mergeCell ref="T31:AA31"/>
    <mergeCell ref="T36:AA36"/>
    <mergeCell ref="T41:AA41"/>
    <mergeCell ref="T46:AA46"/>
    <mergeCell ref="K61:R61"/>
    <mergeCell ref="T51:AA51"/>
    <mergeCell ref="T56:AA56"/>
    <mergeCell ref="T61:AA61"/>
    <mergeCell ref="T66:AA66"/>
    <mergeCell ref="K66:R66"/>
  </mergeCells>
  <phoneticPr fontId="9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3DC8-4CC6-422A-BC02-6B9F4A5D1CDE}">
  <dimension ref="A1:BP214"/>
  <sheetViews>
    <sheetView topLeftCell="Y1" workbookViewId="0">
      <selection activeCell="AL2" sqref="AL2:BP2"/>
    </sheetView>
  </sheetViews>
  <sheetFormatPr defaultRowHeight="15"/>
  <cols>
    <col min="1" max="1" width="6.28515625" bestFit="1" customWidth="1"/>
    <col min="2" max="2" width="8" bestFit="1" customWidth="1"/>
    <col min="3" max="3" width="10.140625" bestFit="1" customWidth="1"/>
    <col min="4" max="4" width="5" bestFit="1" customWidth="1"/>
    <col min="5" max="5" width="3.85546875" bestFit="1" customWidth="1"/>
    <col min="6" max="8" width="14.28515625" customWidth="1"/>
    <col min="9" max="16" width="8.7109375" bestFit="1" customWidth="1"/>
    <col min="17" max="37" width="9.7109375" bestFit="1" customWidth="1"/>
    <col min="38" max="46" width="8.7109375" bestFit="1" customWidth="1"/>
    <col min="47" max="68" width="9.7109375" bestFit="1" customWidth="1"/>
    <col min="69" max="77" width="8.7109375" bestFit="1" customWidth="1"/>
    <col min="78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0" width="9.7109375" bestFit="1" customWidth="1"/>
    <col min="161" max="169" width="8.7109375" bestFit="1" customWidth="1"/>
    <col min="170" max="199" width="9.7109375" bestFit="1" customWidth="1"/>
    <col min="200" max="221" width="10.7109375" bestFit="1" customWidth="1"/>
  </cols>
  <sheetData>
    <row r="1" spans="1:68">
      <c r="A1" s="43" t="s">
        <v>15</v>
      </c>
      <c r="B1" s="43">
        <v>8354900</v>
      </c>
      <c r="C1" s="64">
        <v>43647</v>
      </c>
      <c r="D1" s="43">
        <v>3780</v>
      </c>
      <c r="E1" t="s">
        <v>17</v>
      </c>
      <c r="H1" s="64">
        <v>43709</v>
      </c>
      <c r="I1" s="64">
        <v>43710</v>
      </c>
      <c r="J1" s="64">
        <v>43711</v>
      </c>
      <c r="K1" s="64">
        <v>43712</v>
      </c>
      <c r="L1" s="64">
        <v>43713</v>
      </c>
      <c r="M1" s="64">
        <v>43714</v>
      </c>
      <c r="N1" s="64">
        <v>43715</v>
      </c>
      <c r="O1" s="64">
        <v>43716</v>
      </c>
      <c r="P1" s="64">
        <v>43717</v>
      </c>
      <c r="Q1" s="64">
        <v>43718</v>
      </c>
      <c r="R1" s="64">
        <v>43719</v>
      </c>
      <c r="S1" s="64">
        <v>43720</v>
      </c>
      <c r="T1" s="64">
        <v>43721</v>
      </c>
      <c r="U1" s="64">
        <v>43722</v>
      </c>
      <c r="V1" s="64">
        <v>43723</v>
      </c>
      <c r="W1" s="64">
        <v>43724</v>
      </c>
      <c r="X1" s="64">
        <v>43725</v>
      </c>
      <c r="Y1" s="64">
        <v>43726</v>
      </c>
      <c r="Z1" s="64">
        <v>43727</v>
      </c>
      <c r="AA1" s="64">
        <v>43728</v>
      </c>
      <c r="AB1" s="64">
        <v>43729</v>
      </c>
      <c r="AC1" s="64">
        <v>43730</v>
      </c>
      <c r="AD1" s="64">
        <v>43731</v>
      </c>
      <c r="AE1" s="64">
        <v>43732</v>
      </c>
      <c r="AF1" s="64">
        <v>43733</v>
      </c>
      <c r="AG1" s="64">
        <v>43734</v>
      </c>
      <c r="AH1" s="64">
        <v>43735</v>
      </c>
      <c r="AI1" s="64">
        <v>43736</v>
      </c>
      <c r="AJ1" s="64">
        <v>43737</v>
      </c>
      <c r="AK1" s="64">
        <v>43738</v>
      </c>
      <c r="AL1" s="64">
        <v>43739</v>
      </c>
      <c r="AM1" s="64">
        <v>43740</v>
      </c>
      <c r="AN1" s="64">
        <v>43741</v>
      </c>
      <c r="AO1" s="64">
        <v>43742</v>
      </c>
      <c r="AP1" s="64">
        <v>43743</v>
      </c>
      <c r="AQ1" s="64">
        <v>43744</v>
      </c>
      <c r="AR1" s="64">
        <v>43745</v>
      </c>
      <c r="AS1" s="64">
        <v>43746</v>
      </c>
      <c r="AT1" s="64">
        <v>43747</v>
      </c>
      <c r="AU1" s="64">
        <v>43748</v>
      </c>
      <c r="AV1" s="64">
        <v>43749</v>
      </c>
      <c r="AW1" s="64">
        <v>43750</v>
      </c>
      <c r="AX1" s="64">
        <v>43751</v>
      </c>
      <c r="AY1" s="64">
        <v>43752</v>
      </c>
      <c r="AZ1" s="64">
        <v>43753</v>
      </c>
      <c r="BA1" s="64">
        <v>43754</v>
      </c>
      <c r="BB1" s="64">
        <v>43755</v>
      </c>
      <c r="BC1" s="64">
        <v>43756</v>
      </c>
      <c r="BD1" s="64">
        <v>43757</v>
      </c>
      <c r="BE1" s="64">
        <v>43758</v>
      </c>
      <c r="BF1" s="64">
        <v>43759</v>
      </c>
      <c r="BG1" s="64">
        <v>43760</v>
      </c>
      <c r="BH1" s="64">
        <v>43761</v>
      </c>
      <c r="BI1" s="64">
        <v>43762</v>
      </c>
      <c r="BJ1" s="64">
        <v>43763</v>
      </c>
      <c r="BK1" s="64">
        <v>43764</v>
      </c>
      <c r="BL1" s="64">
        <v>43765</v>
      </c>
      <c r="BM1" s="64">
        <v>43766</v>
      </c>
      <c r="BN1" s="64">
        <v>43767</v>
      </c>
      <c r="BO1" s="64">
        <v>43768</v>
      </c>
      <c r="BP1" s="64">
        <v>43769</v>
      </c>
    </row>
    <row r="2" spans="1:68">
      <c r="A2" s="43" t="s">
        <v>15</v>
      </c>
      <c r="B2" s="43">
        <v>8354900</v>
      </c>
      <c r="C2" s="64">
        <v>43648</v>
      </c>
      <c r="D2" s="43">
        <v>3610</v>
      </c>
      <c r="E2" t="s">
        <v>17</v>
      </c>
      <c r="H2" s="43">
        <v>114</v>
      </c>
      <c r="I2" s="43">
        <v>96.8</v>
      </c>
      <c r="J2" s="43">
        <v>93.9</v>
      </c>
      <c r="K2" s="43">
        <v>82.5</v>
      </c>
      <c r="L2" s="43">
        <v>69.400000000000006</v>
      </c>
      <c r="M2" s="43">
        <v>65.599999999999994</v>
      </c>
      <c r="N2" s="43">
        <v>63.2</v>
      </c>
      <c r="O2" s="43">
        <v>61.4</v>
      </c>
      <c r="P2" s="43">
        <v>63.4</v>
      </c>
      <c r="Q2" s="43">
        <v>56.6</v>
      </c>
      <c r="R2" s="43">
        <v>53.2</v>
      </c>
      <c r="S2" s="43">
        <v>45</v>
      </c>
      <c r="T2" s="43">
        <v>68.099999999999994</v>
      </c>
      <c r="U2" s="43">
        <v>74.5</v>
      </c>
      <c r="V2" s="43">
        <v>361</v>
      </c>
      <c r="W2" s="43">
        <v>359</v>
      </c>
      <c r="X2" s="43">
        <v>252</v>
      </c>
      <c r="Y2" s="43">
        <v>205</v>
      </c>
      <c r="Z2" s="43">
        <v>220</v>
      </c>
      <c r="AA2" s="43">
        <v>193</v>
      </c>
      <c r="AB2" s="43">
        <v>166</v>
      </c>
      <c r="AC2" s="43">
        <v>161</v>
      </c>
      <c r="AD2" s="43">
        <v>161</v>
      </c>
      <c r="AE2" s="43">
        <v>134</v>
      </c>
      <c r="AF2" s="43">
        <v>127</v>
      </c>
      <c r="AG2" s="43">
        <v>127</v>
      </c>
      <c r="AH2" s="43">
        <v>126</v>
      </c>
      <c r="AI2" s="43">
        <v>127</v>
      </c>
      <c r="AJ2" s="43">
        <v>122</v>
      </c>
      <c r="AK2" s="43">
        <v>130</v>
      </c>
      <c r="AL2" s="43">
        <v>123</v>
      </c>
      <c r="AM2" s="43">
        <v>118</v>
      </c>
      <c r="AN2" s="43">
        <v>117</v>
      </c>
      <c r="AO2" s="43">
        <v>226</v>
      </c>
      <c r="AP2" s="43">
        <v>510</v>
      </c>
      <c r="AQ2" s="43">
        <v>331</v>
      </c>
      <c r="AR2" s="43">
        <v>379</v>
      </c>
      <c r="AS2" s="43">
        <v>349</v>
      </c>
      <c r="AT2" s="43">
        <v>333</v>
      </c>
      <c r="AU2" s="43">
        <v>369</v>
      </c>
      <c r="AV2" s="43">
        <v>375</v>
      </c>
      <c r="AW2" s="43">
        <v>390</v>
      </c>
      <c r="AX2" s="43">
        <v>394</v>
      </c>
      <c r="AY2" s="43">
        <v>407</v>
      </c>
      <c r="AZ2" s="43">
        <v>427</v>
      </c>
      <c r="BA2" s="43">
        <v>428</v>
      </c>
      <c r="BB2" s="43">
        <v>420</v>
      </c>
      <c r="BC2" s="43">
        <v>433</v>
      </c>
      <c r="BD2" s="43">
        <v>412</v>
      </c>
      <c r="BE2" s="43">
        <v>417</v>
      </c>
      <c r="BF2" s="43">
        <v>405</v>
      </c>
      <c r="BG2" s="43">
        <v>440</v>
      </c>
      <c r="BH2" s="43">
        <v>451</v>
      </c>
      <c r="BI2" s="43">
        <v>415</v>
      </c>
      <c r="BJ2" s="43">
        <v>439</v>
      </c>
      <c r="BK2" s="43">
        <v>461</v>
      </c>
      <c r="BL2" s="43">
        <v>484</v>
      </c>
      <c r="BM2" s="43">
        <v>504</v>
      </c>
      <c r="BN2" s="43">
        <v>500</v>
      </c>
      <c r="BO2" s="43">
        <v>523</v>
      </c>
      <c r="BP2" s="43">
        <v>561</v>
      </c>
    </row>
    <row r="3" spans="1:68">
      <c r="A3" s="43" t="s">
        <v>15</v>
      </c>
      <c r="B3" s="43">
        <v>8354900</v>
      </c>
      <c r="C3" s="64">
        <v>43649</v>
      </c>
      <c r="D3" s="43">
        <v>3550</v>
      </c>
      <c r="E3" t="s">
        <v>17</v>
      </c>
    </row>
    <row r="4" spans="1:68">
      <c r="A4" s="43" t="s">
        <v>15</v>
      </c>
      <c r="B4" s="43">
        <v>8354900</v>
      </c>
      <c r="C4" s="64">
        <v>43650</v>
      </c>
      <c r="D4" s="43">
        <v>3600</v>
      </c>
      <c r="E4" t="s">
        <v>17</v>
      </c>
    </row>
    <row r="5" spans="1:68">
      <c r="A5" s="43" t="s">
        <v>15</v>
      </c>
      <c r="B5" s="43">
        <v>8354900</v>
      </c>
      <c r="C5" s="64">
        <v>43651</v>
      </c>
      <c r="D5" s="43">
        <v>3520</v>
      </c>
      <c r="E5" t="s">
        <v>17</v>
      </c>
    </row>
    <row r="6" spans="1:68">
      <c r="A6" s="43" t="s">
        <v>15</v>
      </c>
      <c r="B6" s="43">
        <v>8354900</v>
      </c>
      <c r="C6" s="64">
        <v>43652</v>
      </c>
      <c r="D6" s="43">
        <v>3520</v>
      </c>
      <c r="E6" t="s">
        <v>17</v>
      </c>
    </row>
    <row r="7" spans="1:68">
      <c r="A7" s="43" t="s">
        <v>15</v>
      </c>
      <c r="B7" s="43">
        <v>8354900</v>
      </c>
      <c r="C7" s="64">
        <v>43653</v>
      </c>
      <c r="D7" s="43">
        <v>3500</v>
      </c>
      <c r="E7" t="s">
        <v>17</v>
      </c>
    </row>
    <row r="8" spans="1:68">
      <c r="A8" s="43" t="s">
        <v>15</v>
      </c>
      <c r="B8" s="43">
        <v>8354900</v>
      </c>
      <c r="C8" s="64">
        <v>43654</v>
      </c>
      <c r="D8" s="43">
        <v>3370</v>
      </c>
      <c r="E8" t="s">
        <v>17</v>
      </c>
    </row>
    <row r="9" spans="1:68">
      <c r="A9" s="43" t="s">
        <v>15</v>
      </c>
      <c r="B9" s="43">
        <v>8354900</v>
      </c>
      <c r="C9" s="64">
        <v>43655</v>
      </c>
      <c r="D9" s="43">
        <v>3350</v>
      </c>
      <c r="E9" t="s">
        <v>17</v>
      </c>
    </row>
    <row r="10" spans="1:68">
      <c r="A10" s="43" t="s">
        <v>15</v>
      </c>
      <c r="B10" s="43">
        <v>8354900</v>
      </c>
      <c r="C10" s="64">
        <v>43656</v>
      </c>
      <c r="D10" s="43">
        <v>3250</v>
      </c>
      <c r="E10" t="s">
        <v>17</v>
      </c>
    </row>
    <row r="11" spans="1:68">
      <c r="A11" s="43" t="s">
        <v>15</v>
      </c>
      <c r="B11" s="43">
        <v>8354900</v>
      </c>
      <c r="C11" s="64">
        <v>43657</v>
      </c>
      <c r="D11" s="43">
        <v>3130</v>
      </c>
      <c r="E11" t="s">
        <v>17</v>
      </c>
    </row>
    <row r="12" spans="1:68">
      <c r="A12" s="43" t="s">
        <v>15</v>
      </c>
      <c r="B12" s="43">
        <v>8354900</v>
      </c>
      <c r="C12" s="64">
        <v>43658</v>
      </c>
      <c r="D12" s="43">
        <v>2680</v>
      </c>
      <c r="E12" t="s">
        <v>16</v>
      </c>
    </row>
    <row r="13" spans="1:68">
      <c r="A13" s="43" t="s">
        <v>15</v>
      </c>
      <c r="B13" s="43">
        <v>8354900</v>
      </c>
      <c r="C13" s="64">
        <v>43659</v>
      </c>
      <c r="D13" s="43">
        <v>2290</v>
      </c>
      <c r="E13" t="s">
        <v>16</v>
      </c>
    </row>
    <row r="14" spans="1:68">
      <c r="A14" s="43" t="s">
        <v>15</v>
      </c>
      <c r="B14" s="43">
        <v>8354900</v>
      </c>
      <c r="C14" s="64">
        <v>43660</v>
      </c>
      <c r="D14" s="43">
        <v>1870</v>
      </c>
      <c r="E14" t="s">
        <v>16</v>
      </c>
    </row>
    <row r="15" spans="1:68">
      <c r="A15" s="43" t="s">
        <v>15</v>
      </c>
      <c r="B15" s="43">
        <v>8354900</v>
      </c>
      <c r="C15" s="64">
        <v>43661</v>
      </c>
      <c r="D15" s="43">
        <v>1930</v>
      </c>
      <c r="E15" t="s">
        <v>16</v>
      </c>
    </row>
    <row r="16" spans="1:68">
      <c r="A16" s="43" t="s">
        <v>15</v>
      </c>
      <c r="B16" s="43">
        <v>8354900</v>
      </c>
      <c r="C16" s="64">
        <v>43662</v>
      </c>
      <c r="D16" s="43">
        <v>1830</v>
      </c>
      <c r="E16" t="s">
        <v>17</v>
      </c>
    </row>
    <row r="17" spans="1:5">
      <c r="A17" s="43" t="s">
        <v>15</v>
      </c>
      <c r="B17" s="43">
        <v>8354900</v>
      </c>
      <c r="C17" s="64">
        <v>43663</v>
      </c>
      <c r="D17" s="43">
        <v>1740</v>
      </c>
      <c r="E17" t="s">
        <v>17</v>
      </c>
    </row>
    <row r="18" spans="1:5">
      <c r="A18" s="43" t="s">
        <v>15</v>
      </c>
      <c r="B18" s="43">
        <v>8354900</v>
      </c>
      <c r="C18" s="64">
        <v>43664</v>
      </c>
      <c r="D18" s="43">
        <v>1600</v>
      </c>
      <c r="E18" t="s">
        <v>17</v>
      </c>
    </row>
    <row r="19" spans="1:5">
      <c r="A19" s="43" t="s">
        <v>15</v>
      </c>
      <c r="B19" s="43">
        <v>8354900</v>
      </c>
      <c r="C19" s="64">
        <v>43665</v>
      </c>
      <c r="D19" s="43">
        <v>1490</v>
      </c>
      <c r="E19" t="s">
        <v>17</v>
      </c>
    </row>
    <row r="20" spans="1:5">
      <c r="A20" s="43" t="s">
        <v>15</v>
      </c>
      <c r="B20" s="43">
        <v>8354900</v>
      </c>
      <c r="C20" s="64">
        <v>43666</v>
      </c>
      <c r="D20" s="43">
        <v>1340</v>
      </c>
      <c r="E20" t="s">
        <v>17</v>
      </c>
    </row>
    <row r="21" spans="1:5">
      <c r="A21" s="43" t="s">
        <v>15</v>
      </c>
      <c r="B21" s="43">
        <v>8354900</v>
      </c>
      <c r="C21" s="64">
        <v>43667</v>
      </c>
      <c r="D21" s="43">
        <v>1130</v>
      </c>
      <c r="E21" t="s">
        <v>17</v>
      </c>
    </row>
    <row r="22" spans="1:5">
      <c r="A22" s="43" t="s">
        <v>15</v>
      </c>
      <c r="B22" s="43">
        <v>8354900</v>
      </c>
      <c r="C22" s="64">
        <v>43668</v>
      </c>
      <c r="D22" s="43">
        <v>1050</v>
      </c>
      <c r="E22" t="s">
        <v>17</v>
      </c>
    </row>
    <row r="23" spans="1:5">
      <c r="A23" s="43" t="s">
        <v>15</v>
      </c>
      <c r="B23" s="43">
        <v>8354900</v>
      </c>
      <c r="C23" s="64">
        <v>43669</v>
      </c>
      <c r="D23" s="43">
        <v>1120</v>
      </c>
      <c r="E23" t="s">
        <v>17</v>
      </c>
    </row>
    <row r="24" spans="1:5">
      <c r="A24" s="43" t="s">
        <v>15</v>
      </c>
      <c r="B24" s="43">
        <v>8354900</v>
      </c>
      <c r="C24" s="64">
        <v>43670</v>
      </c>
      <c r="D24" s="43">
        <v>1030</v>
      </c>
      <c r="E24" t="s">
        <v>17</v>
      </c>
    </row>
    <row r="25" spans="1:5">
      <c r="A25" s="43" t="s">
        <v>15</v>
      </c>
      <c r="B25" s="43">
        <v>8354900</v>
      </c>
      <c r="C25" s="64">
        <v>43671</v>
      </c>
      <c r="D25" s="43">
        <v>859</v>
      </c>
      <c r="E25" t="s">
        <v>17</v>
      </c>
    </row>
    <row r="26" spans="1:5">
      <c r="A26" s="43" t="s">
        <v>15</v>
      </c>
      <c r="B26" s="43">
        <v>8354900</v>
      </c>
      <c r="C26" s="64">
        <v>43672</v>
      </c>
      <c r="D26" s="43">
        <v>938</v>
      </c>
      <c r="E26" t="s">
        <v>17</v>
      </c>
    </row>
    <row r="27" spans="1:5">
      <c r="A27" s="43" t="s">
        <v>15</v>
      </c>
      <c r="B27" s="43">
        <v>8354900</v>
      </c>
      <c r="C27" s="64">
        <v>43673</v>
      </c>
      <c r="D27" s="43">
        <v>1220</v>
      </c>
      <c r="E27" t="s">
        <v>17</v>
      </c>
    </row>
    <row r="28" spans="1:5">
      <c r="A28" s="43" t="s">
        <v>15</v>
      </c>
      <c r="B28" s="43">
        <v>8354900</v>
      </c>
      <c r="C28" s="64">
        <v>43674</v>
      </c>
      <c r="D28" s="43">
        <v>1170</v>
      </c>
      <c r="E28" t="s">
        <v>17</v>
      </c>
    </row>
    <row r="29" spans="1:5">
      <c r="A29" s="43" t="s">
        <v>15</v>
      </c>
      <c r="B29" s="43">
        <v>8354900</v>
      </c>
      <c r="C29" s="64">
        <v>43675</v>
      </c>
      <c r="D29" s="43">
        <v>1110</v>
      </c>
      <c r="E29" t="s">
        <v>17</v>
      </c>
    </row>
    <row r="30" spans="1:5">
      <c r="A30" s="43" t="s">
        <v>15</v>
      </c>
      <c r="B30" s="43">
        <v>8354900</v>
      </c>
      <c r="C30" s="64">
        <v>43676</v>
      </c>
      <c r="D30" s="43">
        <v>990</v>
      </c>
      <c r="E30" t="s">
        <v>17</v>
      </c>
    </row>
    <row r="31" spans="1:5">
      <c r="A31" s="43" t="s">
        <v>15</v>
      </c>
      <c r="B31" s="43">
        <v>8354900</v>
      </c>
      <c r="C31" s="64">
        <v>43677</v>
      </c>
      <c r="D31" s="43">
        <v>897</v>
      </c>
      <c r="E31" t="s">
        <v>17</v>
      </c>
    </row>
    <row r="32" spans="1:5">
      <c r="A32" s="43" t="s">
        <v>15</v>
      </c>
      <c r="B32" s="43">
        <v>8354900</v>
      </c>
      <c r="C32" s="64">
        <v>43678</v>
      </c>
      <c r="D32" s="43">
        <v>908</v>
      </c>
      <c r="E32" t="s">
        <v>17</v>
      </c>
    </row>
    <row r="33" spans="1:5">
      <c r="A33" s="43" t="s">
        <v>15</v>
      </c>
      <c r="B33" s="43">
        <v>8354900</v>
      </c>
      <c r="C33" s="64">
        <v>43679</v>
      </c>
      <c r="D33" s="43">
        <v>790</v>
      </c>
      <c r="E33" t="s">
        <v>17</v>
      </c>
    </row>
    <row r="34" spans="1:5">
      <c r="A34" s="43" t="s">
        <v>15</v>
      </c>
      <c r="B34" s="43">
        <v>8354900</v>
      </c>
      <c r="C34" s="64">
        <v>43680</v>
      </c>
      <c r="D34" s="43">
        <v>640</v>
      </c>
      <c r="E34" t="s">
        <v>17</v>
      </c>
    </row>
    <row r="35" spans="1:5">
      <c r="A35" s="43" t="s">
        <v>15</v>
      </c>
      <c r="B35" s="43">
        <v>8354900</v>
      </c>
      <c r="C35" s="64">
        <v>43681</v>
      </c>
      <c r="D35" s="43">
        <v>1240</v>
      </c>
      <c r="E35" t="s">
        <v>17</v>
      </c>
    </row>
    <row r="36" spans="1:5">
      <c r="A36" s="43" t="s">
        <v>15</v>
      </c>
      <c r="B36" s="43">
        <v>8354900</v>
      </c>
      <c r="C36" s="64">
        <v>43682</v>
      </c>
      <c r="D36" s="43">
        <v>645</v>
      </c>
      <c r="E36" t="s">
        <v>17</v>
      </c>
    </row>
    <row r="37" spans="1:5">
      <c r="A37" s="43" t="s">
        <v>15</v>
      </c>
      <c r="B37" s="43">
        <v>8354900</v>
      </c>
      <c r="C37" s="64">
        <v>43683</v>
      </c>
      <c r="D37" s="43">
        <v>511</v>
      </c>
      <c r="E37" t="s">
        <v>17</v>
      </c>
    </row>
    <row r="38" spans="1:5">
      <c r="A38" s="43" t="s">
        <v>15</v>
      </c>
      <c r="B38" s="43">
        <v>8354900</v>
      </c>
      <c r="C38" s="64">
        <v>43684</v>
      </c>
      <c r="D38" s="43">
        <v>553</v>
      </c>
      <c r="E38" t="s">
        <v>17</v>
      </c>
    </row>
    <row r="39" spans="1:5">
      <c r="A39" s="43" t="s">
        <v>15</v>
      </c>
      <c r="B39" s="43">
        <v>8354900</v>
      </c>
      <c r="C39" s="64">
        <v>43685</v>
      </c>
      <c r="D39" s="43">
        <v>617</v>
      </c>
      <c r="E39" t="s">
        <v>17</v>
      </c>
    </row>
    <row r="40" spans="1:5">
      <c r="A40" s="43" t="s">
        <v>15</v>
      </c>
      <c r="B40" s="43">
        <v>8354900</v>
      </c>
      <c r="C40" s="64">
        <v>43686</v>
      </c>
      <c r="D40" s="43">
        <v>793</v>
      </c>
      <c r="E40" t="s">
        <v>17</v>
      </c>
    </row>
    <row r="41" spans="1:5">
      <c r="A41" s="43" t="s">
        <v>15</v>
      </c>
      <c r="B41" s="43">
        <v>8354900</v>
      </c>
      <c r="C41" s="64">
        <v>43687</v>
      </c>
      <c r="D41" s="43">
        <v>730</v>
      </c>
      <c r="E41" t="s">
        <v>17</v>
      </c>
    </row>
    <row r="42" spans="1:5">
      <c r="A42" s="43" t="s">
        <v>15</v>
      </c>
      <c r="B42" s="43">
        <v>8354900</v>
      </c>
      <c r="C42" s="64">
        <v>43688</v>
      </c>
      <c r="D42" s="43">
        <v>687</v>
      </c>
      <c r="E42" t="s">
        <v>17</v>
      </c>
    </row>
    <row r="43" spans="1:5">
      <c r="A43" s="43" t="s">
        <v>15</v>
      </c>
      <c r="B43" s="43">
        <v>8354900</v>
      </c>
      <c r="C43" s="64">
        <v>43689</v>
      </c>
      <c r="D43" s="43">
        <v>778</v>
      </c>
      <c r="E43" t="s">
        <v>17</v>
      </c>
    </row>
    <row r="44" spans="1:5">
      <c r="A44" s="43" t="s">
        <v>15</v>
      </c>
      <c r="B44" s="43">
        <v>8354900</v>
      </c>
      <c r="C44" s="64">
        <v>43690</v>
      </c>
      <c r="D44" s="43">
        <v>684</v>
      </c>
      <c r="E44" t="s">
        <v>17</v>
      </c>
    </row>
    <row r="45" spans="1:5">
      <c r="A45" s="43" t="s">
        <v>15</v>
      </c>
      <c r="B45" s="43">
        <v>8354900</v>
      </c>
      <c r="C45" s="64">
        <v>43691</v>
      </c>
      <c r="D45" s="43">
        <v>965</v>
      </c>
      <c r="E45" t="s">
        <v>17</v>
      </c>
    </row>
    <row r="46" spans="1:5">
      <c r="A46" s="43" t="s">
        <v>15</v>
      </c>
      <c r="B46" s="43">
        <v>8354900</v>
      </c>
      <c r="C46" s="64">
        <v>43692</v>
      </c>
      <c r="D46" s="43">
        <v>1060</v>
      </c>
      <c r="E46" t="s">
        <v>17</v>
      </c>
    </row>
    <row r="47" spans="1:5">
      <c r="A47" s="43" t="s">
        <v>15</v>
      </c>
      <c r="B47" s="43">
        <v>8354900</v>
      </c>
      <c r="C47" s="64">
        <v>43693</v>
      </c>
      <c r="D47" s="43">
        <v>966</v>
      </c>
      <c r="E47" t="s">
        <v>17</v>
      </c>
    </row>
    <row r="48" spans="1:5">
      <c r="A48" s="43" t="s">
        <v>15</v>
      </c>
      <c r="B48" s="43">
        <v>8354900</v>
      </c>
      <c r="C48" s="64">
        <v>43694</v>
      </c>
      <c r="D48" s="43">
        <v>829</v>
      </c>
      <c r="E48" t="s">
        <v>17</v>
      </c>
    </row>
    <row r="49" spans="1:5">
      <c r="A49" s="43" t="s">
        <v>15</v>
      </c>
      <c r="B49" s="43">
        <v>8354900</v>
      </c>
      <c r="C49" s="64">
        <v>43695</v>
      </c>
      <c r="D49" s="43">
        <v>710</v>
      </c>
      <c r="E49" t="s">
        <v>17</v>
      </c>
    </row>
    <row r="50" spans="1:5">
      <c r="A50" s="43" t="s">
        <v>15</v>
      </c>
      <c r="B50" s="43">
        <v>8354900</v>
      </c>
      <c r="C50" s="64">
        <v>43696</v>
      </c>
      <c r="D50" s="43">
        <v>656</v>
      </c>
      <c r="E50" t="s">
        <v>17</v>
      </c>
    </row>
    <row r="51" spans="1:5">
      <c r="A51" s="43" t="s">
        <v>15</v>
      </c>
      <c r="B51" s="43">
        <v>8354900</v>
      </c>
      <c r="C51" s="64">
        <v>43697</v>
      </c>
      <c r="D51" s="43">
        <v>534</v>
      </c>
      <c r="E51" t="s">
        <v>17</v>
      </c>
    </row>
    <row r="52" spans="1:5">
      <c r="A52" s="43" t="s">
        <v>15</v>
      </c>
      <c r="B52" s="43">
        <v>8354900</v>
      </c>
      <c r="C52" s="64">
        <v>43698</v>
      </c>
      <c r="D52" s="43">
        <v>447</v>
      </c>
      <c r="E52" t="s">
        <v>17</v>
      </c>
    </row>
    <row r="53" spans="1:5">
      <c r="A53" s="43" t="s">
        <v>15</v>
      </c>
      <c r="B53" s="43">
        <v>8354900</v>
      </c>
      <c r="C53" s="64">
        <v>43699</v>
      </c>
      <c r="D53" s="43">
        <v>391</v>
      </c>
      <c r="E53" t="s">
        <v>17</v>
      </c>
    </row>
    <row r="54" spans="1:5">
      <c r="A54" s="43" t="s">
        <v>15</v>
      </c>
      <c r="B54" s="43">
        <v>8354900</v>
      </c>
      <c r="C54" s="64">
        <v>43700</v>
      </c>
      <c r="D54" s="43">
        <v>337</v>
      </c>
      <c r="E54" t="s">
        <v>17</v>
      </c>
    </row>
    <row r="55" spans="1:5">
      <c r="A55" s="43" t="s">
        <v>15</v>
      </c>
      <c r="B55" s="43">
        <v>8354900</v>
      </c>
      <c r="C55" s="64">
        <v>43701</v>
      </c>
      <c r="D55" s="43">
        <v>252</v>
      </c>
      <c r="E55" t="s">
        <v>16</v>
      </c>
    </row>
    <row r="56" spans="1:5">
      <c r="A56" s="43" t="s">
        <v>15</v>
      </c>
      <c r="B56" s="43">
        <v>8354900</v>
      </c>
      <c r="C56" s="64">
        <v>43702</v>
      </c>
      <c r="D56" s="43">
        <v>239</v>
      </c>
      <c r="E56" t="s">
        <v>16</v>
      </c>
    </row>
    <row r="57" spans="1:5">
      <c r="A57" s="43" t="s">
        <v>15</v>
      </c>
      <c r="B57" s="43">
        <v>8354900</v>
      </c>
      <c r="C57" s="64">
        <v>43703</v>
      </c>
      <c r="D57" s="43">
        <v>205</v>
      </c>
      <c r="E57" t="s">
        <v>16</v>
      </c>
    </row>
    <row r="58" spans="1:5">
      <c r="A58" s="43" t="s">
        <v>15</v>
      </c>
      <c r="B58" s="43">
        <v>8354900</v>
      </c>
      <c r="C58" s="64">
        <v>43704</v>
      </c>
      <c r="D58" s="43">
        <v>181</v>
      </c>
      <c r="E58" t="s">
        <v>17</v>
      </c>
    </row>
    <row r="59" spans="1:5">
      <c r="A59" s="43" t="s">
        <v>15</v>
      </c>
      <c r="B59" s="43">
        <v>8354900</v>
      </c>
      <c r="C59" s="64">
        <v>43705</v>
      </c>
      <c r="D59" s="43">
        <v>157</v>
      </c>
      <c r="E59" t="s">
        <v>17</v>
      </c>
    </row>
    <row r="60" spans="1:5">
      <c r="A60" s="43" t="s">
        <v>15</v>
      </c>
      <c r="B60" s="43">
        <v>8354900</v>
      </c>
      <c r="C60" s="64">
        <v>43706</v>
      </c>
      <c r="D60" s="43">
        <v>137</v>
      </c>
      <c r="E60" t="s">
        <v>17</v>
      </c>
    </row>
    <row r="61" spans="1:5">
      <c r="A61" s="43" t="s">
        <v>15</v>
      </c>
      <c r="B61" s="43">
        <v>8354900</v>
      </c>
      <c r="C61" s="64">
        <v>43707</v>
      </c>
      <c r="D61" s="43">
        <v>117</v>
      </c>
      <c r="E61" t="s">
        <v>17</v>
      </c>
    </row>
    <row r="62" spans="1:5">
      <c r="A62" s="43" t="s">
        <v>15</v>
      </c>
      <c r="B62" s="43">
        <v>8354900</v>
      </c>
      <c r="C62" s="64">
        <v>43708</v>
      </c>
      <c r="D62" s="43">
        <v>104</v>
      </c>
      <c r="E62" t="s">
        <v>17</v>
      </c>
    </row>
    <row r="63" spans="1:5">
      <c r="A63" s="43" t="s">
        <v>15</v>
      </c>
      <c r="B63" s="43">
        <v>8354900</v>
      </c>
      <c r="C63" s="64">
        <v>43709</v>
      </c>
      <c r="D63" s="43">
        <v>114</v>
      </c>
      <c r="E63" t="s">
        <v>17</v>
      </c>
    </row>
    <row r="64" spans="1:5">
      <c r="A64" s="43" t="s">
        <v>15</v>
      </c>
      <c r="B64" s="43">
        <v>8354900</v>
      </c>
      <c r="C64" s="64">
        <v>43710</v>
      </c>
      <c r="D64" s="43">
        <v>96.8</v>
      </c>
      <c r="E64" t="s">
        <v>17</v>
      </c>
    </row>
    <row r="65" spans="1:5">
      <c r="A65" s="43" t="s">
        <v>15</v>
      </c>
      <c r="B65" s="43">
        <v>8354900</v>
      </c>
      <c r="C65" s="64">
        <v>43711</v>
      </c>
      <c r="D65" s="43">
        <v>93.9</v>
      </c>
      <c r="E65" t="s">
        <v>17</v>
      </c>
    </row>
    <row r="66" spans="1:5">
      <c r="A66" s="43" t="s">
        <v>15</v>
      </c>
      <c r="B66" s="43">
        <v>8354900</v>
      </c>
      <c r="C66" s="64">
        <v>43712</v>
      </c>
      <c r="D66" s="43">
        <v>82.5</v>
      </c>
      <c r="E66" t="s">
        <v>17</v>
      </c>
    </row>
    <row r="67" spans="1:5">
      <c r="A67" s="43" t="s">
        <v>15</v>
      </c>
      <c r="B67" s="43">
        <v>8354900</v>
      </c>
      <c r="C67" s="64">
        <v>43713</v>
      </c>
      <c r="D67" s="43">
        <v>69.400000000000006</v>
      </c>
      <c r="E67" t="s">
        <v>17</v>
      </c>
    </row>
    <row r="68" spans="1:5">
      <c r="A68" s="43" t="s">
        <v>15</v>
      </c>
      <c r="B68" s="43">
        <v>8354900</v>
      </c>
      <c r="C68" s="64">
        <v>43714</v>
      </c>
      <c r="D68" s="43">
        <v>65.599999999999994</v>
      </c>
      <c r="E68" t="s">
        <v>17</v>
      </c>
    </row>
    <row r="69" spans="1:5">
      <c r="A69" s="43" t="s">
        <v>15</v>
      </c>
      <c r="B69" s="43">
        <v>8354900</v>
      </c>
      <c r="C69" s="64">
        <v>43715</v>
      </c>
      <c r="D69" s="43">
        <v>63.2</v>
      </c>
      <c r="E69" t="s">
        <v>17</v>
      </c>
    </row>
    <row r="70" spans="1:5">
      <c r="A70" s="43" t="s">
        <v>15</v>
      </c>
      <c r="B70" s="43">
        <v>8354900</v>
      </c>
      <c r="C70" s="64">
        <v>43716</v>
      </c>
      <c r="D70" s="43">
        <v>61.4</v>
      </c>
      <c r="E70" t="s">
        <v>17</v>
      </c>
    </row>
    <row r="71" spans="1:5">
      <c r="A71" s="43" t="s">
        <v>15</v>
      </c>
      <c r="B71" s="43">
        <v>8354900</v>
      </c>
      <c r="C71" s="64">
        <v>43717</v>
      </c>
      <c r="D71" s="43">
        <v>63.4</v>
      </c>
      <c r="E71" t="s">
        <v>17</v>
      </c>
    </row>
    <row r="72" spans="1:5">
      <c r="A72" s="43" t="s">
        <v>15</v>
      </c>
      <c r="B72" s="43">
        <v>8354900</v>
      </c>
      <c r="C72" s="64">
        <v>43718</v>
      </c>
      <c r="D72" s="43">
        <v>56.6</v>
      </c>
      <c r="E72" t="s">
        <v>17</v>
      </c>
    </row>
    <row r="73" spans="1:5">
      <c r="A73" s="43" t="s">
        <v>15</v>
      </c>
      <c r="B73" s="43">
        <v>8354900</v>
      </c>
      <c r="C73" s="64">
        <v>43719</v>
      </c>
      <c r="D73" s="43">
        <v>53.2</v>
      </c>
      <c r="E73" t="s">
        <v>16</v>
      </c>
    </row>
    <row r="74" spans="1:5">
      <c r="A74" s="43" t="s">
        <v>15</v>
      </c>
      <c r="B74" s="43">
        <v>8354900</v>
      </c>
      <c r="C74" s="64">
        <v>43720</v>
      </c>
      <c r="D74" s="43">
        <v>45</v>
      </c>
      <c r="E74" t="s">
        <v>16</v>
      </c>
    </row>
    <row r="75" spans="1:5">
      <c r="A75" s="43" t="s">
        <v>15</v>
      </c>
      <c r="B75" s="43">
        <v>8354900</v>
      </c>
      <c r="C75" s="64">
        <v>43721</v>
      </c>
      <c r="D75" s="43">
        <v>68.099999999999994</v>
      </c>
      <c r="E75" t="s">
        <v>17</v>
      </c>
    </row>
    <row r="76" spans="1:5">
      <c r="A76" s="43" t="s">
        <v>15</v>
      </c>
      <c r="B76" s="43">
        <v>8354900</v>
      </c>
      <c r="C76" s="64">
        <v>43722</v>
      </c>
      <c r="D76" s="43">
        <v>74.5</v>
      </c>
      <c r="E76" t="s">
        <v>17</v>
      </c>
    </row>
    <row r="77" spans="1:5">
      <c r="A77" s="43" t="s">
        <v>15</v>
      </c>
      <c r="B77" s="43">
        <v>8354900</v>
      </c>
      <c r="C77" s="64">
        <v>43723</v>
      </c>
      <c r="D77" s="43">
        <v>361</v>
      </c>
      <c r="E77" t="s">
        <v>17</v>
      </c>
    </row>
    <row r="78" spans="1:5">
      <c r="A78" s="43" t="s">
        <v>15</v>
      </c>
      <c r="B78" s="43">
        <v>8354900</v>
      </c>
      <c r="C78" s="64">
        <v>43724</v>
      </c>
      <c r="D78" s="43">
        <v>359</v>
      </c>
      <c r="E78" t="s">
        <v>17</v>
      </c>
    </row>
    <row r="79" spans="1:5">
      <c r="A79" s="43" t="s">
        <v>15</v>
      </c>
      <c r="B79" s="43">
        <v>8354900</v>
      </c>
      <c r="C79" s="64">
        <v>43725</v>
      </c>
      <c r="D79" s="43">
        <v>252</v>
      </c>
      <c r="E79" t="s">
        <v>17</v>
      </c>
    </row>
    <row r="80" spans="1:5">
      <c r="A80" s="43" t="s">
        <v>15</v>
      </c>
      <c r="B80" s="43">
        <v>8354900</v>
      </c>
      <c r="C80" s="64">
        <v>43726</v>
      </c>
      <c r="D80" s="43">
        <v>205</v>
      </c>
      <c r="E80" t="s">
        <v>17</v>
      </c>
    </row>
    <row r="81" spans="1:5">
      <c r="A81" s="43" t="s">
        <v>15</v>
      </c>
      <c r="B81" s="43">
        <v>8354900</v>
      </c>
      <c r="C81" s="64">
        <v>43727</v>
      </c>
      <c r="D81" s="43">
        <v>220</v>
      </c>
      <c r="E81" t="s">
        <v>17</v>
      </c>
    </row>
    <row r="82" spans="1:5">
      <c r="A82" s="43" t="s">
        <v>15</v>
      </c>
      <c r="B82" s="43">
        <v>8354900</v>
      </c>
      <c r="C82" s="64">
        <v>43728</v>
      </c>
      <c r="D82" s="43">
        <v>193</v>
      </c>
      <c r="E82" t="s">
        <v>17</v>
      </c>
    </row>
    <row r="83" spans="1:5">
      <c r="A83" s="43" t="s">
        <v>15</v>
      </c>
      <c r="B83" s="43">
        <v>8354900</v>
      </c>
      <c r="C83" s="64">
        <v>43729</v>
      </c>
      <c r="D83" s="43">
        <v>166</v>
      </c>
      <c r="E83" t="s">
        <v>17</v>
      </c>
    </row>
    <row r="84" spans="1:5">
      <c r="A84" s="43" t="s">
        <v>15</v>
      </c>
      <c r="B84" s="43">
        <v>8354900</v>
      </c>
      <c r="C84" s="64">
        <v>43730</v>
      </c>
      <c r="D84" s="43">
        <v>161</v>
      </c>
      <c r="E84" t="s">
        <v>17</v>
      </c>
    </row>
    <row r="85" spans="1:5">
      <c r="A85" s="43" t="s">
        <v>15</v>
      </c>
      <c r="B85" s="43">
        <v>8354900</v>
      </c>
      <c r="C85" s="64">
        <v>43731</v>
      </c>
      <c r="D85" s="43">
        <v>161</v>
      </c>
      <c r="E85" t="s">
        <v>17</v>
      </c>
    </row>
    <row r="86" spans="1:5">
      <c r="A86" s="43" t="s">
        <v>15</v>
      </c>
      <c r="B86" s="43">
        <v>8354900</v>
      </c>
      <c r="C86" s="64">
        <v>43732</v>
      </c>
      <c r="D86" s="43">
        <v>134</v>
      </c>
      <c r="E86" t="s">
        <v>17</v>
      </c>
    </row>
    <row r="87" spans="1:5">
      <c r="A87" s="43" t="s">
        <v>15</v>
      </c>
      <c r="B87" s="43">
        <v>8354900</v>
      </c>
      <c r="C87" s="64">
        <v>43733</v>
      </c>
      <c r="D87" s="43">
        <v>127</v>
      </c>
      <c r="E87" t="s">
        <v>17</v>
      </c>
    </row>
    <row r="88" spans="1:5">
      <c r="A88" s="43" t="s">
        <v>15</v>
      </c>
      <c r="B88" s="43">
        <v>8354900</v>
      </c>
      <c r="C88" s="64">
        <v>43734</v>
      </c>
      <c r="D88" s="43">
        <v>127</v>
      </c>
      <c r="E88" t="s">
        <v>17</v>
      </c>
    </row>
    <row r="89" spans="1:5">
      <c r="A89" s="43" t="s">
        <v>15</v>
      </c>
      <c r="B89" s="43">
        <v>8354900</v>
      </c>
      <c r="C89" s="64">
        <v>43735</v>
      </c>
      <c r="D89" s="43">
        <v>126</v>
      </c>
      <c r="E89" t="s">
        <v>17</v>
      </c>
    </row>
    <row r="90" spans="1:5">
      <c r="A90" s="43" t="s">
        <v>15</v>
      </c>
      <c r="B90" s="43">
        <v>8354900</v>
      </c>
      <c r="C90" s="64">
        <v>43736</v>
      </c>
      <c r="D90" s="43">
        <v>127</v>
      </c>
      <c r="E90" t="s">
        <v>17</v>
      </c>
    </row>
    <row r="91" spans="1:5">
      <c r="A91" s="43" t="s">
        <v>15</v>
      </c>
      <c r="B91" s="43">
        <v>8354900</v>
      </c>
      <c r="C91" s="64">
        <v>43737</v>
      </c>
      <c r="D91" s="43">
        <v>122</v>
      </c>
      <c r="E91" t="s">
        <v>17</v>
      </c>
    </row>
    <row r="92" spans="1:5">
      <c r="A92" s="43" t="s">
        <v>15</v>
      </c>
      <c r="B92" s="43">
        <v>8354900</v>
      </c>
      <c r="C92" s="64">
        <v>43738</v>
      </c>
      <c r="D92" s="43">
        <v>130</v>
      </c>
      <c r="E92" t="s">
        <v>17</v>
      </c>
    </row>
    <row r="93" spans="1:5">
      <c r="A93" s="43" t="s">
        <v>15</v>
      </c>
      <c r="B93" s="43">
        <v>8354900</v>
      </c>
      <c r="C93" s="64">
        <v>43739</v>
      </c>
      <c r="D93" s="43">
        <v>123</v>
      </c>
      <c r="E93" t="s">
        <v>17</v>
      </c>
    </row>
    <row r="94" spans="1:5">
      <c r="A94" s="43" t="s">
        <v>15</v>
      </c>
      <c r="B94" s="43">
        <v>8354900</v>
      </c>
      <c r="C94" s="64">
        <v>43740</v>
      </c>
      <c r="D94" s="43">
        <v>118</v>
      </c>
      <c r="E94" t="s">
        <v>17</v>
      </c>
    </row>
    <row r="95" spans="1:5">
      <c r="A95" s="43" t="s">
        <v>15</v>
      </c>
      <c r="B95" s="43">
        <v>8354900</v>
      </c>
      <c r="C95" s="64">
        <v>43741</v>
      </c>
      <c r="D95" s="43">
        <v>117</v>
      </c>
      <c r="E95" t="s">
        <v>17</v>
      </c>
    </row>
    <row r="96" spans="1:5">
      <c r="A96" s="43" t="s">
        <v>15</v>
      </c>
      <c r="B96" s="43">
        <v>8354900</v>
      </c>
      <c r="C96" s="64">
        <v>43742</v>
      </c>
      <c r="D96" s="43">
        <v>226</v>
      </c>
      <c r="E96" t="s">
        <v>17</v>
      </c>
    </row>
    <row r="97" spans="1:5">
      <c r="A97" s="43" t="s">
        <v>15</v>
      </c>
      <c r="B97" s="43">
        <v>8354900</v>
      </c>
      <c r="C97" s="64">
        <v>43743</v>
      </c>
      <c r="D97" s="43">
        <v>510</v>
      </c>
      <c r="E97" t="s">
        <v>17</v>
      </c>
    </row>
    <row r="98" spans="1:5">
      <c r="A98" s="43" t="s">
        <v>15</v>
      </c>
      <c r="B98" s="43">
        <v>8354900</v>
      </c>
      <c r="C98" s="64">
        <v>43744</v>
      </c>
      <c r="D98" s="43">
        <v>331</v>
      </c>
      <c r="E98" t="s">
        <v>17</v>
      </c>
    </row>
    <row r="99" spans="1:5">
      <c r="A99" s="43" t="s">
        <v>15</v>
      </c>
      <c r="B99" s="43">
        <v>8354900</v>
      </c>
      <c r="C99" s="64">
        <v>43745</v>
      </c>
      <c r="D99" s="43">
        <v>379</v>
      </c>
      <c r="E99" t="s">
        <v>17</v>
      </c>
    </row>
    <row r="100" spans="1:5">
      <c r="A100" s="43" t="s">
        <v>15</v>
      </c>
      <c r="B100" s="43">
        <v>8354900</v>
      </c>
      <c r="C100" s="64">
        <v>43746</v>
      </c>
      <c r="D100" s="43">
        <v>349</v>
      </c>
      <c r="E100" t="s">
        <v>17</v>
      </c>
    </row>
    <row r="101" spans="1:5">
      <c r="A101" s="43" t="s">
        <v>15</v>
      </c>
      <c r="B101" s="43">
        <v>8354900</v>
      </c>
      <c r="C101" s="64">
        <v>43747</v>
      </c>
      <c r="D101" s="43">
        <v>333</v>
      </c>
      <c r="E101" t="s">
        <v>17</v>
      </c>
    </row>
    <row r="102" spans="1:5">
      <c r="A102" s="43" t="s">
        <v>15</v>
      </c>
      <c r="B102" s="43">
        <v>8354900</v>
      </c>
      <c r="C102" s="64">
        <v>43748</v>
      </c>
      <c r="D102" s="43">
        <v>369</v>
      </c>
      <c r="E102" t="s">
        <v>17</v>
      </c>
    </row>
    <row r="103" spans="1:5">
      <c r="A103" s="43" t="s">
        <v>15</v>
      </c>
      <c r="B103" s="43">
        <v>8354900</v>
      </c>
      <c r="C103" s="64">
        <v>43749</v>
      </c>
      <c r="D103" s="43">
        <v>375</v>
      </c>
      <c r="E103" t="s">
        <v>17</v>
      </c>
    </row>
    <row r="104" spans="1:5">
      <c r="A104" s="43" t="s">
        <v>15</v>
      </c>
      <c r="B104" s="43">
        <v>8354900</v>
      </c>
      <c r="C104" s="64">
        <v>43750</v>
      </c>
      <c r="D104" s="43">
        <v>390</v>
      </c>
      <c r="E104" t="s">
        <v>17</v>
      </c>
    </row>
    <row r="105" spans="1:5">
      <c r="A105" s="43" t="s">
        <v>15</v>
      </c>
      <c r="B105" s="43">
        <v>8354900</v>
      </c>
      <c r="C105" s="64">
        <v>43751</v>
      </c>
      <c r="D105" s="43">
        <v>394</v>
      </c>
      <c r="E105" t="s">
        <v>17</v>
      </c>
    </row>
    <row r="106" spans="1:5">
      <c r="A106" s="43" t="s">
        <v>15</v>
      </c>
      <c r="B106" s="43">
        <v>8354900</v>
      </c>
      <c r="C106" s="64">
        <v>43752</v>
      </c>
      <c r="D106" s="43">
        <v>407</v>
      </c>
      <c r="E106" t="s">
        <v>17</v>
      </c>
    </row>
    <row r="107" spans="1:5">
      <c r="A107" s="43" t="s">
        <v>15</v>
      </c>
      <c r="B107" s="43">
        <v>8354900</v>
      </c>
      <c r="C107" s="64">
        <v>43753</v>
      </c>
      <c r="D107" s="43">
        <v>427</v>
      </c>
      <c r="E107" t="s">
        <v>17</v>
      </c>
    </row>
    <row r="108" spans="1:5">
      <c r="A108" s="43" t="s">
        <v>15</v>
      </c>
      <c r="B108" s="43">
        <v>8354900</v>
      </c>
      <c r="C108" s="64">
        <v>43754</v>
      </c>
      <c r="D108" s="43">
        <v>428</v>
      </c>
      <c r="E108" t="s">
        <v>17</v>
      </c>
    </row>
    <row r="109" spans="1:5">
      <c r="A109" s="43" t="s">
        <v>15</v>
      </c>
      <c r="B109" s="43">
        <v>8354900</v>
      </c>
      <c r="C109" s="64">
        <v>43755</v>
      </c>
      <c r="D109" s="43">
        <v>420</v>
      </c>
      <c r="E109" t="s">
        <v>17</v>
      </c>
    </row>
    <row r="110" spans="1:5">
      <c r="A110" s="43" t="s">
        <v>15</v>
      </c>
      <c r="B110" s="43">
        <v>8354900</v>
      </c>
      <c r="C110" s="64">
        <v>43756</v>
      </c>
      <c r="D110" s="43">
        <v>433</v>
      </c>
      <c r="E110" t="s">
        <v>17</v>
      </c>
    </row>
    <row r="111" spans="1:5">
      <c r="A111" s="43" t="s">
        <v>15</v>
      </c>
      <c r="B111" s="43">
        <v>8354900</v>
      </c>
      <c r="C111" s="64">
        <v>43757</v>
      </c>
      <c r="D111" s="43">
        <v>412</v>
      </c>
      <c r="E111" t="s">
        <v>17</v>
      </c>
    </row>
    <row r="112" spans="1:5">
      <c r="A112" s="43" t="s">
        <v>15</v>
      </c>
      <c r="B112" s="43">
        <v>8354900</v>
      </c>
      <c r="C112" s="64">
        <v>43758</v>
      </c>
      <c r="D112" s="43">
        <v>417</v>
      </c>
      <c r="E112" t="s">
        <v>17</v>
      </c>
    </row>
    <row r="113" spans="1:5">
      <c r="A113" s="43" t="s">
        <v>15</v>
      </c>
      <c r="B113" s="43">
        <v>8354900</v>
      </c>
      <c r="C113" s="64">
        <v>43759</v>
      </c>
      <c r="D113" s="43">
        <v>405</v>
      </c>
      <c r="E113" t="s">
        <v>17</v>
      </c>
    </row>
    <row r="114" spans="1:5">
      <c r="A114" s="43" t="s">
        <v>15</v>
      </c>
      <c r="B114" s="43">
        <v>8354900</v>
      </c>
      <c r="C114" s="64">
        <v>43760</v>
      </c>
      <c r="D114" s="43">
        <v>440</v>
      </c>
      <c r="E114" t="s">
        <v>17</v>
      </c>
    </row>
    <row r="115" spans="1:5">
      <c r="A115" s="43" t="s">
        <v>15</v>
      </c>
      <c r="B115" s="43">
        <v>8354900</v>
      </c>
      <c r="C115" s="64">
        <v>43761</v>
      </c>
      <c r="D115" s="43">
        <v>451</v>
      </c>
      <c r="E115" t="s">
        <v>17</v>
      </c>
    </row>
    <row r="116" spans="1:5">
      <c r="A116" s="43" t="s">
        <v>15</v>
      </c>
      <c r="B116" s="43">
        <v>8354900</v>
      </c>
      <c r="C116" s="64">
        <v>43762</v>
      </c>
      <c r="D116" s="43">
        <v>415</v>
      </c>
      <c r="E116" t="s">
        <v>17</v>
      </c>
    </row>
    <row r="117" spans="1:5">
      <c r="A117" s="43" t="s">
        <v>15</v>
      </c>
      <c r="B117" s="43">
        <v>8354900</v>
      </c>
      <c r="C117" s="64">
        <v>43763</v>
      </c>
      <c r="D117" s="43">
        <v>439</v>
      </c>
      <c r="E117" t="s">
        <v>17</v>
      </c>
    </row>
    <row r="118" spans="1:5">
      <c r="A118" s="43" t="s">
        <v>15</v>
      </c>
      <c r="B118" s="43">
        <v>8354900</v>
      </c>
      <c r="C118" s="64">
        <v>43764</v>
      </c>
      <c r="D118" s="43">
        <v>461</v>
      </c>
      <c r="E118" t="s">
        <v>17</v>
      </c>
    </row>
    <row r="119" spans="1:5">
      <c r="A119" s="43" t="s">
        <v>15</v>
      </c>
      <c r="B119" s="43">
        <v>8354900</v>
      </c>
      <c r="C119" s="64">
        <v>43765</v>
      </c>
      <c r="D119" s="43">
        <v>484</v>
      </c>
      <c r="E119" t="s">
        <v>17</v>
      </c>
    </row>
    <row r="120" spans="1:5">
      <c r="A120" s="43" t="s">
        <v>15</v>
      </c>
      <c r="B120" s="43">
        <v>8354900</v>
      </c>
      <c r="C120" s="64">
        <v>43766</v>
      </c>
      <c r="D120" s="43">
        <v>504</v>
      </c>
      <c r="E120" t="s">
        <v>17</v>
      </c>
    </row>
    <row r="121" spans="1:5">
      <c r="A121" s="43" t="s">
        <v>15</v>
      </c>
      <c r="B121" s="43">
        <v>8354900</v>
      </c>
      <c r="C121" s="64">
        <v>43767</v>
      </c>
      <c r="D121" s="43">
        <v>500</v>
      </c>
      <c r="E121" t="s">
        <v>17</v>
      </c>
    </row>
    <row r="122" spans="1:5">
      <c r="A122" s="43" t="s">
        <v>15</v>
      </c>
      <c r="B122" s="43">
        <v>8354900</v>
      </c>
      <c r="C122" s="64">
        <v>43768</v>
      </c>
      <c r="D122" s="43">
        <v>523</v>
      </c>
      <c r="E122" t="s">
        <v>17</v>
      </c>
    </row>
    <row r="123" spans="1:5">
      <c r="A123" s="43" t="s">
        <v>15</v>
      </c>
      <c r="B123" s="43">
        <v>8354900</v>
      </c>
      <c r="C123" s="64">
        <v>43769</v>
      </c>
      <c r="D123" s="43">
        <v>561</v>
      </c>
      <c r="E123" t="s">
        <v>17</v>
      </c>
    </row>
    <row r="124" spans="1:5">
      <c r="A124" s="43" t="s">
        <v>15</v>
      </c>
      <c r="B124" s="43"/>
      <c r="C124" s="43"/>
      <c r="D124" s="43"/>
    </row>
    <row r="125" spans="1:5">
      <c r="A125" s="43" t="s">
        <v>15</v>
      </c>
      <c r="B125" s="43"/>
      <c r="C125" s="43"/>
      <c r="D125" s="43"/>
    </row>
    <row r="126" spans="1:5">
      <c r="A126" s="43" t="s">
        <v>15</v>
      </c>
      <c r="B126" s="43"/>
      <c r="C126" s="43"/>
      <c r="D126" s="43"/>
    </row>
    <row r="127" spans="1:5">
      <c r="A127" s="43" t="s">
        <v>15</v>
      </c>
      <c r="B127" s="43"/>
      <c r="C127" s="43"/>
      <c r="D127" s="43"/>
    </row>
    <row r="128" spans="1:5">
      <c r="A128" s="43" t="s">
        <v>15</v>
      </c>
      <c r="B128" s="43"/>
      <c r="C128" s="43"/>
      <c r="D128" s="43"/>
    </row>
    <row r="129" spans="1:4">
      <c r="A129" s="43" t="s">
        <v>15</v>
      </c>
      <c r="B129" s="43"/>
      <c r="C129" s="43"/>
      <c r="D129" s="43"/>
    </row>
    <row r="130" spans="1:4">
      <c r="A130" s="43" t="s">
        <v>15</v>
      </c>
      <c r="B130" s="43"/>
      <c r="C130" s="43"/>
      <c r="D130" s="43"/>
    </row>
    <row r="131" spans="1:4">
      <c r="A131" s="43" t="s">
        <v>15</v>
      </c>
      <c r="B131" s="43"/>
      <c r="C131" s="43"/>
      <c r="D131" s="43"/>
    </row>
    <row r="132" spans="1:4">
      <c r="A132" s="43" t="s">
        <v>15</v>
      </c>
      <c r="B132" s="43"/>
      <c r="C132" s="43"/>
      <c r="D132" s="43"/>
    </row>
    <row r="133" spans="1:4">
      <c r="A133" s="43" t="s">
        <v>15</v>
      </c>
      <c r="B133" s="43"/>
      <c r="C133" s="43"/>
      <c r="D133" s="43"/>
    </row>
    <row r="134" spans="1:4">
      <c r="A134" s="43" t="s">
        <v>15</v>
      </c>
      <c r="B134" s="43"/>
      <c r="C134" s="43"/>
      <c r="D134" s="43"/>
    </row>
    <row r="135" spans="1:4">
      <c r="A135" s="43" t="s">
        <v>15</v>
      </c>
      <c r="B135" s="43"/>
      <c r="C135" s="43"/>
      <c r="D135" s="43"/>
    </row>
    <row r="136" spans="1:4">
      <c r="A136" s="43" t="s">
        <v>15</v>
      </c>
      <c r="B136" s="43"/>
      <c r="C136" s="43"/>
      <c r="D136" s="43"/>
    </row>
    <row r="137" spans="1:4">
      <c r="A137" s="43" t="s">
        <v>15</v>
      </c>
      <c r="B137" s="43"/>
      <c r="C137" s="43"/>
      <c r="D137" s="43"/>
    </row>
    <row r="138" spans="1:4">
      <c r="A138" s="43" t="s">
        <v>15</v>
      </c>
      <c r="B138" s="43"/>
      <c r="C138" s="43"/>
      <c r="D138" s="43"/>
    </row>
    <row r="139" spans="1:4">
      <c r="A139" s="43" t="s">
        <v>15</v>
      </c>
      <c r="B139" s="43"/>
      <c r="C139" s="43"/>
      <c r="D139" s="43"/>
    </row>
    <row r="140" spans="1:4">
      <c r="A140" s="43" t="s">
        <v>15</v>
      </c>
      <c r="B140" s="43"/>
      <c r="C140" s="43"/>
      <c r="D140" s="43"/>
    </row>
    <row r="141" spans="1:4">
      <c r="A141" s="43" t="s">
        <v>15</v>
      </c>
      <c r="B141" s="43"/>
      <c r="C141" s="43"/>
      <c r="D141" s="43"/>
    </row>
    <row r="142" spans="1:4">
      <c r="A142" s="43" t="s">
        <v>15</v>
      </c>
      <c r="B142" s="43"/>
      <c r="C142" s="43"/>
      <c r="D142" s="43"/>
    </row>
    <row r="143" spans="1:4">
      <c r="A143" s="43" t="s">
        <v>15</v>
      </c>
      <c r="B143" s="43"/>
      <c r="C143" s="43"/>
      <c r="D143" s="43"/>
    </row>
    <row r="144" spans="1:4">
      <c r="A144" s="43" t="s">
        <v>15</v>
      </c>
      <c r="B144" s="43"/>
      <c r="C144" s="43"/>
      <c r="D144" s="43"/>
    </row>
    <row r="145" spans="1:4">
      <c r="A145" s="43" t="s">
        <v>15</v>
      </c>
      <c r="B145" s="43"/>
      <c r="C145" s="43"/>
      <c r="D145" s="43"/>
    </row>
    <row r="146" spans="1:4">
      <c r="A146" s="43" t="s">
        <v>15</v>
      </c>
      <c r="B146" s="43"/>
      <c r="C146" s="43"/>
      <c r="D146" s="43"/>
    </row>
    <row r="147" spans="1:4">
      <c r="A147" s="43" t="s">
        <v>15</v>
      </c>
      <c r="B147" s="43"/>
      <c r="C147" s="43"/>
      <c r="D147" s="43"/>
    </row>
    <row r="148" spans="1:4">
      <c r="A148" s="43" t="s">
        <v>15</v>
      </c>
      <c r="B148" s="43"/>
      <c r="C148" s="43"/>
      <c r="D148" s="43"/>
    </row>
    <row r="149" spans="1:4">
      <c r="A149" s="43" t="s">
        <v>15</v>
      </c>
      <c r="B149" s="43"/>
      <c r="C149" s="43"/>
      <c r="D149" s="43"/>
    </row>
    <row r="150" spans="1:4">
      <c r="A150" s="43" t="s">
        <v>15</v>
      </c>
      <c r="B150" s="43"/>
      <c r="C150" s="43"/>
      <c r="D150" s="43"/>
    </row>
    <row r="151" spans="1:4">
      <c r="A151" s="43" t="s">
        <v>15</v>
      </c>
      <c r="B151" s="43"/>
      <c r="C151" s="43"/>
      <c r="D151" s="43"/>
    </row>
    <row r="152" spans="1:4">
      <c r="A152" s="43" t="s">
        <v>15</v>
      </c>
      <c r="B152" s="43"/>
      <c r="C152" s="43"/>
      <c r="D152" s="43"/>
    </row>
    <row r="153" spans="1:4">
      <c r="A153" s="43" t="s">
        <v>15</v>
      </c>
      <c r="B153" s="43"/>
      <c r="C153" s="43"/>
      <c r="D153" s="43"/>
    </row>
    <row r="154" spans="1:4">
      <c r="A154" s="43" t="s">
        <v>15</v>
      </c>
      <c r="B154" s="43"/>
      <c r="C154" s="43"/>
      <c r="D154" s="43"/>
    </row>
    <row r="155" spans="1:4">
      <c r="A155" s="43" t="s">
        <v>15</v>
      </c>
      <c r="B155" s="43"/>
      <c r="C155" s="43"/>
      <c r="D155" s="43"/>
    </row>
    <row r="156" spans="1:4">
      <c r="A156" s="43" t="s">
        <v>15</v>
      </c>
      <c r="B156" s="43"/>
      <c r="C156" s="43"/>
      <c r="D156" s="43"/>
    </row>
    <row r="157" spans="1:4">
      <c r="A157" s="43" t="s">
        <v>15</v>
      </c>
      <c r="B157" s="43"/>
      <c r="C157" s="43"/>
      <c r="D157" s="43"/>
    </row>
    <row r="158" spans="1:4">
      <c r="A158" s="43" t="s">
        <v>15</v>
      </c>
      <c r="B158" s="43"/>
      <c r="C158" s="43"/>
      <c r="D158" s="43"/>
    </row>
    <row r="159" spans="1:4">
      <c r="A159" s="43" t="s">
        <v>15</v>
      </c>
      <c r="B159" s="43"/>
      <c r="C159" s="43"/>
      <c r="D159" s="43"/>
    </row>
    <row r="160" spans="1:4">
      <c r="A160" s="43" t="s">
        <v>15</v>
      </c>
      <c r="B160" s="43"/>
      <c r="C160" s="43"/>
      <c r="D160" s="43"/>
    </row>
    <row r="161" spans="1:4">
      <c r="A161" s="43" t="s">
        <v>15</v>
      </c>
      <c r="B161" s="43"/>
      <c r="C161" s="43"/>
      <c r="D161" s="43"/>
    </row>
    <row r="162" spans="1:4">
      <c r="A162" s="43" t="s">
        <v>15</v>
      </c>
      <c r="B162" s="43"/>
      <c r="C162" s="43"/>
      <c r="D162" s="43"/>
    </row>
    <row r="163" spans="1:4">
      <c r="A163" s="43" t="s">
        <v>15</v>
      </c>
      <c r="B163" s="43"/>
      <c r="C163" s="43"/>
      <c r="D163" s="43"/>
    </row>
    <row r="164" spans="1:4">
      <c r="A164" s="43" t="s">
        <v>15</v>
      </c>
      <c r="B164" s="43"/>
      <c r="C164" s="43"/>
      <c r="D164" s="43"/>
    </row>
    <row r="165" spans="1:4">
      <c r="A165" s="43" t="s">
        <v>15</v>
      </c>
      <c r="B165" s="43"/>
      <c r="C165" s="43"/>
      <c r="D165" s="43"/>
    </row>
    <row r="166" spans="1:4">
      <c r="A166" s="43" t="s">
        <v>15</v>
      </c>
      <c r="B166" s="43"/>
      <c r="C166" s="43"/>
      <c r="D166" s="43"/>
    </row>
    <row r="167" spans="1:4">
      <c r="A167" s="43" t="s">
        <v>15</v>
      </c>
      <c r="B167" s="43"/>
      <c r="C167" s="43"/>
      <c r="D167" s="43"/>
    </row>
    <row r="168" spans="1:4">
      <c r="A168" s="43" t="s">
        <v>15</v>
      </c>
      <c r="B168" s="43"/>
      <c r="C168" s="43"/>
      <c r="D168" s="43"/>
    </row>
    <row r="169" spans="1:4">
      <c r="A169" s="43" t="s">
        <v>15</v>
      </c>
      <c r="B169" s="43"/>
      <c r="C169" s="43"/>
      <c r="D169" s="43"/>
    </row>
    <row r="170" spans="1:4">
      <c r="A170" s="43" t="s">
        <v>15</v>
      </c>
      <c r="B170" s="43"/>
      <c r="C170" s="43"/>
      <c r="D170" s="43"/>
    </row>
    <row r="171" spans="1:4">
      <c r="A171" s="43" t="s">
        <v>15</v>
      </c>
      <c r="B171" s="43"/>
      <c r="C171" s="43"/>
      <c r="D171" s="43"/>
    </row>
    <row r="172" spans="1:4">
      <c r="A172" s="43" t="s">
        <v>15</v>
      </c>
      <c r="B172" s="43"/>
      <c r="C172" s="43"/>
      <c r="D172" s="43"/>
    </row>
    <row r="173" spans="1:4">
      <c r="A173" s="43" t="s">
        <v>15</v>
      </c>
      <c r="B173" s="43"/>
      <c r="C173" s="43"/>
      <c r="D173" s="43"/>
    </row>
    <row r="174" spans="1:4">
      <c r="A174" s="43" t="s">
        <v>15</v>
      </c>
      <c r="B174" s="43"/>
      <c r="C174" s="43"/>
      <c r="D174" s="43"/>
    </row>
    <row r="175" spans="1:4">
      <c r="A175" s="43" t="s">
        <v>15</v>
      </c>
      <c r="B175" s="43"/>
      <c r="C175" s="43"/>
      <c r="D175" s="43"/>
    </row>
    <row r="176" spans="1:4">
      <c r="A176" s="43" t="s">
        <v>15</v>
      </c>
      <c r="B176" s="43"/>
      <c r="C176" s="43"/>
      <c r="D176" s="43"/>
    </row>
    <row r="177" spans="1:4">
      <c r="A177" s="43" t="s">
        <v>15</v>
      </c>
      <c r="B177" s="43"/>
      <c r="C177" s="43"/>
      <c r="D177" s="43"/>
    </row>
    <row r="178" spans="1:4">
      <c r="A178" s="43" t="s">
        <v>15</v>
      </c>
      <c r="B178" s="43"/>
      <c r="C178" s="43"/>
      <c r="D178" s="43"/>
    </row>
    <row r="179" spans="1:4">
      <c r="A179" s="43" t="s">
        <v>15</v>
      </c>
      <c r="B179" s="43"/>
      <c r="C179" s="43"/>
      <c r="D179" s="43"/>
    </row>
    <row r="180" spans="1:4">
      <c r="A180" s="43" t="s">
        <v>15</v>
      </c>
      <c r="B180" s="43"/>
      <c r="C180" s="43"/>
      <c r="D180" s="43"/>
    </row>
    <row r="181" spans="1:4">
      <c r="A181" s="43" t="s">
        <v>15</v>
      </c>
      <c r="B181" s="43"/>
      <c r="C181" s="43"/>
      <c r="D181" s="43"/>
    </row>
    <row r="182" spans="1:4">
      <c r="A182" s="43" t="s">
        <v>15</v>
      </c>
      <c r="B182" s="43"/>
      <c r="C182" s="43"/>
      <c r="D182" s="43"/>
    </row>
    <row r="183" spans="1:4">
      <c r="A183" s="43" t="s">
        <v>15</v>
      </c>
      <c r="B183" s="43"/>
      <c r="C183" s="43"/>
      <c r="D183" s="43"/>
    </row>
    <row r="184" spans="1:4">
      <c r="A184" s="43" t="s">
        <v>15</v>
      </c>
      <c r="B184" s="43"/>
      <c r="C184" s="43"/>
      <c r="D184" s="43"/>
    </row>
    <row r="185" spans="1:4">
      <c r="A185" s="43" t="s">
        <v>15</v>
      </c>
      <c r="B185" s="43"/>
      <c r="C185" s="43"/>
      <c r="D185" s="43"/>
    </row>
    <row r="186" spans="1:4">
      <c r="A186" s="43" t="s">
        <v>15</v>
      </c>
      <c r="B186" s="43"/>
      <c r="C186" s="43"/>
      <c r="D186" s="43"/>
    </row>
    <row r="187" spans="1:4">
      <c r="A187" s="43" t="s">
        <v>15</v>
      </c>
      <c r="B187" s="43"/>
      <c r="C187" s="43"/>
      <c r="D187" s="43"/>
    </row>
    <row r="188" spans="1:4">
      <c r="A188" s="43" t="s">
        <v>15</v>
      </c>
      <c r="B188" s="43"/>
      <c r="C188" s="43"/>
      <c r="D188" s="43"/>
    </row>
    <row r="189" spans="1:4">
      <c r="A189" s="43" t="s">
        <v>15</v>
      </c>
      <c r="B189" s="43"/>
      <c r="C189" s="43"/>
      <c r="D189" s="43"/>
    </row>
    <row r="190" spans="1:4">
      <c r="A190" s="43" t="s">
        <v>15</v>
      </c>
      <c r="B190" s="43"/>
      <c r="C190" s="43"/>
      <c r="D190" s="43"/>
    </row>
    <row r="191" spans="1:4">
      <c r="A191" s="43" t="s">
        <v>15</v>
      </c>
      <c r="B191" s="43"/>
      <c r="C191" s="43"/>
      <c r="D191" s="43"/>
    </row>
    <row r="192" spans="1:4">
      <c r="A192" s="43" t="s">
        <v>15</v>
      </c>
      <c r="B192" s="43"/>
      <c r="C192" s="43"/>
      <c r="D192" s="43"/>
    </row>
    <row r="193" spans="1:4">
      <c r="A193" s="43" t="s">
        <v>15</v>
      </c>
      <c r="B193" s="43"/>
      <c r="C193" s="43"/>
      <c r="D193" s="43"/>
    </row>
    <row r="194" spans="1:4">
      <c r="A194" s="43" t="s">
        <v>15</v>
      </c>
      <c r="B194" s="43"/>
      <c r="C194" s="43"/>
      <c r="D194" s="43"/>
    </row>
    <row r="195" spans="1:4">
      <c r="A195" s="43" t="s">
        <v>15</v>
      </c>
      <c r="B195" s="43"/>
      <c r="C195" s="43"/>
      <c r="D195" s="43"/>
    </row>
    <row r="196" spans="1:4">
      <c r="A196" s="43" t="s">
        <v>15</v>
      </c>
      <c r="B196" s="43"/>
      <c r="C196" s="43"/>
      <c r="D196" s="43"/>
    </row>
    <row r="197" spans="1:4">
      <c r="A197" s="43" t="s">
        <v>15</v>
      </c>
      <c r="B197" s="43"/>
      <c r="C197" s="43"/>
      <c r="D197" s="43"/>
    </row>
    <row r="198" spans="1:4">
      <c r="A198" s="43" t="s">
        <v>15</v>
      </c>
      <c r="B198" s="43"/>
      <c r="C198" s="43"/>
      <c r="D198" s="43"/>
    </row>
    <row r="199" spans="1:4">
      <c r="A199" s="43" t="s">
        <v>15</v>
      </c>
      <c r="B199" s="43"/>
      <c r="C199" s="43"/>
      <c r="D199" s="43"/>
    </row>
    <row r="200" spans="1:4">
      <c r="A200" s="43" t="s">
        <v>15</v>
      </c>
      <c r="B200" s="43"/>
      <c r="C200" s="43"/>
      <c r="D200" s="43"/>
    </row>
    <row r="201" spans="1:4">
      <c r="A201" s="43" t="s">
        <v>15</v>
      </c>
      <c r="B201" s="43"/>
      <c r="C201" s="43"/>
      <c r="D201" s="43"/>
    </row>
    <row r="202" spans="1:4">
      <c r="A202" s="43" t="s">
        <v>15</v>
      </c>
      <c r="B202" s="43"/>
      <c r="C202" s="43"/>
      <c r="D202" s="43"/>
    </row>
    <row r="203" spans="1:4">
      <c r="A203" s="43" t="s">
        <v>15</v>
      </c>
      <c r="B203" s="43"/>
      <c r="C203" s="43"/>
      <c r="D203" s="43"/>
    </row>
    <row r="204" spans="1:4">
      <c r="A204" s="43" t="s">
        <v>15</v>
      </c>
      <c r="B204" s="43"/>
      <c r="C204" s="43"/>
      <c r="D204" s="43"/>
    </row>
    <row r="205" spans="1:4">
      <c r="A205" s="43" t="s">
        <v>15</v>
      </c>
      <c r="B205" s="43"/>
      <c r="C205" s="43"/>
      <c r="D205" s="43"/>
    </row>
    <row r="206" spans="1:4">
      <c r="A206" s="43" t="s">
        <v>15</v>
      </c>
      <c r="B206" s="43"/>
      <c r="C206" s="43"/>
      <c r="D206" s="43"/>
    </row>
    <row r="207" spans="1:4">
      <c r="A207" s="43" t="s">
        <v>15</v>
      </c>
      <c r="B207" s="43"/>
      <c r="C207" s="43"/>
      <c r="D207" s="43"/>
    </row>
    <row r="208" spans="1:4">
      <c r="A208" s="43" t="s">
        <v>15</v>
      </c>
      <c r="B208" s="43"/>
      <c r="C208" s="43"/>
      <c r="D208" s="43"/>
    </row>
    <row r="209" spans="1:4">
      <c r="A209" s="43" t="s">
        <v>15</v>
      </c>
      <c r="B209" s="43"/>
      <c r="C209" s="43"/>
      <c r="D209" s="43"/>
    </row>
    <row r="210" spans="1:4">
      <c r="A210" s="43" t="s">
        <v>15</v>
      </c>
      <c r="B210" s="43"/>
      <c r="C210" s="43"/>
      <c r="D210" s="43"/>
    </row>
    <row r="211" spans="1:4">
      <c r="A211" s="43" t="s">
        <v>15</v>
      </c>
      <c r="B211" s="43"/>
      <c r="C211" s="43"/>
      <c r="D211" s="43"/>
    </row>
    <row r="212" spans="1:4">
      <c r="A212" s="43" t="s">
        <v>15</v>
      </c>
      <c r="B212" s="43"/>
      <c r="C212" s="43"/>
      <c r="D212" s="43"/>
    </row>
    <row r="213" spans="1:4">
      <c r="A213" s="43" t="s">
        <v>15</v>
      </c>
      <c r="B213" s="43"/>
      <c r="C213" s="43"/>
      <c r="D213" s="43"/>
    </row>
    <row r="214" spans="1:4">
      <c r="A214" s="43" t="s">
        <v>15</v>
      </c>
      <c r="B214" s="43"/>
      <c r="C214" s="43"/>
      <c r="D214" s="43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85F-00DF-4DC8-A118-9F5A6DD52AAC}">
  <dimension ref="A1:HO214"/>
  <sheetViews>
    <sheetView topLeftCell="CY1" workbookViewId="0">
      <selection activeCell="DM3" sqref="DM3:EQ3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10" max="18" width="8.7109375" bestFit="1" customWidth="1"/>
    <col min="19" max="39" width="9.7109375" bestFit="1" customWidth="1"/>
    <col min="40" max="48" width="8.7109375" bestFit="1" customWidth="1"/>
    <col min="49" max="70" width="9.7109375" bestFit="1" customWidth="1"/>
    <col min="71" max="79" width="8.7109375" bestFit="1" customWidth="1"/>
    <col min="80" max="100" width="9.7109375" bestFit="1" customWidth="1"/>
    <col min="101" max="109" width="8.7109375" bestFit="1" customWidth="1"/>
    <col min="110" max="131" width="9.7109375" bestFit="1" customWidth="1"/>
    <col min="132" max="140" width="8.7109375" bestFit="1" customWidth="1"/>
    <col min="141" max="162" width="9.7109375" bestFit="1" customWidth="1"/>
    <col min="163" max="171" width="8.7109375" bestFit="1" customWidth="1"/>
    <col min="172" max="201" width="9.7109375" bestFit="1" customWidth="1"/>
    <col min="202" max="223" width="10.7109375" bestFit="1" customWidth="1"/>
  </cols>
  <sheetData>
    <row r="1" spans="1:223">
      <c r="A1" s="43"/>
      <c r="C1" s="1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63" t="s">
        <v>15</v>
      </c>
      <c r="CD1" s="43">
        <v>8355050</v>
      </c>
      <c r="CE1" s="64">
        <v>43647</v>
      </c>
      <c r="CF1" s="43">
        <v>3920</v>
      </c>
      <c r="CG1" s="43" t="s">
        <v>148</v>
      </c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</row>
    <row r="2" spans="1:223">
      <c r="A2" s="43"/>
      <c r="C2" s="1"/>
      <c r="CC2" s="63" t="s">
        <v>15</v>
      </c>
      <c r="CD2">
        <v>8355050</v>
      </c>
      <c r="CE2" s="1">
        <v>43648</v>
      </c>
      <c r="CF2">
        <v>3780</v>
      </c>
      <c r="CG2" t="s">
        <v>148</v>
      </c>
      <c r="CI2" s="1">
        <v>43709</v>
      </c>
      <c r="CJ2" s="1">
        <v>43710</v>
      </c>
      <c r="CK2" s="1">
        <v>43711</v>
      </c>
      <c r="CL2" s="1">
        <v>43712</v>
      </c>
      <c r="CM2" s="1">
        <v>43713</v>
      </c>
      <c r="CN2" s="1">
        <v>43714</v>
      </c>
      <c r="CO2" s="1">
        <v>43715</v>
      </c>
      <c r="CP2" s="1">
        <v>43716</v>
      </c>
      <c r="CQ2" s="1">
        <v>43717</v>
      </c>
      <c r="CR2" s="1">
        <v>43718</v>
      </c>
      <c r="CS2" s="1">
        <v>43719</v>
      </c>
      <c r="CT2" s="1">
        <v>43720</v>
      </c>
      <c r="CU2" s="1">
        <v>43721</v>
      </c>
      <c r="CV2" s="1">
        <v>43722</v>
      </c>
      <c r="CW2" s="1">
        <v>43723</v>
      </c>
      <c r="CX2" s="1">
        <v>43724</v>
      </c>
      <c r="CY2" s="1">
        <v>43725</v>
      </c>
      <c r="CZ2" s="1">
        <v>43726</v>
      </c>
      <c r="DA2" s="1">
        <v>43727</v>
      </c>
      <c r="DB2" s="1">
        <v>43728</v>
      </c>
      <c r="DC2" s="1">
        <v>43729</v>
      </c>
      <c r="DD2" s="1">
        <v>43730</v>
      </c>
      <c r="DE2" s="1">
        <v>43731</v>
      </c>
      <c r="DF2" s="1">
        <v>43732</v>
      </c>
      <c r="DG2" s="1">
        <v>43733</v>
      </c>
      <c r="DH2" s="1">
        <v>43734</v>
      </c>
      <c r="DI2" s="1">
        <v>43735</v>
      </c>
      <c r="DJ2" s="1">
        <v>43736</v>
      </c>
      <c r="DK2" s="1">
        <v>43737</v>
      </c>
      <c r="DL2" s="1">
        <v>43738</v>
      </c>
      <c r="DM2" s="1">
        <v>43739</v>
      </c>
      <c r="DN2" s="1">
        <v>43740</v>
      </c>
      <c r="DO2" s="1">
        <v>43741</v>
      </c>
      <c r="DP2" s="1">
        <v>43742</v>
      </c>
      <c r="DQ2" s="1">
        <v>43743</v>
      </c>
      <c r="DR2" s="1">
        <v>43744</v>
      </c>
      <c r="DS2" s="1">
        <v>43745</v>
      </c>
      <c r="DT2" s="1">
        <v>43746</v>
      </c>
      <c r="DU2" s="1">
        <v>43747</v>
      </c>
      <c r="DV2" s="1">
        <v>43748</v>
      </c>
      <c r="DW2" s="1">
        <v>43749</v>
      </c>
      <c r="DX2" s="1">
        <v>43750</v>
      </c>
      <c r="DY2" s="1">
        <v>43751</v>
      </c>
      <c r="DZ2" s="1">
        <v>43752</v>
      </c>
      <c r="EA2" s="1">
        <v>43753</v>
      </c>
      <c r="EB2" s="1">
        <v>43754</v>
      </c>
      <c r="EC2" s="1">
        <v>43755</v>
      </c>
      <c r="ED2" s="1">
        <v>43756</v>
      </c>
      <c r="EE2" s="1">
        <v>43757</v>
      </c>
      <c r="EF2" s="1">
        <v>43758</v>
      </c>
      <c r="EG2" s="1">
        <v>43759</v>
      </c>
      <c r="EH2" s="1">
        <v>43760</v>
      </c>
      <c r="EI2" s="1">
        <v>43761</v>
      </c>
      <c r="EJ2" s="1">
        <v>43762</v>
      </c>
      <c r="EK2" s="1">
        <v>43763</v>
      </c>
      <c r="EL2" s="1">
        <v>43764</v>
      </c>
      <c r="EM2" s="1">
        <v>43765</v>
      </c>
      <c r="EN2" s="1">
        <v>43766</v>
      </c>
      <c r="EO2" s="1">
        <v>43767</v>
      </c>
      <c r="EP2" s="1">
        <v>43768</v>
      </c>
      <c r="EQ2" s="1">
        <v>43769</v>
      </c>
    </row>
    <row r="3" spans="1:223">
      <c r="A3" s="43"/>
      <c r="C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63" t="s">
        <v>15</v>
      </c>
      <c r="CD3" s="1">
        <v>8355050</v>
      </c>
      <c r="CE3" s="1">
        <v>43649</v>
      </c>
      <c r="CF3" s="1">
        <v>3780</v>
      </c>
      <c r="CG3" s="1" t="s">
        <v>148</v>
      </c>
      <c r="CH3" s="1"/>
      <c r="CI3">
        <v>103</v>
      </c>
      <c r="CJ3">
        <v>91.9</v>
      </c>
      <c r="CK3">
        <v>84.7</v>
      </c>
      <c r="CL3">
        <v>78.400000000000006</v>
      </c>
      <c r="CM3">
        <v>63.9</v>
      </c>
      <c r="CN3">
        <v>60.8</v>
      </c>
      <c r="CO3">
        <v>59</v>
      </c>
      <c r="CP3">
        <v>58.5</v>
      </c>
      <c r="CQ3">
        <v>59.8</v>
      </c>
      <c r="CR3">
        <v>59.7</v>
      </c>
      <c r="CS3">
        <v>59.9</v>
      </c>
      <c r="CT3">
        <v>43.9</v>
      </c>
      <c r="CU3">
        <v>64.8</v>
      </c>
      <c r="CV3">
        <v>72.099999999999994</v>
      </c>
      <c r="CW3">
        <v>312</v>
      </c>
      <c r="CX3">
        <v>344</v>
      </c>
      <c r="CY3">
        <v>257</v>
      </c>
      <c r="CZ3">
        <v>216</v>
      </c>
      <c r="DA3">
        <v>220</v>
      </c>
      <c r="DB3">
        <v>199</v>
      </c>
      <c r="DC3">
        <v>166</v>
      </c>
      <c r="DD3">
        <v>153</v>
      </c>
      <c r="DE3">
        <v>148</v>
      </c>
      <c r="DF3">
        <v>134</v>
      </c>
      <c r="DG3">
        <v>116</v>
      </c>
      <c r="DH3">
        <v>112</v>
      </c>
      <c r="DI3">
        <v>106</v>
      </c>
      <c r="DJ3">
        <v>107</v>
      </c>
      <c r="DK3">
        <v>103</v>
      </c>
      <c r="DL3">
        <v>107</v>
      </c>
      <c r="DM3">
        <v>103</v>
      </c>
      <c r="DN3">
        <v>98.8</v>
      </c>
      <c r="DO3">
        <v>96</v>
      </c>
      <c r="DP3">
        <v>96.3</v>
      </c>
      <c r="DQ3">
        <v>429</v>
      </c>
      <c r="DR3">
        <v>237</v>
      </c>
      <c r="DS3">
        <v>293</v>
      </c>
      <c r="DT3">
        <v>280</v>
      </c>
      <c r="DU3">
        <v>245</v>
      </c>
      <c r="DV3">
        <v>276</v>
      </c>
      <c r="DW3">
        <v>286</v>
      </c>
      <c r="DX3">
        <v>309</v>
      </c>
      <c r="DY3">
        <v>313</v>
      </c>
      <c r="DZ3">
        <v>332</v>
      </c>
      <c r="EA3">
        <v>359</v>
      </c>
      <c r="EB3">
        <v>379</v>
      </c>
      <c r="EC3">
        <v>374</v>
      </c>
      <c r="ED3">
        <v>376</v>
      </c>
      <c r="EE3">
        <v>380</v>
      </c>
      <c r="EF3">
        <v>380</v>
      </c>
      <c r="EG3">
        <v>363</v>
      </c>
      <c r="EH3">
        <v>390</v>
      </c>
      <c r="EI3">
        <v>443</v>
      </c>
      <c r="EJ3">
        <v>394</v>
      </c>
      <c r="EK3">
        <v>404</v>
      </c>
      <c r="EL3">
        <v>461</v>
      </c>
      <c r="EM3">
        <v>481</v>
      </c>
      <c r="EN3">
        <v>528</v>
      </c>
      <c r="EO3">
        <v>517</v>
      </c>
      <c r="EP3">
        <v>545</v>
      </c>
      <c r="EQ3">
        <v>573</v>
      </c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</row>
    <row r="4" spans="1:223">
      <c r="A4" s="43"/>
      <c r="C4" s="1"/>
      <c r="CC4" s="63" t="s">
        <v>15</v>
      </c>
      <c r="CD4">
        <v>8355050</v>
      </c>
      <c r="CE4" s="1">
        <v>43650</v>
      </c>
      <c r="CF4">
        <v>3780</v>
      </c>
      <c r="CG4" t="s">
        <v>148</v>
      </c>
    </row>
    <row r="5" spans="1:223">
      <c r="A5" s="43"/>
      <c r="C5" s="1"/>
      <c r="CC5" s="63" t="s">
        <v>15</v>
      </c>
      <c r="CD5">
        <v>8355050</v>
      </c>
      <c r="CE5" s="1">
        <v>43651</v>
      </c>
      <c r="CF5">
        <v>3610</v>
      </c>
      <c r="CG5" t="s">
        <v>148</v>
      </c>
    </row>
    <row r="6" spans="1:223">
      <c r="A6" s="43"/>
      <c r="C6" s="1"/>
      <c r="CC6" s="63" t="s">
        <v>15</v>
      </c>
      <c r="CD6">
        <v>8355050</v>
      </c>
      <c r="CE6" s="1">
        <v>43652</v>
      </c>
      <c r="CF6">
        <v>3570</v>
      </c>
      <c r="CG6" t="s">
        <v>148</v>
      </c>
    </row>
    <row r="7" spans="1:223">
      <c r="A7" s="43"/>
      <c r="C7" s="1"/>
      <c r="CC7" s="63" t="s">
        <v>15</v>
      </c>
      <c r="CD7">
        <v>8355050</v>
      </c>
      <c r="CE7" s="1">
        <v>43653</v>
      </c>
      <c r="CF7">
        <v>3560</v>
      </c>
      <c r="CG7" t="s">
        <v>148</v>
      </c>
    </row>
    <row r="8" spans="1:223">
      <c r="A8" s="43"/>
      <c r="C8" s="1"/>
      <c r="CC8" s="63" t="s">
        <v>15</v>
      </c>
      <c r="CD8">
        <v>8355050</v>
      </c>
      <c r="CE8" s="1">
        <v>43654</v>
      </c>
      <c r="CF8">
        <v>3480</v>
      </c>
      <c r="CG8" t="s">
        <v>148</v>
      </c>
    </row>
    <row r="9" spans="1:223">
      <c r="A9" s="43"/>
      <c r="C9" s="1"/>
      <c r="CC9" s="63" t="s">
        <v>15</v>
      </c>
      <c r="CD9">
        <v>8355050</v>
      </c>
      <c r="CE9" s="1">
        <v>43655</v>
      </c>
      <c r="CF9">
        <v>3430</v>
      </c>
      <c r="CG9" t="s">
        <v>148</v>
      </c>
    </row>
    <row r="10" spans="1:223">
      <c r="A10" s="43"/>
      <c r="C10" s="1"/>
      <c r="CC10" s="63" t="s">
        <v>15</v>
      </c>
      <c r="CD10">
        <v>8355050</v>
      </c>
      <c r="CE10" s="1">
        <v>43656</v>
      </c>
      <c r="CF10">
        <v>3380</v>
      </c>
      <c r="CG10" t="s">
        <v>148</v>
      </c>
    </row>
    <row r="11" spans="1:223">
      <c r="A11" s="43"/>
      <c r="C11" s="1"/>
      <c r="CC11" s="63" t="s">
        <v>15</v>
      </c>
      <c r="CD11">
        <v>8355050</v>
      </c>
      <c r="CE11" s="1">
        <v>43657</v>
      </c>
      <c r="CF11">
        <v>3250</v>
      </c>
      <c r="CG11" t="s">
        <v>148</v>
      </c>
    </row>
    <row r="12" spans="1:223">
      <c r="A12" s="43"/>
      <c r="C12" s="1"/>
      <c r="CC12" s="63" t="s">
        <v>15</v>
      </c>
      <c r="CD12">
        <v>8355050</v>
      </c>
      <c r="CE12" s="1">
        <v>43658</v>
      </c>
      <c r="CF12">
        <v>2930</v>
      </c>
      <c r="CG12" t="s">
        <v>148</v>
      </c>
    </row>
    <row r="13" spans="1:223">
      <c r="A13" s="43"/>
      <c r="C13" s="1"/>
      <c r="CC13" s="63" t="s">
        <v>15</v>
      </c>
      <c r="CD13">
        <v>8355050</v>
      </c>
      <c r="CE13" s="1">
        <v>43659</v>
      </c>
      <c r="CF13">
        <v>2340</v>
      </c>
      <c r="CG13" t="s">
        <v>148</v>
      </c>
    </row>
    <row r="14" spans="1:223">
      <c r="A14" s="43"/>
      <c r="C14" s="1"/>
      <c r="CC14" s="63" t="s">
        <v>15</v>
      </c>
      <c r="CD14">
        <v>8355050</v>
      </c>
      <c r="CE14" s="1">
        <v>43660</v>
      </c>
      <c r="CF14">
        <v>1960</v>
      </c>
      <c r="CG14" t="s">
        <v>148</v>
      </c>
    </row>
    <row r="15" spans="1:223">
      <c r="A15" s="43"/>
      <c r="C15" s="1"/>
      <c r="CC15" s="63" t="s">
        <v>15</v>
      </c>
      <c r="CD15">
        <v>8355050</v>
      </c>
      <c r="CE15" s="1">
        <v>43661</v>
      </c>
      <c r="CF15">
        <v>1860</v>
      </c>
      <c r="CG15" t="s">
        <v>148</v>
      </c>
    </row>
    <row r="16" spans="1:223">
      <c r="A16" s="43"/>
      <c r="C16" s="1"/>
      <c r="CC16" s="63" t="s">
        <v>15</v>
      </c>
      <c r="CD16">
        <v>8355050</v>
      </c>
      <c r="CE16" s="1">
        <v>43662</v>
      </c>
      <c r="CF16">
        <v>1800</v>
      </c>
      <c r="CG16" t="s">
        <v>148</v>
      </c>
    </row>
    <row r="17" spans="1:85">
      <c r="A17" s="43"/>
      <c r="C17" s="1"/>
      <c r="CC17" s="63" t="s">
        <v>15</v>
      </c>
      <c r="CD17">
        <v>8355050</v>
      </c>
      <c r="CE17" s="1">
        <v>43663</v>
      </c>
      <c r="CF17">
        <v>1720</v>
      </c>
      <c r="CG17" t="s">
        <v>148</v>
      </c>
    </row>
    <row r="18" spans="1:85">
      <c r="A18" s="43"/>
      <c r="C18" s="1"/>
      <c r="CC18" s="63" t="s">
        <v>15</v>
      </c>
      <c r="CD18">
        <v>8355050</v>
      </c>
      <c r="CE18" s="1">
        <v>43664</v>
      </c>
      <c r="CF18">
        <v>1610</v>
      </c>
      <c r="CG18" t="s">
        <v>148</v>
      </c>
    </row>
    <row r="19" spans="1:85">
      <c r="A19" s="43"/>
      <c r="C19" s="1"/>
      <c r="CC19" s="63" t="s">
        <v>15</v>
      </c>
      <c r="CD19">
        <v>8355050</v>
      </c>
      <c r="CE19" s="1">
        <v>43665</v>
      </c>
      <c r="CF19">
        <v>1480</v>
      </c>
      <c r="CG19" t="s">
        <v>148</v>
      </c>
    </row>
    <row r="20" spans="1:85">
      <c r="A20" s="43"/>
      <c r="C20" s="1"/>
      <c r="CC20" s="63" t="s">
        <v>15</v>
      </c>
      <c r="CD20">
        <v>8355050</v>
      </c>
      <c r="CE20" s="1">
        <v>43666</v>
      </c>
      <c r="CF20">
        <v>1360</v>
      </c>
      <c r="CG20" t="s">
        <v>148</v>
      </c>
    </row>
    <row r="21" spans="1:85">
      <c r="A21" s="43"/>
      <c r="C21" s="1"/>
      <c r="CC21" s="63" t="s">
        <v>15</v>
      </c>
      <c r="CD21">
        <v>8355050</v>
      </c>
      <c r="CE21" s="1">
        <v>43667</v>
      </c>
      <c r="CF21">
        <v>1130</v>
      </c>
      <c r="CG21" t="s">
        <v>148</v>
      </c>
    </row>
    <row r="22" spans="1:85">
      <c r="A22" s="43"/>
      <c r="C22" s="1"/>
      <c r="CC22" s="63" t="s">
        <v>15</v>
      </c>
      <c r="CD22">
        <v>8355050</v>
      </c>
      <c r="CE22" s="1">
        <v>43668</v>
      </c>
      <c r="CF22">
        <v>1010</v>
      </c>
      <c r="CG22" t="s">
        <v>148</v>
      </c>
    </row>
    <row r="23" spans="1:85">
      <c r="A23" s="43"/>
      <c r="C23" s="1"/>
      <c r="CC23" s="63" t="s">
        <v>15</v>
      </c>
      <c r="CD23">
        <v>8355050</v>
      </c>
      <c r="CE23" s="1">
        <v>43669</v>
      </c>
      <c r="CF23">
        <v>1040</v>
      </c>
      <c r="CG23" t="s">
        <v>148</v>
      </c>
    </row>
    <row r="24" spans="1:85">
      <c r="A24" s="43"/>
      <c r="C24" s="1"/>
      <c r="CC24" s="63" t="s">
        <v>15</v>
      </c>
      <c r="CD24">
        <v>8355050</v>
      </c>
      <c r="CE24" s="1">
        <v>43670</v>
      </c>
      <c r="CF24">
        <v>1070</v>
      </c>
      <c r="CG24" t="s">
        <v>148</v>
      </c>
    </row>
    <row r="25" spans="1:85">
      <c r="A25" s="43"/>
      <c r="C25" s="1"/>
      <c r="CC25" s="63" t="s">
        <v>15</v>
      </c>
      <c r="CD25">
        <v>8355050</v>
      </c>
      <c r="CE25" s="1">
        <v>43671</v>
      </c>
      <c r="CF25">
        <v>741</v>
      </c>
      <c r="CG25" t="s">
        <v>148</v>
      </c>
    </row>
    <row r="26" spans="1:85">
      <c r="A26" s="43"/>
      <c r="C26" s="1"/>
      <c r="CC26" s="63" t="s">
        <v>15</v>
      </c>
      <c r="CD26">
        <v>8355050</v>
      </c>
      <c r="CE26" s="1">
        <v>43672</v>
      </c>
      <c r="CF26">
        <v>805</v>
      </c>
      <c r="CG26" t="s">
        <v>148</v>
      </c>
    </row>
    <row r="27" spans="1:85">
      <c r="A27" s="43"/>
      <c r="C27" s="1"/>
      <c r="CC27" s="63" t="s">
        <v>15</v>
      </c>
      <c r="CD27">
        <v>8355050</v>
      </c>
      <c r="CE27" s="1">
        <v>43673</v>
      </c>
      <c r="CF27">
        <v>1270</v>
      </c>
      <c r="CG27" t="s">
        <v>148</v>
      </c>
    </row>
    <row r="28" spans="1:85">
      <c r="A28" s="43"/>
      <c r="C28" s="1"/>
      <c r="CC28" s="63" t="s">
        <v>15</v>
      </c>
      <c r="CD28">
        <v>8355050</v>
      </c>
      <c r="CE28" s="1">
        <v>43674</v>
      </c>
      <c r="CF28">
        <v>1080</v>
      </c>
      <c r="CG28" t="s">
        <v>148</v>
      </c>
    </row>
    <row r="29" spans="1:85">
      <c r="A29" s="43"/>
      <c r="C29" s="1"/>
      <c r="CC29" s="63" t="s">
        <v>15</v>
      </c>
      <c r="CD29">
        <v>8355050</v>
      </c>
      <c r="CE29" s="1">
        <v>43675</v>
      </c>
      <c r="CF29">
        <v>1110</v>
      </c>
      <c r="CG29" t="s">
        <v>148</v>
      </c>
    </row>
    <row r="30" spans="1:85">
      <c r="A30" s="43"/>
      <c r="C30" s="1"/>
      <c r="CC30" s="63" t="s">
        <v>15</v>
      </c>
      <c r="CD30">
        <v>8355050</v>
      </c>
      <c r="CE30" s="1">
        <v>43676</v>
      </c>
      <c r="CF30">
        <v>1000</v>
      </c>
      <c r="CG30" t="s">
        <v>148</v>
      </c>
    </row>
    <row r="31" spans="1:85">
      <c r="A31" s="43"/>
      <c r="C31" s="1"/>
      <c r="CC31" s="63" t="s">
        <v>15</v>
      </c>
      <c r="CD31">
        <v>8355050</v>
      </c>
      <c r="CE31" s="1">
        <v>43677</v>
      </c>
      <c r="CF31">
        <v>833</v>
      </c>
      <c r="CG31" t="s">
        <v>148</v>
      </c>
    </row>
    <row r="32" spans="1:85">
      <c r="A32" s="43"/>
      <c r="C32" s="1"/>
      <c r="CC32" s="63" t="s">
        <v>15</v>
      </c>
      <c r="CD32">
        <v>8355050</v>
      </c>
      <c r="CE32" s="1">
        <v>43678</v>
      </c>
      <c r="CF32">
        <v>847</v>
      </c>
      <c r="CG32" t="s">
        <v>148</v>
      </c>
    </row>
    <row r="33" spans="1:85">
      <c r="A33" s="43"/>
      <c r="C33" s="1"/>
      <c r="CC33" s="63" t="s">
        <v>15</v>
      </c>
      <c r="CD33">
        <v>8355050</v>
      </c>
      <c r="CE33" s="1">
        <v>43679</v>
      </c>
      <c r="CF33">
        <v>727</v>
      </c>
      <c r="CG33" t="s">
        <v>148</v>
      </c>
    </row>
    <row r="34" spans="1:85">
      <c r="A34" s="43"/>
      <c r="C34" s="1"/>
      <c r="CC34" s="63" t="s">
        <v>15</v>
      </c>
      <c r="CD34">
        <v>8355050</v>
      </c>
      <c r="CE34" s="1">
        <v>43680</v>
      </c>
      <c r="CF34">
        <v>558</v>
      </c>
      <c r="CG34" t="s">
        <v>148</v>
      </c>
    </row>
    <row r="35" spans="1:85">
      <c r="A35" s="43"/>
      <c r="C35" s="1"/>
      <c r="CC35" s="63" t="s">
        <v>15</v>
      </c>
      <c r="CD35">
        <v>8355050</v>
      </c>
      <c r="CE35" s="1">
        <v>43681</v>
      </c>
      <c r="CF35">
        <v>875</v>
      </c>
      <c r="CG35" t="s">
        <v>148</v>
      </c>
    </row>
    <row r="36" spans="1:85">
      <c r="A36" s="43"/>
      <c r="C36" s="1"/>
      <c r="CC36" s="63" t="s">
        <v>15</v>
      </c>
      <c r="CD36">
        <v>8355050</v>
      </c>
      <c r="CE36" s="1">
        <v>43682</v>
      </c>
      <c r="CF36">
        <v>589</v>
      </c>
      <c r="CG36" t="s">
        <v>148</v>
      </c>
    </row>
    <row r="37" spans="1:85">
      <c r="A37" s="43"/>
      <c r="C37" s="1"/>
      <c r="CC37" s="63" t="s">
        <v>15</v>
      </c>
      <c r="CD37">
        <v>8355050</v>
      </c>
      <c r="CE37" s="1">
        <v>43683</v>
      </c>
      <c r="CF37">
        <v>383</v>
      </c>
      <c r="CG37" t="s">
        <v>148</v>
      </c>
    </row>
    <row r="38" spans="1:85">
      <c r="A38" s="43"/>
      <c r="C38" s="1"/>
      <c r="CC38" s="63" t="s">
        <v>15</v>
      </c>
      <c r="CD38">
        <v>8355050</v>
      </c>
      <c r="CE38" s="1">
        <v>43684</v>
      </c>
      <c r="CF38">
        <v>402</v>
      </c>
      <c r="CG38" t="s">
        <v>148</v>
      </c>
    </row>
    <row r="39" spans="1:85">
      <c r="A39" s="43"/>
      <c r="C39" s="1"/>
      <c r="CC39" s="63" t="s">
        <v>15</v>
      </c>
      <c r="CD39">
        <v>8355050</v>
      </c>
      <c r="CE39" s="1">
        <v>43685</v>
      </c>
      <c r="CF39">
        <v>341</v>
      </c>
      <c r="CG39" t="s">
        <v>148</v>
      </c>
    </row>
    <row r="40" spans="1:85">
      <c r="A40" s="43"/>
      <c r="C40" s="1"/>
      <c r="CC40" s="63" t="s">
        <v>15</v>
      </c>
      <c r="CD40">
        <v>8355050</v>
      </c>
      <c r="CE40" s="1">
        <v>43686</v>
      </c>
      <c r="CF40">
        <v>761</v>
      </c>
      <c r="CG40" t="s">
        <v>148</v>
      </c>
    </row>
    <row r="41" spans="1:85">
      <c r="A41" s="43"/>
      <c r="C41" s="1"/>
      <c r="CC41" s="63" t="s">
        <v>15</v>
      </c>
      <c r="CD41">
        <v>8355050</v>
      </c>
      <c r="CE41" s="1">
        <v>43687</v>
      </c>
      <c r="CF41">
        <v>633</v>
      </c>
      <c r="CG41" t="s">
        <v>148</v>
      </c>
    </row>
    <row r="42" spans="1:85">
      <c r="A42" s="43"/>
      <c r="C42" s="1"/>
      <c r="CC42" s="63" t="s">
        <v>15</v>
      </c>
      <c r="CD42">
        <v>8355050</v>
      </c>
      <c r="CE42" s="1">
        <v>43688</v>
      </c>
      <c r="CF42">
        <v>535</v>
      </c>
      <c r="CG42" t="s">
        <v>148</v>
      </c>
    </row>
    <row r="43" spans="1:85">
      <c r="A43" s="43"/>
      <c r="C43" s="1"/>
      <c r="CC43" s="63" t="s">
        <v>15</v>
      </c>
      <c r="CD43">
        <v>8355050</v>
      </c>
      <c r="CE43" s="1">
        <v>43689</v>
      </c>
      <c r="CF43">
        <v>705</v>
      </c>
      <c r="CG43" t="s">
        <v>17</v>
      </c>
    </row>
    <row r="44" spans="1:85">
      <c r="A44" s="43"/>
      <c r="C44" s="1"/>
      <c r="CC44" s="63" t="s">
        <v>15</v>
      </c>
      <c r="CD44">
        <v>8355050</v>
      </c>
      <c r="CE44" s="1">
        <v>43690</v>
      </c>
      <c r="CF44">
        <v>573</v>
      </c>
      <c r="CG44" t="s">
        <v>17</v>
      </c>
    </row>
    <row r="45" spans="1:85">
      <c r="A45" s="43"/>
      <c r="C45" s="1"/>
      <c r="CC45" s="63" t="s">
        <v>15</v>
      </c>
      <c r="CD45">
        <v>8355050</v>
      </c>
      <c r="CE45" s="1">
        <v>43691</v>
      </c>
      <c r="CF45">
        <v>821</v>
      </c>
      <c r="CG45" t="s">
        <v>17</v>
      </c>
    </row>
    <row r="46" spans="1:85">
      <c r="A46" s="43"/>
      <c r="C46" s="1"/>
      <c r="CC46" s="63" t="s">
        <v>15</v>
      </c>
      <c r="CD46">
        <v>8355050</v>
      </c>
      <c r="CE46" s="1">
        <v>43692</v>
      </c>
      <c r="CF46">
        <v>1130</v>
      </c>
      <c r="CG46" t="s">
        <v>17</v>
      </c>
    </row>
    <row r="47" spans="1:85">
      <c r="A47" s="43"/>
      <c r="C47" s="1"/>
      <c r="CC47" s="63" t="s">
        <v>15</v>
      </c>
      <c r="CD47">
        <v>8355050</v>
      </c>
      <c r="CE47" s="1">
        <v>43693</v>
      </c>
      <c r="CF47">
        <v>1040</v>
      </c>
      <c r="CG47" t="s">
        <v>17</v>
      </c>
    </row>
    <row r="48" spans="1:85">
      <c r="A48" s="43"/>
      <c r="C48" s="1"/>
      <c r="CC48" s="63" t="s">
        <v>15</v>
      </c>
      <c r="CD48">
        <v>8355050</v>
      </c>
      <c r="CE48" s="1">
        <v>43694</v>
      </c>
      <c r="CF48">
        <v>939</v>
      </c>
      <c r="CG48" t="s">
        <v>17</v>
      </c>
    </row>
    <row r="49" spans="1:85">
      <c r="A49" s="43"/>
      <c r="C49" s="1"/>
      <c r="CC49" s="63" t="s">
        <v>15</v>
      </c>
      <c r="CD49">
        <v>8355050</v>
      </c>
      <c r="CE49" s="1">
        <v>43695</v>
      </c>
      <c r="CF49">
        <v>751</v>
      </c>
      <c r="CG49" t="s">
        <v>17</v>
      </c>
    </row>
    <row r="50" spans="1:85">
      <c r="A50" s="43"/>
      <c r="C50" s="1"/>
      <c r="CC50" s="63" t="s">
        <v>15</v>
      </c>
      <c r="CD50">
        <v>8355050</v>
      </c>
      <c r="CE50" s="1">
        <v>43696</v>
      </c>
      <c r="CF50">
        <v>662</v>
      </c>
      <c r="CG50" t="s">
        <v>17</v>
      </c>
    </row>
    <row r="51" spans="1:85">
      <c r="A51" s="43"/>
      <c r="C51" s="1"/>
      <c r="CC51" s="63" t="s">
        <v>15</v>
      </c>
      <c r="CD51">
        <v>8355050</v>
      </c>
      <c r="CE51" s="1">
        <v>43697</v>
      </c>
      <c r="CF51">
        <v>539</v>
      </c>
      <c r="CG51" t="s">
        <v>17</v>
      </c>
    </row>
    <row r="52" spans="1:85">
      <c r="A52" s="43"/>
      <c r="C52" s="1"/>
      <c r="CC52" s="63" t="s">
        <v>15</v>
      </c>
      <c r="CD52">
        <v>8355050</v>
      </c>
      <c r="CE52" s="1">
        <v>43698</v>
      </c>
      <c r="CF52">
        <v>420</v>
      </c>
      <c r="CG52" t="s">
        <v>17</v>
      </c>
    </row>
    <row r="53" spans="1:85">
      <c r="A53" s="43"/>
      <c r="C53" s="1"/>
      <c r="CC53" s="63" t="s">
        <v>15</v>
      </c>
      <c r="CD53">
        <v>8355050</v>
      </c>
      <c r="CE53" s="1">
        <v>43699</v>
      </c>
      <c r="CF53">
        <v>359</v>
      </c>
      <c r="CG53" t="s">
        <v>17</v>
      </c>
    </row>
    <row r="54" spans="1:85">
      <c r="A54" s="43"/>
      <c r="C54" s="1"/>
      <c r="CC54" s="63" t="s">
        <v>15</v>
      </c>
      <c r="CD54">
        <v>8355050</v>
      </c>
      <c r="CE54" s="1">
        <v>43700</v>
      </c>
      <c r="CF54">
        <v>296</v>
      </c>
      <c r="CG54" t="s">
        <v>17</v>
      </c>
    </row>
    <row r="55" spans="1:85">
      <c r="A55" s="43"/>
      <c r="C55" s="1"/>
      <c r="CC55" s="63" t="s">
        <v>15</v>
      </c>
      <c r="CD55">
        <v>8355050</v>
      </c>
      <c r="CE55" s="1">
        <v>43701</v>
      </c>
      <c r="CF55">
        <v>215</v>
      </c>
      <c r="CG55" t="s">
        <v>17</v>
      </c>
    </row>
    <row r="56" spans="1:85">
      <c r="A56" s="43"/>
      <c r="C56" s="1"/>
      <c r="CC56" s="63" t="s">
        <v>15</v>
      </c>
      <c r="CD56">
        <v>8355050</v>
      </c>
      <c r="CE56" s="1">
        <v>43702</v>
      </c>
      <c r="CF56">
        <v>187</v>
      </c>
      <c r="CG56" t="s">
        <v>17</v>
      </c>
    </row>
    <row r="57" spans="1:85">
      <c r="A57" s="43"/>
      <c r="C57" s="1"/>
      <c r="CC57" s="63" t="s">
        <v>15</v>
      </c>
      <c r="CD57">
        <v>8355050</v>
      </c>
      <c r="CE57" s="1">
        <v>43703</v>
      </c>
      <c r="CF57">
        <v>174</v>
      </c>
      <c r="CG57" t="s">
        <v>17</v>
      </c>
    </row>
    <row r="58" spans="1:85">
      <c r="A58" s="43"/>
      <c r="C58" s="1"/>
      <c r="CC58" s="63" t="s">
        <v>15</v>
      </c>
      <c r="CD58">
        <v>8355050</v>
      </c>
      <c r="CE58" s="1">
        <v>43704</v>
      </c>
      <c r="CF58">
        <v>159</v>
      </c>
      <c r="CG58" t="s">
        <v>17</v>
      </c>
    </row>
    <row r="59" spans="1:85">
      <c r="A59" s="43"/>
      <c r="C59" s="1"/>
      <c r="CC59" s="63" t="s">
        <v>15</v>
      </c>
      <c r="CD59">
        <v>8355050</v>
      </c>
      <c r="CE59" s="1">
        <v>43705</v>
      </c>
      <c r="CF59">
        <v>145</v>
      </c>
      <c r="CG59" t="s">
        <v>17</v>
      </c>
    </row>
    <row r="60" spans="1:85">
      <c r="A60" s="43"/>
      <c r="C60" s="1"/>
      <c r="CC60" s="63" t="s">
        <v>15</v>
      </c>
      <c r="CD60">
        <v>8355050</v>
      </c>
      <c r="CE60" s="1">
        <v>43706</v>
      </c>
      <c r="CF60">
        <v>134</v>
      </c>
      <c r="CG60" t="s">
        <v>17</v>
      </c>
    </row>
    <row r="61" spans="1:85">
      <c r="A61" s="43"/>
      <c r="C61" s="1"/>
      <c r="CC61" s="63" t="s">
        <v>15</v>
      </c>
      <c r="CD61">
        <v>8355050</v>
      </c>
      <c r="CE61" s="1">
        <v>43707</v>
      </c>
      <c r="CF61">
        <v>120</v>
      </c>
      <c r="CG61" t="s">
        <v>17</v>
      </c>
    </row>
    <row r="62" spans="1:85">
      <c r="A62" s="43"/>
      <c r="C62" s="1"/>
      <c r="CC62" s="63" t="s">
        <v>15</v>
      </c>
      <c r="CD62">
        <v>8355050</v>
      </c>
      <c r="CE62" s="1">
        <v>43708</v>
      </c>
      <c r="CF62">
        <v>101</v>
      </c>
      <c r="CG62" t="s">
        <v>17</v>
      </c>
    </row>
    <row r="63" spans="1:85">
      <c r="A63" s="43"/>
      <c r="C63" s="1"/>
      <c r="CC63" s="63" t="s">
        <v>15</v>
      </c>
      <c r="CD63">
        <v>8355050</v>
      </c>
      <c r="CE63" s="1">
        <v>43709</v>
      </c>
      <c r="CF63">
        <v>103</v>
      </c>
      <c r="CG63" t="s">
        <v>17</v>
      </c>
    </row>
    <row r="64" spans="1:85">
      <c r="A64" s="43"/>
      <c r="C64" s="1"/>
      <c r="CC64" s="63" t="s">
        <v>15</v>
      </c>
      <c r="CD64">
        <v>8355050</v>
      </c>
      <c r="CE64" s="1">
        <v>43710</v>
      </c>
      <c r="CF64">
        <v>91.9</v>
      </c>
      <c r="CG64" t="s">
        <v>17</v>
      </c>
    </row>
    <row r="65" spans="1:85">
      <c r="A65" s="43"/>
      <c r="C65" s="1"/>
      <c r="CC65" s="63" t="s">
        <v>15</v>
      </c>
      <c r="CD65">
        <v>8355050</v>
      </c>
      <c r="CE65" s="1">
        <v>43711</v>
      </c>
      <c r="CF65">
        <v>84.7</v>
      </c>
      <c r="CG65" t="s">
        <v>17</v>
      </c>
    </row>
    <row r="66" spans="1:85">
      <c r="A66" s="43"/>
      <c r="C66" s="1"/>
      <c r="CC66" s="63" t="s">
        <v>15</v>
      </c>
      <c r="CD66">
        <v>8355050</v>
      </c>
      <c r="CE66" s="1">
        <v>43712</v>
      </c>
      <c r="CF66">
        <v>78.400000000000006</v>
      </c>
      <c r="CG66" t="s">
        <v>17</v>
      </c>
    </row>
    <row r="67" spans="1:85">
      <c r="A67" s="43"/>
      <c r="C67" s="1"/>
      <c r="CC67" s="63" t="s">
        <v>15</v>
      </c>
      <c r="CD67">
        <v>8355050</v>
      </c>
      <c r="CE67" s="1">
        <v>43713</v>
      </c>
      <c r="CF67">
        <v>63.9</v>
      </c>
      <c r="CG67" t="s">
        <v>17</v>
      </c>
    </row>
    <row r="68" spans="1:85">
      <c r="A68" s="43"/>
      <c r="C68" s="1"/>
      <c r="CC68" s="63" t="s">
        <v>15</v>
      </c>
      <c r="CD68">
        <v>8355050</v>
      </c>
      <c r="CE68" s="1">
        <v>43714</v>
      </c>
      <c r="CF68">
        <v>60.8</v>
      </c>
      <c r="CG68" t="s">
        <v>17</v>
      </c>
    </row>
    <row r="69" spans="1:85">
      <c r="A69" s="43"/>
      <c r="C69" s="1"/>
      <c r="CC69" s="63" t="s">
        <v>15</v>
      </c>
      <c r="CD69">
        <v>8355050</v>
      </c>
      <c r="CE69" s="1">
        <v>43715</v>
      </c>
      <c r="CF69">
        <v>59</v>
      </c>
      <c r="CG69" t="s">
        <v>17</v>
      </c>
    </row>
    <row r="70" spans="1:85">
      <c r="A70" s="43"/>
      <c r="C70" s="1"/>
      <c r="CC70" s="63" t="s">
        <v>15</v>
      </c>
      <c r="CD70">
        <v>8355050</v>
      </c>
      <c r="CE70" s="1">
        <v>43716</v>
      </c>
      <c r="CF70">
        <v>58.5</v>
      </c>
      <c r="CG70" t="s">
        <v>17</v>
      </c>
    </row>
    <row r="71" spans="1:85">
      <c r="A71" s="43"/>
      <c r="C71" s="1"/>
      <c r="CC71" s="63" t="s">
        <v>15</v>
      </c>
      <c r="CD71">
        <v>8355050</v>
      </c>
      <c r="CE71" s="1">
        <v>43717</v>
      </c>
      <c r="CF71">
        <v>59.8</v>
      </c>
      <c r="CG71" t="s">
        <v>17</v>
      </c>
    </row>
    <row r="72" spans="1:85">
      <c r="A72" s="43"/>
      <c r="C72" s="1"/>
      <c r="CC72" s="63" t="s">
        <v>15</v>
      </c>
      <c r="CD72">
        <v>8355050</v>
      </c>
      <c r="CE72" s="1">
        <v>43718</v>
      </c>
      <c r="CF72">
        <v>59.7</v>
      </c>
      <c r="CG72" t="s">
        <v>17</v>
      </c>
    </row>
    <row r="73" spans="1:85">
      <c r="A73" s="43"/>
      <c r="C73" s="1"/>
      <c r="CC73" s="63" t="s">
        <v>15</v>
      </c>
      <c r="CD73">
        <v>8355050</v>
      </c>
      <c r="CE73" s="1">
        <v>43719</v>
      </c>
      <c r="CF73">
        <v>59.9</v>
      </c>
      <c r="CG73" t="s">
        <v>17</v>
      </c>
    </row>
    <row r="74" spans="1:85">
      <c r="A74" s="43"/>
      <c r="C74" s="1"/>
      <c r="CC74" s="63" t="s">
        <v>15</v>
      </c>
      <c r="CD74">
        <v>8355050</v>
      </c>
      <c r="CE74" s="1">
        <v>43720</v>
      </c>
      <c r="CF74">
        <v>43.9</v>
      </c>
      <c r="CG74" t="s">
        <v>17</v>
      </c>
    </row>
    <row r="75" spans="1:85">
      <c r="A75" s="43"/>
      <c r="C75" s="1"/>
      <c r="CC75" s="63" t="s">
        <v>15</v>
      </c>
      <c r="CD75">
        <v>8355050</v>
      </c>
      <c r="CE75" s="1">
        <v>43721</v>
      </c>
      <c r="CF75">
        <v>64.8</v>
      </c>
      <c r="CG75" t="s">
        <v>17</v>
      </c>
    </row>
    <row r="76" spans="1:85">
      <c r="A76" s="43"/>
      <c r="C76" s="1"/>
      <c r="CC76" s="63" t="s">
        <v>15</v>
      </c>
      <c r="CD76">
        <v>8355050</v>
      </c>
      <c r="CE76" s="1">
        <v>43722</v>
      </c>
      <c r="CF76">
        <v>72.099999999999994</v>
      </c>
      <c r="CG76" t="s">
        <v>17</v>
      </c>
    </row>
    <row r="77" spans="1:85">
      <c r="A77" s="43"/>
      <c r="C77" s="1"/>
      <c r="CC77" s="63" t="s">
        <v>15</v>
      </c>
      <c r="CD77">
        <v>8355050</v>
      </c>
      <c r="CE77" s="1">
        <v>43723</v>
      </c>
      <c r="CF77">
        <v>312</v>
      </c>
      <c r="CG77" t="s">
        <v>17</v>
      </c>
    </row>
    <row r="78" spans="1:85">
      <c r="A78" s="43"/>
      <c r="C78" s="1"/>
      <c r="CC78" s="63" t="s">
        <v>15</v>
      </c>
      <c r="CD78">
        <v>8355050</v>
      </c>
      <c r="CE78" s="1">
        <v>43724</v>
      </c>
      <c r="CF78">
        <v>344</v>
      </c>
      <c r="CG78" t="s">
        <v>17</v>
      </c>
    </row>
    <row r="79" spans="1:85">
      <c r="A79" s="43"/>
      <c r="C79" s="1"/>
      <c r="CC79" s="63" t="s">
        <v>15</v>
      </c>
      <c r="CD79">
        <v>8355050</v>
      </c>
      <c r="CE79" s="1">
        <v>43725</v>
      </c>
      <c r="CF79">
        <v>257</v>
      </c>
      <c r="CG79" t="s">
        <v>17</v>
      </c>
    </row>
    <row r="80" spans="1:85">
      <c r="A80" s="43"/>
      <c r="C80" s="1"/>
      <c r="CC80" s="63" t="s">
        <v>15</v>
      </c>
      <c r="CD80">
        <v>8355050</v>
      </c>
      <c r="CE80" s="1">
        <v>43726</v>
      </c>
      <c r="CF80">
        <v>216</v>
      </c>
      <c r="CG80" t="s">
        <v>17</v>
      </c>
    </row>
    <row r="81" spans="1:85">
      <c r="A81" s="43"/>
      <c r="C81" s="1"/>
      <c r="CC81" s="63" t="s">
        <v>15</v>
      </c>
      <c r="CD81">
        <v>8355050</v>
      </c>
      <c r="CE81" s="1">
        <v>43727</v>
      </c>
      <c r="CF81">
        <v>220</v>
      </c>
      <c r="CG81" t="s">
        <v>17</v>
      </c>
    </row>
    <row r="82" spans="1:85">
      <c r="A82" s="43"/>
      <c r="C82" s="1"/>
      <c r="CC82" s="63" t="s">
        <v>15</v>
      </c>
      <c r="CD82">
        <v>8355050</v>
      </c>
      <c r="CE82" s="1">
        <v>43728</v>
      </c>
      <c r="CF82">
        <v>199</v>
      </c>
      <c r="CG82" t="s">
        <v>17</v>
      </c>
    </row>
    <row r="83" spans="1:85">
      <c r="A83" s="43"/>
      <c r="C83" s="1"/>
      <c r="CC83" s="63" t="s">
        <v>15</v>
      </c>
      <c r="CD83">
        <v>8355050</v>
      </c>
      <c r="CE83" s="1">
        <v>43729</v>
      </c>
      <c r="CF83">
        <v>166</v>
      </c>
      <c r="CG83" t="s">
        <v>17</v>
      </c>
    </row>
    <row r="84" spans="1:85">
      <c r="A84" s="43"/>
      <c r="C84" s="1"/>
      <c r="CC84" s="63" t="s">
        <v>15</v>
      </c>
      <c r="CD84">
        <v>8355050</v>
      </c>
      <c r="CE84" s="1">
        <v>43730</v>
      </c>
      <c r="CF84">
        <v>153</v>
      </c>
      <c r="CG84" t="s">
        <v>17</v>
      </c>
    </row>
    <row r="85" spans="1:85">
      <c r="A85" s="43"/>
      <c r="C85" s="1"/>
      <c r="CC85" s="63" t="s">
        <v>15</v>
      </c>
      <c r="CD85">
        <v>8355050</v>
      </c>
      <c r="CE85" s="1">
        <v>43731</v>
      </c>
      <c r="CF85">
        <v>148</v>
      </c>
      <c r="CG85" t="s">
        <v>17</v>
      </c>
    </row>
    <row r="86" spans="1:85">
      <c r="A86" s="43"/>
      <c r="C86" s="1"/>
      <c r="CC86" s="63" t="s">
        <v>15</v>
      </c>
      <c r="CD86">
        <v>8355050</v>
      </c>
      <c r="CE86" s="1">
        <v>43732</v>
      </c>
      <c r="CF86">
        <v>134</v>
      </c>
      <c r="CG86" t="s">
        <v>17</v>
      </c>
    </row>
    <row r="87" spans="1:85">
      <c r="A87" s="43"/>
      <c r="C87" s="1"/>
      <c r="CC87" s="63" t="s">
        <v>15</v>
      </c>
      <c r="CD87">
        <v>8355050</v>
      </c>
      <c r="CE87" s="1">
        <v>43733</v>
      </c>
      <c r="CF87">
        <v>116</v>
      </c>
      <c r="CG87" t="s">
        <v>17</v>
      </c>
    </row>
    <row r="88" spans="1:85">
      <c r="A88" s="43"/>
      <c r="C88" s="1"/>
      <c r="CC88" s="63" t="s">
        <v>15</v>
      </c>
      <c r="CD88">
        <v>8355050</v>
      </c>
      <c r="CE88" s="1">
        <v>43734</v>
      </c>
      <c r="CF88">
        <v>112</v>
      </c>
      <c r="CG88" t="s">
        <v>17</v>
      </c>
    </row>
    <row r="89" spans="1:85">
      <c r="A89" s="43"/>
      <c r="C89" s="1"/>
      <c r="CC89" s="63" t="s">
        <v>15</v>
      </c>
      <c r="CD89">
        <v>8355050</v>
      </c>
      <c r="CE89" s="1">
        <v>43735</v>
      </c>
      <c r="CF89">
        <v>106</v>
      </c>
      <c r="CG89" t="s">
        <v>17</v>
      </c>
    </row>
    <row r="90" spans="1:85">
      <c r="A90" s="43"/>
      <c r="C90" s="1"/>
      <c r="CC90" s="63" t="s">
        <v>15</v>
      </c>
      <c r="CD90">
        <v>8355050</v>
      </c>
      <c r="CE90" s="1">
        <v>43736</v>
      </c>
      <c r="CF90">
        <v>107</v>
      </c>
      <c r="CG90" t="s">
        <v>17</v>
      </c>
    </row>
    <row r="91" spans="1:85">
      <c r="A91" s="43"/>
      <c r="C91" s="1"/>
      <c r="CC91" s="63" t="s">
        <v>15</v>
      </c>
      <c r="CD91">
        <v>8355050</v>
      </c>
      <c r="CE91" s="1">
        <v>43737</v>
      </c>
      <c r="CF91">
        <v>103</v>
      </c>
      <c r="CG91" t="s">
        <v>17</v>
      </c>
    </row>
    <row r="92" spans="1:85">
      <c r="A92" s="43"/>
      <c r="C92" s="1"/>
      <c r="CC92" s="63" t="s">
        <v>15</v>
      </c>
      <c r="CD92">
        <v>8355050</v>
      </c>
      <c r="CE92" s="1">
        <v>43738</v>
      </c>
      <c r="CF92">
        <v>107</v>
      </c>
      <c r="CG92" t="s">
        <v>17</v>
      </c>
    </row>
    <row r="93" spans="1:85">
      <c r="A93" s="43"/>
      <c r="C93" s="1"/>
      <c r="CC93" s="63" t="s">
        <v>15</v>
      </c>
      <c r="CD93">
        <v>8355050</v>
      </c>
      <c r="CE93" s="1">
        <v>43739</v>
      </c>
      <c r="CF93">
        <v>103</v>
      </c>
      <c r="CG93" t="s">
        <v>17</v>
      </c>
    </row>
    <row r="94" spans="1:85">
      <c r="A94" s="43"/>
      <c r="C94" s="1"/>
      <c r="CC94" s="63" t="s">
        <v>15</v>
      </c>
      <c r="CD94">
        <v>8355050</v>
      </c>
      <c r="CE94" s="1">
        <v>43740</v>
      </c>
      <c r="CF94">
        <v>98.8</v>
      </c>
      <c r="CG94" t="s">
        <v>17</v>
      </c>
    </row>
    <row r="95" spans="1:85">
      <c r="A95" s="43"/>
      <c r="C95" s="1"/>
      <c r="CC95" s="63" t="s">
        <v>15</v>
      </c>
      <c r="CD95">
        <v>8355050</v>
      </c>
      <c r="CE95" s="1">
        <v>43741</v>
      </c>
      <c r="CF95">
        <v>96</v>
      </c>
      <c r="CG95" t="s">
        <v>17</v>
      </c>
    </row>
    <row r="96" spans="1:85">
      <c r="A96" s="43"/>
      <c r="C96" s="1"/>
      <c r="CC96" s="63" t="s">
        <v>15</v>
      </c>
      <c r="CD96">
        <v>8355050</v>
      </c>
      <c r="CE96" s="1">
        <v>43742</v>
      </c>
      <c r="CF96">
        <v>96.3</v>
      </c>
      <c r="CG96" t="s">
        <v>17</v>
      </c>
    </row>
    <row r="97" spans="1:85">
      <c r="A97" s="43"/>
      <c r="C97" s="1"/>
      <c r="CC97" s="63" t="s">
        <v>15</v>
      </c>
      <c r="CD97">
        <v>8355050</v>
      </c>
      <c r="CE97" s="1">
        <v>43743</v>
      </c>
      <c r="CF97">
        <v>429</v>
      </c>
      <c r="CG97" t="s">
        <v>17</v>
      </c>
    </row>
    <row r="98" spans="1:85">
      <c r="A98" s="43"/>
      <c r="C98" s="1"/>
      <c r="CC98" s="63" t="s">
        <v>15</v>
      </c>
      <c r="CD98">
        <v>8355050</v>
      </c>
      <c r="CE98" s="1">
        <v>43744</v>
      </c>
      <c r="CF98">
        <v>237</v>
      </c>
      <c r="CG98" t="s">
        <v>17</v>
      </c>
    </row>
    <row r="99" spans="1:85">
      <c r="A99" s="43"/>
      <c r="C99" s="1"/>
      <c r="CC99" s="63" t="s">
        <v>15</v>
      </c>
      <c r="CD99">
        <v>8355050</v>
      </c>
      <c r="CE99" s="1">
        <v>43745</v>
      </c>
      <c r="CF99">
        <v>293</v>
      </c>
      <c r="CG99" t="s">
        <v>17</v>
      </c>
    </row>
    <row r="100" spans="1:85">
      <c r="A100" s="43"/>
      <c r="C100" s="1"/>
      <c r="CC100" s="63" t="s">
        <v>15</v>
      </c>
      <c r="CD100">
        <v>8355050</v>
      </c>
      <c r="CE100" s="1">
        <v>43746</v>
      </c>
      <c r="CF100">
        <v>280</v>
      </c>
      <c r="CG100" t="s">
        <v>17</v>
      </c>
    </row>
    <row r="101" spans="1:85">
      <c r="A101" s="43"/>
      <c r="C101" s="1"/>
      <c r="CC101" s="63" t="s">
        <v>15</v>
      </c>
      <c r="CD101">
        <v>8355050</v>
      </c>
      <c r="CE101" s="1">
        <v>43747</v>
      </c>
      <c r="CF101">
        <v>245</v>
      </c>
      <c r="CG101" t="s">
        <v>17</v>
      </c>
    </row>
    <row r="102" spans="1:85">
      <c r="A102" s="43"/>
      <c r="C102" s="1"/>
      <c r="CC102" s="63" t="s">
        <v>15</v>
      </c>
      <c r="CD102">
        <v>8355050</v>
      </c>
      <c r="CE102" s="1">
        <v>43748</v>
      </c>
      <c r="CF102">
        <v>276</v>
      </c>
      <c r="CG102" t="s">
        <v>17</v>
      </c>
    </row>
    <row r="103" spans="1:85">
      <c r="A103" s="43"/>
      <c r="C103" s="1"/>
      <c r="CC103" s="63" t="s">
        <v>15</v>
      </c>
      <c r="CD103">
        <v>8355050</v>
      </c>
      <c r="CE103" s="1">
        <v>43749</v>
      </c>
      <c r="CF103">
        <v>286</v>
      </c>
      <c r="CG103" t="s">
        <v>17</v>
      </c>
    </row>
    <row r="104" spans="1:85">
      <c r="A104" s="43"/>
      <c r="C104" s="1"/>
      <c r="CC104" s="63" t="s">
        <v>15</v>
      </c>
      <c r="CD104">
        <v>8355050</v>
      </c>
      <c r="CE104" s="1">
        <v>43750</v>
      </c>
      <c r="CF104">
        <v>309</v>
      </c>
      <c r="CG104" t="s">
        <v>17</v>
      </c>
    </row>
    <row r="105" spans="1:85">
      <c r="A105" s="43"/>
      <c r="C105" s="1"/>
      <c r="CC105" s="63" t="s">
        <v>15</v>
      </c>
      <c r="CD105">
        <v>8355050</v>
      </c>
      <c r="CE105" s="1">
        <v>43751</v>
      </c>
      <c r="CF105">
        <v>313</v>
      </c>
      <c r="CG105" t="s">
        <v>17</v>
      </c>
    </row>
    <row r="106" spans="1:85">
      <c r="A106" s="43"/>
      <c r="C106" s="1"/>
      <c r="CC106" s="63" t="s">
        <v>15</v>
      </c>
      <c r="CD106">
        <v>8355050</v>
      </c>
      <c r="CE106" s="1">
        <v>43752</v>
      </c>
      <c r="CF106">
        <v>332</v>
      </c>
      <c r="CG106" t="s">
        <v>17</v>
      </c>
    </row>
    <row r="107" spans="1:85">
      <c r="A107" s="43"/>
      <c r="C107" s="1"/>
      <c r="CC107" s="63" t="s">
        <v>15</v>
      </c>
      <c r="CD107">
        <v>8355050</v>
      </c>
      <c r="CE107" s="1">
        <v>43753</v>
      </c>
      <c r="CF107">
        <v>359</v>
      </c>
      <c r="CG107" t="s">
        <v>17</v>
      </c>
    </row>
    <row r="108" spans="1:85">
      <c r="A108" s="43"/>
      <c r="C108" s="1"/>
      <c r="CC108" s="63" t="s">
        <v>15</v>
      </c>
      <c r="CD108">
        <v>8355050</v>
      </c>
      <c r="CE108" s="1">
        <v>43754</v>
      </c>
      <c r="CF108">
        <v>379</v>
      </c>
      <c r="CG108" t="s">
        <v>17</v>
      </c>
    </row>
    <row r="109" spans="1:85">
      <c r="A109" s="43"/>
      <c r="C109" s="1"/>
      <c r="CC109" s="63" t="s">
        <v>15</v>
      </c>
      <c r="CD109">
        <v>8355050</v>
      </c>
      <c r="CE109" s="1">
        <v>43755</v>
      </c>
      <c r="CF109">
        <v>374</v>
      </c>
      <c r="CG109" t="s">
        <v>17</v>
      </c>
    </row>
    <row r="110" spans="1:85">
      <c r="A110" s="43"/>
      <c r="C110" s="1"/>
      <c r="CC110" s="63" t="s">
        <v>15</v>
      </c>
      <c r="CD110">
        <v>8355050</v>
      </c>
      <c r="CE110" s="1">
        <v>43756</v>
      </c>
      <c r="CF110">
        <v>376</v>
      </c>
      <c r="CG110" t="s">
        <v>17</v>
      </c>
    </row>
    <row r="111" spans="1:85">
      <c r="A111" s="43"/>
      <c r="C111" s="1"/>
      <c r="CC111" s="63" t="s">
        <v>15</v>
      </c>
      <c r="CD111">
        <v>8355050</v>
      </c>
      <c r="CE111" s="1">
        <v>43757</v>
      </c>
      <c r="CF111">
        <v>380</v>
      </c>
      <c r="CG111" t="s">
        <v>17</v>
      </c>
    </row>
    <row r="112" spans="1:85">
      <c r="A112" s="43"/>
      <c r="C112" s="1"/>
      <c r="CC112" s="63" t="s">
        <v>15</v>
      </c>
      <c r="CD112">
        <v>8355050</v>
      </c>
      <c r="CE112" s="1">
        <v>43758</v>
      </c>
      <c r="CF112">
        <v>380</v>
      </c>
      <c r="CG112" t="s">
        <v>17</v>
      </c>
    </row>
    <row r="113" spans="1:85">
      <c r="A113" s="43"/>
      <c r="C113" s="1"/>
      <c r="CC113" s="63" t="s">
        <v>15</v>
      </c>
      <c r="CD113">
        <v>8355050</v>
      </c>
      <c r="CE113" s="1">
        <v>43759</v>
      </c>
      <c r="CF113">
        <v>363</v>
      </c>
      <c r="CG113" t="s">
        <v>17</v>
      </c>
    </row>
    <row r="114" spans="1:85">
      <c r="A114" s="43"/>
      <c r="C114" s="1"/>
      <c r="CC114" s="63" t="s">
        <v>15</v>
      </c>
      <c r="CD114">
        <v>8355050</v>
      </c>
      <c r="CE114" s="1">
        <v>43760</v>
      </c>
      <c r="CF114">
        <v>390</v>
      </c>
      <c r="CG114" t="s">
        <v>17</v>
      </c>
    </row>
    <row r="115" spans="1:85">
      <c r="A115" s="43"/>
      <c r="C115" s="1"/>
      <c r="CC115" s="63" t="s">
        <v>15</v>
      </c>
      <c r="CD115">
        <v>8355050</v>
      </c>
      <c r="CE115" s="1">
        <v>43761</v>
      </c>
      <c r="CF115">
        <v>443</v>
      </c>
      <c r="CG115" t="s">
        <v>17</v>
      </c>
    </row>
    <row r="116" spans="1:85">
      <c r="A116" s="43"/>
      <c r="C116" s="1"/>
      <c r="CC116" s="63" t="s">
        <v>15</v>
      </c>
      <c r="CD116">
        <v>8355050</v>
      </c>
      <c r="CE116" s="1">
        <v>43762</v>
      </c>
      <c r="CF116">
        <v>394</v>
      </c>
      <c r="CG116" t="s">
        <v>17</v>
      </c>
    </row>
    <row r="117" spans="1:85">
      <c r="A117" s="43"/>
      <c r="C117" s="1"/>
      <c r="CC117" s="63" t="s">
        <v>15</v>
      </c>
      <c r="CD117">
        <v>8355050</v>
      </c>
      <c r="CE117" s="1">
        <v>43763</v>
      </c>
      <c r="CF117">
        <v>404</v>
      </c>
      <c r="CG117" t="s">
        <v>17</v>
      </c>
    </row>
    <row r="118" spans="1:85">
      <c r="A118" s="43"/>
      <c r="C118" s="1"/>
      <c r="CC118" s="63" t="s">
        <v>15</v>
      </c>
      <c r="CD118">
        <v>8355050</v>
      </c>
      <c r="CE118" s="1">
        <v>43764</v>
      </c>
      <c r="CF118">
        <v>461</v>
      </c>
      <c r="CG118" t="s">
        <v>17</v>
      </c>
    </row>
    <row r="119" spans="1:85">
      <c r="A119" s="43"/>
      <c r="C119" s="1"/>
      <c r="CC119" s="63" t="s">
        <v>15</v>
      </c>
      <c r="CD119">
        <v>8355050</v>
      </c>
      <c r="CE119" s="1">
        <v>43765</v>
      </c>
      <c r="CF119">
        <v>481</v>
      </c>
      <c r="CG119" t="s">
        <v>17</v>
      </c>
    </row>
    <row r="120" spans="1:85">
      <c r="A120" s="43"/>
      <c r="C120" s="1"/>
      <c r="CC120" s="63" t="s">
        <v>15</v>
      </c>
      <c r="CD120">
        <v>8355050</v>
      </c>
      <c r="CE120" s="1">
        <v>43766</v>
      </c>
      <c r="CF120">
        <v>528</v>
      </c>
      <c r="CG120" t="s">
        <v>17</v>
      </c>
    </row>
    <row r="121" spans="1:85">
      <c r="A121" s="43"/>
      <c r="C121" s="1"/>
      <c r="CC121" s="63" t="s">
        <v>15</v>
      </c>
      <c r="CD121">
        <v>8355050</v>
      </c>
      <c r="CE121" s="1">
        <v>43767</v>
      </c>
      <c r="CF121">
        <v>517</v>
      </c>
      <c r="CG121" t="s">
        <v>17</v>
      </c>
    </row>
    <row r="122" spans="1:85">
      <c r="A122" s="43"/>
      <c r="C122" s="1"/>
      <c r="CC122" s="63" t="s">
        <v>15</v>
      </c>
      <c r="CD122">
        <v>8355050</v>
      </c>
      <c r="CE122" s="1">
        <v>43768</v>
      </c>
      <c r="CF122">
        <v>545</v>
      </c>
      <c r="CG122" t="s">
        <v>17</v>
      </c>
    </row>
    <row r="123" spans="1:85">
      <c r="A123" s="43"/>
      <c r="C123" s="1"/>
      <c r="CC123" s="63" t="s">
        <v>15</v>
      </c>
      <c r="CD123">
        <v>8355050</v>
      </c>
      <c r="CE123" s="1">
        <v>43769</v>
      </c>
      <c r="CF123">
        <v>573</v>
      </c>
      <c r="CG123" t="s">
        <v>17</v>
      </c>
    </row>
    <row r="124" spans="1:85">
      <c r="A124" s="43"/>
      <c r="C124" s="1"/>
    </row>
    <row r="125" spans="1:85">
      <c r="A125" s="43"/>
      <c r="C125" s="1"/>
    </row>
    <row r="126" spans="1:85">
      <c r="A126" s="43"/>
      <c r="C126" s="1"/>
    </row>
    <row r="127" spans="1:85">
      <c r="A127" s="43"/>
      <c r="C127" s="1"/>
    </row>
    <row r="128" spans="1:85">
      <c r="A128" s="43"/>
      <c r="C128" s="1"/>
    </row>
    <row r="129" spans="1:3">
      <c r="A129" s="43"/>
      <c r="C129" s="1"/>
    </row>
    <row r="130" spans="1:3">
      <c r="A130" s="43"/>
      <c r="C130" s="1"/>
    </row>
    <row r="131" spans="1:3">
      <c r="A131" s="43"/>
      <c r="C131" s="1"/>
    </row>
    <row r="132" spans="1:3">
      <c r="A132" s="43"/>
      <c r="C132" s="1"/>
    </row>
    <row r="133" spans="1:3">
      <c r="A133" s="43"/>
      <c r="C133" s="1"/>
    </row>
    <row r="134" spans="1:3">
      <c r="A134" s="43"/>
      <c r="C134" s="1"/>
    </row>
    <row r="135" spans="1:3">
      <c r="A135" s="43"/>
      <c r="C135" s="1"/>
    </row>
    <row r="136" spans="1:3">
      <c r="A136" s="43"/>
      <c r="C136" s="1"/>
    </row>
    <row r="137" spans="1:3">
      <c r="A137" s="43"/>
      <c r="C137" s="1"/>
    </row>
    <row r="138" spans="1:3">
      <c r="A138" s="43"/>
      <c r="C138" s="1"/>
    </row>
    <row r="139" spans="1:3">
      <c r="A139" s="43"/>
      <c r="C139" s="1"/>
    </row>
    <row r="140" spans="1:3">
      <c r="A140" s="43"/>
      <c r="C140" s="1"/>
    </row>
    <row r="141" spans="1:3">
      <c r="A141" s="43"/>
      <c r="C141" s="1"/>
    </row>
    <row r="142" spans="1:3">
      <c r="A142" s="43"/>
      <c r="C142" s="1"/>
    </row>
    <row r="143" spans="1:3">
      <c r="A143" s="43"/>
      <c r="C143" s="1"/>
    </row>
    <row r="144" spans="1:3">
      <c r="A144" s="43"/>
      <c r="C144" s="1"/>
    </row>
    <row r="145" spans="1:3">
      <c r="A145" s="43"/>
      <c r="C145" s="1"/>
    </row>
    <row r="146" spans="1:3">
      <c r="A146" s="43"/>
      <c r="C146" s="1"/>
    </row>
    <row r="147" spans="1:3">
      <c r="A147" s="43"/>
      <c r="C147" s="1"/>
    </row>
    <row r="148" spans="1:3">
      <c r="A148" s="43"/>
      <c r="C148" s="1"/>
    </row>
    <row r="149" spans="1:3">
      <c r="A149" s="43"/>
      <c r="C149" s="1"/>
    </row>
    <row r="150" spans="1:3">
      <c r="A150" s="43"/>
      <c r="C150" s="1"/>
    </row>
    <row r="151" spans="1:3">
      <c r="A151" s="43"/>
      <c r="C151" s="1"/>
    </row>
    <row r="152" spans="1:3">
      <c r="A152" s="43"/>
      <c r="C152" s="1"/>
    </row>
    <row r="153" spans="1:3">
      <c r="A153" s="43"/>
      <c r="C153" s="1"/>
    </row>
    <row r="154" spans="1:3">
      <c r="A154" s="43"/>
      <c r="C154" s="1"/>
    </row>
    <row r="155" spans="1:3">
      <c r="A155" s="43"/>
      <c r="C155" s="1"/>
    </row>
    <row r="156" spans="1:3">
      <c r="A156" s="43"/>
      <c r="C156" s="1"/>
    </row>
    <row r="157" spans="1:3">
      <c r="A157" s="43"/>
      <c r="C157" s="1"/>
    </row>
    <row r="158" spans="1:3">
      <c r="A158" s="43"/>
      <c r="C158" s="1"/>
    </row>
    <row r="159" spans="1:3">
      <c r="A159" s="43"/>
      <c r="C159" s="1"/>
    </row>
    <row r="160" spans="1:3">
      <c r="A160" s="43"/>
      <c r="C160" s="1"/>
    </row>
    <row r="161" spans="1:3">
      <c r="A161" s="43"/>
      <c r="C161" s="1"/>
    </row>
    <row r="162" spans="1:3">
      <c r="A162" s="43"/>
      <c r="C162" s="1"/>
    </row>
    <row r="163" spans="1:3">
      <c r="A163" s="43"/>
      <c r="C163" s="1"/>
    </row>
    <row r="164" spans="1:3">
      <c r="A164" s="43"/>
      <c r="C164" s="1"/>
    </row>
    <row r="165" spans="1:3">
      <c r="A165" s="43"/>
      <c r="C165" s="1"/>
    </row>
    <row r="166" spans="1:3">
      <c r="A166" s="43"/>
      <c r="C166" s="1"/>
    </row>
    <row r="167" spans="1:3">
      <c r="A167" s="43"/>
      <c r="C167" s="1"/>
    </row>
    <row r="168" spans="1:3">
      <c r="A168" s="43"/>
      <c r="C168" s="1"/>
    </row>
    <row r="169" spans="1:3">
      <c r="A169" s="43"/>
      <c r="C169" s="1"/>
    </row>
    <row r="170" spans="1:3">
      <c r="A170" s="43"/>
      <c r="C170" s="1"/>
    </row>
    <row r="171" spans="1:3">
      <c r="A171" s="43"/>
      <c r="C171" s="1"/>
    </row>
    <row r="172" spans="1:3">
      <c r="A172" s="43"/>
      <c r="C172" s="1"/>
    </row>
    <row r="173" spans="1:3">
      <c r="A173" s="43"/>
      <c r="C173" s="1"/>
    </row>
    <row r="174" spans="1:3">
      <c r="A174" s="43"/>
      <c r="C174" s="1"/>
    </row>
    <row r="175" spans="1:3">
      <c r="A175" s="43"/>
      <c r="C175" s="1"/>
    </row>
    <row r="176" spans="1:3">
      <c r="A176" s="43"/>
      <c r="C176" s="1"/>
    </row>
    <row r="177" spans="1:3">
      <c r="A177" s="43"/>
      <c r="C177" s="1"/>
    </row>
    <row r="178" spans="1:3">
      <c r="A178" s="43"/>
      <c r="C178" s="1"/>
    </row>
    <row r="179" spans="1:3">
      <c r="A179" s="43"/>
      <c r="C179" s="1"/>
    </row>
    <row r="180" spans="1:3">
      <c r="A180" s="43"/>
      <c r="C180" s="1"/>
    </row>
    <row r="181" spans="1:3">
      <c r="A181" s="43"/>
      <c r="C181" s="1"/>
    </row>
    <row r="182" spans="1:3">
      <c r="A182" s="43"/>
      <c r="C182" s="1"/>
    </row>
    <row r="183" spans="1:3">
      <c r="A183" s="43"/>
      <c r="C183" s="1"/>
    </row>
    <row r="184" spans="1:3">
      <c r="A184" s="43"/>
      <c r="C184" s="1"/>
    </row>
    <row r="185" spans="1:3">
      <c r="A185" s="43"/>
      <c r="C185" s="1"/>
    </row>
    <row r="186" spans="1:3">
      <c r="A186" s="43"/>
      <c r="C186" s="1"/>
    </row>
    <row r="187" spans="1:3">
      <c r="A187" s="43"/>
      <c r="C187" s="1"/>
    </row>
    <row r="188" spans="1:3">
      <c r="A188" s="43"/>
      <c r="C188" s="1"/>
    </row>
    <row r="189" spans="1:3">
      <c r="A189" s="43"/>
      <c r="C189" s="1"/>
    </row>
    <row r="190" spans="1:3">
      <c r="A190" s="43"/>
      <c r="C190" s="1"/>
    </row>
    <row r="191" spans="1:3">
      <c r="A191" s="43"/>
      <c r="C191" s="1"/>
    </row>
    <row r="192" spans="1:3">
      <c r="A192" s="43"/>
      <c r="C192" s="1"/>
    </row>
    <row r="193" spans="1:3">
      <c r="A193" s="43"/>
      <c r="C193" s="1"/>
    </row>
    <row r="194" spans="1:3">
      <c r="A194" s="43"/>
      <c r="C194" s="1"/>
    </row>
    <row r="195" spans="1:3">
      <c r="A195" s="43"/>
      <c r="C195" s="1"/>
    </row>
    <row r="196" spans="1:3">
      <c r="A196" s="43"/>
      <c r="C196" s="1"/>
    </row>
    <row r="197" spans="1:3">
      <c r="A197" s="43"/>
      <c r="C197" s="1"/>
    </row>
    <row r="198" spans="1:3">
      <c r="A198" s="43"/>
      <c r="C198" s="1"/>
    </row>
    <row r="199" spans="1:3">
      <c r="A199" s="43"/>
      <c r="C199" s="1"/>
    </row>
    <row r="200" spans="1:3">
      <c r="A200" s="43"/>
      <c r="C200" s="1"/>
    </row>
    <row r="201" spans="1:3">
      <c r="A201" s="43"/>
      <c r="C201" s="1"/>
    </row>
    <row r="202" spans="1:3">
      <c r="A202" s="43"/>
      <c r="C202" s="1"/>
    </row>
    <row r="203" spans="1:3">
      <c r="A203" s="43"/>
      <c r="C203" s="1"/>
    </row>
    <row r="204" spans="1:3">
      <c r="A204" s="43"/>
      <c r="C204" s="1"/>
    </row>
    <row r="205" spans="1:3">
      <c r="A205" s="43"/>
      <c r="C205" s="1"/>
    </row>
    <row r="206" spans="1:3">
      <c r="A206" s="43"/>
      <c r="C206" s="1"/>
    </row>
    <row r="207" spans="1:3">
      <c r="A207" s="43"/>
      <c r="C207" s="1"/>
    </row>
    <row r="208" spans="1:3">
      <c r="A208" s="43"/>
      <c r="C208" s="1"/>
    </row>
    <row r="209" spans="1:3">
      <c r="A209" s="43"/>
      <c r="C209" s="1"/>
    </row>
    <row r="210" spans="1:3">
      <c r="A210" s="43"/>
      <c r="C210" s="1"/>
    </row>
    <row r="211" spans="1:3">
      <c r="A211" s="43"/>
      <c r="C211" s="1"/>
    </row>
    <row r="212" spans="1:3">
      <c r="A212" s="43"/>
      <c r="C212" s="1"/>
    </row>
    <row r="213" spans="1:3">
      <c r="A213" s="43"/>
      <c r="C213" s="1"/>
    </row>
    <row r="214" spans="1:3">
      <c r="A214" s="43"/>
      <c r="C21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143A-FE32-4F31-9F98-2A20724B323D}">
  <dimension ref="A1:HN214"/>
  <sheetViews>
    <sheetView topLeftCell="Z1" workbookViewId="0">
      <selection activeCell="AM3" sqref="AM3:BQ3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9" max="17" width="8.7109375" bestFit="1" customWidth="1"/>
    <col min="18" max="38" width="9.7109375" bestFit="1" customWidth="1"/>
    <col min="39" max="47" width="8.7109375" bestFit="1" customWidth="1"/>
    <col min="48" max="69" width="9.7109375" bestFit="1" customWidth="1"/>
    <col min="70" max="78" width="8.7109375" bestFit="1" customWidth="1"/>
    <col min="79" max="99" width="9.7109375" bestFit="1" customWidth="1"/>
    <col min="100" max="108" width="8.7109375" bestFit="1" customWidth="1"/>
    <col min="109" max="130" width="9.7109375" bestFit="1" customWidth="1"/>
    <col min="131" max="139" width="8.7109375" bestFit="1" customWidth="1"/>
    <col min="140" max="161" width="9.7109375" bestFit="1" customWidth="1"/>
    <col min="162" max="170" width="8.7109375" bestFit="1" customWidth="1"/>
    <col min="171" max="200" width="9.7109375" bestFit="1" customWidth="1"/>
    <col min="201" max="222" width="10.7109375" bestFit="1" customWidth="1"/>
  </cols>
  <sheetData>
    <row r="1" spans="1:222">
      <c r="A1" s="63" t="s">
        <v>15</v>
      </c>
      <c r="B1">
        <v>8355490</v>
      </c>
      <c r="C1" s="1">
        <v>43647</v>
      </c>
      <c r="D1">
        <v>3170</v>
      </c>
      <c r="E1" t="s">
        <v>17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</row>
    <row r="2" spans="1:222">
      <c r="A2" s="63" t="s">
        <v>15</v>
      </c>
      <c r="B2">
        <v>8355490</v>
      </c>
      <c r="C2" s="1">
        <v>43648</v>
      </c>
      <c r="D2">
        <v>3270</v>
      </c>
      <c r="E2" t="s">
        <v>17</v>
      </c>
      <c r="I2" s="1">
        <v>43709</v>
      </c>
      <c r="J2" s="1">
        <v>43710</v>
      </c>
      <c r="K2" s="1">
        <v>43711</v>
      </c>
      <c r="L2" s="1">
        <v>43712</v>
      </c>
      <c r="M2" s="1">
        <v>43713</v>
      </c>
      <c r="N2" s="1">
        <v>43714</v>
      </c>
      <c r="O2" s="1">
        <v>43715</v>
      </c>
      <c r="P2" s="1">
        <v>43716</v>
      </c>
      <c r="Q2" s="1">
        <v>43717</v>
      </c>
      <c r="R2" s="1">
        <v>43718</v>
      </c>
      <c r="S2" s="1">
        <v>43719</v>
      </c>
      <c r="T2" s="1">
        <v>43720</v>
      </c>
      <c r="U2" s="1">
        <v>43721</v>
      </c>
      <c r="V2" s="1">
        <v>43722</v>
      </c>
      <c r="W2" s="1">
        <v>43723</v>
      </c>
      <c r="X2" s="1">
        <v>43724</v>
      </c>
      <c r="Y2" s="1">
        <v>43725</v>
      </c>
      <c r="Z2" s="1">
        <v>43726</v>
      </c>
      <c r="AA2" s="1">
        <v>43727</v>
      </c>
      <c r="AB2" s="1">
        <v>43728</v>
      </c>
      <c r="AC2" s="1">
        <v>43729</v>
      </c>
      <c r="AD2" s="1">
        <v>43730</v>
      </c>
      <c r="AE2" s="1">
        <v>43731</v>
      </c>
      <c r="AF2" s="1">
        <v>43732</v>
      </c>
      <c r="AG2" s="1">
        <v>43733</v>
      </c>
      <c r="AH2" s="1">
        <v>43734</v>
      </c>
      <c r="AI2" s="1">
        <v>43735</v>
      </c>
      <c r="AJ2" s="1">
        <v>43736</v>
      </c>
      <c r="AK2" s="1">
        <v>43737</v>
      </c>
      <c r="AL2" s="1">
        <v>43738</v>
      </c>
      <c r="AM2" s="1">
        <v>43739</v>
      </c>
      <c r="AN2" s="1">
        <v>43740</v>
      </c>
      <c r="AO2" s="1">
        <v>43741</v>
      </c>
      <c r="AP2" s="1">
        <v>43742</v>
      </c>
      <c r="AQ2" s="1">
        <v>43743</v>
      </c>
      <c r="AR2" s="1">
        <v>43744</v>
      </c>
      <c r="AS2" s="1">
        <v>43745</v>
      </c>
      <c r="AT2" s="1">
        <v>43746</v>
      </c>
      <c r="AU2" s="1">
        <v>43747</v>
      </c>
      <c r="AV2" s="1">
        <v>43748</v>
      </c>
      <c r="AW2" s="1">
        <v>43749</v>
      </c>
      <c r="AX2" s="1">
        <v>43750</v>
      </c>
      <c r="AY2" s="1">
        <v>43751</v>
      </c>
      <c r="AZ2" s="1">
        <v>43752</v>
      </c>
      <c r="BA2" s="1">
        <v>43753</v>
      </c>
      <c r="BB2" s="1">
        <v>43754</v>
      </c>
      <c r="BC2" s="1">
        <v>43755</v>
      </c>
      <c r="BD2" s="1">
        <v>43756</v>
      </c>
      <c r="BE2" s="1">
        <v>43757</v>
      </c>
      <c r="BF2" s="1">
        <v>43758</v>
      </c>
      <c r="BG2" s="1">
        <v>43759</v>
      </c>
      <c r="BH2" s="1">
        <v>43760</v>
      </c>
      <c r="BI2" s="1">
        <v>43761</v>
      </c>
      <c r="BJ2" s="1">
        <v>43762</v>
      </c>
      <c r="BK2" s="1">
        <v>43763</v>
      </c>
      <c r="BL2" s="1">
        <v>43764</v>
      </c>
      <c r="BM2" s="1">
        <v>43765</v>
      </c>
      <c r="BN2" s="1">
        <v>43766</v>
      </c>
      <c r="BO2" s="1">
        <v>43767</v>
      </c>
      <c r="BP2" s="1">
        <v>43768</v>
      </c>
      <c r="BQ2" s="1">
        <v>43769</v>
      </c>
    </row>
    <row r="3" spans="1:222">
      <c r="A3" s="63" t="s">
        <v>15</v>
      </c>
      <c r="B3">
        <v>8355490</v>
      </c>
      <c r="C3" s="1">
        <v>43649</v>
      </c>
      <c r="D3">
        <v>3470</v>
      </c>
      <c r="E3" t="s">
        <v>17</v>
      </c>
      <c r="I3">
        <v>30.3</v>
      </c>
      <c r="J3">
        <v>34.4</v>
      </c>
      <c r="K3">
        <v>20.5</v>
      </c>
      <c r="L3">
        <v>15.1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>
        <v>230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>
        <v>72.2</v>
      </c>
      <c r="AG3">
        <v>43</v>
      </c>
      <c r="AH3">
        <v>34.1</v>
      </c>
      <c r="AI3">
        <v>27.7</v>
      </c>
      <c r="AJ3">
        <v>25.2</v>
      </c>
      <c r="AK3">
        <v>22.6</v>
      </c>
      <c r="AL3">
        <v>20.3</v>
      </c>
      <c r="AM3">
        <v>22.8</v>
      </c>
      <c r="AN3">
        <v>18.3</v>
      </c>
      <c r="AO3">
        <v>13.9</v>
      </c>
      <c r="AP3">
        <v>29.2</v>
      </c>
      <c r="AQ3">
        <v>244</v>
      </c>
      <c r="AR3">
        <v>170</v>
      </c>
      <c r="AS3">
        <v>188</v>
      </c>
      <c r="AT3">
        <v>292</v>
      </c>
      <c r="AU3">
        <v>222</v>
      </c>
      <c r="AV3">
        <v>233</v>
      </c>
      <c r="AW3">
        <v>265</v>
      </c>
      <c r="AX3">
        <v>285</v>
      </c>
      <c r="AY3">
        <v>285</v>
      </c>
      <c r="AZ3">
        <v>300</v>
      </c>
      <c r="BA3">
        <v>324</v>
      </c>
      <c r="BB3">
        <v>336</v>
      </c>
      <c r="BC3">
        <v>330</v>
      </c>
      <c r="BD3">
        <v>330</v>
      </c>
      <c r="BE3">
        <v>337</v>
      </c>
      <c r="BF3">
        <v>325</v>
      </c>
      <c r="BG3">
        <v>306</v>
      </c>
      <c r="BH3">
        <v>303</v>
      </c>
      <c r="BI3">
        <v>382</v>
      </c>
      <c r="BJ3">
        <v>341</v>
      </c>
      <c r="BK3">
        <v>321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>
        <v>497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</row>
    <row r="4" spans="1:222">
      <c r="A4" s="63" t="s">
        <v>15</v>
      </c>
      <c r="B4">
        <v>8355490</v>
      </c>
      <c r="C4" s="1">
        <v>43650</v>
      </c>
      <c r="D4">
        <v>3450</v>
      </c>
      <c r="E4" t="s">
        <v>17</v>
      </c>
    </row>
    <row r="5" spans="1:222">
      <c r="A5" s="63" t="s">
        <v>15</v>
      </c>
      <c r="B5">
        <v>8355490</v>
      </c>
      <c r="C5" s="1">
        <v>43651</v>
      </c>
      <c r="D5">
        <v>3440</v>
      </c>
      <c r="E5" t="s">
        <v>17</v>
      </c>
    </row>
    <row r="6" spans="1:222">
      <c r="A6" s="63" t="s">
        <v>15</v>
      </c>
      <c r="B6">
        <v>8355490</v>
      </c>
      <c r="C6" s="1">
        <v>43652</v>
      </c>
      <c r="D6">
        <v>3340</v>
      </c>
      <c r="E6" t="s">
        <v>17</v>
      </c>
    </row>
    <row r="7" spans="1:222">
      <c r="A7" s="63" t="s">
        <v>15</v>
      </c>
      <c r="B7">
        <v>8355490</v>
      </c>
      <c r="C7" s="1">
        <v>43653</v>
      </c>
      <c r="D7">
        <v>3340</v>
      </c>
      <c r="E7" t="s">
        <v>17</v>
      </c>
    </row>
    <row r="8" spans="1:222">
      <c r="A8" s="63" t="s">
        <v>15</v>
      </c>
      <c r="B8">
        <v>8355490</v>
      </c>
      <c r="C8" s="1">
        <v>43654</v>
      </c>
      <c r="D8">
        <v>3190</v>
      </c>
      <c r="E8" t="s">
        <v>17</v>
      </c>
    </row>
    <row r="9" spans="1:222">
      <c r="A9" s="63" t="s">
        <v>15</v>
      </c>
      <c r="B9">
        <v>8355490</v>
      </c>
      <c r="C9" s="1">
        <v>43655</v>
      </c>
      <c r="D9">
        <v>3130</v>
      </c>
      <c r="E9" t="s">
        <v>17</v>
      </c>
    </row>
    <row r="10" spans="1:222">
      <c r="A10" s="63" t="s">
        <v>15</v>
      </c>
      <c r="B10">
        <v>8355490</v>
      </c>
      <c r="C10" s="1">
        <v>43656</v>
      </c>
      <c r="D10">
        <v>2960</v>
      </c>
      <c r="E10" t="s">
        <v>17</v>
      </c>
    </row>
    <row r="11" spans="1:222">
      <c r="A11" s="63" t="s">
        <v>15</v>
      </c>
      <c r="B11">
        <v>8355490</v>
      </c>
      <c r="C11" s="1">
        <v>43657</v>
      </c>
      <c r="D11">
        <v>2950</v>
      </c>
      <c r="E11" t="s">
        <v>17</v>
      </c>
    </row>
    <row r="12" spans="1:222">
      <c r="A12" s="63" t="s">
        <v>15</v>
      </c>
      <c r="B12">
        <v>8355490</v>
      </c>
      <c r="C12" s="1">
        <v>43658</v>
      </c>
      <c r="D12">
        <v>2840</v>
      </c>
      <c r="E12" t="s">
        <v>17</v>
      </c>
    </row>
    <row r="13" spans="1:222">
      <c r="A13" s="63" t="s">
        <v>15</v>
      </c>
      <c r="B13">
        <v>8355490</v>
      </c>
      <c r="C13" s="1">
        <v>43659</v>
      </c>
      <c r="D13">
        <v>2580</v>
      </c>
      <c r="E13" t="s">
        <v>17</v>
      </c>
    </row>
    <row r="14" spans="1:222">
      <c r="A14" s="63" t="s">
        <v>15</v>
      </c>
      <c r="B14">
        <v>8355490</v>
      </c>
      <c r="C14" s="1">
        <v>43660</v>
      </c>
      <c r="D14">
        <v>2180</v>
      </c>
      <c r="E14" t="s">
        <v>17</v>
      </c>
    </row>
    <row r="15" spans="1:222">
      <c r="A15" s="63" t="s">
        <v>15</v>
      </c>
      <c r="B15">
        <v>8355490</v>
      </c>
      <c r="C15" s="1">
        <v>43661</v>
      </c>
      <c r="D15">
        <v>1690</v>
      </c>
      <c r="E15" t="s">
        <v>17</v>
      </c>
    </row>
    <row r="16" spans="1:222">
      <c r="A16" s="63" t="s">
        <v>15</v>
      </c>
      <c r="B16">
        <v>8355490</v>
      </c>
      <c r="C16" s="1">
        <v>43662</v>
      </c>
      <c r="D16">
        <v>1720</v>
      </c>
      <c r="E16" t="s">
        <v>17</v>
      </c>
    </row>
    <row r="17" spans="1:5">
      <c r="A17" s="63" t="s">
        <v>15</v>
      </c>
      <c r="B17">
        <v>8355490</v>
      </c>
      <c r="C17" s="1">
        <v>43663</v>
      </c>
      <c r="D17">
        <v>1650</v>
      </c>
      <c r="E17" t="s">
        <v>17</v>
      </c>
    </row>
    <row r="18" spans="1:5">
      <c r="A18" s="63" t="s">
        <v>15</v>
      </c>
      <c r="B18">
        <v>8355490</v>
      </c>
      <c r="C18" s="1">
        <v>43664</v>
      </c>
      <c r="D18">
        <v>1580</v>
      </c>
      <c r="E18" t="s">
        <v>17</v>
      </c>
    </row>
    <row r="19" spans="1:5">
      <c r="A19" s="63" t="s">
        <v>15</v>
      </c>
      <c r="B19">
        <v>8355490</v>
      </c>
      <c r="C19" s="1">
        <v>43665</v>
      </c>
      <c r="D19">
        <v>1440</v>
      </c>
      <c r="E19" t="s">
        <v>17</v>
      </c>
    </row>
    <row r="20" spans="1:5">
      <c r="A20" s="63" t="s">
        <v>15</v>
      </c>
      <c r="B20">
        <v>8355490</v>
      </c>
      <c r="C20" s="1">
        <v>43666</v>
      </c>
      <c r="D20">
        <v>1380</v>
      </c>
      <c r="E20" t="s">
        <v>17</v>
      </c>
    </row>
    <row r="21" spans="1:5">
      <c r="A21" s="63" t="s">
        <v>15</v>
      </c>
      <c r="B21">
        <v>8355490</v>
      </c>
      <c r="C21" s="1">
        <v>43667</v>
      </c>
      <c r="D21">
        <v>1170</v>
      </c>
      <c r="E21" t="s">
        <v>17</v>
      </c>
    </row>
    <row r="22" spans="1:5">
      <c r="A22" s="63" t="s">
        <v>15</v>
      </c>
      <c r="B22">
        <v>8355490</v>
      </c>
      <c r="C22" s="1">
        <v>43668</v>
      </c>
      <c r="D22">
        <v>1020</v>
      </c>
      <c r="E22" t="s">
        <v>17</v>
      </c>
    </row>
    <row r="23" spans="1:5">
      <c r="A23" s="63" t="s">
        <v>15</v>
      </c>
      <c r="B23">
        <v>8355490</v>
      </c>
      <c r="C23" s="1">
        <v>43669</v>
      </c>
      <c r="D23">
        <v>955</v>
      </c>
      <c r="E23" t="s">
        <v>17</v>
      </c>
    </row>
    <row r="24" spans="1:5">
      <c r="A24" s="63" t="s">
        <v>15</v>
      </c>
      <c r="B24">
        <v>8355490</v>
      </c>
      <c r="C24" s="1">
        <v>43670</v>
      </c>
      <c r="D24">
        <v>1170</v>
      </c>
      <c r="E24" t="s">
        <v>17</v>
      </c>
    </row>
    <row r="25" spans="1:5">
      <c r="A25" s="63" t="s">
        <v>15</v>
      </c>
      <c r="B25">
        <v>8355490</v>
      </c>
      <c r="C25" s="1">
        <v>43671</v>
      </c>
      <c r="D25">
        <v>771</v>
      </c>
      <c r="E25" t="s">
        <v>17</v>
      </c>
    </row>
    <row r="26" spans="1:5">
      <c r="A26" s="63" t="s">
        <v>15</v>
      </c>
      <c r="B26">
        <v>8355490</v>
      </c>
      <c r="C26" s="1">
        <v>43672</v>
      </c>
      <c r="D26">
        <v>742</v>
      </c>
      <c r="E26" t="s">
        <v>17</v>
      </c>
    </row>
    <row r="27" spans="1:5">
      <c r="A27" s="63" t="s">
        <v>15</v>
      </c>
      <c r="B27">
        <v>8355490</v>
      </c>
      <c r="C27" s="1">
        <v>43673</v>
      </c>
      <c r="D27">
        <v>1120</v>
      </c>
      <c r="E27" t="s">
        <v>17</v>
      </c>
    </row>
    <row r="28" spans="1:5">
      <c r="A28" s="63" t="s">
        <v>15</v>
      </c>
      <c r="B28">
        <v>8355490</v>
      </c>
      <c r="C28" s="1">
        <v>43674</v>
      </c>
      <c r="D28">
        <v>1020</v>
      </c>
      <c r="E28" t="s">
        <v>17</v>
      </c>
    </row>
    <row r="29" spans="1:5">
      <c r="A29" s="63" t="s">
        <v>15</v>
      </c>
      <c r="B29">
        <v>8355490</v>
      </c>
      <c r="C29" s="1">
        <v>43675</v>
      </c>
      <c r="D29">
        <v>1030</v>
      </c>
      <c r="E29" t="s">
        <v>17</v>
      </c>
    </row>
    <row r="30" spans="1:5">
      <c r="A30" s="63" t="s">
        <v>15</v>
      </c>
      <c r="B30">
        <v>8355490</v>
      </c>
      <c r="C30" s="1">
        <v>43676</v>
      </c>
      <c r="D30">
        <v>954</v>
      </c>
      <c r="E30" t="s">
        <v>17</v>
      </c>
    </row>
    <row r="31" spans="1:5">
      <c r="A31" s="63" t="s">
        <v>15</v>
      </c>
      <c r="B31">
        <v>8355490</v>
      </c>
      <c r="C31" s="1">
        <v>43677</v>
      </c>
      <c r="D31">
        <v>756</v>
      </c>
      <c r="E31" t="s">
        <v>17</v>
      </c>
    </row>
    <row r="32" spans="1:5">
      <c r="A32" s="63" t="s">
        <v>15</v>
      </c>
      <c r="B32">
        <v>8355490</v>
      </c>
      <c r="C32" s="1">
        <v>43678</v>
      </c>
      <c r="D32">
        <v>741</v>
      </c>
      <c r="E32" t="s">
        <v>17</v>
      </c>
    </row>
    <row r="33" spans="1:5">
      <c r="A33" s="63" t="s">
        <v>15</v>
      </c>
      <c r="B33">
        <v>8355490</v>
      </c>
      <c r="C33" s="1">
        <v>43679</v>
      </c>
      <c r="D33">
        <v>701</v>
      </c>
      <c r="E33" t="s">
        <v>17</v>
      </c>
    </row>
    <row r="34" spans="1:5">
      <c r="A34" s="63" t="s">
        <v>15</v>
      </c>
      <c r="B34">
        <v>8355490</v>
      </c>
      <c r="C34" s="1">
        <v>43680</v>
      </c>
      <c r="D34">
        <v>571</v>
      </c>
      <c r="E34" t="s">
        <v>17</v>
      </c>
    </row>
    <row r="35" spans="1:5">
      <c r="A35" s="63" t="s">
        <v>15</v>
      </c>
      <c r="B35">
        <v>8355490</v>
      </c>
      <c r="C35" s="1">
        <v>43681</v>
      </c>
      <c r="D35">
        <v>877</v>
      </c>
      <c r="E35" t="s">
        <v>17</v>
      </c>
    </row>
    <row r="36" spans="1:5">
      <c r="A36" s="63" t="s">
        <v>15</v>
      </c>
      <c r="B36">
        <v>8355490</v>
      </c>
      <c r="C36" s="1">
        <v>43682</v>
      </c>
      <c r="D36">
        <v>498</v>
      </c>
      <c r="E36" t="s">
        <v>17</v>
      </c>
    </row>
    <row r="37" spans="1:5">
      <c r="A37" s="63" t="s">
        <v>15</v>
      </c>
      <c r="B37">
        <v>8355490</v>
      </c>
      <c r="C37" s="1">
        <v>43683</v>
      </c>
      <c r="D37">
        <v>453</v>
      </c>
      <c r="E37" t="s">
        <v>17</v>
      </c>
    </row>
    <row r="38" spans="1:5">
      <c r="A38" s="63" t="s">
        <v>15</v>
      </c>
      <c r="B38">
        <v>8355490</v>
      </c>
      <c r="C38" s="1">
        <v>43684</v>
      </c>
      <c r="D38">
        <v>419</v>
      </c>
      <c r="E38" t="s">
        <v>17</v>
      </c>
    </row>
    <row r="39" spans="1:5">
      <c r="A39" s="63" t="s">
        <v>15</v>
      </c>
      <c r="B39">
        <v>8355490</v>
      </c>
      <c r="C39" s="1">
        <v>43685</v>
      </c>
      <c r="D39">
        <v>382</v>
      </c>
      <c r="E39" t="s">
        <v>17</v>
      </c>
    </row>
    <row r="40" spans="1:5">
      <c r="A40" s="63" t="s">
        <v>15</v>
      </c>
      <c r="B40">
        <v>8355490</v>
      </c>
      <c r="C40" s="1">
        <v>43686</v>
      </c>
      <c r="D40">
        <v>587</v>
      </c>
      <c r="E40" t="s">
        <v>17</v>
      </c>
    </row>
    <row r="41" spans="1:5">
      <c r="A41" s="63" t="s">
        <v>15</v>
      </c>
      <c r="B41">
        <v>8355490</v>
      </c>
      <c r="C41" s="1">
        <v>43687</v>
      </c>
      <c r="D41">
        <v>597</v>
      </c>
      <c r="E41" t="s">
        <v>17</v>
      </c>
    </row>
    <row r="42" spans="1:5">
      <c r="A42" s="63" t="s">
        <v>15</v>
      </c>
      <c r="B42">
        <v>8355490</v>
      </c>
      <c r="C42" s="1">
        <v>43688</v>
      </c>
      <c r="D42">
        <v>538</v>
      </c>
      <c r="E42" t="s">
        <v>17</v>
      </c>
    </row>
    <row r="43" spans="1:5">
      <c r="A43" s="63" t="s">
        <v>15</v>
      </c>
      <c r="B43">
        <v>8355490</v>
      </c>
      <c r="C43" s="1">
        <v>43689</v>
      </c>
      <c r="D43">
        <v>612</v>
      </c>
      <c r="E43" t="s">
        <v>17</v>
      </c>
    </row>
    <row r="44" spans="1:5">
      <c r="A44" s="63" t="s">
        <v>15</v>
      </c>
      <c r="B44">
        <v>8355490</v>
      </c>
      <c r="C44" s="1">
        <v>43690</v>
      </c>
      <c r="D44">
        <v>571</v>
      </c>
      <c r="E44" t="s">
        <v>17</v>
      </c>
    </row>
    <row r="45" spans="1:5">
      <c r="A45" s="63" t="s">
        <v>15</v>
      </c>
      <c r="B45">
        <v>8355490</v>
      </c>
      <c r="C45" s="1">
        <v>43691</v>
      </c>
      <c r="D45">
        <v>689</v>
      </c>
      <c r="E45" t="s">
        <v>17</v>
      </c>
    </row>
    <row r="46" spans="1:5">
      <c r="A46" s="63" t="s">
        <v>15</v>
      </c>
      <c r="B46">
        <v>8355490</v>
      </c>
      <c r="C46" s="1">
        <v>43692</v>
      </c>
      <c r="D46">
        <v>1070</v>
      </c>
      <c r="E46" t="s">
        <v>17</v>
      </c>
    </row>
    <row r="47" spans="1:5">
      <c r="A47" s="63" t="s">
        <v>15</v>
      </c>
      <c r="B47">
        <v>8355490</v>
      </c>
      <c r="C47" s="1">
        <v>43693</v>
      </c>
      <c r="D47">
        <v>1020</v>
      </c>
      <c r="E47" t="s">
        <v>17</v>
      </c>
    </row>
    <row r="48" spans="1:5">
      <c r="A48" s="63" t="s">
        <v>15</v>
      </c>
      <c r="B48">
        <v>8355490</v>
      </c>
      <c r="C48" s="1">
        <v>43694</v>
      </c>
      <c r="D48">
        <v>977</v>
      </c>
      <c r="E48" t="s">
        <v>17</v>
      </c>
    </row>
    <row r="49" spans="1:5">
      <c r="A49" s="63" t="s">
        <v>15</v>
      </c>
      <c r="B49">
        <v>8355490</v>
      </c>
      <c r="C49" s="1">
        <v>43695</v>
      </c>
      <c r="D49">
        <v>697</v>
      </c>
      <c r="E49" t="s">
        <v>17</v>
      </c>
    </row>
    <row r="50" spans="1:5">
      <c r="A50" s="63" t="s">
        <v>15</v>
      </c>
      <c r="B50">
        <v>8355490</v>
      </c>
      <c r="C50" s="1">
        <v>43696</v>
      </c>
      <c r="D50">
        <v>587</v>
      </c>
      <c r="E50" t="s">
        <v>17</v>
      </c>
    </row>
    <row r="51" spans="1:5">
      <c r="A51" s="63" t="s">
        <v>15</v>
      </c>
      <c r="B51">
        <v>8355490</v>
      </c>
      <c r="C51" s="1">
        <v>43697</v>
      </c>
      <c r="D51">
        <v>513</v>
      </c>
      <c r="E51" t="s">
        <v>17</v>
      </c>
    </row>
    <row r="52" spans="1:5">
      <c r="A52" s="63" t="s">
        <v>15</v>
      </c>
      <c r="B52">
        <v>8355490</v>
      </c>
      <c r="C52" s="1">
        <v>43698</v>
      </c>
      <c r="D52">
        <v>415</v>
      </c>
      <c r="E52" t="s">
        <v>17</v>
      </c>
    </row>
    <row r="53" spans="1:5">
      <c r="A53" s="63" t="s">
        <v>15</v>
      </c>
      <c r="B53">
        <v>8355490</v>
      </c>
      <c r="C53" s="1">
        <v>43699</v>
      </c>
      <c r="D53">
        <v>350</v>
      </c>
      <c r="E53" t="s">
        <v>17</v>
      </c>
    </row>
    <row r="54" spans="1:5">
      <c r="A54" s="63" t="s">
        <v>15</v>
      </c>
      <c r="B54">
        <v>8355490</v>
      </c>
      <c r="C54" s="1">
        <v>43700</v>
      </c>
      <c r="D54">
        <v>287</v>
      </c>
      <c r="E54" t="s">
        <v>17</v>
      </c>
    </row>
    <row r="55" spans="1:5">
      <c r="A55" s="63" t="s">
        <v>15</v>
      </c>
      <c r="B55">
        <v>8355490</v>
      </c>
      <c r="C55" s="1">
        <v>43701</v>
      </c>
      <c r="D55">
        <v>228</v>
      </c>
      <c r="E55" t="s">
        <v>16</v>
      </c>
    </row>
    <row r="56" spans="1:5">
      <c r="A56" s="63" t="s">
        <v>15</v>
      </c>
      <c r="B56">
        <v>8355490</v>
      </c>
      <c r="C56" s="1">
        <v>43702</v>
      </c>
      <c r="D56">
        <v>120</v>
      </c>
      <c r="E56" t="s">
        <v>16</v>
      </c>
    </row>
    <row r="57" spans="1:5">
      <c r="A57" s="63" t="s">
        <v>15</v>
      </c>
      <c r="B57">
        <v>8355490</v>
      </c>
      <c r="C57" s="1">
        <v>43703</v>
      </c>
      <c r="D57">
        <v>144</v>
      </c>
      <c r="E57" t="s">
        <v>16</v>
      </c>
    </row>
    <row r="58" spans="1:5">
      <c r="A58" s="63" t="s">
        <v>15</v>
      </c>
      <c r="B58">
        <v>8355490</v>
      </c>
      <c r="C58" s="1">
        <v>43704</v>
      </c>
      <c r="D58">
        <v>106</v>
      </c>
      <c r="E58" t="s">
        <v>16</v>
      </c>
    </row>
    <row r="59" spans="1:5">
      <c r="A59" s="63" t="s">
        <v>15</v>
      </c>
      <c r="B59">
        <v>8355490</v>
      </c>
      <c r="C59" s="1">
        <v>43705</v>
      </c>
      <c r="D59">
        <v>83.3</v>
      </c>
      <c r="E59" t="s">
        <v>17</v>
      </c>
    </row>
    <row r="60" spans="1:5">
      <c r="A60" s="63" t="s">
        <v>15</v>
      </c>
      <c r="B60">
        <v>8355490</v>
      </c>
      <c r="C60" s="1">
        <v>43706</v>
      </c>
      <c r="D60">
        <v>66.599999999999994</v>
      </c>
      <c r="E60" t="s">
        <v>17</v>
      </c>
    </row>
    <row r="61" spans="1:5">
      <c r="A61" s="63" t="s">
        <v>15</v>
      </c>
      <c r="B61">
        <v>8355490</v>
      </c>
      <c r="C61" s="1">
        <v>43707</v>
      </c>
      <c r="D61">
        <v>54.4</v>
      </c>
      <c r="E61" t="s">
        <v>17</v>
      </c>
    </row>
    <row r="62" spans="1:5">
      <c r="A62" s="63" t="s">
        <v>15</v>
      </c>
      <c r="B62">
        <v>8355490</v>
      </c>
      <c r="C62" s="1">
        <v>43708</v>
      </c>
      <c r="D62">
        <v>41</v>
      </c>
      <c r="E62" t="s">
        <v>17</v>
      </c>
    </row>
    <row r="63" spans="1:5">
      <c r="A63" s="63" t="s">
        <v>15</v>
      </c>
      <c r="B63">
        <v>8355490</v>
      </c>
      <c r="C63" s="1">
        <v>43709</v>
      </c>
      <c r="D63">
        <v>30.3</v>
      </c>
      <c r="E63" t="s">
        <v>17</v>
      </c>
    </row>
    <row r="64" spans="1:5">
      <c r="A64" s="63" t="s">
        <v>15</v>
      </c>
      <c r="B64">
        <v>8355490</v>
      </c>
      <c r="C64" s="1">
        <v>43710</v>
      </c>
      <c r="D64">
        <v>34.4</v>
      </c>
      <c r="E64" t="s">
        <v>16</v>
      </c>
    </row>
    <row r="65" spans="1:5">
      <c r="A65" s="63" t="s">
        <v>15</v>
      </c>
      <c r="B65">
        <v>8355490</v>
      </c>
      <c r="C65" s="1">
        <v>43711</v>
      </c>
      <c r="D65">
        <v>20.5</v>
      </c>
      <c r="E65" t="s">
        <v>16</v>
      </c>
    </row>
    <row r="66" spans="1:5">
      <c r="A66" s="63" t="s">
        <v>15</v>
      </c>
      <c r="B66">
        <v>8355490</v>
      </c>
      <c r="C66" s="1">
        <v>43712</v>
      </c>
      <c r="D66">
        <v>15.1</v>
      </c>
      <c r="E66" t="s">
        <v>17</v>
      </c>
    </row>
    <row r="67" spans="1:5">
      <c r="A67" s="63" t="s">
        <v>15</v>
      </c>
      <c r="B67">
        <v>8355490</v>
      </c>
      <c r="C67" s="1">
        <v>43713</v>
      </c>
    </row>
    <row r="68" spans="1:5">
      <c r="A68" s="63" t="s">
        <v>15</v>
      </c>
      <c r="B68">
        <v>8355490</v>
      </c>
      <c r="C68" s="1">
        <v>43714</v>
      </c>
    </row>
    <row r="69" spans="1:5">
      <c r="A69" s="63" t="s">
        <v>15</v>
      </c>
      <c r="B69">
        <v>8355490</v>
      </c>
      <c r="C69" s="1">
        <v>43715</v>
      </c>
    </row>
    <row r="70" spans="1:5">
      <c r="A70" s="63" t="s">
        <v>15</v>
      </c>
      <c r="B70">
        <v>8355490</v>
      </c>
      <c r="C70" s="1">
        <v>43716</v>
      </c>
    </row>
    <row r="71" spans="1:5">
      <c r="A71" s="63" t="s">
        <v>15</v>
      </c>
      <c r="B71">
        <v>8355490</v>
      </c>
      <c r="C71" s="1">
        <v>43717</v>
      </c>
    </row>
    <row r="72" spans="1:5">
      <c r="A72" s="63" t="s">
        <v>15</v>
      </c>
      <c r="B72">
        <v>8355490</v>
      </c>
      <c r="C72" s="1">
        <v>43718</v>
      </c>
    </row>
    <row r="73" spans="1:5">
      <c r="A73" s="63" t="s">
        <v>15</v>
      </c>
      <c r="B73">
        <v>8355490</v>
      </c>
      <c r="C73" s="1">
        <v>43719</v>
      </c>
    </row>
    <row r="74" spans="1:5">
      <c r="A74" s="63" t="s">
        <v>15</v>
      </c>
      <c r="B74">
        <v>8355490</v>
      </c>
      <c r="C74" s="1">
        <v>43720</v>
      </c>
    </row>
    <row r="75" spans="1:5">
      <c r="A75" s="63" t="s">
        <v>15</v>
      </c>
      <c r="B75">
        <v>8355490</v>
      </c>
      <c r="C75" s="1">
        <v>43721</v>
      </c>
    </row>
    <row r="76" spans="1:5">
      <c r="A76" s="63" t="s">
        <v>15</v>
      </c>
      <c r="B76">
        <v>8355490</v>
      </c>
      <c r="C76" s="1">
        <v>43722</v>
      </c>
    </row>
    <row r="77" spans="1:5">
      <c r="A77" s="63" t="s">
        <v>15</v>
      </c>
      <c r="B77">
        <v>8355490</v>
      </c>
      <c r="C77" s="1">
        <v>43723</v>
      </c>
    </row>
    <row r="78" spans="1:5">
      <c r="A78" s="63" t="s">
        <v>15</v>
      </c>
      <c r="B78">
        <v>8355490</v>
      </c>
      <c r="C78" s="1">
        <v>43724</v>
      </c>
      <c r="D78">
        <v>230</v>
      </c>
      <c r="E78" t="s">
        <v>17</v>
      </c>
    </row>
    <row r="79" spans="1:5">
      <c r="A79" s="63" t="s">
        <v>15</v>
      </c>
      <c r="B79">
        <v>8355490</v>
      </c>
      <c r="C79" s="1">
        <v>43725</v>
      </c>
    </row>
    <row r="80" spans="1:5">
      <c r="A80" s="63" t="s">
        <v>15</v>
      </c>
      <c r="B80">
        <v>8355490</v>
      </c>
      <c r="C80" s="1">
        <v>43726</v>
      </c>
    </row>
    <row r="81" spans="1:5">
      <c r="A81" s="63" t="s">
        <v>15</v>
      </c>
      <c r="B81">
        <v>8355490</v>
      </c>
      <c r="C81" s="1">
        <v>43727</v>
      </c>
    </row>
    <row r="82" spans="1:5">
      <c r="A82" s="63" t="s">
        <v>15</v>
      </c>
      <c r="B82">
        <v>8355490</v>
      </c>
      <c r="C82" s="1">
        <v>43728</v>
      </c>
    </row>
    <row r="83" spans="1:5">
      <c r="A83" s="63" t="s">
        <v>15</v>
      </c>
      <c r="B83">
        <v>8355490</v>
      </c>
      <c r="C83" s="1">
        <v>43729</v>
      </c>
    </row>
    <row r="84" spans="1:5">
      <c r="A84" s="63" t="s">
        <v>15</v>
      </c>
      <c r="B84">
        <v>8355490</v>
      </c>
      <c r="C84" s="1">
        <v>43730</v>
      </c>
    </row>
    <row r="85" spans="1:5">
      <c r="A85" s="63" t="s">
        <v>15</v>
      </c>
      <c r="B85">
        <v>8355490</v>
      </c>
      <c r="C85" s="1">
        <v>43731</v>
      </c>
    </row>
    <row r="86" spans="1:5">
      <c r="A86" s="63" t="s">
        <v>15</v>
      </c>
      <c r="B86">
        <v>8355490</v>
      </c>
      <c r="C86" s="1">
        <v>43732</v>
      </c>
      <c r="D86">
        <v>72.2</v>
      </c>
      <c r="E86" t="s">
        <v>17</v>
      </c>
    </row>
    <row r="87" spans="1:5">
      <c r="A87" s="63" t="s">
        <v>15</v>
      </c>
      <c r="B87">
        <v>8355490</v>
      </c>
      <c r="C87" s="1">
        <v>43733</v>
      </c>
      <c r="D87">
        <v>43</v>
      </c>
      <c r="E87" t="s">
        <v>17</v>
      </c>
    </row>
    <row r="88" spans="1:5">
      <c r="A88" s="63" t="s">
        <v>15</v>
      </c>
      <c r="B88">
        <v>8355490</v>
      </c>
      <c r="C88" s="1">
        <v>43734</v>
      </c>
      <c r="D88">
        <v>34.1</v>
      </c>
      <c r="E88" t="s">
        <v>17</v>
      </c>
    </row>
    <row r="89" spans="1:5">
      <c r="A89" s="63" t="s">
        <v>15</v>
      </c>
      <c r="B89">
        <v>8355490</v>
      </c>
      <c r="C89" s="1">
        <v>43735</v>
      </c>
      <c r="D89">
        <v>27.7</v>
      </c>
      <c r="E89" t="s">
        <v>17</v>
      </c>
    </row>
    <row r="90" spans="1:5">
      <c r="A90" s="63" t="s">
        <v>15</v>
      </c>
      <c r="B90">
        <v>8355490</v>
      </c>
      <c r="C90" s="1">
        <v>43736</v>
      </c>
      <c r="D90">
        <v>25.2</v>
      </c>
      <c r="E90" t="s">
        <v>17</v>
      </c>
    </row>
    <row r="91" spans="1:5">
      <c r="A91" s="63" t="s">
        <v>15</v>
      </c>
      <c r="B91">
        <v>8355490</v>
      </c>
      <c r="C91" s="1">
        <v>43737</v>
      </c>
      <c r="D91">
        <v>22.6</v>
      </c>
      <c r="E91" t="s">
        <v>17</v>
      </c>
    </row>
    <row r="92" spans="1:5">
      <c r="A92" s="63" t="s">
        <v>15</v>
      </c>
      <c r="B92">
        <v>8355490</v>
      </c>
      <c r="C92" s="1">
        <v>43738</v>
      </c>
      <c r="D92">
        <v>20.3</v>
      </c>
      <c r="E92" t="s">
        <v>17</v>
      </c>
    </row>
    <row r="93" spans="1:5">
      <c r="A93" s="63" t="s">
        <v>15</v>
      </c>
      <c r="B93">
        <v>8355490</v>
      </c>
      <c r="C93" s="1">
        <v>43739</v>
      </c>
      <c r="D93">
        <v>22.8</v>
      </c>
      <c r="E93" t="s">
        <v>17</v>
      </c>
    </row>
    <row r="94" spans="1:5">
      <c r="A94" s="63" t="s">
        <v>15</v>
      </c>
      <c r="B94">
        <v>8355490</v>
      </c>
      <c r="C94" s="1">
        <v>43740</v>
      </c>
      <c r="D94">
        <v>18.3</v>
      </c>
      <c r="E94" t="s">
        <v>17</v>
      </c>
    </row>
    <row r="95" spans="1:5">
      <c r="A95" s="63" t="s">
        <v>15</v>
      </c>
      <c r="B95">
        <v>8355490</v>
      </c>
      <c r="C95" s="1">
        <v>43741</v>
      </c>
      <c r="D95">
        <v>13.9</v>
      </c>
      <c r="E95" t="s">
        <v>17</v>
      </c>
    </row>
    <row r="96" spans="1:5">
      <c r="A96" s="63" t="s">
        <v>15</v>
      </c>
      <c r="B96">
        <v>8355490</v>
      </c>
      <c r="C96" s="1">
        <v>43742</v>
      </c>
      <c r="D96">
        <v>29.2</v>
      </c>
      <c r="E96" t="s">
        <v>17</v>
      </c>
    </row>
    <row r="97" spans="1:5">
      <c r="A97" s="63" t="s">
        <v>15</v>
      </c>
      <c r="B97">
        <v>8355490</v>
      </c>
      <c r="C97" s="1">
        <v>43743</v>
      </c>
      <c r="D97">
        <v>244</v>
      </c>
      <c r="E97" t="s">
        <v>17</v>
      </c>
    </row>
    <row r="98" spans="1:5">
      <c r="A98" s="63" t="s">
        <v>15</v>
      </c>
      <c r="B98">
        <v>8355490</v>
      </c>
      <c r="C98" s="1">
        <v>43744</v>
      </c>
      <c r="D98">
        <v>170</v>
      </c>
      <c r="E98" t="s">
        <v>17</v>
      </c>
    </row>
    <row r="99" spans="1:5">
      <c r="A99" s="63" t="s">
        <v>15</v>
      </c>
      <c r="B99">
        <v>8355490</v>
      </c>
      <c r="C99" s="1">
        <v>43745</v>
      </c>
      <c r="D99">
        <v>188</v>
      </c>
      <c r="E99" t="s">
        <v>17</v>
      </c>
    </row>
    <row r="100" spans="1:5">
      <c r="A100" s="63" t="s">
        <v>15</v>
      </c>
      <c r="B100">
        <v>8355490</v>
      </c>
      <c r="C100" s="1">
        <v>43746</v>
      </c>
      <c r="D100">
        <v>292</v>
      </c>
      <c r="E100" t="s">
        <v>17</v>
      </c>
    </row>
    <row r="101" spans="1:5">
      <c r="A101" s="63" t="s">
        <v>15</v>
      </c>
      <c r="B101">
        <v>8355490</v>
      </c>
      <c r="C101" s="1">
        <v>43747</v>
      </c>
      <c r="D101">
        <v>222</v>
      </c>
      <c r="E101" t="s">
        <v>17</v>
      </c>
    </row>
    <row r="102" spans="1:5">
      <c r="A102" s="63" t="s">
        <v>15</v>
      </c>
      <c r="B102">
        <v>8355490</v>
      </c>
      <c r="C102" s="1">
        <v>43748</v>
      </c>
      <c r="D102">
        <v>233</v>
      </c>
      <c r="E102" t="s">
        <v>17</v>
      </c>
    </row>
    <row r="103" spans="1:5">
      <c r="A103" s="63" t="s">
        <v>15</v>
      </c>
      <c r="B103">
        <v>8355490</v>
      </c>
      <c r="C103" s="1">
        <v>43749</v>
      </c>
      <c r="D103">
        <v>265</v>
      </c>
      <c r="E103" t="s">
        <v>17</v>
      </c>
    </row>
    <row r="104" spans="1:5">
      <c r="A104" s="63" t="s">
        <v>15</v>
      </c>
      <c r="B104">
        <v>8355490</v>
      </c>
      <c r="C104" s="1">
        <v>43750</v>
      </c>
      <c r="D104">
        <v>285</v>
      </c>
      <c r="E104" t="s">
        <v>17</v>
      </c>
    </row>
    <row r="105" spans="1:5">
      <c r="A105" s="63" t="s">
        <v>15</v>
      </c>
      <c r="B105">
        <v>8355490</v>
      </c>
      <c r="C105" s="1">
        <v>43751</v>
      </c>
      <c r="D105">
        <v>285</v>
      </c>
      <c r="E105" t="s">
        <v>17</v>
      </c>
    </row>
    <row r="106" spans="1:5">
      <c r="A106" s="63" t="s">
        <v>15</v>
      </c>
      <c r="B106">
        <v>8355490</v>
      </c>
      <c r="C106" s="1">
        <v>43752</v>
      </c>
      <c r="D106">
        <v>300</v>
      </c>
      <c r="E106" t="s">
        <v>17</v>
      </c>
    </row>
    <row r="107" spans="1:5">
      <c r="A107" s="63" t="s">
        <v>15</v>
      </c>
      <c r="B107">
        <v>8355490</v>
      </c>
      <c r="C107" s="1">
        <v>43753</v>
      </c>
      <c r="D107">
        <v>324</v>
      </c>
      <c r="E107" t="s">
        <v>16</v>
      </c>
    </row>
    <row r="108" spans="1:5">
      <c r="A108" s="63" t="s">
        <v>15</v>
      </c>
      <c r="B108">
        <v>8355490</v>
      </c>
      <c r="C108" s="1">
        <v>43754</v>
      </c>
      <c r="D108">
        <v>336</v>
      </c>
      <c r="E108" t="s">
        <v>16</v>
      </c>
    </row>
    <row r="109" spans="1:5">
      <c r="A109" s="63" t="s">
        <v>15</v>
      </c>
      <c r="B109">
        <v>8355490</v>
      </c>
      <c r="C109" s="1">
        <v>43755</v>
      </c>
      <c r="D109">
        <v>330</v>
      </c>
      <c r="E109" t="s">
        <v>16</v>
      </c>
    </row>
    <row r="110" spans="1:5">
      <c r="A110" s="63" t="s">
        <v>15</v>
      </c>
      <c r="B110">
        <v>8355490</v>
      </c>
      <c r="C110" s="1">
        <v>43756</v>
      </c>
      <c r="D110">
        <v>330</v>
      </c>
      <c r="E110" t="s">
        <v>16</v>
      </c>
    </row>
    <row r="111" spans="1:5">
      <c r="A111" s="63" t="s">
        <v>15</v>
      </c>
      <c r="B111">
        <v>8355490</v>
      </c>
      <c r="C111" s="1">
        <v>43757</v>
      </c>
      <c r="D111">
        <v>337</v>
      </c>
      <c r="E111" t="s">
        <v>16</v>
      </c>
    </row>
    <row r="112" spans="1:5">
      <c r="A112" s="63" t="s">
        <v>15</v>
      </c>
      <c r="B112">
        <v>8355490</v>
      </c>
      <c r="C112" s="1">
        <v>43758</v>
      </c>
      <c r="D112">
        <v>325</v>
      </c>
      <c r="E112" t="s">
        <v>16</v>
      </c>
    </row>
    <row r="113" spans="1:5">
      <c r="A113" s="63" t="s">
        <v>15</v>
      </c>
      <c r="B113">
        <v>8355490</v>
      </c>
      <c r="C113" s="1">
        <v>43759</v>
      </c>
      <c r="D113">
        <v>306</v>
      </c>
      <c r="E113" t="s">
        <v>16</v>
      </c>
    </row>
    <row r="114" spans="1:5">
      <c r="A114" s="63" t="s">
        <v>15</v>
      </c>
      <c r="B114">
        <v>8355490</v>
      </c>
      <c r="C114" s="1">
        <v>43760</v>
      </c>
      <c r="D114">
        <v>303</v>
      </c>
      <c r="E114" t="s">
        <v>16</v>
      </c>
    </row>
    <row r="115" spans="1:5">
      <c r="A115" s="63" t="s">
        <v>15</v>
      </c>
      <c r="B115">
        <v>8355490</v>
      </c>
      <c r="C115" s="1">
        <v>43761</v>
      </c>
      <c r="D115">
        <v>382</v>
      </c>
      <c r="E115" t="s">
        <v>17</v>
      </c>
    </row>
    <row r="116" spans="1:5">
      <c r="A116" s="63" t="s">
        <v>15</v>
      </c>
      <c r="B116">
        <v>8355490</v>
      </c>
      <c r="C116" s="1">
        <v>43762</v>
      </c>
      <c r="D116">
        <v>341</v>
      </c>
      <c r="E116" t="s">
        <v>17</v>
      </c>
    </row>
    <row r="117" spans="1:5">
      <c r="A117" s="63" t="s">
        <v>15</v>
      </c>
      <c r="B117">
        <v>8355490</v>
      </c>
      <c r="C117" s="1">
        <v>43763</v>
      </c>
      <c r="D117">
        <v>321</v>
      </c>
      <c r="E117" t="s">
        <v>17</v>
      </c>
    </row>
    <row r="118" spans="1:5">
      <c r="A118" s="63" t="s">
        <v>15</v>
      </c>
      <c r="B118">
        <v>8355490</v>
      </c>
      <c r="C118" s="1">
        <v>43764</v>
      </c>
    </row>
    <row r="119" spans="1:5">
      <c r="A119" s="63" t="s">
        <v>15</v>
      </c>
      <c r="B119">
        <v>8355490</v>
      </c>
      <c r="C119" s="1">
        <v>43765</v>
      </c>
    </row>
    <row r="120" spans="1:5">
      <c r="A120" s="63" t="s">
        <v>15</v>
      </c>
      <c r="B120">
        <v>8355490</v>
      </c>
      <c r="C120" s="1">
        <v>43766</v>
      </c>
    </row>
    <row r="121" spans="1:5">
      <c r="A121" s="63" t="s">
        <v>15</v>
      </c>
      <c r="B121">
        <v>8355490</v>
      </c>
      <c r="C121" s="1">
        <v>43767</v>
      </c>
    </row>
    <row r="122" spans="1:5">
      <c r="A122" s="63" t="s">
        <v>15</v>
      </c>
      <c r="B122">
        <v>8355490</v>
      </c>
      <c r="C122" s="1">
        <v>43768</v>
      </c>
    </row>
    <row r="123" spans="1:5">
      <c r="A123" s="63" t="s">
        <v>15</v>
      </c>
      <c r="B123">
        <v>8355490</v>
      </c>
      <c r="C123" s="1">
        <v>43769</v>
      </c>
      <c r="D123">
        <v>497</v>
      </c>
      <c r="E123" t="s">
        <v>17</v>
      </c>
    </row>
    <row r="124" spans="1:5">
      <c r="A124" s="43"/>
      <c r="C124" s="1"/>
    </row>
    <row r="125" spans="1:5">
      <c r="A125" s="43"/>
      <c r="C125" s="1"/>
    </row>
    <row r="126" spans="1:5">
      <c r="A126" s="43"/>
      <c r="C126" s="1"/>
    </row>
    <row r="127" spans="1:5">
      <c r="A127" s="43"/>
      <c r="C127" s="1"/>
    </row>
    <row r="128" spans="1:5">
      <c r="A128" s="43"/>
      <c r="C128" s="1"/>
    </row>
    <row r="129" spans="1:3">
      <c r="A129" s="43"/>
      <c r="C129" s="1"/>
    </row>
    <row r="130" spans="1:3">
      <c r="A130" s="43"/>
      <c r="C130" s="1"/>
    </row>
    <row r="131" spans="1:3">
      <c r="A131" s="43"/>
      <c r="C131" s="1"/>
    </row>
    <row r="132" spans="1:3">
      <c r="A132" s="43"/>
      <c r="C132" s="1"/>
    </row>
    <row r="133" spans="1:3">
      <c r="A133" s="43"/>
      <c r="C133" s="1"/>
    </row>
    <row r="134" spans="1:3">
      <c r="A134" s="43"/>
      <c r="C134" s="1"/>
    </row>
    <row r="135" spans="1:3">
      <c r="A135" s="43"/>
      <c r="C135" s="1"/>
    </row>
    <row r="136" spans="1:3">
      <c r="A136" s="43"/>
      <c r="C136" s="1"/>
    </row>
    <row r="137" spans="1:3">
      <c r="A137" s="43"/>
      <c r="C137" s="1"/>
    </row>
    <row r="138" spans="1:3">
      <c r="A138" s="43"/>
      <c r="C138" s="1"/>
    </row>
    <row r="139" spans="1:3">
      <c r="A139" s="43"/>
      <c r="C139" s="1"/>
    </row>
    <row r="140" spans="1:3">
      <c r="A140" s="43"/>
      <c r="C140" s="1"/>
    </row>
    <row r="141" spans="1:3">
      <c r="A141" s="43"/>
      <c r="C141" s="1"/>
    </row>
    <row r="142" spans="1:3">
      <c r="A142" s="43"/>
      <c r="C142" s="1"/>
    </row>
    <row r="143" spans="1:3">
      <c r="A143" s="43"/>
      <c r="C143" s="1"/>
    </row>
    <row r="144" spans="1:3">
      <c r="A144" s="43"/>
      <c r="C144" s="1"/>
    </row>
    <row r="145" spans="1:3">
      <c r="A145" s="43"/>
      <c r="C145" s="1"/>
    </row>
    <row r="146" spans="1:3">
      <c r="A146" s="43"/>
      <c r="C146" s="1"/>
    </row>
    <row r="147" spans="1:3">
      <c r="A147" s="43"/>
      <c r="C147" s="1"/>
    </row>
    <row r="148" spans="1:3">
      <c r="A148" s="43"/>
      <c r="C148" s="1"/>
    </row>
    <row r="149" spans="1:3">
      <c r="A149" s="43"/>
      <c r="C149" s="1"/>
    </row>
    <row r="150" spans="1:3">
      <c r="A150" s="43"/>
      <c r="C150" s="1"/>
    </row>
    <row r="151" spans="1:3">
      <c r="A151" s="43"/>
      <c r="C151" s="1"/>
    </row>
    <row r="152" spans="1:3">
      <c r="A152" s="43"/>
      <c r="C152" s="1"/>
    </row>
    <row r="153" spans="1:3">
      <c r="A153" s="43"/>
      <c r="C153" s="1"/>
    </row>
    <row r="154" spans="1:3">
      <c r="A154" s="43"/>
      <c r="C154" s="1"/>
    </row>
    <row r="155" spans="1:3">
      <c r="A155" s="43"/>
      <c r="C155" s="1"/>
    </row>
    <row r="156" spans="1:3">
      <c r="A156" s="43"/>
      <c r="C156" s="1"/>
    </row>
    <row r="157" spans="1:3">
      <c r="A157" s="43"/>
      <c r="C157" s="1"/>
    </row>
    <row r="158" spans="1:3">
      <c r="A158" s="43"/>
      <c r="C158" s="1"/>
    </row>
    <row r="159" spans="1:3">
      <c r="A159" s="43"/>
      <c r="C159" s="1"/>
    </row>
    <row r="160" spans="1:3">
      <c r="A160" s="43"/>
      <c r="C160" s="1"/>
    </row>
    <row r="161" spans="1:3">
      <c r="A161" s="43"/>
      <c r="C161" s="1"/>
    </row>
    <row r="162" spans="1:3">
      <c r="A162" s="43"/>
      <c r="C162" s="1"/>
    </row>
    <row r="163" spans="1:3">
      <c r="A163" s="43"/>
      <c r="C163" s="1"/>
    </row>
    <row r="164" spans="1:3">
      <c r="A164" s="43"/>
      <c r="C164" s="1"/>
    </row>
    <row r="165" spans="1:3">
      <c r="A165" s="43"/>
      <c r="C165" s="1"/>
    </row>
    <row r="166" spans="1:3">
      <c r="A166" s="43"/>
      <c r="C166" s="1"/>
    </row>
    <row r="167" spans="1:3">
      <c r="A167" s="43"/>
      <c r="C167" s="1"/>
    </row>
    <row r="168" spans="1:3">
      <c r="A168" s="43"/>
      <c r="C168" s="1"/>
    </row>
    <row r="169" spans="1:3">
      <c r="A169" s="43"/>
      <c r="C169" s="1"/>
    </row>
    <row r="170" spans="1:3">
      <c r="A170" s="43"/>
      <c r="C170" s="1"/>
    </row>
    <row r="171" spans="1:3">
      <c r="A171" s="43"/>
      <c r="C171" s="1"/>
    </row>
    <row r="172" spans="1:3">
      <c r="A172" s="43"/>
      <c r="C172" s="1"/>
    </row>
    <row r="173" spans="1:3">
      <c r="A173" s="43"/>
      <c r="C173" s="1"/>
    </row>
    <row r="174" spans="1:3">
      <c r="A174" s="43"/>
      <c r="C174" s="1"/>
    </row>
    <row r="175" spans="1:3">
      <c r="A175" s="43"/>
      <c r="C175" s="1"/>
    </row>
    <row r="176" spans="1:3">
      <c r="A176" s="43"/>
      <c r="C176" s="1"/>
    </row>
    <row r="177" spans="1:3">
      <c r="A177" s="43"/>
      <c r="C177" s="1"/>
    </row>
    <row r="178" spans="1:3">
      <c r="A178" s="43"/>
      <c r="C178" s="1"/>
    </row>
    <row r="179" spans="1:3">
      <c r="A179" s="43"/>
      <c r="C179" s="1"/>
    </row>
    <row r="180" spans="1:3">
      <c r="A180" s="43"/>
      <c r="C180" s="1"/>
    </row>
    <row r="181" spans="1:3">
      <c r="A181" s="43"/>
      <c r="C181" s="1"/>
    </row>
    <row r="182" spans="1:3">
      <c r="A182" s="43"/>
      <c r="C182" s="1"/>
    </row>
    <row r="183" spans="1:3">
      <c r="A183" s="43"/>
      <c r="C183" s="1"/>
    </row>
    <row r="184" spans="1:3">
      <c r="A184" s="43"/>
      <c r="C184" s="1"/>
    </row>
    <row r="185" spans="1:3">
      <c r="A185" s="43"/>
      <c r="C185" s="1"/>
    </row>
    <row r="186" spans="1:3">
      <c r="A186" s="43"/>
      <c r="C186" s="1"/>
    </row>
    <row r="187" spans="1:3">
      <c r="A187" s="43"/>
      <c r="C187" s="1"/>
    </row>
    <row r="188" spans="1:3">
      <c r="A188" s="43"/>
      <c r="C188" s="1"/>
    </row>
    <row r="189" spans="1:3">
      <c r="A189" s="43"/>
      <c r="C189" s="1"/>
    </row>
    <row r="190" spans="1:3">
      <c r="A190" s="43"/>
      <c r="C190" s="1"/>
    </row>
    <row r="191" spans="1:3">
      <c r="A191" s="43"/>
      <c r="C191" s="1"/>
    </row>
    <row r="192" spans="1:3">
      <c r="A192" s="43"/>
      <c r="C192" s="1"/>
    </row>
    <row r="193" spans="1:3">
      <c r="A193" s="43"/>
      <c r="C193" s="1"/>
    </row>
    <row r="194" spans="1:3">
      <c r="A194" s="43"/>
      <c r="C194" s="1"/>
    </row>
    <row r="195" spans="1:3">
      <c r="A195" s="43"/>
      <c r="C195" s="1"/>
    </row>
    <row r="196" spans="1:3">
      <c r="A196" s="43"/>
      <c r="C196" s="1"/>
    </row>
    <row r="197" spans="1:3">
      <c r="A197" s="43"/>
      <c r="C197" s="1"/>
    </row>
    <row r="198" spans="1:3">
      <c r="A198" s="43"/>
      <c r="C198" s="1"/>
    </row>
    <row r="199" spans="1:3">
      <c r="A199" s="43"/>
      <c r="C199" s="1"/>
    </row>
    <row r="200" spans="1:3">
      <c r="A200" s="43"/>
      <c r="C200" s="1"/>
    </row>
    <row r="201" spans="1:3">
      <c r="A201" s="43"/>
      <c r="C201" s="1"/>
    </row>
    <row r="202" spans="1:3">
      <c r="A202" s="43"/>
      <c r="C202" s="1"/>
    </row>
    <row r="203" spans="1:3">
      <c r="A203" s="43"/>
      <c r="C203" s="1"/>
    </row>
    <row r="204" spans="1:3">
      <c r="A204" s="43"/>
      <c r="C204" s="1"/>
    </row>
    <row r="205" spans="1:3">
      <c r="A205" s="43"/>
      <c r="C205" s="1"/>
    </row>
    <row r="206" spans="1:3">
      <c r="A206" s="43"/>
      <c r="C206" s="1"/>
    </row>
    <row r="207" spans="1:3">
      <c r="A207" s="43"/>
      <c r="C207" s="1"/>
    </row>
    <row r="208" spans="1:3">
      <c r="A208" s="43"/>
      <c r="C208" s="1"/>
    </row>
    <row r="209" spans="1:3">
      <c r="A209" s="43"/>
      <c r="C209" s="1"/>
    </row>
    <row r="210" spans="1:3">
      <c r="A210" s="43"/>
      <c r="C210" s="1"/>
    </row>
    <row r="211" spans="1:3">
      <c r="A211" s="43"/>
      <c r="C211" s="1"/>
    </row>
    <row r="212" spans="1:3">
      <c r="A212" s="43"/>
      <c r="C212" s="1"/>
    </row>
    <row r="213" spans="1:3">
      <c r="A213" s="43"/>
      <c r="C213" s="1"/>
    </row>
    <row r="214" spans="1:3">
      <c r="A214" s="43"/>
      <c r="C21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C4B4-1646-44BF-8A78-3AE4CADF663C}">
  <dimension ref="A1:HN214"/>
  <sheetViews>
    <sheetView topLeftCell="AA1" workbookViewId="0">
      <selection activeCell="AN2" sqref="AN2:BR2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5" max="5" width="3.85546875" bestFit="1" customWidth="1"/>
    <col min="9" max="17" width="8.7109375" bestFit="1" customWidth="1"/>
    <col min="18" max="38" width="9.7109375" bestFit="1" customWidth="1"/>
    <col min="39" max="47" width="8.7109375" bestFit="1" customWidth="1"/>
    <col min="48" max="69" width="9.7109375" bestFit="1" customWidth="1"/>
    <col min="70" max="78" width="8.7109375" bestFit="1" customWidth="1"/>
    <col min="79" max="99" width="9.7109375" bestFit="1" customWidth="1"/>
    <col min="100" max="108" width="8.7109375" bestFit="1" customWidth="1"/>
    <col min="109" max="130" width="9.7109375" bestFit="1" customWidth="1"/>
    <col min="131" max="139" width="8.7109375" bestFit="1" customWidth="1"/>
    <col min="140" max="161" width="9.7109375" bestFit="1" customWidth="1"/>
    <col min="162" max="170" width="8.7109375" bestFit="1" customWidth="1"/>
    <col min="171" max="200" width="9.7109375" bestFit="1" customWidth="1"/>
    <col min="201" max="222" width="10.7109375" bestFit="1" customWidth="1"/>
  </cols>
  <sheetData>
    <row r="1" spans="1:222">
      <c r="A1" s="63" t="s">
        <v>15</v>
      </c>
      <c r="B1">
        <v>8358400</v>
      </c>
      <c r="C1" s="1">
        <v>43647</v>
      </c>
      <c r="D1">
        <v>3360</v>
      </c>
      <c r="E1" t="s">
        <v>17</v>
      </c>
      <c r="I1" s="43"/>
      <c r="J1" s="1">
        <v>43709</v>
      </c>
      <c r="K1" s="1">
        <v>43710</v>
      </c>
      <c r="L1" s="1">
        <v>43711</v>
      </c>
      <c r="M1" s="1">
        <v>43712</v>
      </c>
      <c r="N1" s="1">
        <v>43713</v>
      </c>
      <c r="O1" s="1">
        <v>43714</v>
      </c>
      <c r="P1" s="1">
        <v>43715</v>
      </c>
      <c r="Q1" s="1">
        <v>43716</v>
      </c>
      <c r="R1" s="1">
        <v>43717</v>
      </c>
      <c r="S1" s="1">
        <v>43718</v>
      </c>
      <c r="T1" s="1">
        <v>43719</v>
      </c>
      <c r="U1" s="1">
        <v>43720</v>
      </c>
      <c r="V1" s="1">
        <v>43721</v>
      </c>
      <c r="W1" s="1">
        <v>43722</v>
      </c>
      <c r="X1" s="1">
        <v>43723</v>
      </c>
      <c r="Y1" s="1">
        <v>43724</v>
      </c>
      <c r="Z1" s="1">
        <v>43725</v>
      </c>
      <c r="AA1" s="1">
        <v>43726</v>
      </c>
      <c r="AB1" s="1">
        <v>43727</v>
      </c>
      <c r="AC1" s="1">
        <v>43728</v>
      </c>
      <c r="AD1" s="1">
        <v>43729</v>
      </c>
      <c r="AE1" s="1">
        <v>43730</v>
      </c>
      <c r="AF1" s="1">
        <v>43731</v>
      </c>
      <c r="AG1" s="1">
        <v>43732</v>
      </c>
      <c r="AH1" s="1">
        <v>43733</v>
      </c>
      <c r="AI1" s="1">
        <v>43734</v>
      </c>
      <c r="AJ1" s="1">
        <v>43735</v>
      </c>
      <c r="AK1" s="1">
        <v>43736</v>
      </c>
      <c r="AL1" s="1">
        <v>43737</v>
      </c>
      <c r="AM1" s="1">
        <v>43738</v>
      </c>
      <c r="AN1" s="1">
        <v>43739</v>
      </c>
      <c r="AO1" s="1">
        <v>43740</v>
      </c>
      <c r="AP1" s="1">
        <v>43741</v>
      </c>
      <c r="AQ1" s="1">
        <v>43742</v>
      </c>
      <c r="AR1" s="1">
        <v>43743</v>
      </c>
      <c r="AS1" s="1">
        <v>43744</v>
      </c>
      <c r="AT1" s="1">
        <v>43745</v>
      </c>
      <c r="AU1" s="1">
        <v>43746</v>
      </c>
      <c r="AV1" s="1">
        <v>43747</v>
      </c>
      <c r="AW1" s="1">
        <v>43748</v>
      </c>
      <c r="AX1" s="1">
        <v>43749</v>
      </c>
      <c r="AY1" s="1">
        <v>43750</v>
      </c>
      <c r="AZ1" s="1">
        <v>43751</v>
      </c>
      <c r="BA1" s="1">
        <v>43752</v>
      </c>
      <c r="BB1" s="1">
        <v>43753</v>
      </c>
      <c r="BC1" s="1">
        <v>43754</v>
      </c>
      <c r="BD1" s="1">
        <v>43755</v>
      </c>
      <c r="BE1" s="1">
        <v>43756</v>
      </c>
      <c r="BF1" s="1">
        <v>43757</v>
      </c>
      <c r="BG1" s="1">
        <v>43758</v>
      </c>
      <c r="BH1" s="1">
        <v>43759</v>
      </c>
      <c r="BI1" s="1">
        <v>43760</v>
      </c>
      <c r="BJ1" s="1">
        <v>43761</v>
      </c>
      <c r="BK1" s="1">
        <v>43762</v>
      </c>
      <c r="BL1" s="1">
        <v>43763</v>
      </c>
      <c r="BM1" s="1">
        <v>43764</v>
      </c>
      <c r="BN1" s="1">
        <v>43765</v>
      </c>
      <c r="BO1" s="1">
        <v>43766</v>
      </c>
      <c r="BP1" s="1">
        <v>43767</v>
      </c>
      <c r="BQ1" s="1">
        <v>43768</v>
      </c>
      <c r="BR1" s="1">
        <v>43769</v>
      </c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</row>
    <row r="2" spans="1:222">
      <c r="A2" s="63" t="s">
        <v>15</v>
      </c>
      <c r="B2">
        <v>8358400</v>
      </c>
      <c r="C2" s="1">
        <v>43648</v>
      </c>
      <c r="D2">
        <v>3120</v>
      </c>
      <c r="E2" t="s">
        <v>17</v>
      </c>
      <c r="J2">
        <v>26.6</v>
      </c>
      <c r="K2">
        <v>25.6</v>
      </c>
      <c r="L2">
        <v>25.2</v>
      </c>
      <c r="M2">
        <v>25.8</v>
      </c>
      <c r="N2">
        <v>25</v>
      </c>
      <c r="O2">
        <v>23</v>
      </c>
      <c r="P2">
        <v>21.2</v>
      </c>
      <c r="Q2">
        <v>20.3</v>
      </c>
      <c r="R2">
        <v>19.5</v>
      </c>
      <c r="S2">
        <v>18.5</v>
      </c>
      <c r="T2">
        <v>17.2</v>
      </c>
      <c r="U2">
        <v>17.3</v>
      </c>
      <c r="V2">
        <v>16.8</v>
      </c>
      <c r="W2">
        <v>16.7</v>
      </c>
      <c r="X2">
        <v>16.100000000000001</v>
      </c>
      <c r="Y2">
        <v>23</v>
      </c>
      <c r="Z2">
        <v>140</v>
      </c>
      <c r="AA2">
        <v>67.3</v>
      </c>
      <c r="AB2">
        <v>37.799999999999997</v>
      </c>
      <c r="AC2">
        <v>30.6</v>
      </c>
      <c r="AD2">
        <v>27.8</v>
      </c>
      <c r="AE2">
        <v>27.2</v>
      </c>
      <c r="AF2">
        <v>25.6</v>
      </c>
      <c r="AG2">
        <v>35.5</v>
      </c>
      <c r="AH2">
        <v>35</v>
      </c>
      <c r="AI2">
        <v>26.7</v>
      </c>
      <c r="AJ2">
        <v>21.6</v>
      </c>
      <c r="AK2">
        <v>20.8</v>
      </c>
      <c r="AL2">
        <v>20.7</v>
      </c>
      <c r="AM2">
        <v>20.8</v>
      </c>
      <c r="AN2">
        <v>19.899999999999999</v>
      </c>
      <c r="AO2">
        <v>19.3</v>
      </c>
      <c r="AP2">
        <v>20.5</v>
      </c>
      <c r="AQ2">
        <v>22.3</v>
      </c>
      <c r="AR2">
        <v>23.1</v>
      </c>
      <c r="AS2">
        <v>208</v>
      </c>
      <c r="AT2">
        <v>131</v>
      </c>
      <c r="AU2">
        <v>158</v>
      </c>
      <c r="AV2">
        <v>228</v>
      </c>
      <c r="AW2">
        <v>128</v>
      </c>
      <c r="AX2">
        <v>136</v>
      </c>
      <c r="AY2">
        <v>163</v>
      </c>
      <c r="AZ2">
        <v>171</v>
      </c>
      <c r="BA2">
        <v>181</v>
      </c>
      <c r="BB2">
        <v>193</v>
      </c>
      <c r="BC2">
        <v>214</v>
      </c>
      <c r="BD2">
        <v>225</v>
      </c>
      <c r="BE2">
        <v>217</v>
      </c>
      <c r="BF2">
        <v>212</v>
      </c>
      <c r="BG2">
        <v>214</v>
      </c>
      <c r="BH2">
        <v>210</v>
      </c>
      <c r="BI2">
        <v>213</v>
      </c>
      <c r="BJ2">
        <v>225</v>
      </c>
      <c r="BK2">
        <v>260</v>
      </c>
      <c r="BL2">
        <v>233</v>
      </c>
      <c r="BM2">
        <v>233</v>
      </c>
      <c r="BN2">
        <v>258</v>
      </c>
      <c r="BO2">
        <v>271</v>
      </c>
      <c r="BP2">
        <v>301</v>
      </c>
      <c r="BQ2">
        <v>307</v>
      </c>
      <c r="BR2">
        <v>325</v>
      </c>
    </row>
    <row r="3" spans="1:222">
      <c r="A3" s="63" t="s">
        <v>15</v>
      </c>
      <c r="B3">
        <v>8358400</v>
      </c>
      <c r="C3" s="1">
        <v>43649</v>
      </c>
      <c r="D3">
        <v>3030</v>
      </c>
      <c r="E3" t="s">
        <v>17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</row>
    <row r="4" spans="1:222">
      <c r="A4" s="63" t="s">
        <v>15</v>
      </c>
      <c r="B4">
        <v>8358400</v>
      </c>
      <c r="C4" s="1">
        <v>43650</v>
      </c>
      <c r="D4">
        <v>2880</v>
      </c>
      <c r="E4" t="s">
        <v>17</v>
      </c>
    </row>
    <row r="5" spans="1:222">
      <c r="A5" s="63" t="s">
        <v>15</v>
      </c>
      <c r="B5">
        <v>8358400</v>
      </c>
      <c r="C5" s="1">
        <v>43651</v>
      </c>
      <c r="D5">
        <v>2710</v>
      </c>
      <c r="E5" t="s">
        <v>17</v>
      </c>
    </row>
    <row r="6" spans="1:222">
      <c r="A6" s="63" t="s">
        <v>15</v>
      </c>
      <c r="B6">
        <v>8358400</v>
      </c>
      <c r="C6" s="1">
        <v>43652</v>
      </c>
      <c r="D6">
        <v>2690</v>
      </c>
      <c r="E6" t="s">
        <v>17</v>
      </c>
    </row>
    <row r="7" spans="1:222">
      <c r="A7" s="63" t="s">
        <v>15</v>
      </c>
      <c r="B7">
        <v>8358400</v>
      </c>
      <c r="C7" s="1">
        <v>43653</v>
      </c>
      <c r="D7">
        <v>2830</v>
      </c>
      <c r="E7" t="s">
        <v>17</v>
      </c>
    </row>
    <row r="8" spans="1:222">
      <c r="A8" s="63" t="s">
        <v>15</v>
      </c>
      <c r="B8">
        <v>8358400</v>
      </c>
      <c r="C8" s="1">
        <v>43654</v>
      </c>
      <c r="D8">
        <v>2570</v>
      </c>
      <c r="E8" t="s">
        <v>17</v>
      </c>
    </row>
    <row r="9" spans="1:222">
      <c r="A9" s="63" t="s">
        <v>15</v>
      </c>
      <c r="B9">
        <v>8358400</v>
      </c>
      <c r="C9" s="1">
        <v>43655</v>
      </c>
      <c r="D9">
        <v>2450</v>
      </c>
      <c r="E9" t="s">
        <v>17</v>
      </c>
    </row>
    <row r="10" spans="1:222">
      <c r="A10" s="63" t="s">
        <v>15</v>
      </c>
      <c r="B10">
        <v>8358400</v>
      </c>
      <c r="C10" s="1">
        <v>43656</v>
      </c>
      <c r="D10">
        <v>2470</v>
      </c>
      <c r="E10" t="s">
        <v>17</v>
      </c>
    </row>
    <row r="11" spans="1:222">
      <c r="A11" s="63" t="s">
        <v>15</v>
      </c>
      <c r="B11">
        <v>8358400</v>
      </c>
      <c r="C11" s="1">
        <v>43657</v>
      </c>
      <c r="D11">
        <v>2400</v>
      </c>
      <c r="E11" t="s">
        <v>17</v>
      </c>
    </row>
    <row r="12" spans="1:222">
      <c r="A12" s="63" t="s">
        <v>15</v>
      </c>
      <c r="B12">
        <v>8358400</v>
      </c>
      <c r="C12" s="1">
        <v>43658</v>
      </c>
      <c r="D12">
        <v>2300</v>
      </c>
      <c r="E12" t="s">
        <v>17</v>
      </c>
    </row>
    <row r="13" spans="1:222">
      <c r="A13" s="63" t="s">
        <v>15</v>
      </c>
      <c r="B13">
        <v>8358400</v>
      </c>
      <c r="C13" s="1">
        <v>43659</v>
      </c>
      <c r="D13">
        <v>2000</v>
      </c>
      <c r="E13" t="s">
        <v>17</v>
      </c>
    </row>
    <row r="14" spans="1:222">
      <c r="A14" s="63" t="s">
        <v>15</v>
      </c>
      <c r="B14">
        <v>8358400</v>
      </c>
      <c r="C14" s="1">
        <v>43660</v>
      </c>
      <c r="D14">
        <v>1590</v>
      </c>
      <c r="E14" t="s">
        <v>17</v>
      </c>
    </row>
    <row r="15" spans="1:222">
      <c r="A15" s="63" t="s">
        <v>15</v>
      </c>
      <c r="B15">
        <v>8358400</v>
      </c>
      <c r="C15" s="1">
        <v>43661</v>
      </c>
      <c r="D15">
        <v>1460</v>
      </c>
      <c r="E15" t="s">
        <v>17</v>
      </c>
    </row>
    <row r="16" spans="1:222">
      <c r="A16" s="63" t="s">
        <v>15</v>
      </c>
      <c r="B16">
        <v>8358400</v>
      </c>
      <c r="C16" s="1">
        <v>43662</v>
      </c>
      <c r="D16">
        <v>1580</v>
      </c>
      <c r="E16" t="s">
        <v>17</v>
      </c>
    </row>
    <row r="17" spans="1:5">
      <c r="A17" s="63" t="s">
        <v>15</v>
      </c>
      <c r="B17">
        <v>8358400</v>
      </c>
      <c r="C17" s="1">
        <v>43663</v>
      </c>
      <c r="D17">
        <v>1650</v>
      </c>
      <c r="E17" t="s">
        <v>17</v>
      </c>
    </row>
    <row r="18" spans="1:5">
      <c r="A18" s="63" t="s">
        <v>15</v>
      </c>
      <c r="B18">
        <v>8358400</v>
      </c>
      <c r="C18" s="1">
        <v>43664</v>
      </c>
      <c r="D18">
        <v>1560</v>
      </c>
      <c r="E18" t="s">
        <v>17</v>
      </c>
    </row>
    <row r="19" spans="1:5">
      <c r="A19" s="63" t="s">
        <v>15</v>
      </c>
      <c r="B19">
        <v>8358400</v>
      </c>
      <c r="C19" s="1">
        <v>43665</v>
      </c>
      <c r="D19">
        <v>1480</v>
      </c>
      <c r="E19" t="s">
        <v>17</v>
      </c>
    </row>
    <row r="20" spans="1:5">
      <c r="A20" s="63" t="s">
        <v>15</v>
      </c>
      <c r="B20">
        <v>8358400</v>
      </c>
      <c r="C20" s="1">
        <v>43666</v>
      </c>
      <c r="D20">
        <v>1320</v>
      </c>
      <c r="E20" t="s">
        <v>16</v>
      </c>
    </row>
    <row r="21" spans="1:5">
      <c r="A21" s="63" t="s">
        <v>15</v>
      </c>
      <c r="B21">
        <v>8358400</v>
      </c>
      <c r="C21" s="1">
        <v>43667</v>
      </c>
      <c r="D21">
        <v>1090</v>
      </c>
      <c r="E21" t="s">
        <v>16</v>
      </c>
    </row>
    <row r="22" spans="1:5">
      <c r="A22" s="63" t="s">
        <v>15</v>
      </c>
      <c r="B22">
        <v>8358400</v>
      </c>
      <c r="C22" s="1">
        <v>43668</v>
      </c>
      <c r="D22">
        <v>971</v>
      </c>
      <c r="E22" t="s">
        <v>16</v>
      </c>
    </row>
    <row r="23" spans="1:5">
      <c r="A23" s="63" t="s">
        <v>15</v>
      </c>
      <c r="B23">
        <v>8358400</v>
      </c>
      <c r="C23" s="1">
        <v>43669</v>
      </c>
      <c r="D23">
        <v>903</v>
      </c>
      <c r="E23" t="s">
        <v>16</v>
      </c>
    </row>
    <row r="24" spans="1:5">
      <c r="A24" s="63" t="s">
        <v>15</v>
      </c>
      <c r="B24">
        <v>8358400</v>
      </c>
      <c r="C24" s="1">
        <v>43670</v>
      </c>
      <c r="D24">
        <v>843</v>
      </c>
      <c r="E24" t="s">
        <v>16</v>
      </c>
    </row>
    <row r="25" spans="1:5">
      <c r="A25" s="63" t="s">
        <v>15</v>
      </c>
      <c r="B25">
        <v>8358400</v>
      </c>
      <c r="C25" s="1">
        <v>43671</v>
      </c>
      <c r="D25">
        <v>891</v>
      </c>
      <c r="E25" t="s">
        <v>16</v>
      </c>
    </row>
    <row r="26" spans="1:5">
      <c r="A26" s="63" t="s">
        <v>15</v>
      </c>
      <c r="B26">
        <v>8358400</v>
      </c>
      <c r="C26" s="1">
        <v>43672</v>
      </c>
      <c r="D26">
        <v>703</v>
      </c>
      <c r="E26" t="s">
        <v>17</v>
      </c>
    </row>
    <row r="27" spans="1:5">
      <c r="A27" s="63" t="s">
        <v>15</v>
      </c>
      <c r="B27">
        <v>8358400</v>
      </c>
      <c r="C27" s="1">
        <v>43673</v>
      </c>
      <c r="D27">
        <v>632</v>
      </c>
      <c r="E27" t="s">
        <v>17</v>
      </c>
    </row>
    <row r="28" spans="1:5">
      <c r="A28" s="63" t="s">
        <v>15</v>
      </c>
      <c r="B28">
        <v>8358400</v>
      </c>
      <c r="C28" s="1">
        <v>43674</v>
      </c>
      <c r="D28">
        <v>792</v>
      </c>
      <c r="E28" t="s">
        <v>17</v>
      </c>
    </row>
    <row r="29" spans="1:5">
      <c r="A29" s="63" t="s">
        <v>15</v>
      </c>
      <c r="B29">
        <v>8358400</v>
      </c>
      <c r="C29" s="1">
        <v>43675</v>
      </c>
      <c r="D29">
        <v>871</v>
      </c>
      <c r="E29" t="s">
        <v>16</v>
      </c>
    </row>
    <row r="30" spans="1:5">
      <c r="A30" s="63" t="s">
        <v>15</v>
      </c>
      <c r="B30">
        <v>8358400</v>
      </c>
      <c r="C30" s="1">
        <v>43676</v>
      </c>
      <c r="D30">
        <v>900</v>
      </c>
      <c r="E30" t="s">
        <v>16</v>
      </c>
    </row>
    <row r="31" spans="1:5">
      <c r="A31" s="63" t="s">
        <v>15</v>
      </c>
      <c r="B31">
        <v>8358400</v>
      </c>
      <c r="C31" s="1">
        <v>43677</v>
      </c>
      <c r="D31">
        <v>872</v>
      </c>
      <c r="E31" t="s">
        <v>17</v>
      </c>
    </row>
    <row r="32" spans="1:5">
      <c r="A32" s="63" t="s">
        <v>15</v>
      </c>
      <c r="B32">
        <v>8358400</v>
      </c>
      <c r="C32" s="1">
        <v>43678</v>
      </c>
      <c r="D32">
        <v>747</v>
      </c>
      <c r="E32" t="s">
        <v>17</v>
      </c>
    </row>
    <row r="33" spans="1:5">
      <c r="A33" s="63" t="s">
        <v>15</v>
      </c>
      <c r="B33">
        <v>8358400</v>
      </c>
      <c r="C33" s="1">
        <v>43679</v>
      </c>
      <c r="D33">
        <v>659</v>
      </c>
      <c r="E33" t="s">
        <v>17</v>
      </c>
    </row>
    <row r="34" spans="1:5">
      <c r="A34" s="63" t="s">
        <v>15</v>
      </c>
      <c r="B34">
        <v>8358400</v>
      </c>
      <c r="C34" s="1">
        <v>43680</v>
      </c>
      <c r="D34">
        <v>614</v>
      </c>
      <c r="E34" t="s">
        <v>17</v>
      </c>
    </row>
    <row r="35" spans="1:5">
      <c r="A35" s="63" t="s">
        <v>15</v>
      </c>
      <c r="B35">
        <v>8358400</v>
      </c>
      <c r="C35" s="1">
        <v>43681</v>
      </c>
      <c r="D35">
        <v>493</v>
      </c>
      <c r="E35" t="s">
        <v>17</v>
      </c>
    </row>
    <row r="36" spans="1:5">
      <c r="A36" s="63" t="s">
        <v>15</v>
      </c>
      <c r="B36">
        <v>8358400</v>
      </c>
      <c r="C36" s="1">
        <v>43682</v>
      </c>
      <c r="D36">
        <v>899</v>
      </c>
      <c r="E36" t="s">
        <v>17</v>
      </c>
    </row>
    <row r="37" spans="1:5">
      <c r="A37" s="63" t="s">
        <v>15</v>
      </c>
      <c r="B37">
        <v>8358400</v>
      </c>
      <c r="C37" s="1">
        <v>43683</v>
      </c>
      <c r="D37">
        <v>633</v>
      </c>
      <c r="E37" t="s">
        <v>17</v>
      </c>
    </row>
    <row r="38" spans="1:5">
      <c r="A38" s="63" t="s">
        <v>15</v>
      </c>
      <c r="B38">
        <v>8358400</v>
      </c>
      <c r="C38" s="1">
        <v>43684</v>
      </c>
      <c r="D38">
        <v>477</v>
      </c>
      <c r="E38" t="s">
        <v>17</v>
      </c>
    </row>
    <row r="39" spans="1:5">
      <c r="A39" s="63" t="s">
        <v>15</v>
      </c>
      <c r="B39">
        <v>8358400</v>
      </c>
      <c r="C39" s="1">
        <v>43685</v>
      </c>
      <c r="D39">
        <v>386</v>
      </c>
      <c r="E39" t="s">
        <v>17</v>
      </c>
    </row>
    <row r="40" spans="1:5">
      <c r="A40" s="63" t="s">
        <v>15</v>
      </c>
      <c r="B40">
        <v>8358400</v>
      </c>
      <c r="C40" s="1">
        <v>43686</v>
      </c>
      <c r="D40">
        <v>360</v>
      </c>
      <c r="E40" t="s">
        <v>17</v>
      </c>
    </row>
    <row r="41" spans="1:5">
      <c r="A41" s="63" t="s">
        <v>15</v>
      </c>
      <c r="B41">
        <v>8358400</v>
      </c>
      <c r="C41" s="1">
        <v>43687</v>
      </c>
      <c r="D41">
        <v>566</v>
      </c>
      <c r="E41" t="s">
        <v>17</v>
      </c>
    </row>
    <row r="42" spans="1:5">
      <c r="A42" s="63" t="s">
        <v>15</v>
      </c>
      <c r="B42">
        <v>8358400</v>
      </c>
      <c r="C42" s="1">
        <v>43688</v>
      </c>
      <c r="D42">
        <v>559</v>
      </c>
      <c r="E42" t="s">
        <v>17</v>
      </c>
    </row>
    <row r="43" spans="1:5">
      <c r="A43" s="63" t="s">
        <v>15</v>
      </c>
      <c r="B43">
        <v>8358400</v>
      </c>
      <c r="C43" s="1">
        <v>43689</v>
      </c>
      <c r="D43">
        <v>473</v>
      </c>
      <c r="E43" t="s">
        <v>17</v>
      </c>
    </row>
    <row r="44" spans="1:5">
      <c r="A44" s="63" t="s">
        <v>15</v>
      </c>
      <c r="B44">
        <v>8358400</v>
      </c>
      <c r="C44" s="1">
        <v>43690</v>
      </c>
      <c r="D44">
        <v>523</v>
      </c>
      <c r="E44" t="s">
        <v>17</v>
      </c>
    </row>
    <row r="45" spans="1:5">
      <c r="A45" s="63" t="s">
        <v>15</v>
      </c>
      <c r="B45">
        <v>8358400</v>
      </c>
      <c r="C45" s="1">
        <v>43691</v>
      </c>
      <c r="D45">
        <v>506</v>
      </c>
      <c r="E45" t="s">
        <v>17</v>
      </c>
    </row>
    <row r="46" spans="1:5">
      <c r="A46" s="63" t="s">
        <v>15</v>
      </c>
      <c r="B46">
        <v>8358400</v>
      </c>
      <c r="C46" s="1">
        <v>43692</v>
      </c>
      <c r="D46">
        <v>601</v>
      </c>
      <c r="E46" t="s">
        <v>17</v>
      </c>
    </row>
    <row r="47" spans="1:5">
      <c r="A47" s="63" t="s">
        <v>15</v>
      </c>
      <c r="B47">
        <v>8358400</v>
      </c>
      <c r="C47" s="1">
        <v>43693</v>
      </c>
      <c r="D47">
        <v>876</v>
      </c>
      <c r="E47" t="s">
        <v>17</v>
      </c>
    </row>
    <row r="48" spans="1:5">
      <c r="A48" s="63" t="s">
        <v>15</v>
      </c>
      <c r="B48">
        <v>8358400</v>
      </c>
      <c r="C48" s="1">
        <v>43694</v>
      </c>
      <c r="D48">
        <v>852</v>
      </c>
      <c r="E48" t="s">
        <v>17</v>
      </c>
    </row>
    <row r="49" spans="1:5">
      <c r="A49" s="63" t="s">
        <v>15</v>
      </c>
      <c r="B49">
        <v>8358400</v>
      </c>
      <c r="C49" s="1">
        <v>43695</v>
      </c>
      <c r="D49">
        <v>802</v>
      </c>
      <c r="E49" t="s">
        <v>17</v>
      </c>
    </row>
    <row r="50" spans="1:5">
      <c r="A50" s="63" t="s">
        <v>15</v>
      </c>
      <c r="B50">
        <v>8358400</v>
      </c>
      <c r="C50" s="1">
        <v>43696</v>
      </c>
      <c r="D50">
        <v>620</v>
      </c>
      <c r="E50" t="s">
        <v>17</v>
      </c>
    </row>
    <row r="51" spans="1:5">
      <c r="A51" s="63" t="s">
        <v>15</v>
      </c>
      <c r="B51">
        <v>8358400</v>
      </c>
      <c r="C51" s="1">
        <v>43697</v>
      </c>
      <c r="D51">
        <v>482</v>
      </c>
      <c r="E51" t="s">
        <v>16</v>
      </c>
    </row>
    <row r="52" spans="1:5">
      <c r="A52" s="63" t="s">
        <v>15</v>
      </c>
      <c r="B52">
        <v>8358400</v>
      </c>
      <c r="C52" s="1">
        <v>43698</v>
      </c>
      <c r="D52">
        <v>390</v>
      </c>
      <c r="E52" t="s">
        <v>16</v>
      </c>
    </row>
    <row r="53" spans="1:5">
      <c r="A53" s="63" t="s">
        <v>15</v>
      </c>
      <c r="B53">
        <v>8358400</v>
      </c>
      <c r="C53" s="1">
        <v>43699</v>
      </c>
      <c r="D53">
        <v>320</v>
      </c>
      <c r="E53" t="s">
        <v>16</v>
      </c>
    </row>
    <row r="54" spans="1:5">
      <c r="A54" s="63" t="s">
        <v>15</v>
      </c>
      <c r="B54">
        <v>8358400</v>
      </c>
      <c r="C54" s="1">
        <v>43700</v>
      </c>
      <c r="D54">
        <v>264</v>
      </c>
      <c r="E54" t="s">
        <v>16</v>
      </c>
    </row>
    <row r="55" spans="1:5">
      <c r="A55" s="63" t="s">
        <v>15</v>
      </c>
      <c r="B55">
        <v>8358400</v>
      </c>
      <c r="C55" s="1">
        <v>43701</v>
      </c>
      <c r="D55">
        <v>214</v>
      </c>
      <c r="E55" t="s">
        <v>17</v>
      </c>
    </row>
    <row r="56" spans="1:5">
      <c r="A56" s="63" t="s">
        <v>15</v>
      </c>
      <c r="B56">
        <v>8358400</v>
      </c>
      <c r="C56" s="1">
        <v>43702</v>
      </c>
      <c r="D56">
        <v>167</v>
      </c>
      <c r="E56" t="s">
        <v>17</v>
      </c>
    </row>
    <row r="57" spans="1:5">
      <c r="A57" s="63" t="s">
        <v>15</v>
      </c>
      <c r="B57">
        <v>8358400</v>
      </c>
      <c r="C57" s="1">
        <v>43703</v>
      </c>
      <c r="D57">
        <v>103</v>
      </c>
      <c r="E57" t="s">
        <v>17</v>
      </c>
    </row>
    <row r="58" spans="1:5">
      <c r="A58" s="63" t="s">
        <v>15</v>
      </c>
      <c r="B58">
        <v>8358400</v>
      </c>
      <c r="C58" s="1">
        <v>43704</v>
      </c>
      <c r="D58">
        <v>92</v>
      </c>
      <c r="E58" t="s">
        <v>17</v>
      </c>
    </row>
    <row r="59" spans="1:5">
      <c r="A59" s="63" t="s">
        <v>15</v>
      </c>
      <c r="B59">
        <v>8358400</v>
      </c>
      <c r="C59" s="1">
        <v>43705</v>
      </c>
      <c r="D59">
        <v>77.599999999999994</v>
      </c>
      <c r="E59" t="s">
        <v>17</v>
      </c>
    </row>
    <row r="60" spans="1:5">
      <c r="A60" s="63" t="s">
        <v>15</v>
      </c>
      <c r="B60">
        <v>8358400</v>
      </c>
      <c r="C60" s="1">
        <v>43706</v>
      </c>
      <c r="D60">
        <v>61.4</v>
      </c>
      <c r="E60" t="s">
        <v>16</v>
      </c>
    </row>
    <row r="61" spans="1:5">
      <c r="A61" s="63" t="s">
        <v>15</v>
      </c>
      <c r="B61">
        <v>8358400</v>
      </c>
      <c r="C61" s="1">
        <v>43707</v>
      </c>
      <c r="D61">
        <v>47.4</v>
      </c>
      <c r="E61" t="s">
        <v>16</v>
      </c>
    </row>
    <row r="62" spans="1:5">
      <c r="A62" s="63" t="s">
        <v>15</v>
      </c>
      <c r="B62">
        <v>8358400</v>
      </c>
      <c r="C62" s="1">
        <v>43708</v>
      </c>
      <c r="D62">
        <v>34.1</v>
      </c>
      <c r="E62" t="s">
        <v>16</v>
      </c>
    </row>
    <row r="63" spans="1:5">
      <c r="A63" s="63" t="s">
        <v>15</v>
      </c>
      <c r="B63">
        <v>8358400</v>
      </c>
      <c r="C63" s="1">
        <v>43709</v>
      </c>
      <c r="D63">
        <v>26.6</v>
      </c>
      <c r="E63" t="s">
        <v>16</v>
      </c>
    </row>
    <row r="64" spans="1:5">
      <c r="A64" s="63" t="s">
        <v>15</v>
      </c>
      <c r="B64">
        <v>8358400</v>
      </c>
      <c r="C64" s="1">
        <v>43710</v>
      </c>
      <c r="D64">
        <v>25.6</v>
      </c>
      <c r="E64" t="s">
        <v>16</v>
      </c>
    </row>
    <row r="65" spans="1:5">
      <c r="A65" s="63" t="s">
        <v>15</v>
      </c>
      <c r="B65">
        <v>8358400</v>
      </c>
      <c r="C65" s="1">
        <v>43711</v>
      </c>
      <c r="D65">
        <v>25.2</v>
      </c>
      <c r="E65" t="s">
        <v>16</v>
      </c>
    </row>
    <row r="66" spans="1:5">
      <c r="A66" s="63" t="s">
        <v>15</v>
      </c>
      <c r="B66">
        <v>8358400</v>
      </c>
      <c r="C66" s="1">
        <v>43712</v>
      </c>
      <c r="D66">
        <v>25.8</v>
      </c>
      <c r="E66" t="s">
        <v>17</v>
      </c>
    </row>
    <row r="67" spans="1:5">
      <c r="A67" s="63" t="s">
        <v>15</v>
      </c>
      <c r="B67">
        <v>8358400</v>
      </c>
      <c r="C67" s="1">
        <v>43713</v>
      </c>
      <c r="D67">
        <v>25</v>
      </c>
      <c r="E67" t="s">
        <v>17</v>
      </c>
    </row>
    <row r="68" spans="1:5">
      <c r="A68" s="63" t="s">
        <v>15</v>
      </c>
      <c r="B68">
        <v>8358400</v>
      </c>
      <c r="C68" s="1">
        <v>43714</v>
      </c>
      <c r="D68">
        <v>23</v>
      </c>
      <c r="E68" t="s">
        <v>17</v>
      </c>
    </row>
    <row r="69" spans="1:5">
      <c r="A69" s="63" t="s">
        <v>15</v>
      </c>
      <c r="B69">
        <v>8358400</v>
      </c>
      <c r="C69" s="1">
        <v>43715</v>
      </c>
      <c r="D69">
        <v>21.2</v>
      </c>
      <c r="E69" t="s">
        <v>17</v>
      </c>
    </row>
    <row r="70" spans="1:5">
      <c r="A70" s="63" t="s">
        <v>15</v>
      </c>
      <c r="B70">
        <v>8358400</v>
      </c>
      <c r="C70" s="1">
        <v>43716</v>
      </c>
      <c r="D70">
        <v>20.3</v>
      </c>
      <c r="E70" t="s">
        <v>17</v>
      </c>
    </row>
    <row r="71" spans="1:5">
      <c r="A71" s="63" t="s">
        <v>15</v>
      </c>
      <c r="B71">
        <v>8358400</v>
      </c>
      <c r="C71" s="1">
        <v>43717</v>
      </c>
      <c r="D71">
        <v>19.5</v>
      </c>
      <c r="E71" t="s">
        <v>17</v>
      </c>
    </row>
    <row r="72" spans="1:5">
      <c r="A72" s="63" t="s">
        <v>15</v>
      </c>
      <c r="B72">
        <v>8358400</v>
      </c>
      <c r="C72" s="1">
        <v>43718</v>
      </c>
      <c r="D72">
        <v>18.5</v>
      </c>
      <c r="E72" t="s">
        <v>17</v>
      </c>
    </row>
    <row r="73" spans="1:5">
      <c r="A73" s="63" t="s">
        <v>15</v>
      </c>
      <c r="B73">
        <v>8358400</v>
      </c>
      <c r="C73" s="1">
        <v>43719</v>
      </c>
      <c r="D73">
        <v>17.2</v>
      </c>
      <c r="E73" t="s">
        <v>17</v>
      </c>
    </row>
    <row r="74" spans="1:5">
      <c r="A74" s="63" t="s">
        <v>15</v>
      </c>
      <c r="B74">
        <v>8358400</v>
      </c>
      <c r="C74" s="1">
        <v>43720</v>
      </c>
      <c r="D74">
        <v>17.3</v>
      </c>
      <c r="E74" t="s">
        <v>17</v>
      </c>
    </row>
    <row r="75" spans="1:5">
      <c r="A75" s="63" t="s">
        <v>15</v>
      </c>
      <c r="B75">
        <v>8358400</v>
      </c>
      <c r="C75" s="1">
        <v>43721</v>
      </c>
      <c r="D75">
        <v>16.8</v>
      </c>
      <c r="E75" t="s">
        <v>17</v>
      </c>
    </row>
    <row r="76" spans="1:5">
      <c r="A76" s="63" t="s">
        <v>15</v>
      </c>
      <c r="B76">
        <v>8358400</v>
      </c>
      <c r="C76" s="1">
        <v>43722</v>
      </c>
      <c r="D76">
        <v>16.7</v>
      </c>
      <c r="E76" t="s">
        <v>17</v>
      </c>
    </row>
    <row r="77" spans="1:5">
      <c r="A77" s="63" t="s">
        <v>15</v>
      </c>
      <c r="B77">
        <v>8358400</v>
      </c>
      <c r="C77" s="1">
        <v>43723</v>
      </c>
      <c r="D77">
        <v>16.100000000000001</v>
      </c>
      <c r="E77" t="s">
        <v>17</v>
      </c>
    </row>
    <row r="78" spans="1:5">
      <c r="A78" s="63" t="s">
        <v>15</v>
      </c>
      <c r="B78">
        <v>8358400</v>
      </c>
      <c r="C78" s="1">
        <v>43724</v>
      </c>
      <c r="D78">
        <v>23</v>
      </c>
      <c r="E78" t="s">
        <v>17</v>
      </c>
    </row>
    <row r="79" spans="1:5">
      <c r="A79" s="63" t="s">
        <v>15</v>
      </c>
      <c r="B79">
        <v>8358400</v>
      </c>
      <c r="C79" s="1">
        <v>43725</v>
      </c>
      <c r="D79">
        <v>140</v>
      </c>
      <c r="E79" t="s">
        <v>16</v>
      </c>
    </row>
    <row r="80" spans="1:5">
      <c r="A80" s="63" t="s">
        <v>15</v>
      </c>
      <c r="B80">
        <v>8358400</v>
      </c>
      <c r="C80" s="1">
        <v>43726</v>
      </c>
      <c r="D80">
        <v>67.3</v>
      </c>
      <c r="E80" t="s">
        <v>16</v>
      </c>
    </row>
    <row r="81" spans="1:5">
      <c r="A81" s="63" t="s">
        <v>15</v>
      </c>
      <c r="B81">
        <v>8358400</v>
      </c>
      <c r="C81" s="1">
        <v>43727</v>
      </c>
      <c r="D81">
        <v>37.799999999999997</v>
      </c>
      <c r="E81" t="s">
        <v>16</v>
      </c>
    </row>
    <row r="82" spans="1:5">
      <c r="A82" s="63" t="s">
        <v>15</v>
      </c>
      <c r="B82">
        <v>8358400</v>
      </c>
      <c r="C82" s="1">
        <v>43728</v>
      </c>
      <c r="D82">
        <v>30.6</v>
      </c>
      <c r="E82" t="s">
        <v>16</v>
      </c>
    </row>
    <row r="83" spans="1:5">
      <c r="A83" s="63" t="s">
        <v>15</v>
      </c>
      <c r="B83">
        <v>8358400</v>
      </c>
      <c r="C83" s="1">
        <v>43729</v>
      </c>
      <c r="D83">
        <v>27.8</v>
      </c>
      <c r="E83" t="s">
        <v>16</v>
      </c>
    </row>
    <row r="84" spans="1:5">
      <c r="A84" s="63" t="s">
        <v>15</v>
      </c>
      <c r="B84">
        <v>8358400</v>
      </c>
      <c r="C84" s="1">
        <v>43730</v>
      </c>
      <c r="D84">
        <v>27.2</v>
      </c>
      <c r="E84" t="s">
        <v>16</v>
      </c>
    </row>
    <row r="85" spans="1:5">
      <c r="A85" s="63" t="s">
        <v>15</v>
      </c>
      <c r="B85">
        <v>8358400</v>
      </c>
      <c r="C85" s="1">
        <v>43731</v>
      </c>
      <c r="D85">
        <v>25.6</v>
      </c>
      <c r="E85" t="s">
        <v>16</v>
      </c>
    </row>
    <row r="86" spans="1:5">
      <c r="A86" s="63" t="s">
        <v>15</v>
      </c>
      <c r="B86">
        <v>8358400</v>
      </c>
      <c r="C86" s="1">
        <v>43732</v>
      </c>
      <c r="D86">
        <v>35.5</v>
      </c>
      <c r="E86" t="s">
        <v>17</v>
      </c>
    </row>
    <row r="87" spans="1:5">
      <c r="A87" s="63" t="s">
        <v>15</v>
      </c>
      <c r="B87">
        <v>8358400</v>
      </c>
      <c r="C87" s="1">
        <v>43733</v>
      </c>
      <c r="D87">
        <v>35</v>
      </c>
      <c r="E87" t="s">
        <v>17</v>
      </c>
    </row>
    <row r="88" spans="1:5">
      <c r="A88" s="63" t="s">
        <v>15</v>
      </c>
      <c r="B88">
        <v>8358400</v>
      </c>
      <c r="C88" s="1">
        <v>43734</v>
      </c>
      <c r="D88">
        <v>26.7</v>
      </c>
      <c r="E88" t="s">
        <v>17</v>
      </c>
    </row>
    <row r="89" spans="1:5">
      <c r="A89" s="63" t="s">
        <v>15</v>
      </c>
      <c r="B89">
        <v>8358400</v>
      </c>
      <c r="C89" s="1">
        <v>43735</v>
      </c>
      <c r="D89">
        <v>21.6</v>
      </c>
      <c r="E89" t="s">
        <v>17</v>
      </c>
    </row>
    <row r="90" spans="1:5">
      <c r="A90" s="63" t="s">
        <v>15</v>
      </c>
      <c r="B90">
        <v>8358400</v>
      </c>
      <c r="C90" s="1">
        <v>43736</v>
      </c>
      <c r="D90">
        <v>20.8</v>
      </c>
      <c r="E90" t="s">
        <v>17</v>
      </c>
    </row>
    <row r="91" spans="1:5">
      <c r="A91" s="63" t="s">
        <v>15</v>
      </c>
      <c r="B91">
        <v>8358400</v>
      </c>
      <c r="C91" s="1">
        <v>43737</v>
      </c>
      <c r="D91">
        <v>20.7</v>
      </c>
      <c r="E91" t="s">
        <v>17</v>
      </c>
    </row>
    <row r="92" spans="1:5">
      <c r="A92" s="63" t="s">
        <v>15</v>
      </c>
      <c r="B92">
        <v>8358400</v>
      </c>
      <c r="C92" s="1">
        <v>43738</v>
      </c>
      <c r="D92">
        <v>20.8</v>
      </c>
      <c r="E92" t="s">
        <v>17</v>
      </c>
    </row>
    <row r="93" spans="1:5">
      <c r="A93" s="63" t="s">
        <v>15</v>
      </c>
      <c r="B93">
        <v>8358400</v>
      </c>
      <c r="C93" s="1">
        <v>43739</v>
      </c>
      <c r="D93">
        <v>19.899999999999999</v>
      </c>
      <c r="E93" t="s">
        <v>17</v>
      </c>
    </row>
    <row r="94" spans="1:5">
      <c r="A94" s="63" t="s">
        <v>15</v>
      </c>
      <c r="B94">
        <v>8358400</v>
      </c>
      <c r="C94" s="1">
        <v>43740</v>
      </c>
      <c r="D94">
        <v>19.3</v>
      </c>
      <c r="E94" t="s">
        <v>17</v>
      </c>
    </row>
    <row r="95" spans="1:5">
      <c r="A95" s="63" t="s">
        <v>15</v>
      </c>
      <c r="B95">
        <v>8358400</v>
      </c>
      <c r="C95" s="1">
        <v>43741</v>
      </c>
      <c r="D95">
        <v>20.5</v>
      </c>
      <c r="E95" t="s">
        <v>17</v>
      </c>
    </row>
    <row r="96" spans="1:5">
      <c r="A96" s="63" t="s">
        <v>15</v>
      </c>
      <c r="B96">
        <v>8358400</v>
      </c>
      <c r="C96" s="1">
        <v>43742</v>
      </c>
      <c r="D96">
        <v>22.3</v>
      </c>
      <c r="E96" t="s">
        <v>17</v>
      </c>
    </row>
    <row r="97" spans="1:5">
      <c r="A97" s="63" t="s">
        <v>15</v>
      </c>
      <c r="B97">
        <v>8358400</v>
      </c>
      <c r="C97" s="1">
        <v>43743</v>
      </c>
      <c r="D97">
        <v>23.1</v>
      </c>
      <c r="E97" t="s">
        <v>17</v>
      </c>
    </row>
    <row r="98" spans="1:5">
      <c r="A98" s="63" t="s">
        <v>15</v>
      </c>
      <c r="B98">
        <v>8358400</v>
      </c>
      <c r="C98" s="1">
        <v>43744</v>
      </c>
      <c r="D98">
        <v>208</v>
      </c>
      <c r="E98" t="s">
        <v>17</v>
      </c>
    </row>
    <row r="99" spans="1:5">
      <c r="A99" s="63" t="s">
        <v>15</v>
      </c>
      <c r="B99">
        <v>8358400</v>
      </c>
      <c r="C99" s="1">
        <v>43745</v>
      </c>
      <c r="D99">
        <v>131</v>
      </c>
      <c r="E99" t="s">
        <v>17</v>
      </c>
    </row>
    <row r="100" spans="1:5">
      <c r="A100" s="63" t="s">
        <v>15</v>
      </c>
      <c r="B100">
        <v>8358400</v>
      </c>
      <c r="C100" s="1">
        <v>43746</v>
      </c>
      <c r="D100">
        <v>158</v>
      </c>
      <c r="E100" t="s">
        <v>17</v>
      </c>
    </row>
    <row r="101" spans="1:5">
      <c r="A101" s="63" t="s">
        <v>15</v>
      </c>
      <c r="B101">
        <v>8358400</v>
      </c>
      <c r="C101" s="1">
        <v>43747</v>
      </c>
      <c r="D101">
        <v>228</v>
      </c>
      <c r="E101" t="s">
        <v>17</v>
      </c>
    </row>
    <row r="102" spans="1:5">
      <c r="A102" s="63" t="s">
        <v>15</v>
      </c>
      <c r="B102">
        <v>8358400</v>
      </c>
      <c r="C102" s="1">
        <v>43748</v>
      </c>
      <c r="D102">
        <v>128</v>
      </c>
      <c r="E102" t="s">
        <v>17</v>
      </c>
    </row>
    <row r="103" spans="1:5">
      <c r="A103" s="63" t="s">
        <v>15</v>
      </c>
      <c r="B103">
        <v>8358400</v>
      </c>
      <c r="C103" s="1">
        <v>43749</v>
      </c>
      <c r="D103">
        <v>136</v>
      </c>
      <c r="E103" t="s">
        <v>17</v>
      </c>
    </row>
    <row r="104" spans="1:5">
      <c r="A104" s="63" t="s">
        <v>15</v>
      </c>
      <c r="B104">
        <v>8358400</v>
      </c>
      <c r="C104" s="1">
        <v>43750</v>
      </c>
      <c r="D104">
        <v>163</v>
      </c>
      <c r="E104" t="s">
        <v>16</v>
      </c>
    </row>
    <row r="105" spans="1:5">
      <c r="A105" s="63" t="s">
        <v>15</v>
      </c>
      <c r="B105">
        <v>8358400</v>
      </c>
      <c r="C105" s="1">
        <v>43751</v>
      </c>
      <c r="D105">
        <v>171</v>
      </c>
      <c r="E105" t="s">
        <v>16</v>
      </c>
    </row>
    <row r="106" spans="1:5">
      <c r="A106" s="63" t="s">
        <v>15</v>
      </c>
      <c r="B106">
        <v>8358400</v>
      </c>
      <c r="C106" s="1">
        <v>43752</v>
      </c>
      <c r="D106">
        <v>181</v>
      </c>
      <c r="E106" t="s">
        <v>16</v>
      </c>
    </row>
    <row r="107" spans="1:5">
      <c r="A107" s="63" t="s">
        <v>15</v>
      </c>
      <c r="B107">
        <v>8358400</v>
      </c>
      <c r="C107" s="1">
        <v>43753</v>
      </c>
      <c r="D107">
        <v>193</v>
      </c>
      <c r="E107" t="s">
        <v>17</v>
      </c>
    </row>
    <row r="108" spans="1:5">
      <c r="A108" s="63" t="s">
        <v>15</v>
      </c>
      <c r="B108">
        <v>8358400</v>
      </c>
      <c r="C108" s="1">
        <v>43754</v>
      </c>
      <c r="D108">
        <v>214</v>
      </c>
      <c r="E108" t="s">
        <v>17</v>
      </c>
    </row>
    <row r="109" spans="1:5">
      <c r="A109" s="63" t="s">
        <v>15</v>
      </c>
      <c r="B109">
        <v>8358400</v>
      </c>
      <c r="C109" s="1">
        <v>43755</v>
      </c>
      <c r="D109">
        <v>225</v>
      </c>
      <c r="E109" t="s">
        <v>17</v>
      </c>
    </row>
    <row r="110" spans="1:5">
      <c r="A110" s="63" t="s">
        <v>15</v>
      </c>
      <c r="B110">
        <v>8358400</v>
      </c>
      <c r="C110" s="1">
        <v>43756</v>
      </c>
      <c r="D110">
        <v>217</v>
      </c>
      <c r="E110" t="s">
        <v>17</v>
      </c>
    </row>
    <row r="111" spans="1:5">
      <c r="A111" s="63" t="s">
        <v>15</v>
      </c>
      <c r="B111">
        <v>8358400</v>
      </c>
      <c r="C111" s="1">
        <v>43757</v>
      </c>
      <c r="D111">
        <v>212</v>
      </c>
      <c r="E111" t="s">
        <v>17</v>
      </c>
    </row>
    <row r="112" spans="1:5">
      <c r="A112" s="63" t="s">
        <v>15</v>
      </c>
      <c r="B112">
        <v>8358400</v>
      </c>
      <c r="C112" s="1">
        <v>43758</v>
      </c>
      <c r="D112">
        <v>214</v>
      </c>
      <c r="E112" t="s">
        <v>17</v>
      </c>
    </row>
    <row r="113" spans="1:5">
      <c r="A113" s="63" t="s">
        <v>15</v>
      </c>
      <c r="B113">
        <v>8358400</v>
      </c>
      <c r="C113" s="1">
        <v>43759</v>
      </c>
      <c r="D113">
        <v>210</v>
      </c>
      <c r="E113" t="s">
        <v>16</v>
      </c>
    </row>
    <row r="114" spans="1:5">
      <c r="A114" s="63" t="s">
        <v>15</v>
      </c>
      <c r="B114">
        <v>8358400</v>
      </c>
      <c r="C114" s="1">
        <v>43760</v>
      </c>
      <c r="D114">
        <v>213</v>
      </c>
      <c r="E114" t="s">
        <v>16</v>
      </c>
    </row>
    <row r="115" spans="1:5">
      <c r="A115" s="63" t="s">
        <v>15</v>
      </c>
      <c r="B115">
        <v>8358400</v>
      </c>
      <c r="C115" s="1">
        <v>43761</v>
      </c>
      <c r="D115">
        <v>225</v>
      </c>
      <c r="E115" t="s">
        <v>17</v>
      </c>
    </row>
    <row r="116" spans="1:5">
      <c r="A116" s="63" t="s">
        <v>15</v>
      </c>
      <c r="B116">
        <v>8358400</v>
      </c>
      <c r="C116" s="1">
        <v>43762</v>
      </c>
      <c r="D116">
        <v>260</v>
      </c>
      <c r="E116" t="s">
        <v>17</v>
      </c>
    </row>
    <row r="117" spans="1:5">
      <c r="A117" s="63" t="s">
        <v>15</v>
      </c>
      <c r="B117">
        <v>8358400</v>
      </c>
      <c r="C117" s="1">
        <v>43763</v>
      </c>
      <c r="D117">
        <v>233</v>
      </c>
      <c r="E117" t="s">
        <v>17</v>
      </c>
    </row>
    <row r="118" spans="1:5">
      <c r="A118" s="63" t="s">
        <v>15</v>
      </c>
      <c r="B118">
        <v>8358400</v>
      </c>
      <c r="C118" s="1">
        <v>43764</v>
      </c>
      <c r="D118">
        <v>233</v>
      </c>
      <c r="E118" t="s">
        <v>17</v>
      </c>
    </row>
    <row r="119" spans="1:5">
      <c r="A119" s="63" t="s">
        <v>15</v>
      </c>
      <c r="B119">
        <v>8358400</v>
      </c>
      <c r="C119" s="1">
        <v>43765</v>
      </c>
      <c r="D119">
        <v>258</v>
      </c>
      <c r="E119" t="s">
        <v>17</v>
      </c>
    </row>
    <row r="120" spans="1:5">
      <c r="A120" s="63" t="s">
        <v>15</v>
      </c>
      <c r="B120">
        <v>8358400</v>
      </c>
      <c r="C120" s="1">
        <v>43766</v>
      </c>
      <c r="D120">
        <v>271</v>
      </c>
      <c r="E120" t="s">
        <v>17</v>
      </c>
    </row>
    <row r="121" spans="1:5">
      <c r="A121" s="63" t="s">
        <v>15</v>
      </c>
      <c r="B121">
        <v>8358400</v>
      </c>
      <c r="C121" s="1">
        <v>43767</v>
      </c>
      <c r="D121">
        <v>301</v>
      </c>
      <c r="E121" t="s">
        <v>17</v>
      </c>
    </row>
    <row r="122" spans="1:5">
      <c r="A122" s="63" t="s">
        <v>15</v>
      </c>
      <c r="B122">
        <v>8358400</v>
      </c>
      <c r="C122" s="1">
        <v>43768</v>
      </c>
      <c r="D122">
        <v>307</v>
      </c>
      <c r="E122" t="s">
        <v>17</v>
      </c>
    </row>
    <row r="123" spans="1:5">
      <c r="A123" s="63" t="s">
        <v>15</v>
      </c>
      <c r="B123">
        <v>8358400</v>
      </c>
      <c r="C123" s="1">
        <v>43769</v>
      </c>
      <c r="D123">
        <v>325</v>
      </c>
      <c r="E123" t="s">
        <v>17</v>
      </c>
    </row>
    <row r="124" spans="1:5">
      <c r="A124" s="43"/>
      <c r="C124" s="1"/>
    </row>
    <row r="125" spans="1:5">
      <c r="A125" s="43"/>
      <c r="C125" s="1"/>
    </row>
    <row r="126" spans="1:5">
      <c r="A126" s="43"/>
      <c r="C126" s="1"/>
    </row>
    <row r="127" spans="1:5">
      <c r="A127" s="43"/>
      <c r="C127" s="1"/>
    </row>
    <row r="128" spans="1:5">
      <c r="A128" s="43"/>
      <c r="C128" s="1"/>
    </row>
    <row r="129" spans="1:3">
      <c r="A129" s="43"/>
      <c r="C129" s="1"/>
    </row>
    <row r="130" spans="1:3">
      <c r="A130" s="43"/>
      <c r="C130" s="1"/>
    </row>
    <row r="131" spans="1:3">
      <c r="A131" s="43"/>
      <c r="C131" s="1"/>
    </row>
    <row r="132" spans="1:3">
      <c r="A132" s="43"/>
      <c r="C132" s="1"/>
    </row>
    <row r="133" spans="1:3">
      <c r="A133" s="43"/>
      <c r="C133" s="1"/>
    </row>
    <row r="134" spans="1:3">
      <c r="A134" s="43"/>
      <c r="C134" s="1"/>
    </row>
    <row r="135" spans="1:3">
      <c r="A135" s="43"/>
      <c r="C135" s="1"/>
    </row>
    <row r="136" spans="1:3">
      <c r="A136" s="43"/>
      <c r="C136" s="1"/>
    </row>
    <row r="137" spans="1:3">
      <c r="A137" s="43"/>
      <c r="C137" s="1"/>
    </row>
    <row r="138" spans="1:3">
      <c r="A138" s="43"/>
      <c r="C138" s="1"/>
    </row>
    <row r="139" spans="1:3">
      <c r="A139" s="43"/>
      <c r="C139" s="1"/>
    </row>
    <row r="140" spans="1:3">
      <c r="A140" s="43"/>
      <c r="C140" s="1"/>
    </row>
    <row r="141" spans="1:3">
      <c r="A141" s="43"/>
      <c r="C141" s="1"/>
    </row>
    <row r="142" spans="1:3">
      <c r="A142" s="43"/>
      <c r="C142" s="1"/>
    </row>
    <row r="143" spans="1:3">
      <c r="A143" s="43"/>
      <c r="C143" s="1"/>
    </row>
    <row r="144" spans="1:3">
      <c r="A144" s="43"/>
      <c r="C144" s="1"/>
    </row>
    <row r="145" spans="1:3">
      <c r="A145" s="43"/>
      <c r="C145" s="1"/>
    </row>
    <row r="146" spans="1:3">
      <c r="A146" s="43"/>
      <c r="C146" s="1"/>
    </row>
    <row r="147" spans="1:3">
      <c r="A147" s="43"/>
      <c r="C147" s="1"/>
    </row>
    <row r="148" spans="1:3">
      <c r="A148" s="43"/>
      <c r="C148" s="1"/>
    </row>
    <row r="149" spans="1:3">
      <c r="A149" s="43"/>
      <c r="C149" s="1"/>
    </row>
    <row r="150" spans="1:3">
      <c r="A150" s="43"/>
      <c r="C150" s="1"/>
    </row>
    <row r="151" spans="1:3">
      <c r="A151" s="43"/>
      <c r="C151" s="1"/>
    </row>
    <row r="152" spans="1:3">
      <c r="A152" s="43"/>
      <c r="C152" s="1"/>
    </row>
    <row r="153" spans="1:3">
      <c r="A153" s="43"/>
      <c r="C153" s="1"/>
    </row>
    <row r="154" spans="1:3">
      <c r="A154" s="43"/>
      <c r="C154" s="1"/>
    </row>
    <row r="155" spans="1:3">
      <c r="A155" s="43"/>
      <c r="C155" s="1"/>
    </row>
    <row r="156" spans="1:3">
      <c r="A156" s="43"/>
      <c r="C156" s="1"/>
    </row>
    <row r="157" spans="1:3">
      <c r="A157" s="43"/>
      <c r="C157" s="1"/>
    </row>
    <row r="158" spans="1:3">
      <c r="A158" s="43"/>
      <c r="C158" s="1"/>
    </row>
    <row r="159" spans="1:3">
      <c r="A159" s="43"/>
      <c r="C159" s="1"/>
    </row>
    <row r="160" spans="1:3">
      <c r="A160" s="43"/>
      <c r="C160" s="1"/>
    </row>
    <row r="161" spans="1:3">
      <c r="A161" s="43"/>
      <c r="C161" s="1"/>
    </row>
    <row r="162" spans="1:3">
      <c r="A162" s="43"/>
      <c r="C162" s="1"/>
    </row>
    <row r="163" spans="1:3">
      <c r="A163" s="43"/>
      <c r="C163" s="1"/>
    </row>
    <row r="164" spans="1:3">
      <c r="A164" s="43"/>
      <c r="C164" s="1"/>
    </row>
    <row r="165" spans="1:3">
      <c r="A165" s="43"/>
      <c r="C165" s="1"/>
    </row>
    <row r="166" spans="1:3">
      <c r="A166" s="43"/>
      <c r="C166" s="1"/>
    </row>
    <row r="167" spans="1:3">
      <c r="A167" s="43"/>
      <c r="C167" s="1"/>
    </row>
    <row r="168" spans="1:3">
      <c r="A168" s="43"/>
      <c r="C168" s="1"/>
    </row>
    <row r="169" spans="1:3">
      <c r="A169" s="43"/>
      <c r="C169" s="1"/>
    </row>
    <row r="170" spans="1:3">
      <c r="A170" s="43"/>
      <c r="C170" s="1"/>
    </row>
    <row r="171" spans="1:3">
      <c r="A171" s="43"/>
      <c r="C171" s="1"/>
    </row>
    <row r="172" spans="1:3">
      <c r="A172" s="43"/>
      <c r="C172" s="1"/>
    </row>
    <row r="173" spans="1:3">
      <c r="A173" s="43"/>
      <c r="C173" s="1"/>
    </row>
    <row r="174" spans="1:3">
      <c r="A174" s="43"/>
      <c r="C174" s="1"/>
    </row>
    <row r="175" spans="1:3">
      <c r="A175" s="43"/>
      <c r="C175" s="1"/>
    </row>
    <row r="176" spans="1:3">
      <c r="A176" s="43"/>
      <c r="C176" s="1"/>
    </row>
    <row r="177" spans="1:3">
      <c r="A177" s="43"/>
      <c r="C177" s="1"/>
    </row>
    <row r="178" spans="1:3">
      <c r="A178" s="43"/>
      <c r="C178" s="1"/>
    </row>
    <row r="179" spans="1:3">
      <c r="A179" s="43"/>
      <c r="C179" s="1"/>
    </row>
    <row r="180" spans="1:3">
      <c r="A180" s="43"/>
      <c r="C180" s="1"/>
    </row>
    <row r="181" spans="1:3">
      <c r="A181" s="43"/>
      <c r="C181" s="1"/>
    </row>
    <row r="182" spans="1:3">
      <c r="A182" s="43"/>
      <c r="C182" s="1"/>
    </row>
    <row r="183" spans="1:3">
      <c r="A183" s="43"/>
      <c r="C183" s="1"/>
    </row>
    <row r="184" spans="1:3">
      <c r="A184" s="43"/>
      <c r="C184" s="1"/>
    </row>
    <row r="185" spans="1:3">
      <c r="A185" s="43"/>
      <c r="C185" s="1"/>
    </row>
    <row r="186" spans="1:3">
      <c r="A186" s="43"/>
      <c r="C186" s="1"/>
    </row>
    <row r="187" spans="1:3">
      <c r="A187" s="43"/>
      <c r="C187" s="1"/>
    </row>
    <row r="188" spans="1:3">
      <c r="A188" s="43"/>
      <c r="C188" s="1"/>
    </row>
    <row r="189" spans="1:3">
      <c r="A189" s="43"/>
      <c r="C189" s="1"/>
    </row>
    <row r="190" spans="1:3">
      <c r="A190" s="43"/>
      <c r="C190" s="1"/>
    </row>
    <row r="191" spans="1:3">
      <c r="A191" s="43"/>
      <c r="C191" s="1"/>
    </row>
    <row r="192" spans="1:3">
      <c r="A192" s="43"/>
      <c r="C192" s="1"/>
    </row>
    <row r="193" spans="1:3">
      <c r="A193" s="43"/>
      <c r="C193" s="1"/>
    </row>
    <row r="194" spans="1:3">
      <c r="A194" s="43"/>
      <c r="C194" s="1"/>
    </row>
    <row r="195" spans="1:3">
      <c r="A195" s="43"/>
      <c r="C195" s="1"/>
    </row>
    <row r="196" spans="1:3">
      <c r="A196" s="43"/>
      <c r="C196" s="1"/>
    </row>
    <row r="197" spans="1:3">
      <c r="A197" s="43"/>
      <c r="C197" s="1"/>
    </row>
    <row r="198" spans="1:3">
      <c r="A198" s="43"/>
      <c r="C198" s="1"/>
    </row>
    <row r="199" spans="1:3">
      <c r="A199" s="43"/>
      <c r="C199" s="1"/>
    </row>
    <row r="200" spans="1:3">
      <c r="A200" s="43"/>
      <c r="C200" s="1"/>
    </row>
    <row r="201" spans="1:3">
      <c r="A201" s="43"/>
      <c r="C201" s="1"/>
    </row>
    <row r="202" spans="1:3">
      <c r="A202" s="43"/>
      <c r="C202" s="1"/>
    </row>
    <row r="203" spans="1:3">
      <c r="A203" s="43"/>
      <c r="C203" s="1"/>
    </row>
    <row r="204" spans="1:3">
      <c r="A204" s="43"/>
      <c r="C204" s="1"/>
    </row>
    <row r="205" spans="1:3">
      <c r="A205" s="43"/>
      <c r="C205" s="1"/>
    </row>
    <row r="206" spans="1:3">
      <c r="A206" s="43"/>
      <c r="C206" s="1"/>
    </row>
    <row r="207" spans="1:3">
      <c r="A207" s="43"/>
      <c r="C207" s="1"/>
    </row>
    <row r="208" spans="1:3">
      <c r="A208" s="43"/>
      <c r="C208" s="1"/>
    </row>
    <row r="209" spans="1:3">
      <c r="A209" s="43"/>
      <c r="C209" s="1"/>
    </row>
    <row r="210" spans="1:3">
      <c r="A210" s="43"/>
      <c r="C210" s="1"/>
    </row>
    <row r="211" spans="1:3">
      <c r="A211" s="43"/>
      <c r="C211" s="1"/>
    </row>
    <row r="212" spans="1:3">
      <c r="A212" s="43"/>
      <c r="C212" s="1"/>
    </row>
    <row r="213" spans="1:3">
      <c r="A213" s="43"/>
      <c r="C213" s="1"/>
    </row>
    <row r="214" spans="1:3">
      <c r="A214" s="43"/>
      <c r="C2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6859-1076-4086-8FC6-42DF786562AB}">
  <dimension ref="A1:O68"/>
  <sheetViews>
    <sheetView workbookViewId="0">
      <selection sqref="A1:XFD1048576"/>
    </sheetView>
  </sheetViews>
  <sheetFormatPr defaultRowHeight="15"/>
  <cols>
    <col min="1" max="1" width="10.7109375" style="1" bestFit="1" customWidth="1"/>
    <col min="2" max="2" width="6.28515625" bestFit="1" customWidth="1"/>
    <col min="3" max="3" width="9.140625" bestFit="1" customWidth="1"/>
    <col min="4" max="4" width="16" bestFit="1" customWidth="1"/>
    <col min="5" max="6" width="7.85546875" bestFit="1" customWidth="1"/>
    <col min="7" max="7" width="13.42578125" style="13" bestFit="1" customWidth="1"/>
    <col min="8" max="8" width="22.28515625" style="2" bestFit="1" customWidth="1"/>
    <col min="9" max="9" width="16.85546875" bestFit="1" customWidth="1"/>
    <col min="10" max="10" width="18.28515625" bestFit="1" customWidth="1"/>
    <col min="11" max="11" width="17.28515625" bestFit="1" customWidth="1"/>
    <col min="12" max="12" width="18.5703125" bestFit="1" customWidth="1"/>
    <col min="13" max="13" width="4" bestFit="1" customWidth="1"/>
    <col min="14" max="14" width="12" bestFit="1" customWidth="1"/>
    <col min="15" max="15" width="19.5703125" bestFit="1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s="13" t="s">
        <v>6</v>
      </c>
      <c r="H1" s="2" t="s">
        <v>14</v>
      </c>
      <c r="I1" t="s">
        <v>107</v>
      </c>
      <c r="J1" t="s">
        <v>108</v>
      </c>
      <c r="K1" t="s">
        <v>105</v>
      </c>
      <c r="L1" t="s">
        <v>106</v>
      </c>
      <c r="M1" t="s">
        <v>32</v>
      </c>
      <c r="N1" t="s">
        <v>112</v>
      </c>
      <c r="O1" t="s">
        <v>18</v>
      </c>
    </row>
    <row r="2" spans="1:15">
      <c r="A2" s="1">
        <v>43697</v>
      </c>
      <c r="B2" t="s">
        <v>165</v>
      </c>
      <c r="C2" t="s">
        <v>9</v>
      </c>
      <c r="D2">
        <v>0</v>
      </c>
      <c r="E2">
        <v>0</v>
      </c>
      <c r="F2">
        <v>0</v>
      </c>
      <c r="G2" s="13">
        <v>0</v>
      </c>
      <c r="H2" s="2">
        <v>0</v>
      </c>
      <c r="I2" t="s">
        <v>9</v>
      </c>
      <c r="K2" t="s">
        <v>9</v>
      </c>
      <c r="M2" t="str">
        <f t="shared" ref="M2" si="0">IF(G2&gt;0,"YES","NO")</f>
        <v>NO</v>
      </c>
      <c r="N2" t="e">
        <f t="shared" ref="N2" si="1">K2-I2</f>
        <v>#VALUE!</v>
      </c>
    </row>
    <row r="3" spans="1:15">
      <c r="A3" s="1">
        <v>43698</v>
      </c>
      <c r="B3" t="s">
        <v>8</v>
      </c>
      <c r="C3" t="s">
        <v>9</v>
      </c>
      <c r="D3">
        <v>0</v>
      </c>
      <c r="E3">
        <v>0</v>
      </c>
      <c r="F3">
        <v>0</v>
      </c>
      <c r="G3" s="13">
        <v>0</v>
      </c>
      <c r="H3" s="2">
        <v>0</v>
      </c>
      <c r="I3" t="s">
        <v>9</v>
      </c>
      <c r="K3" t="s">
        <v>9</v>
      </c>
      <c r="M3" t="str">
        <f t="shared" ref="M3:M6" si="2">IF(G3&gt;0,"YES","NO")</f>
        <v>NO</v>
      </c>
      <c r="N3" t="e">
        <f t="shared" ref="N3:N6" si="3">K3-I3</f>
        <v>#VALUE!</v>
      </c>
    </row>
    <row r="4" spans="1:15">
      <c r="A4" s="1">
        <v>43699</v>
      </c>
      <c r="B4" t="s">
        <v>8</v>
      </c>
      <c r="C4" t="s">
        <v>9</v>
      </c>
      <c r="D4">
        <v>0</v>
      </c>
      <c r="E4">
        <v>0</v>
      </c>
      <c r="F4">
        <v>0</v>
      </c>
      <c r="G4" s="13">
        <v>0</v>
      </c>
      <c r="H4" s="2">
        <v>0</v>
      </c>
      <c r="I4" t="s">
        <v>9</v>
      </c>
      <c r="K4" t="s">
        <v>9</v>
      </c>
      <c r="M4" t="str">
        <f t="shared" si="2"/>
        <v>NO</v>
      </c>
      <c r="N4" t="e">
        <f t="shared" si="3"/>
        <v>#VALUE!</v>
      </c>
    </row>
    <row r="5" spans="1:15">
      <c r="A5" s="1">
        <v>43700</v>
      </c>
      <c r="B5" t="s">
        <v>8</v>
      </c>
      <c r="C5" t="s">
        <v>9</v>
      </c>
      <c r="D5">
        <v>0</v>
      </c>
      <c r="E5">
        <v>0</v>
      </c>
      <c r="F5">
        <v>0</v>
      </c>
      <c r="G5" s="13">
        <v>0</v>
      </c>
      <c r="H5" s="2">
        <v>0</v>
      </c>
      <c r="I5" t="s">
        <v>9</v>
      </c>
      <c r="K5" t="s">
        <v>9</v>
      </c>
      <c r="M5" t="str">
        <f t="shared" si="2"/>
        <v>NO</v>
      </c>
      <c r="N5" t="e">
        <f t="shared" si="3"/>
        <v>#VALUE!</v>
      </c>
    </row>
    <row r="6" spans="1:15">
      <c r="A6" s="1">
        <v>43701</v>
      </c>
      <c r="B6" t="s">
        <v>8</v>
      </c>
      <c r="C6" t="s">
        <v>9</v>
      </c>
      <c r="D6">
        <v>0</v>
      </c>
      <c r="E6">
        <v>0</v>
      </c>
      <c r="F6">
        <v>0</v>
      </c>
      <c r="G6" s="13">
        <v>0</v>
      </c>
      <c r="H6" s="2">
        <v>0</v>
      </c>
      <c r="I6" t="s">
        <v>9</v>
      </c>
      <c r="K6" t="s">
        <v>9</v>
      </c>
      <c r="M6" t="str">
        <f t="shared" si="2"/>
        <v>NO</v>
      </c>
      <c r="N6" t="e">
        <f t="shared" si="3"/>
        <v>#VALUE!</v>
      </c>
    </row>
    <row r="7" spans="1:15">
      <c r="A7" s="1">
        <v>43702</v>
      </c>
      <c r="B7" t="s">
        <v>8</v>
      </c>
      <c r="C7" t="s">
        <v>9</v>
      </c>
      <c r="D7">
        <v>0</v>
      </c>
      <c r="E7">
        <v>0</v>
      </c>
      <c r="F7">
        <v>0</v>
      </c>
      <c r="G7" s="13">
        <v>0</v>
      </c>
      <c r="H7" s="2">
        <v>0</v>
      </c>
      <c r="I7" t="s">
        <v>9</v>
      </c>
      <c r="K7" t="s">
        <v>9</v>
      </c>
      <c r="M7" t="str">
        <f t="shared" ref="M7:M67" si="4">IF(G7&gt;0,"YES","NO")</f>
        <v>NO</v>
      </c>
      <c r="N7" t="e">
        <f>K7-I7</f>
        <v>#VALUE!</v>
      </c>
    </row>
    <row r="8" spans="1:15">
      <c r="A8" s="1">
        <v>43703</v>
      </c>
      <c r="B8" t="s">
        <v>8</v>
      </c>
      <c r="C8" t="s">
        <v>9</v>
      </c>
      <c r="D8">
        <v>0</v>
      </c>
      <c r="E8">
        <v>0</v>
      </c>
      <c r="F8">
        <v>0</v>
      </c>
      <c r="G8" s="13">
        <v>0</v>
      </c>
      <c r="H8" s="2">
        <v>0</v>
      </c>
      <c r="I8" t="s">
        <v>9</v>
      </c>
      <c r="K8" t="s">
        <v>9</v>
      </c>
      <c r="M8" t="str">
        <f t="shared" si="4"/>
        <v>NO</v>
      </c>
      <c r="N8" t="e">
        <f t="shared" ref="N8:N67" si="5">K8-I8</f>
        <v>#VALUE!</v>
      </c>
    </row>
    <row r="9" spans="1:15">
      <c r="A9" s="1">
        <v>43704</v>
      </c>
      <c r="B9" t="s">
        <v>8</v>
      </c>
      <c r="C9" t="s">
        <v>9</v>
      </c>
      <c r="D9">
        <v>0</v>
      </c>
      <c r="E9">
        <v>0</v>
      </c>
      <c r="F9">
        <v>0</v>
      </c>
      <c r="G9" s="13">
        <v>0</v>
      </c>
      <c r="H9" s="2">
        <f t="shared" ref="H9:H11" si="6">G9-G8</f>
        <v>0</v>
      </c>
      <c r="I9" t="s">
        <v>9</v>
      </c>
      <c r="K9" t="s">
        <v>9</v>
      </c>
      <c r="M9" t="str">
        <f t="shared" si="4"/>
        <v>NO</v>
      </c>
      <c r="N9" t="e">
        <f t="shared" si="5"/>
        <v>#VALUE!</v>
      </c>
    </row>
    <row r="10" spans="1:15">
      <c r="A10" s="1">
        <v>43705</v>
      </c>
      <c r="B10" t="s">
        <v>8</v>
      </c>
      <c r="C10" t="s">
        <v>9</v>
      </c>
      <c r="D10">
        <v>0</v>
      </c>
      <c r="E10">
        <v>0</v>
      </c>
      <c r="F10">
        <v>0</v>
      </c>
      <c r="G10" s="13">
        <f t="shared" ref="G10:G67" si="7">(F10-E10)</f>
        <v>0</v>
      </c>
      <c r="H10" s="2">
        <f t="shared" si="6"/>
        <v>0</v>
      </c>
      <c r="I10" t="s">
        <v>9</v>
      </c>
      <c r="K10" t="s">
        <v>9</v>
      </c>
      <c r="M10" t="str">
        <f t="shared" si="4"/>
        <v>NO</v>
      </c>
      <c r="N10" t="e">
        <f t="shared" si="5"/>
        <v>#VALUE!</v>
      </c>
    </row>
    <row r="11" spans="1:15">
      <c r="A11" s="1">
        <v>43706</v>
      </c>
      <c r="B11" t="s">
        <v>8</v>
      </c>
      <c r="C11" t="s">
        <v>9</v>
      </c>
      <c r="D11">
        <v>0</v>
      </c>
      <c r="E11">
        <v>0</v>
      </c>
      <c r="F11">
        <v>0</v>
      </c>
      <c r="G11" s="13">
        <f t="shared" si="7"/>
        <v>0</v>
      </c>
      <c r="H11" s="2">
        <f t="shared" si="6"/>
        <v>0</v>
      </c>
      <c r="I11" t="s">
        <v>9</v>
      </c>
      <c r="K11" t="s">
        <v>9</v>
      </c>
      <c r="M11" t="str">
        <f t="shared" si="4"/>
        <v>NO</v>
      </c>
      <c r="N11" t="e">
        <f t="shared" si="5"/>
        <v>#VALUE!</v>
      </c>
    </row>
    <row r="12" spans="1:15">
      <c r="A12" s="1">
        <v>43707</v>
      </c>
      <c r="B12" t="s">
        <v>8</v>
      </c>
      <c r="C12" t="s">
        <v>9</v>
      </c>
      <c r="D12">
        <v>0</v>
      </c>
      <c r="E12">
        <v>0</v>
      </c>
      <c r="F12">
        <v>0</v>
      </c>
      <c r="G12" s="13">
        <f t="shared" si="7"/>
        <v>0</v>
      </c>
      <c r="H12" s="2">
        <f t="shared" ref="H12:H39" si="8">G12-G11</f>
        <v>0</v>
      </c>
      <c r="I12" t="s">
        <v>9</v>
      </c>
      <c r="K12" t="s">
        <v>9</v>
      </c>
      <c r="M12" t="str">
        <f t="shared" si="4"/>
        <v>NO</v>
      </c>
      <c r="N12" t="e">
        <f t="shared" si="5"/>
        <v>#VALUE!</v>
      </c>
    </row>
    <row r="13" spans="1:15">
      <c r="A13" s="1">
        <v>43708</v>
      </c>
      <c r="B13" t="s">
        <v>8</v>
      </c>
      <c r="C13" t="s">
        <v>9</v>
      </c>
      <c r="D13">
        <v>0</v>
      </c>
      <c r="E13">
        <v>0</v>
      </c>
      <c r="F13">
        <v>0</v>
      </c>
      <c r="G13" s="13">
        <f t="shared" si="7"/>
        <v>0</v>
      </c>
      <c r="H13" s="2">
        <f t="shared" si="8"/>
        <v>0</v>
      </c>
      <c r="I13" t="s">
        <v>9</v>
      </c>
      <c r="K13" t="s">
        <v>9</v>
      </c>
      <c r="M13" t="str">
        <f t="shared" si="4"/>
        <v>NO</v>
      </c>
      <c r="N13" t="e">
        <f t="shared" si="5"/>
        <v>#VALUE!</v>
      </c>
    </row>
    <row r="14" spans="1:15">
      <c r="A14" s="1">
        <v>43709</v>
      </c>
      <c r="B14" t="s">
        <v>8</v>
      </c>
      <c r="C14" t="s">
        <v>9</v>
      </c>
      <c r="D14">
        <v>0</v>
      </c>
      <c r="E14">
        <v>0</v>
      </c>
      <c r="F14">
        <v>0</v>
      </c>
      <c r="G14" s="13">
        <f t="shared" si="7"/>
        <v>0</v>
      </c>
      <c r="H14" s="2">
        <f t="shared" si="8"/>
        <v>0</v>
      </c>
      <c r="I14" t="s">
        <v>9</v>
      </c>
      <c r="K14" t="s">
        <v>9</v>
      </c>
      <c r="M14" t="str">
        <f t="shared" si="4"/>
        <v>NO</v>
      </c>
      <c r="N14" t="e">
        <f t="shared" si="5"/>
        <v>#VALUE!</v>
      </c>
    </row>
    <row r="15" spans="1:15">
      <c r="A15" s="1">
        <v>43710</v>
      </c>
      <c r="B15" t="s">
        <v>8</v>
      </c>
      <c r="C15" t="s">
        <v>9</v>
      </c>
      <c r="D15">
        <v>0</v>
      </c>
      <c r="E15">
        <v>0</v>
      </c>
      <c r="F15">
        <v>0</v>
      </c>
      <c r="G15" s="13">
        <f t="shared" si="7"/>
        <v>0</v>
      </c>
      <c r="H15" s="2">
        <f t="shared" si="8"/>
        <v>0</v>
      </c>
      <c r="I15" t="s">
        <v>9</v>
      </c>
      <c r="K15" t="s">
        <v>9</v>
      </c>
      <c r="M15" t="str">
        <f t="shared" si="4"/>
        <v>NO</v>
      </c>
      <c r="N15" t="e">
        <f t="shared" si="5"/>
        <v>#VALUE!</v>
      </c>
    </row>
    <row r="16" spans="1:15">
      <c r="A16" s="1">
        <v>43711</v>
      </c>
      <c r="B16" t="s">
        <v>8</v>
      </c>
      <c r="C16" t="s">
        <v>9</v>
      </c>
      <c r="D16">
        <v>0</v>
      </c>
      <c r="E16">
        <v>0</v>
      </c>
      <c r="F16">
        <v>0</v>
      </c>
      <c r="G16" s="13">
        <f t="shared" si="7"/>
        <v>0</v>
      </c>
      <c r="H16" s="2">
        <f t="shared" si="8"/>
        <v>0</v>
      </c>
      <c r="I16" t="s">
        <v>9</v>
      </c>
      <c r="K16" t="s">
        <v>9</v>
      </c>
      <c r="M16" t="str">
        <f t="shared" si="4"/>
        <v>NO</v>
      </c>
      <c r="N16" t="e">
        <f t="shared" si="5"/>
        <v>#VALUE!</v>
      </c>
    </row>
    <row r="17" spans="1:14">
      <c r="A17" s="1">
        <v>43712</v>
      </c>
      <c r="B17" t="s">
        <v>8</v>
      </c>
      <c r="C17" t="s">
        <v>9</v>
      </c>
      <c r="D17">
        <v>0</v>
      </c>
      <c r="E17">
        <v>0</v>
      </c>
      <c r="F17">
        <v>0</v>
      </c>
      <c r="G17" s="13">
        <f t="shared" si="7"/>
        <v>0</v>
      </c>
      <c r="H17" s="2">
        <f t="shared" si="8"/>
        <v>0</v>
      </c>
      <c r="I17" t="s">
        <v>9</v>
      </c>
      <c r="K17" t="s">
        <v>9</v>
      </c>
      <c r="M17" t="str">
        <f t="shared" si="4"/>
        <v>NO</v>
      </c>
      <c r="N17" t="e">
        <f t="shared" si="5"/>
        <v>#VALUE!</v>
      </c>
    </row>
    <row r="18" spans="1:14">
      <c r="A18" s="1">
        <v>43713</v>
      </c>
      <c r="B18" t="s">
        <v>8</v>
      </c>
      <c r="C18" t="s">
        <v>9</v>
      </c>
      <c r="D18">
        <v>0</v>
      </c>
      <c r="E18">
        <v>0</v>
      </c>
      <c r="F18">
        <v>0</v>
      </c>
      <c r="G18" s="13">
        <f t="shared" si="7"/>
        <v>0</v>
      </c>
      <c r="H18" s="2">
        <f t="shared" si="8"/>
        <v>0</v>
      </c>
      <c r="I18" t="s">
        <v>9</v>
      </c>
      <c r="K18" t="s">
        <v>9</v>
      </c>
      <c r="M18" t="str">
        <f t="shared" si="4"/>
        <v>NO</v>
      </c>
      <c r="N18" t="e">
        <f t="shared" si="5"/>
        <v>#VALUE!</v>
      </c>
    </row>
    <row r="19" spans="1:14">
      <c r="A19" s="1">
        <v>43714</v>
      </c>
      <c r="B19" t="s">
        <v>8</v>
      </c>
      <c r="C19" t="s">
        <v>9</v>
      </c>
      <c r="D19">
        <v>0</v>
      </c>
      <c r="E19">
        <v>0</v>
      </c>
      <c r="F19">
        <v>0</v>
      </c>
      <c r="G19" s="13">
        <f t="shared" si="7"/>
        <v>0</v>
      </c>
      <c r="H19" s="2">
        <f t="shared" si="8"/>
        <v>0</v>
      </c>
      <c r="I19" t="s">
        <v>9</v>
      </c>
      <c r="K19" t="s">
        <v>9</v>
      </c>
      <c r="M19" t="str">
        <f t="shared" si="4"/>
        <v>NO</v>
      </c>
      <c r="N19" t="e">
        <f t="shared" si="5"/>
        <v>#VALUE!</v>
      </c>
    </row>
    <row r="20" spans="1:14">
      <c r="A20" s="1">
        <v>43715</v>
      </c>
      <c r="B20" t="s">
        <v>8</v>
      </c>
      <c r="C20" t="s">
        <v>9</v>
      </c>
      <c r="D20">
        <v>0</v>
      </c>
      <c r="E20">
        <v>0</v>
      </c>
      <c r="F20">
        <v>0</v>
      </c>
      <c r="G20" s="13">
        <f t="shared" si="7"/>
        <v>0</v>
      </c>
      <c r="H20" s="2">
        <f t="shared" si="8"/>
        <v>0</v>
      </c>
      <c r="I20" t="s">
        <v>9</v>
      </c>
      <c r="K20" t="s">
        <v>9</v>
      </c>
      <c r="M20" t="str">
        <f t="shared" si="4"/>
        <v>NO</v>
      </c>
      <c r="N20" t="e">
        <f t="shared" si="5"/>
        <v>#VALUE!</v>
      </c>
    </row>
    <row r="21" spans="1:14">
      <c r="A21" s="1">
        <v>43716</v>
      </c>
      <c r="B21" t="s">
        <v>8</v>
      </c>
      <c r="C21" t="s">
        <v>9</v>
      </c>
      <c r="D21">
        <v>0</v>
      </c>
      <c r="E21">
        <v>0</v>
      </c>
      <c r="F21">
        <v>0</v>
      </c>
      <c r="G21" s="13">
        <f t="shared" si="7"/>
        <v>0</v>
      </c>
      <c r="H21" s="2">
        <f t="shared" si="8"/>
        <v>0</v>
      </c>
      <c r="I21" t="s">
        <v>9</v>
      </c>
      <c r="K21" t="s">
        <v>9</v>
      </c>
      <c r="M21" t="str">
        <f t="shared" si="4"/>
        <v>NO</v>
      </c>
      <c r="N21" t="e">
        <f t="shared" si="5"/>
        <v>#VALUE!</v>
      </c>
    </row>
    <row r="22" spans="1:14">
      <c r="A22" s="1">
        <v>43717</v>
      </c>
      <c r="B22" t="s">
        <v>8</v>
      </c>
      <c r="C22" t="s">
        <v>9</v>
      </c>
      <c r="D22">
        <v>0</v>
      </c>
      <c r="E22">
        <v>0</v>
      </c>
      <c r="F22">
        <v>0</v>
      </c>
      <c r="G22" s="13">
        <f t="shared" si="7"/>
        <v>0</v>
      </c>
      <c r="H22" s="2">
        <f t="shared" si="8"/>
        <v>0</v>
      </c>
      <c r="I22" t="s">
        <v>9</v>
      </c>
      <c r="K22" t="s">
        <v>9</v>
      </c>
      <c r="M22" t="str">
        <f t="shared" si="4"/>
        <v>NO</v>
      </c>
      <c r="N22" t="e">
        <f t="shared" si="5"/>
        <v>#VALUE!</v>
      </c>
    </row>
    <row r="23" spans="1:14">
      <c r="A23" s="1">
        <v>43718</v>
      </c>
      <c r="B23" t="s">
        <v>8</v>
      </c>
      <c r="C23" t="s">
        <v>9</v>
      </c>
      <c r="D23">
        <v>0</v>
      </c>
      <c r="E23">
        <v>0</v>
      </c>
      <c r="F23">
        <v>0</v>
      </c>
      <c r="G23" s="13">
        <f t="shared" si="7"/>
        <v>0</v>
      </c>
      <c r="H23" s="2">
        <f t="shared" si="8"/>
        <v>0</v>
      </c>
      <c r="I23" t="s">
        <v>9</v>
      </c>
      <c r="K23" t="s">
        <v>9</v>
      </c>
      <c r="M23" t="str">
        <f t="shared" si="4"/>
        <v>NO</v>
      </c>
      <c r="N23" t="e">
        <f t="shared" si="5"/>
        <v>#VALUE!</v>
      </c>
    </row>
    <row r="24" spans="1:14">
      <c r="A24" s="1">
        <v>43719</v>
      </c>
      <c r="B24" t="s">
        <v>8</v>
      </c>
      <c r="C24" t="s">
        <v>9</v>
      </c>
      <c r="D24">
        <v>0</v>
      </c>
      <c r="E24">
        <v>0</v>
      </c>
      <c r="F24">
        <v>0</v>
      </c>
      <c r="G24" s="13">
        <f t="shared" si="7"/>
        <v>0</v>
      </c>
      <c r="H24" s="2">
        <f t="shared" si="8"/>
        <v>0</v>
      </c>
      <c r="I24" t="s">
        <v>9</v>
      </c>
      <c r="K24" t="s">
        <v>9</v>
      </c>
      <c r="M24" t="str">
        <f t="shared" si="4"/>
        <v>NO</v>
      </c>
      <c r="N24" t="e">
        <f t="shared" si="5"/>
        <v>#VALUE!</v>
      </c>
    </row>
    <row r="25" spans="1:14">
      <c r="A25" s="1">
        <v>43720</v>
      </c>
      <c r="B25" t="s">
        <v>8</v>
      </c>
      <c r="C25" t="s">
        <v>9</v>
      </c>
      <c r="D25">
        <v>0</v>
      </c>
      <c r="E25">
        <v>0</v>
      </c>
      <c r="F25">
        <v>0</v>
      </c>
      <c r="G25" s="13">
        <f t="shared" si="7"/>
        <v>0</v>
      </c>
      <c r="H25" s="2">
        <f t="shared" si="8"/>
        <v>0</v>
      </c>
      <c r="I25" t="s">
        <v>9</v>
      </c>
      <c r="K25" t="s">
        <v>9</v>
      </c>
      <c r="M25" t="str">
        <f t="shared" si="4"/>
        <v>NO</v>
      </c>
      <c r="N25" t="e">
        <f t="shared" si="5"/>
        <v>#VALUE!</v>
      </c>
    </row>
    <row r="26" spans="1:14">
      <c r="A26" s="1">
        <v>43721</v>
      </c>
      <c r="B26" t="s">
        <v>8</v>
      </c>
      <c r="C26" t="s">
        <v>9</v>
      </c>
      <c r="D26">
        <v>0</v>
      </c>
      <c r="E26">
        <v>0</v>
      </c>
      <c r="F26">
        <v>0</v>
      </c>
      <c r="G26" s="13">
        <f t="shared" si="7"/>
        <v>0</v>
      </c>
      <c r="H26" s="2">
        <f t="shared" si="8"/>
        <v>0</v>
      </c>
      <c r="I26" t="s">
        <v>9</v>
      </c>
      <c r="K26" t="s">
        <v>9</v>
      </c>
      <c r="M26" t="str">
        <f t="shared" si="4"/>
        <v>NO</v>
      </c>
      <c r="N26" t="e">
        <f t="shared" si="5"/>
        <v>#VALUE!</v>
      </c>
    </row>
    <row r="27" spans="1:14">
      <c r="A27" s="1">
        <v>43722</v>
      </c>
      <c r="B27" t="s">
        <v>8</v>
      </c>
      <c r="C27" t="s">
        <v>9</v>
      </c>
      <c r="D27">
        <v>0</v>
      </c>
      <c r="E27">
        <v>0</v>
      </c>
      <c r="F27">
        <v>0</v>
      </c>
      <c r="G27" s="13">
        <f t="shared" si="7"/>
        <v>0</v>
      </c>
      <c r="H27" s="2">
        <f t="shared" si="8"/>
        <v>0</v>
      </c>
      <c r="I27" t="s">
        <v>9</v>
      </c>
      <c r="K27" t="s">
        <v>9</v>
      </c>
      <c r="M27" t="str">
        <f t="shared" si="4"/>
        <v>NO</v>
      </c>
      <c r="N27" t="e">
        <f t="shared" si="5"/>
        <v>#VALUE!</v>
      </c>
    </row>
    <row r="28" spans="1:14">
      <c r="A28" s="1">
        <v>43723</v>
      </c>
      <c r="B28" t="s">
        <v>8</v>
      </c>
      <c r="C28" t="s">
        <v>9</v>
      </c>
      <c r="D28">
        <v>0</v>
      </c>
      <c r="E28">
        <v>0</v>
      </c>
      <c r="F28">
        <v>0</v>
      </c>
      <c r="G28" s="13">
        <f t="shared" si="7"/>
        <v>0</v>
      </c>
      <c r="H28" s="2">
        <f t="shared" si="8"/>
        <v>0</v>
      </c>
      <c r="I28" t="s">
        <v>9</v>
      </c>
      <c r="K28" t="s">
        <v>9</v>
      </c>
      <c r="M28" t="str">
        <f t="shared" si="4"/>
        <v>NO</v>
      </c>
      <c r="N28" t="e">
        <f t="shared" si="5"/>
        <v>#VALUE!</v>
      </c>
    </row>
    <row r="29" spans="1:14">
      <c r="A29" s="1">
        <v>43724</v>
      </c>
      <c r="B29" t="s">
        <v>8</v>
      </c>
      <c r="C29" t="s">
        <v>9</v>
      </c>
      <c r="D29">
        <v>0</v>
      </c>
      <c r="E29">
        <v>0</v>
      </c>
      <c r="F29">
        <v>0</v>
      </c>
      <c r="G29" s="13">
        <f t="shared" si="7"/>
        <v>0</v>
      </c>
      <c r="H29" s="2">
        <f t="shared" si="8"/>
        <v>0</v>
      </c>
      <c r="I29" t="s">
        <v>9</v>
      </c>
      <c r="K29" t="s">
        <v>9</v>
      </c>
      <c r="M29" t="str">
        <f t="shared" si="4"/>
        <v>NO</v>
      </c>
      <c r="N29" t="e">
        <f t="shared" si="5"/>
        <v>#VALUE!</v>
      </c>
    </row>
    <row r="30" spans="1:14">
      <c r="A30" s="1">
        <v>43725</v>
      </c>
      <c r="B30" t="s">
        <v>8</v>
      </c>
      <c r="C30" t="s">
        <v>9</v>
      </c>
      <c r="D30">
        <v>0</v>
      </c>
      <c r="E30">
        <v>0</v>
      </c>
      <c r="F30">
        <v>0</v>
      </c>
      <c r="G30" s="13">
        <f t="shared" si="7"/>
        <v>0</v>
      </c>
      <c r="H30" s="2">
        <f t="shared" si="8"/>
        <v>0</v>
      </c>
      <c r="I30" t="s">
        <v>9</v>
      </c>
      <c r="K30" t="s">
        <v>9</v>
      </c>
      <c r="M30" t="str">
        <f t="shared" si="4"/>
        <v>NO</v>
      </c>
      <c r="N30" t="e">
        <f t="shared" si="5"/>
        <v>#VALUE!</v>
      </c>
    </row>
    <row r="31" spans="1:14">
      <c r="A31" s="1">
        <v>43726</v>
      </c>
      <c r="B31" t="s">
        <v>8</v>
      </c>
      <c r="C31" t="s">
        <v>9</v>
      </c>
      <c r="D31">
        <v>0</v>
      </c>
      <c r="E31">
        <v>0</v>
      </c>
      <c r="F31">
        <v>0</v>
      </c>
      <c r="G31" s="13">
        <f t="shared" si="7"/>
        <v>0</v>
      </c>
      <c r="H31" s="2">
        <f t="shared" si="8"/>
        <v>0</v>
      </c>
      <c r="I31" t="s">
        <v>9</v>
      </c>
      <c r="K31" t="s">
        <v>9</v>
      </c>
      <c r="M31" t="str">
        <f t="shared" si="4"/>
        <v>NO</v>
      </c>
      <c r="N31" t="e">
        <f t="shared" si="5"/>
        <v>#VALUE!</v>
      </c>
    </row>
    <row r="32" spans="1:14">
      <c r="A32" s="1">
        <v>43727</v>
      </c>
      <c r="B32" t="s">
        <v>8</v>
      </c>
      <c r="C32" t="s">
        <v>9</v>
      </c>
      <c r="D32">
        <v>0</v>
      </c>
      <c r="E32">
        <v>0</v>
      </c>
      <c r="F32">
        <v>0</v>
      </c>
      <c r="G32" s="13">
        <f t="shared" si="7"/>
        <v>0</v>
      </c>
      <c r="H32" s="2">
        <f t="shared" si="8"/>
        <v>0</v>
      </c>
      <c r="I32" t="s">
        <v>9</v>
      </c>
      <c r="K32" t="s">
        <v>9</v>
      </c>
      <c r="M32" t="str">
        <f t="shared" si="4"/>
        <v>NO</v>
      </c>
      <c r="N32" t="e">
        <f t="shared" si="5"/>
        <v>#VALUE!</v>
      </c>
    </row>
    <row r="33" spans="1:14">
      <c r="A33" s="1">
        <v>43728</v>
      </c>
      <c r="B33" t="s">
        <v>8</v>
      </c>
      <c r="C33" t="s">
        <v>9</v>
      </c>
      <c r="D33">
        <v>0</v>
      </c>
      <c r="E33">
        <v>0</v>
      </c>
      <c r="F33">
        <v>0</v>
      </c>
      <c r="G33" s="13">
        <f t="shared" si="7"/>
        <v>0</v>
      </c>
      <c r="H33" s="2">
        <f t="shared" si="8"/>
        <v>0</v>
      </c>
      <c r="I33" t="s">
        <v>9</v>
      </c>
      <c r="K33" t="s">
        <v>9</v>
      </c>
      <c r="M33" t="str">
        <f t="shared" si="4"/>
        <v>NO</v>
      </c>
      <c r="N33" t="e">
        <f t="shared" si="5"/>
        <v>#VALUE!</v>
      </c>
    </row>
    <row r="34" spans="1:14">
      <c r="A34" s="1">
        <v>43729</v>
      </c>
      <c r="B34" t="s">
        <v>8</v>
      </c>
      <c r="C34" t="s">
        <v>9</v>
      </c>
      <c r="D34">
        <v>0</v>
      </c>
      <c r="E34">
        <v>0</v>
      </c>
      <c r="F34">
        <v>0</v>
      </c>
      <c r="G34" s="13">
        <f t="shared" si="7"/>
        <v>0</v>
      </c>
      <c r="H34" s="2">
        <f t="shared" si="8"/>
        <v>0</v>
      </c>
      <c r="I34" t="s">
        <v>9</v>
      </c>
      <c r="K34" t="s">
        <v>9</v>
      </c>
      <c r="M34" t="str">
        <f t="shared" si="4"/>
        <v>NO</v>
      </c>
      <c r="N34" t="e">
        <f t="shared" si="5"/>
        <v>#VALUE!</v>
      </c>
    </row>
    <row r="35" spans="1:14">
      <c r="A35" s="1">
        <v>43730</v>
      </c>
      <c r="B35" t="s">
        <v>8</v>
      </c>
      <c r="C35" t="s">
        <v>9</v>
      </c>
      <c r="D35">
        <v>0</v>
      </c>
      <c r="E35">
        <v>0</v>
      </c>
      <c r="F35">
        <v>0</v>
      </c>
      <c r="G35" s="13">
        <f t="shared" si="7"/>
        <v>0</v>
      </c>
      <c r="H35" s="2">
        <f t="shared" si="8"/>
        <v>0</v>
      </c>
      <c r="I35" t="s">
        <v>9</v>
      </c>
      <c r="K35" t="s">
        <v>9</v>
      </c>
      <c r="M35" t="str">
        <f t="shared" si="4"/>
        <v>NO</v>
      </c>
      <c r="N35" t="e">
        <f t="shared" si="5"/>
        <v>#VALUE!</v>
      </c>
    </row>
    <row r="36" spans="1:14">
      <c r="A36" s="1">
        <v>43731</v>
      </c>
      <c r="B36" t="s">
        <v>8</v>
      </c>
      <c r="C36" t="s">
        <v>9</v>
      </c>
      <c r="D36">
        <v>0</v>
      </c>
      <c r="E36">
        <v>0</v>
      </c>
      <c r="F36">
        <v>0</v>
      </c>
      <c r="G36" s="13">
        <f t="shared" si="7"/>
        <v>0</v>
      </c>
      <c r="H36" s="2">
        <f t="shared" si="8"/>
        <v>0</v>
      </c>
      <c r="I36" t="s">
        <v>9</v>
      </c>
      <c r="K36" t="s">
        <v>9</v>
      </c>
      <c r="M36" t="str">
        <f t="shared" si="4"/>
        <v>NO</v>
      </c>
      <c r="N36" t="e">
        <f t="shared" si="5"/>
        <v>#VALUE!</v>
      </c>
    </row>
    <row r="37" spans="1:14">
      <c r="A37" s="1">
        <v>43732</v>
      </c>
      <c r="B37" t="s">
        <v>8</v>
      </c>
      <c r="C37" t="s">
        <v>9</v>
      </c>
      <c r="D37">
        <v>0</v>
      </c>
      <c r="E37">
        <v>0</v>
      </c>
      <c r="F37">
        <v>0</v>
      </c>
      <c r="G37" s="13">
        <f t="shared" si="7"/>
        <v>0</v>
      </c>
      <c r="H37" s="2">
        <f t="shared" si="8"/>
        <v>0</v>
      </c>
      <c r="I37" t="s">
        <v>9</v>
      </c>
      <c r="K37" t="s">
        <v>9</v>
      </c>
      <c r="M37" t="str">
        <f t="shared" si="4"/>
        <v>NO</v>
      </c>
      <c r="N37" t="e">
        <f t="shared" si="5"/>
        <v>#VALUE!</v>
      </c>
    </row>
    <row r="38" spans="1:14">
      <c r="A38" s="1">
        <v>43733</v>
      </c>
      <c r="B38" t="s">
        <v>8</v>
      </c>
      <c r="C38" t="s">
        <v>9</v>
      </c>
      <c r="D38">
        <v>0</v>
      </c>
      <c r="E38">
        <v>0</v>
      </c>
      <c r="F38">
        <v>0</v>
      </c>
      <c r="G38" s="13">
        <f t="shared" si="7"/>
        <v>0</v>
      </c>
      <c r="H38" s="2">
        <f t="shared" si="8"/>
        <v>0</v>
      </c>
      <c r="I38" t="s">
        <v>9</v>
      </c>
      <c r="K38" t="s">
        <v>9</v>
      </c>
      <c r="M38" t="str">
        <f t="shared" si="4"/>
        <v>NO</v>
      </c>
      <c r="N38" t="e">
        <f t="shared" si="5"/>
        <v>#VALUE!</v>
      </c>
    </row>
    <row r="39" spans="1:14">
      <c r="A39" s="1">
        <v>43734</v>
      </c>
      <c r="B39" t="s">
        <v>8</v>
      </c>
      <c r="C39" t="s">
        <v>9</v>
      </c>
      <c r="D39">
        <v>0</v>
      </c>
      <c r="E39">
        <v>0</v>
      </c>
      <c r="F39">
        <v>0</v>
      </c>
      <c r="G39" s="13">
        <f t="shared" si="7"/>
        <v>0</v>
      </c>
      <c r="H39" s="2">
        <f t="shared" si="8"/>
        <v>0</v>
      </c>
      <c r="I39" t="s">
        <v>9</v>
      </c>
      <c r="K39" t="s">
        <v>9</v>
      </c>
      <c r="M39" t="str">
        <f t="shared" si="4"/>
        <v>NO</v>
      </c>
      <c r="N39" t="e">
        <f t="shared" si="5"/>
        <v>#VALUE!</v>
      </c>
    </row>
    <row r="40" spans="1:14">
      <c r="A40" s="1">
        <v>43735</v>
      </c>
      <c r="B40" t="s">
        <v>8</v>
      </c>
      <c r="C40" t="s">
        <v>9</v>
      </c>
      <c r="D40">
        <v>0</v>
      </c>
      <c r="E40">
        <v>0</v>
      </c>
      <c r="F40">
        <v>0</v>
      </c>
      <c r="G40" s="13">
        <f t="shared" si="7"/>
        <v>0</v>
      </c>
      <c r="H40" s="2">
        <f t="shared" ref="H40:H67" si="9">G40-G39</f>
        <v>0</v>
      </c>
      <c r="I40" t="s">
        <v>9</v>
      </c>
      <c r="K40" t="s">
        <v>9</v>
      </c>
      <c r="M40" t="str">
        <f t="shared" si="4"/>
        <v>NO</v>
      </c>
      <c r="N40" t="e">
        <f t="shared" si="5"/>
        <v>#VALUE!</v>
      </c>
    </row>
    <row r="41" spans="1:14">
      <c r="A41" s="1">
        <v>43736</v>
      </c>
      <c r="B41" t="s">
        <v>8</v>
      </c>
      <c r="C41" t="s">
        <v>9</v>
      </c>
      <c r="D41">
        <v>0</v>
      </c>
      <c r="E41">
        <v>0</v>
      </c>
      <c r="F41">
        <v>0</v>
      </c>
      <c r="G41" s="13">
        <f t="shared" si="7"/>
        <v>0</v>
      </c>
      <c r="H41" s="2">
        <f t="shared" si="9"/>
        <v>0</v>
      </c>
      <c r="I41" t="s">
        <v>9</v>
      </c>
      <c r="K41" t="s">
        <v>9</v>
      </c>
      <c r="M41" t="str">
        <f t="shared" si="4"/>
        <v>NO</v>
      </c>
      <c r="N41" t="e">
        <f t="shared" si="5"/>
        <v>#VALUE!</v>
      </c>
    </row>
    <row r="42" spans="1:14">
      <c r="A42" s="1">
        <v>43737</v>
      </c>
      <c r="B42" t="s">
        <v>8</v>
      </c>
      <c r="C42" t="s">
        <v>9</v>
      </c>
      <c r="D42">
        <v>0</v>
      </c>
      <c r="E42">
        <v>0</v>
      </c>
      <c r="F42">
        <v>0</v>
      </c>
      <c r="G42" s="13">
        <f t="shared" si="7"/>
        <v>0</v>
      </c>
      <c r="H42" s="2">
        <f t="shared" si="9"/>
        <v>0</v>
      </c>
      <c r="I42" t="s">
        <v>9</v>
      </c>
      <c r="K42" t="s">
        <v>9</v>
      </c>
      <c r="M42" t="str">
        <f t="shared" si="4"/>
        <v>NO</v>
      </c>
      <c r="N42" t="e">
        <f t="shared" si="5"/>
        <v>#VALUE!</v>
      </c>
    </row>
    <row r="43" spans="1:14">
      <c r="A43" s="1">
        <v>43738</v>
      </c>
      <c r="B43" t="s">
        <v>8</v>
      </c>
      <c r="C43" t="s">
        <v>9</v>
      </c>
      <c r="D43">
        <v>0</v>
      </c>
      <c r="E43">
        <v>0</v>
      </c>
      <c r="F43">
        <v>0</v>
      </c>
      <c r="G43" s="13">
        <f t="shared" si="7"/>
        <v>0</v>
      </c>
      <c r="H43" s="2">
        <f t="shared" si="9"/>
        <v>0</v>
      </c>
      <c r="I43" t="s">
        <v>9</v>
      </c>
      <c r="K43" t="s">
        <v>9</v>
      </c>
      <c r="M43" t="str">
        <f t="shared" si="4"/>
        <v>NO</v>
      </c>
      <c r="N43" t="e">
        <f t="shared" si="5"/>
        <v>#VALUE!</v>
      </c>
    </row>
    <row r="44" spans="1:14">
      <c r="A44" s="1">
        <v>43739</v>
      </c>
      <c r="B44" t="s">
        <v>8</v>
      </c>
      <c r="D44">
        <v>0</v>
      </c>
      <c r="E44">
        <v>0</v>
      </c>
      <c r="F44">
        <v>0</v>
      </c>
      <c r="G44" s="13">
        <f t="shared" si="7"/>
        <v>0</v>
      </c>
      <c r="H44" s="2">
        <f t="shared" si="9"/>
        <v>0</v>
      </c>
      <c r="M44" t="str">
        <f t="shared" si="4"/>
        <v>NO</v>
      </c>
      <c r="N44">
        <f t="shared" si="5"/>
        <v>0</v>
      </c>
    </row>
    <row r="45" spans="1:14">
      <c r="A45" s="1">
        <v>43740</v>
      </c>
      <c r="B45" t="s">
        <v>8</v>
      </c>
      <c r="D45">
        <v>0</v>
      </c>
      <c r="E45">
        <v>0</v>
      </c>
      <c r="F45">
        <v>0</v>
      </c>
      <c r="G45" s="13">
        <f t="shared" si="7"/>
        <v>0</v>
      </c>
      <c r="H45" s="2">
        <f t="shared" si="9"/>
        <v>0</v>
      </c>
      <c r="M45" t="str">
        <f t="shared" si="4"/>
        <v>NO</v>
      </c>
      <c r="N45">
        <f t="shared" si="5"/>
        <v>0</v>
      </c>
    </row>
    <row r="46" spans="1:14">
      <c r="A46" s="1">
        <v>43741</v>
      </c>
      <c r="B46" t="s">
        <v>8</v>
      </c>
      <c r="D46">
        <v>0</v>
      </c>
      <c r="E46">
        <v>0</v>
      </c>
      <c r="F46">
        <v>0</v>
      </c>
      <c r="G46" s="13">
        <f t="shared" si="7"/>
        <v>0</v>
      </c>
      <c r="H46" s="2">
        <f t="shared" si="9"/>
        <v>0</v>
      </c>
      <c r="M46" t="str">
        <f t="shared" si="4"/>
        <v>NO</v>
      </c>
      <c r="N46">
        <f t="shared" si="5"/>
        <v>0</v>
      </c>
    </row>
    <row r="47" spans="1:14">
      <c r="A47" s="1">
        <v>43742</v>
      </c>
      <c r="B47" t="s">
        <v>8</v>
      </c>
      <c r="D47">
        <v>0</v>
      </c>
      <c r="E47">
        <v>0</v>
      </c>
      <c r="F47">
        <v>0</v>
      </c>
      <c r="G47" s="13">
        <f t="shared" si="7"/>
        <v>0</v>
      </c>
      <c r="H47" s="2">
        <f t="shared" si="9"/>
        <v>0</v>
      </c>
      <c r="M47" t="str">
        <f t="shared" si="4"/>
        <v>NO</v>
      </c>
      <c r="N47">
        <f t="shared" si="5"/>
        <v>0</v>
      </c>
    </row>
    <row r="48" spans="1:14">
      <c r="A48" s="1">
        <v>43743</v>
      </c>
      <c r="B48" t="s">
        <v>8</v>
      </c>
      <c r="D48">
        <v>0</v>
      </c>
      <c r="E48">
        <v>0</v>
      </c>
      <c r="F48">
        <v>0</v>
      </c>
      <c r="G48" s="13">
        <f t="shared" si="7"/>
        <v>0</v>
      </c>
      <c r="H48" s="2">
        <f t="shared" si="9"/>
        <v>0</v>
      </c>
      <c r="M48" t="str">
        <f t="shared" si="4"/>
        <v>NO</v>
      </c>
      <c r="N48">
        <f t="shared" si="5"/>
        <v>0</v>
      </c>
    </row>
    <row r="49" spans="1:14">
      <c r="A49" s="1">
        <v>43744</v>
      </c>
      <c r="B49" t="s">
        <v>8</v>
      </c>
      <c r="D49">
        <v>0</v>
      </c>
      <c r="E49">
        <v>0</v>
      </c>
      <c r="F49">
        <v>0</v>
      </c>
      <c r="G49" s="13">
        <f t="shared" si="7"/>
        <v>0</v>
      </c>
      <c r="H49" s="2">
        <f t="shared" si="9"/>
        <v>0</v>
      </c>
      <c r="M49" t="str">
        <f t="shared" si="4"/>
        <v>NO</v>
      </c>
      <c r="N49">
        <f t="shared" si="5"/>
        <v>0</v>
      </c>
    </row>
    <row r="50" spans="1:14">
      <c r="A50" s="1">
        <v>43745</v>
      </c>
      <c r="B50" t="s">
        <v>8</v>
      </c>
      <c r="D50">
        <v>0</v>
      </c>
      <c r="E50">
        <v>0</v>
      </c>
      <c r="F50">
        <v>0</v>
      </c>
      <c r="G50" s="13">
        <f t="shared" si="7"/>
        <v>0</v>
      </c>
      <c r="H50" s="2">
        <f t="shared" si="9"/>
        <v>0</v>
      </c>
      <c r="M50" t="str">
        <f t="shared" si="4"/>
        <v>NO</v>
      </c>
      <c r="N50">
        <f t="shared" si="5"/>
        <v>0</v>
      </c>
    </row>
    <row r="51" spans="1:14">
      <c r="A51" s="1">
        <v>43746</v>
      </c>
      <c r="B51" t="s">
        <v>8</v>
      </c>
      <c r="D51">
        <v>0</v>
      </c>
      <c r="E51">
        <v>0</v>
      </c>
      <c r="F51">
        <v>0</v>
      </c>
      <c r="G51" s="13">
        <f t="shared" si="7"/>
        <v>0</v>
      </c>
      <c r="H51" s="2">
        <f t="shared" si="9"/>
        <v>0</v>
      </c>
      <c r="M51" t="str">
        <f t="shared" si="4"/>
        <v>NO</v>
      </c>
      <c r="N51">
        <f t="shared" si="5"/>
        <v>0</v>
      </c>
    </row>
    <row r="52" spans="1:14">
      <c r="A52" s="1">
        <v>43747</v>
      </c>
      <c r="B52" t="s">
        <v>8</v>
      </c>
      <c r="D52">
        <v>0</v>
      </c>
      <c r="E52">
        <v>0</v>
      </c>
      <c r="F52">
        <v>0</v>
      </c>
      <c r="G52" s="13">
        <f t="shared" si="7"/>
        <v>0</v>
      </c>
      <c r="H52" s="2">
        <f t="shared" si="9"/>
        <v>0</v>
      </c>
      <c r="M52" t="str">
        <f t="shared" si="4"/>
        <v>NO</v>
      </c>
      <c r="N52">
        <f t="shared" si="5"/>
        <v>0</v>
      </c>
    </row>
    <row r="53" spans="1:14">
      <c r="A53" s="1">
        <v>43748</v>
      </c>
      <c r="B53" t="s">
        <v>8</v>
      </c>
      <c r="D53">
        <v>0</v>
      </c>
      <c r="E53">
        <v>0</v>
      </c>
      <c r="F53">
        <v>0</v>
      </c>
      <c r="G53" s="13">
        <f t="shared" si="7"/>
        <v>0</v>
      </c>
      <c r="H53" s="2">
        <f t="shared" si="9"/>
        <v>0</v>
      </c>
      <c r="M53" t="str">
        <f t="shared" si="4"/>
        <v>NO</v>
      </c>
      <c r="N53">
        <f t="shared" si="5"/>
        <v>0</v>
      </c>
    </row>
    <row r="54" spans="1:14">
      <c r="A54" s="1">
        <v>43749</v>
      </c>
      <c r="B54" t="s">
        <v>8</v>
      </c>
      <c r="D54">
        <v>0</v>
      </c>
      <c r="E54">
        <v>0</v>
      </c>
      <c r="F54">
        <v>0</v>
      </c>
      <c r="G54" s="13">
        <f t="shared" si="7"/>
        <v>0</v>
      </c>
      <c r="H54" s="2">
        <f t="shared" si="9"/>
        <v>0</v>
      </c>
      <c r="M54" t="str">
        <f t="shared" si="4"/>
        <v>NO</v>
      </c>
      <c r="N54">
        <f t="shared" si="5"/>
        <v>0</v>
      </c>
    </row>
    <row r="55" spans="1:14">
      <c r="A55" s="1">
        <v>43750</v>
      </c>
      <c r="B55" t="s">
        <v>8</v>
      </c>
      <c r="D55">
        <v>0</v>
      </c>
      <c r="E55">
        <v>0</v>
      </c>
      <c r="F55">
        <v>0</v>
      </c>
      <c r="G55" s="13">
        <f t="shared" si="7"/>
        <v>0</v>
      </c>
      <c r="H55" s="2">
        <f t="shared" si="9"/>
        <v>0</v>
      </c>
      <c r="M55" t="str">
        <f t="shared" si="4"/>
        <v>NO</v>
      </c>
      <c r="N55">
        <f t="shared" si="5"/>
        <v>0</v>
      </c>
    </row>
    <row r="56" spans="1:14">
      <c r="A56" s="1">
        <v>43751</v>
      </c>
      <c r="B56" t="s">
        <v>8</v>
      </c>
      <c r="D56">
        <v>0</v>
      </c>
      <c r="E56">
        <v>0</v>
      </c>
      <c r="F56">
        <v>0</v>
      </c>
      <c r="G56" s="13">
        <f t="shared" si="7"/>
        <v>0</v>
      </c>
      <c r="H56" s="2">
        <f t="shared" si="9"/>
        <v>0</v>
      </c>
      <c r="M56" t="str">
        <f t="shared" si="4"/>
        <v>NO</v>
      </c>
      <c r="N56">
        <f t="shared" si="5"/>
        <v>0</v>
      </c>
    </row>
    <row r="57" spans="1:14">
      <c r="A57" s="1">
        <v>43752</v>
      </c>
      <c r="B57" t="s">
        <v>8</v>
      </c>
      <c r="D57">
        <v>0</v>
      </c>
      <c r="E57">
        <v>0</v>
      </c>
      <c r="F57">
        <v>0</v>
      </c>
      <c r="G57" s="13">
        <f t="shared" si="7"/>
        <v>0</v>
      </c>
      <c r="H57" s="2">
        <f t="shared" si="9"/>
        <v>0</v>
      </c>
      <c r="M57" t="str">
        <f t="shared" si="4"/>
        <v>NO</v>
      </c>
      <c r="N57">
        <f t="shared" si="5"/>
        <v>0</v>
      </c>
    </row>
    <row r="58" spans="1:14">
      <c r="A58" s="1">
        <v>43753</v>
      </c>
      <c r="B58" t="s">
        <v>8</v>
      </c>
      <c r="D58">
        <v>0</v>
      </c>
      <c r="E58">
        <v>0</v>
      </c>
      <c r="F58">
        <v>0</v>
      </c>
      <c r="G58" s="13">
        <f t="shared" si="7"/>
        <v>0</v>
      </c>
      <c r="H58" s="2">
        <f t="shared" si="9"/>
        <v>0</v>
      </c>
      <c r="M58" t="str">
        <f t="shared" si="4"/>
        <v>NO</v>
      </c>
      <c r="N58">
        <f t="shared" si="5"/>
        <v>0</v>
      </c>
    </row>
    <row r="59" spans="1:14">
      <c r="A59" s="1">
        <v>43754</v>
      </c>
      <c r="B59" t="s">
        <v>8</v>
      </c>
      <c r="D59">
        <v>0</v>
      </c>
      <c r="E59">
        <v>0</v>
      </c>
      <c r="F59">
        <v>0</v>
      </c>
      <c r="G59" s="13">
        <f t="shared" si="7"/>
        <v>0</v>
      </c>
      <c r="H59" s="2">
        <f t="shared" si="9"/>
        <v>0</v>
      </c>
      <c r="M59" t="str">
        <f t="shared" si="4"/>
        <v>NO</v>
      </c>
      <c r="N59">
        <f t="shared" si="5"/>
        <v>0</v>
      </c>
    </row>
    <row r="60" spans="1:14">
      <c r="A60" s="1">
        <v>43755</v>
      </c>
      <c r="B60" t="s">
        <v>8</v>
      </c>
      <c r="D60">
        <v>0</v>
      </c>
      <c r="E60">
        <v>0</v>
      </c>
      <c r="F60">
        <v>0</v>
      </c>
      <c r="G60" s="13">
        <f t="shared" si="7"/>
        <v>0</v>
      </c>
      <c r="H60" s="2">
        <f t="shared" si="9"/>
        <v>0</v>
      </c>
      <c r="M60" t="str">
        <f t="shared" si="4"/>
        <v>NO</v>
      </c>
      <c r="N60">
        <f t="shared" si="5"/>
        <v>0</v>
      </c>
    </row>
    <row r="61" spans="1:14">
      <c r="A61" s="1">
        <v>43756</v>
      </c>
      <c r="B61" t="s">
        <v>8</v>
      </c>
      <c r="D61">
        <v>0</v>
      </c>
      <c r="E61">
        <v>0</v>
      </c>
      <c r="F61">
        <v>0</v>
      </c>
      <c r="G61" s="13">
        <f t="shared" si="7"/>
        <v>0</v>
      </c>
      <c r="H61" s="2">
        <f t="shared" si="9"/>
        <v>0</v>
      </c>
      <c r="M61" t="str">
        <f t="shared" si="4"/>
        <v>NO</v>
      </c>
      <c r="N61">
        <f t="shared" si="5"/>
        <v>0</v>
      </c>
    </row>
    <row r="62" spans="1:14">
      <c r="A62" s="1">
        <v>43757</v>
      </c>
      <c r="B62" t="s">
        <v>8</v>
      </c>
      <c r="D62">
        <v>0</v>
      </c>
      <c r="E62">
        <v>0</v>
      </c>
      <c r="F62">
        <v>0</v>
      </c>
      <c r="G62" s="13">
        <f t="shared" si="7"/>
        <v>0</v>
      </c>
      <c r="H62" s="2">
        <f t="shared" si="9"/>
        <v>0</v>
      </c>
      <c r="M62" t="str">
        <f t="shared" si="4"/>
        <v>NO</v>
      </c>
      <c r="N62">
        <f t="shared" si="5"/>
        <v>0</v>
      </c>
    </row>
    <row r="63" spans="1:14">
      <c r="A63" s="1">
        <v>43758</v>
      </c>
      <c r="B63" t="s">
        <v>8</v>
      </c>
      <c r="D63">
        <v>0</v>
      </c>
      <c r="E63">
        <v>0</v>
      </c>
      <c r="F63">
        <v>0</v>
      </c>
      <c r="G63" s="13">
        <f t="shared" si="7"/>
        <v>0</v>
      </c>
      <c r="H63" s="2">
        <f t="shared" si="9"/>
        <v>0</v>
      </c>
      <c r="M63" t="str">
        <f t="shared" si="4"/>
        <v>NO</v>
      </c>
      <c r="N63">
        <f t="shared" si="5"/>
        <v>0</v>
      </c>
    </row>
    <row r="64" spans="1:14">
      <c r="A64" s="1">
        <v>43759</v>
      </c>
      <c r="B64" t="s">
        <v>8</v>
      </c>
      <c r="D64">
        <v>0</v>
      </c>
      <c r="E64">
        <v>0</v>
      </c>
      <c r="F64">
        <v>0</v>
      </c>
      <c r="G64" s="13">
        <f t="shared" si="7"/>
        <v>0</v>
      </c>
      <c r="H64" s="2">
        <f t="shared" si="9"/>
        <v>0</v>
      </c>
      <c r="M64" t="str">
        <f t="shared" si="4"/>
        <v>NO</v>
      </c>
      <c r="N64">
        <f t="shared" si="5"/>
        <v>0</v>
      </c>
    </row>
    <row r="65" spans="1:14">
      <c r="A65" s="1">
        <v>43760</v>
      </c>
      <c r="B65" t="s">
        <v>8</v>
      </c>
      <c r="D65">
        <v>0</v>
      </c>
      <c r="E65">
        <v>0</v>
      </c>
      <c r="F65">
        <v>0</v>
      </c>
      <c r="G65" s="13">
        <f t="shared" si="7"/>
        <v>0</v>
      </c>
      <c r="H65" s="2">
        <f t="shared" si="9"/>
        <v>0</v>
      </c>
      <c r="M65" t="str">
        <f t="shared" si="4"/>
        <v>NO</v>
      </c>
      <c r="N65">
        <f t="shared" si="5"/>
        <v>0</v>
      </c>
    </row>
    <row r="66" spans="1:14">
      <c r="A66" s="1">
        <v>43761</v>
      </c>
      <c r="B66" t="s">
        <v>8</v>
      </c>
      <c r="D66">
        <v>0</v>
      </c>
      <c r="E66">
        <v>0</v>
      </c>
      <c r="F66">
        <v>0</v>
      </c>
      <c r="G66" s="13">
        <f t="shared" si="7"/>
        <v>0</v>
      </c>
      <c r="H66" s="2">
        <f t="shared" si="9"/>
        <v>0</v>
      </c>
      <c r="M66" t="str">
        <f t="shared" si="4"/>
        <v>NO</v>
      </c>
      <c r="N66">
        <f t="shared" si="5"/>
        <v>0</v>
      </c>
    </row>
    <row r="67" spans="1:14">
      <c r="A67" s="1">
        <v>43762</v>
      </c>
      <c r="B67" t="s">
        <v>8</v>
      </c>
      <c r="D67">
        <v>0</v>
      </c>
      <c r="E67">
        <v>0</v>
      </c>
      <c r="F67">
        <v>0</v>
      </c>
      <c r="G67" s="13">
        <f t="shared" si="7"/>
        <v>0</v>
      </c>
      <c r="H67" s="2">
        <f t="shared" si="9"/>
        <v>0</v>
      </c>
      <c r="M67" t="str">
        <f t="shared" si="4"/>
        <v>NO</v>
      </c>
      <c r="N67">
        <f t="shared" si="5"/>
        <v>0</v>
      </c>
    </row>
    <row r="68" spans="1:14">
      <c r="D68">
        <f>SUM(D1:D67)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workbookViewId="0">
      <selection activeCell="C1" sqref="C1:C1048576"/>
    </sheetView>
  </sheetViews>
  <sheetFormatPr defaultRowHeight="15"/>
  <cols>
    <col min="1" max="1" width="10.7109375" style="1" bestFit="1" customWidth="1"/>
    <col min="2" max="2" width="10.140625" bestFit="1" customWidth="1"/>
    <col min="3" max="3" width="14.140625" bestFit="1" customWidth="1"/>
    <col min="4" max="4" width="16" bestFit="1" customWidth="1"/>
    <col min="5" max="6" width="7.85546875" bestFit="1" customWidth="1"/>
    <col min="7" max="7" width="13.42578125" style="13" bestFit="1" customWidth="1"/>
    <col min="8" max="8" width="22.28515625" style="2" bestFit="1" customWidth="1"/>
    <col min="9" max="9" width="19.7109375" bestFit="1" customWidth="1"/>
    <col min="10" max="10" width="21" style="10" bestFit="1" customWidth="1"/>
    <col min="11" max="11" width="17.28515625" bestFit="1" customWidth="1"/>
    <col min="12" max="12" width="18.5703125" style="10" bestFit="1" customWidth="1"/>
    <col min="13" max="13" width="4" bestFit="1" customWidth="1"/>
    <col min="14" max="14" width="11.5703125" bestFit="1" customWidth="1"/>
    <col min="15" max="15" width="15.28515625" bestFit="1" customWidth="1"/>
    <col min="16" max="16" width="17.28515625" bestFit="1" customWidth="1"/>
  </cols>
  <sheetData>
    <row r="1" spans="1:16">
      <c r="A1" s="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s="13" t="s">
        <v>6</v>
      </c>
      <c r="H1" s="2" t="s">
        <v>14</v>
      </c>
      <c r="I1" t="s">
        <v>166</v>
      </c>
      <c r="J1" s="10" t="s">
        <v>167</v>
      </c>
      <c r="K1" t="s">
        <v>105</v>
      </c>
      <c r="L1" s="10" t="s">
        <v>106</v>
      </c>
      <c r="M1" t="s">
        <v>32</v>
      </c>
      <c r="N1" s="10" t="s">
        <v>111</v>
      </c>
      <c r="O1" t="s">
        <v>19</v>
      </c>
      <c r="P1" t="s">
        <v>20</v>
      </c>
    </row>
    <row r="2" spans="1:16">
      <c r="A2" s="1">
        <v>43697</v>
      </c>
      <c r="B2" t="s">
        <v>7</v>
      </c>
      <c r="C2" t="s">
        <v>9</v>
      </c>
      <c r="D2">
        <v>0</v>
      </c>
      <c r="E2">
        <v>0</v>
      </c>
      <c r="F2">
        <v>0</v>
      </c>
      <c r="G2" s="13">
        <f t="shared" ref="G2:G33" si="0">(F2-E2)</f>
        <v>0</v>
      </c>
      <c r="H2" s="2" t="e">
        <f t="shared" ref="H2:H33" si="1">G2-G1</f>
        <v>#VALUE!</v>
      </c>
      <c r="I2" t="s">
        <v>9</v>
      </c>
      <c r="K2" t="s">
        <v>9</v>
      </c>
      <c r="M2" t="str">
        <f t="shared" ref="M2:M33" si="2">IF(G2&gt;0,"YES","NO")</f>
        <v>NO</v>
      </c>
      <c r="N2" t="e">
        <f t="shared" ref="N2:N33" si="3">K2-I2</f>
        <v>#VALUE!</v>
      </c>
    </row>
    <row r="3" spans="1:16">
      <c r="A3" s="1">
        <v>43725</v>
      </c>
      <c r="B3" t="s">
        <v>7</v>
      </c>
      <c r="C3" t="s">
        <v>168</v>
      </c>
      <c r="D3">
        <v>0</v>
      </c>
      <c r="E3">
        <v>0</v>
      </c>
      <c r="F3">
        <v>0</v>
      </c>
      <c r="G3" s="13">
        <f t="shared" si="0"/>
        <v>0</v>
      </c>
      <c r="H3" s="2">
        <f t="shared" si="1"/>
        <v>0</v>
      </c>
      <c r="I3">
        <v>73.84</v>
      </c>
      <c r="J3" s="10">
        <f t="shared" ref="J3:J11" si="4">IF($I3&gt;=$I2,$J2,$A3)</f>
        <v>43725</v>
      </c>
      <c r="K3" t="str">
        <f t="shared" ref="K3:K11" si="5">IF($F3&gt;$K2,$F3,$K2)</f>
        <v>NA</v>
      </c>
      <c r="L3" s="10">
        <f t="shared" ref="L3:L39" si="6">IF($K3&lt;=$K2,$L2,$A3)</f>
        <v>0</v>
      </c>
      <c r="M3" t="str">
        <f t="shared" si="2"/>
        <v>NO</v>
      </c>
      <c r="N3" t="e">
        <f t="shared" si="3"/>
        <v>#VALUE!</v>
      </c>
    </row>
    <row r="4" spans="1:16">
      <c r="A4" s="1">
        <v>43726</v>
      </c>
      <c r="B4" t="s">
        <v>7</v>
      </c>
      <c r="C4" t="s">
        <v>156</v>
      </c>
      <c r="D4">
        <v>0</v>
      </c>
      <c r="E4">
        <v>0</v>
      </c>
      <c r="F4">
        <v>0</v>
      </c>
      <c r="G4" s="13">
        <f t="shared" si="0"/>
        <v>0</v>
      </c>
      <c r="H4" s="2">
        <f t="shared" si="1"/>
        <v>0</v>
      </c>
      <c r="I4">
        <v>73.84</v>
      </c>
      <c r="J4" s="10">
        <f t="shared" si="4"/>
        <v>43725</v>
      </c>
      <c r="K4" t="str">
        <f t="shared" si="5"/>
        <v>NA</v>
      </c>
      <c r="L4" s="10">
        <f t="shared" si="6"/>
        <v>0</v>
      </c>
      <c r="M4" t="str">
        <f t="shared" si="2"/>
        <v>NO</v>
      </c>
      <c r="N4" t="e">
        <f t="shared" si="3"/>
        <v>#VALUE!</v>
      </c>
    </row>
    <row r="5" spans="1:16">
      <c r="A5" s="1">
        <v>43727</v>
      </c>
      <c r="B5" t="s">
        <v>7</v>
      </c>
      <c r="C5" t="s">
        <v>168</v>
      </c>
      <c r="D5">
        <v>0</v>
      </c>
      <c r="E5">
        <v>0</v>
      </c>
      <c r="F5">
        <v>0</v>
      </c>
      <c r="G5" s="13">
        <f t="shared" si="0"/>
        <v>0</v>
      </c>
      <c r="H5" s="2">
        <f t="shared" si="1"/>
        <v>0</v>
      </c>
      <c r="I5">
        <v>73.84</v>
      </c>
      <c r="J5" s="10">
        <f t="shared" si="4"/>
        <v>43725</v>
      </c>
      <c r="K5" t="str">
        <f t="shared" si="5"/>
        <v>NA</v>
      </c>
      <c r="L5" s="10">
        <f t="shared" si="6"/>
        <v>0</v>
      </c>
      <c r="M5" t="str">
        <f t="shared" si="2"/>
        <v>NO</v>
      </c>
      <c r="N5" t="e">
        <f t="shared" si="3"/>
        <v>#VALUE!</v>
      </c>
    </row>
    <row r="6" spans="1:16">
      <c r="A6" s="1">
        <v>43728</v>
      </c>
      <c r="B6" t="s">
        <v>7</v>
      </c>
      <c r="C6" t="s">
        <v>156</v>
      </c>
      <c r="D6">
        <v>0</v>
      </c>
      <c r="E6">
        <v>0</v>
      </c>
      <c r="F6">
        <v>0</v>
      </c>
      <c r="G6" s="13">
        <f t="shared" si="0"/>
        <v>0</v>
      </c>
      <c r="H6" s="2">
        <f t="shared" si="1"/>
        <v>0</v>
      </c>
      <c r="I6">
        <v>73.84</v>
      </c>
      <c r="J6" s="10">
        <f t="shared" si="4"/>
        <v>43725</v>
      </c>
      <c r="K6" t="str">
        <f t="shared" si="5"/>
        <v>NA</v>
      </c>
      <c r="L6" s="10">
        <f t="shared" si="6"/>
        <v>0</v>
      </c>
      <c r="M6" t="str">
        <f t="shared" si="2"/>
        <v>NO</v>
      </c>
      <c r="N6" t="e">
        <f t="shared" si="3"/>
        <v>#VALUE!</v>
      </c>
    </row>
    <row r="7" spans="1:16">
      <c r="A7" s="1">
        <v>43729</v>
      </c>
      <c r="B7" t="s">
        <v>7</v>
      </c>
      <c r="C7" t="s">
        <v>170</v>
      </c>
      <c r="D7">
        <v>0</v>
      </c>
      <c r="E7">
        <v>0</v>
      </c>
      <c r="F7">
        <v>0</v>
      </c>
      <c r="G7" s="13">
        <f t="shared" si="0"/>
        <v>0</v>
      </c>
      <c r="H7" s="2">
        <f t="shared" si="1"/>
        <v>0</v>
      </c>
      <c r="I7">
        <v>73.84</v>
      </c>
      <c r="J7" s="10">
        <f t="shared" si="4"/>
        <v>43725</v>
      </c>
      <c r="K7" t="str">
        <f t="shared" si="5"/>
        <v>NA</v>
      </c>
      <c r="L7" s="10">
        <f t="shared" si="6"/>
        <v>0</v>
      </c>
      <c r="M7" t="str">
        <f t="shared" si="2"/>
        <v>NO</v>
      </c>
      <c r="N7" t="e">
        <f t="shared" si="3"/>
        <v>#VALUE!</v>
      </c>
    </row>
    <row r="8" spans="1:16">
      <c r="A8" s="1">
        <v>43730</v>
      </c>
      <c r="B8" t="s">
        <v>7</v>
      </c>
      <c r="C8" t="s">
        <v>170</v>
      </c>
      <c r="D8">
        <v>0</v>
      </c>
      <c r="E8">
        <v>0</v>
      </c>
      <c r="F8">
        <v>0</v>
      </c>
      <c r="G8" s="13">
        <f t="shared" si="0"/>
        <v>0</v>
      </c>
      <c r="H8" s="2">
        <f t="shared" si="1"/>
        <v>0</v>
      </c>
      <c r="I8">
        <v>73.84</v>
      </c>
      <c r="J8" s="10">
        <f t="shared" si="4"/>
        <v>43725</v>
      </c>
      <c r="K8" t="str">
        <f t="shared" si="5"/>
        <v>NA</v>
      </c>
      <c r="L8" s="10">
        <f t="shared" si="6"/>
        <v>0</v>
      </c>
      <c r="M8" t="str">
        <f t="shared" si="2"/>
        <v>NO</v>
      </c>
      <c r="N8" t="e">
        <f t="shared" si="3"/>
        <v>#VALUE!</v>
      </c>
    </row>
    <row r="9" spans="1:16">
      <c r="A9" s="1">
        <v>43731</v>
      </c>
      <c r="B9" t="s">
        <v>7</v>
      </c>
      <c r="C9" t="s">
        <v>168</v>
      </c>
      <c r="D9">
        <v>0</v>
      </c>
      <c r="E9">
        <v>0</v>
      </c>
      <c r="F9">
        <v>0</v>
      </c>
      <c r="G9" s="13">
        <f t="shared" si="0"/>
        <v>0</v>
      </c>
      <c r="H9" s="2">
        <f t="shared" si="1"/>
        <v>0</v>
      </c>
      <c r="I9">
        <v>73.84</v>
      </c>
      <c r="J9" s="10">
        <f t="shared" si="4"/>
        <v>43725</v>
      </c>
      <c r="K9" t="str">
        <f t="shared" si="5"/>
        <v>NA</v>
      </c>
      <c r="L9" s="10">
        <f t="shared" si="6"/>
        <v>0</v>
      </c>
      <c r="M9" t="str">
        <f t="shared" si="2"/>
        <v>NO</v>
      </c>
      <c r="N9" t="e">
        <f t="shared" si="3"/>
        <v>#VALUE!</v>
      </c>
    </row>
    <row r="10" spans="1:16">
      <c r="A10" s="1">
        <v>43732</v>
      </c>
      <c r="B10" t="s">
        <v>7</v>
      </c>
      <c r="C10" t="s">
        <v>168</v>
      </c>
      <c r="D10">
        <v>0</v>
      </c>
      <c r="E10">
        <v>0</v>
      </c>
      <c r="F10">
        <v>0</v>
      </c>
      <c r="G10" s="13">
        <f t="shared" si="0"/>
        <v>0</v>
      </c>
      <c r="H10" s="2">
        <f t="shared" si="1"/>
        <v>0</v>
      </c>
      <c r="I10">
        <v>73.84</v>
      </c>
      <c r="J10" s="10">
        <f t="shared" si="4"/>
        <v>43725</v>
      </c>
      <c r="K10" t="str">
        <f t="shared" si="5"/>
        <v>NA</v>
      </c>
      <c r="L10" s="10">
        <f t="shared" si="6"/>
        <v>0</v>
      </c>
      <c r="M10" t="str">
        <f t="shared" si="2"/>
        <v>NO</v>
      </c>
      <c r="N10" t="e">
        <f t="shared" si="3"/>
        <v>#VALUE!</v>
      </c>
    </row>
    <row r="11" spans="1:16">
      <c r="A11" s="1">
        <v>43733</v>
      </c>
      <c r="B11" t="s">
        <v>7</v>
      </c>
      <c r="C11" t="s">
        <v>168</v>
      </c>
      <c r="D11">
        <v>0</v>
      </c>
      <c r="E11">
        <v>0</v>
      </c>
      <c r="F11">
        <v>0</v>
      </c>
      <c r="G11" s="13">
        <f t="shared" si="0"/>
        <v>0</v>
      </c>
      <c r="H11" s="2">
        <f t="shared" si="1"/>
        <v>0</v>
      </c>
      <c r="I11">
        <v>73.84</v>
      </c>
      <c r="J11" s="10">
        <f t="shared" si="4"/>
        <v>43725</v>
      </c>
      <c r="K11" t="str">
        <f t="shared" si="5"/>
        <v>NA</v>
      </c>
      <c r="L11" s="10">
        <f t="shared" si="6"/>
        <v>0</v>
      </c>
      <c r="M11" t="str">
        <f t="shared" si="2"/>
        <v>NO</v>
      </c>
      <c r="N11" t="e">
        <f t="shared" si="3"/>
        <v>#VALUE!</v>
      </c>
    </row>
    <row r="12" spans="1:16">
      <c r="A12" s="1">
        <v>43744</v>
      </c>
      <c r="B12" t="s">
        <v>7</v>
      </c>
      <c r="C12" t="s">
        <v>170</v>
      </c>
      <c r="D12">
        <v>0</v>
      </c>
      <c r="E12">
        <v>0</v>
      </c>
      <c r="F12">
        <v>0</v>
      </c>
      <c r="G12" s="13">
        <f t="shared" si="0"/>
        <v>0</v>
      </c>
      <c r="H12" s="2">
        <f t="shared" si="1"/>
        <v>0</v>
      </c>
      <c r="I12">
        <v>73.84</v>
      </c>
      <c r="J12" s="10">
        <v>43722</v>
      </c>
      <c r="K12">
        <v>91.2</v>
      </c>
      <c r="L12" s="10">
        <f t="shared" si="6"/>
        <v>0</v>
      </c>
      <c r="M12" t="str">
        <f t="shared" si="2"/>
        <v>NO</v>
      </c>
      <c r="N12">
        <f t="shared" si="3"/>
        <v>17.36</v>
      </c>
    </row>
    <row r="13" spans="1:16">
      <c r="A13" s="1">
        <v>43745</v>
      </c>
      <c r="B13" t="s">
        <v>7</v>
      </c>
      <c r="D13">
        <v>0</v>
      </c>
      <c r="E13">
        <v>0</v>
      </c>
      <c r="F13">
        <v>0</v>
      </c>
      <c r="G13" s="13">
        <f t="shared" si="0"/>
        <v>0</v>
      </c>
      <c r="H13" s="2">
        <f t="shared" si="1"/>
        <v>0</v>
      </c>
      <c r="I13">
        <v>73.84</v>
      </c>
      <c r="J13" s="10">
        <f t="shared" ref="J13:J39" si="7">IF($I13&gt;=$I12,$J12,$A13)</f>
        <v>43722</v>
      </c>
      <c r="K13">
        <f t="shared" ref="K13:K39" si="8">IF($F13&gt;$K12,$F13,$K12)</f>
        <v>91.2</v>
      </c>
      <c r="L13" s="10">
        <f t="shared" si="6"/>
        <v>0</v>
      </c>
      <c r="M13" t="str">
        <f t="shared" si="2"/>
        <v>NO</v>
      </c>
      <c r="N13">
        <f t="shared" si="3"/>
        <v>17.36</v>
      </c>
    </row>
    <row r="14" spans="1:16">
      <c r="A14" s="1">
        <v>43746</v>
      </c>
      <c r="B14" t="s">
        <v>7</v>
      </c>
      <c r="D14">
        <v>0</v>
      </c>
      <c r="E14">
        <v>0</v>
      </c>
      <c r="F14">
        <v>0</v>
      </c>
      <c r="G14" s="13">
        <f t="shared" si="0"/>
        <v>0</v>
      </c>
      <c r="H14" s="2">
        <f t="shared" si="1"/>
        <v>0</v>
      </c>
      <c r="I14">
        <v>73.84</v>
      </c>
      <c r="J14" s="10">
        <f t="shared" si="7"/>
        <v>43722</v>
      </c>
      <c r="K14">
        <f t="shared" si="8"/>
        <v>91.2</v>
      </c>
      <c r="L14" s="10">
        <f t="shared" si="6"/>
        <v>0</v>
      </c>
      <c r="M14" t="str">
        <f t="shared" si="2"/>
        <v>NO</v>
      </c>
      <c r="N14">
        <f t="shared" si="3"/>
        <v>17.36</v>
      </c>
    </row>
    <row r="15" spans="1:16">
      <c r="A15" s="1">
        <v>43747</v>
      </c>
      <c r="B15" t="s">
        <v>7</v>
      </c>
      <c r="D15">
        <v>0</v>
      </c>
      <c r="E15">
        <v>0</v>
      </c>
      <c r="F15">
        <v>0</v>
      </c>
      <c r="G15" s="13">
        <f t="shared" si="0"/>
        <v>0</v>
      </c>
      <c r="H15" s="2">
        <f t="shared" si="1"/>
        <v>0</v>
      </c>
      <c r="I15">
        <v>73.84</v>
      </c>
      <c r="J15" s="10">
        <f t="shared" si="7"/>
        <v>43722</v>
      </c>
      <c r="K15">
        <f t="shared" si="8"/>
        <v>91.2</v>
      </c>
      <c r="L15" s="10">
        <f t="shared" si="6"/>
        <v>0</v>
      </c>
      <c r="M15" t="str">
        <f t="shared" si="2"/>
        <v>NO</v>
      </c>
      <c r="N15">
        <f t="shared" si="3"/>
        <v>17.36</v>
      </c>
    </row>
    <row r="16" spans="1:16">
      <c r="A16" s="1">
        <v>43748</v>
      </c>
      <c r="B16" t="s">
        <v>7</v>
      </c>
      <c r="D16">
        <v>0</v>
      </c>
      <c r="E16">
        <v>0</v>
      </c>
      <c r="F16">
        <v>0</v>
      </c>
      <c r="G16" s="13">
        <f t="shared" si="0"/>
        <v>0</v>
      </c>
      <c r="H16" s="2">
        <f t="shared" si="1"/>
        <v>0</v>
      </c>
      <c r="I16">
        <v>73.84</v>
      </c>
      <c r="J16" s="10">
        <f t="shared" si="7"/>
        <v>43722</v>
      </c>
      <c r="K16">
        <f t="shared" si="8"/>
        <v>91.2</v>
      </c>
      <c r="L16" s="10">
        <f t="shared" si="6"/>
        <v>0</v>
      </c>
      <c r="M16" t="str">
        <f t="shared" si="2"/>
        <v>NO</v>
      </c>
      <c r="N16">
        <f t="shared" si="3"/>
        <v>17.36</v>
      </c>
    </row>
    <row r="17" spans="1:14">
      <c r="A17" s="1">
        <v>43749</v>
      </c>
      <c r="B17" t="s">
        <v>7</v>
      </c>
      <c r="D17">
        <v>0</v>
      </c>
      <c r="E17">
        <v>0</v>
      </c>
      <c r="F17">
        <v>0</v>
      </c>
      <c r="G17" s="13">
        <f t="shared" si="0"/>
        <v>0</v>
      </c>
      <c r="H17" s="2">
        <f t="shared" si="1"/>
        <v>0</v>
      </c>
      <c r="I17">
        <v>73.84</v>
      </c>
      <c r="J17" s="10">
        <f t="shared" si="7"/>
        <v>43722</v>
      </c>
      <c r="K17">
        <f t="shared" si="8"/>
        <v>91.2</v>
      </c>
      <c r="L17" s="10">
        <f t="shared" si="6"/>
        <v>0</v>
      </c>
      <c r="M17" t="str">
        <f t="shared" si="2"/>
        <v>NO</v>
      </c>
      <c r="N17">
        <f t="shared" si="3"/>
        <v>17.36</v>
      </c>
    </row>
    <row r="18" spans="1:14">
      <c r="A18" s="1">
        <v>43750</v>
      </c>
      <c r="B18" t="s">
        <v>7</v>
      </c>
      <c r="D18">
        <v>0</v>
      </c>
      <c r="E18">
        <v>0</v>
      </c>
      <c r="F18">
        <v>0</v>
      </c>
      <c r="G18" s="13">
        <f t="shared" si="0"/>
        <v>0</v>
      </c>
      <c r="H18" s="2">
        <f t="shared" si="1"/>
        <v>0</v>
      </c>
      <c r="I18">
        <v>73.84</v>
      </c>
      <c r="J18" s="10">
        <f t="shared" si="7"/>
        <v>43722</v>
      </c>
      <c r="K18">
        <f t="shared" si="8"/>
        <v>91.2</v>
      </c>
      <c r="L18" s="10">
        <f t="shared" si="6"/>
        <v>0</v>
      </c>
      <c r="M18" t="str">
        <f t="shared" si="2"/>
        <v>NO</v>
      </c>
      <c r="N18">
        <f t="shared" si="3"/>
        <v>17.36</v>
      </c>
    </row>
    <row r="19" spans="1:14">
      <c r="A19" s="1">
        <v>43751</v>
      </c>
      <c r="B19" t="s">
        <v>7</v>
      </c>
      <c r="D19">
        <v>0</v>
      </c>
      <c r="E19">
        <v>0</v>
      </c>
      <c r="F19">
        <v>0</v>
      </c>
      <c r="G19" s="13">
        <f t="shared" si="0"/>
        <v>0</v>
      </c>
      <c r="H19" s="2">
        <f t="shared" si="1"/>
        <v>0</v>
      </c>
      <c r="I19">
        <v>73.84</v>
      </c>
      <c r="J19" s="10">
        <f t="shared" si="7"/>
        <v>43722</v>
      </c>
      <c r="K19">
        <f t="shared" si="8"/>
        <v>91.2</v>
      </c>
      <c r="L19" s="10">
        <f t="shared" si="6"/>
        <v>0</v>
      </c>
      <c r="M19" t="str">
        <f t="shared" si="2"/>
        <v>NO</v>
      </c>
      <c r="N19">
        <f t="shared" si="3"/>
        <v>17.36</v>
      </c>
    </row>
    <row r="20" spans="1:14">
      <c r="A20" s="1">
        <v>43752</v>
      </c>
      <c r="B20" t="s">
        <v>7</v>
      </c>
      <c r="D20">
        <v>0</v>
      </c>
      <c r="E20">
        <v>0</v>
      </c>
      <c r="F20">
        <v>0</v>
      </c>
      <c r="G20" s="13">
        <f t="shared" si="0"/>
        <v>0</v>
      </c>
      <c r="H20" s="2">
        <f t="shared" si="1"/>
        <v>0</v>
      </c>
      <c r="I20">
        <v>73.84</v>
      </c>
      <c r="J20" s="10">
        <f t="shared" si="7"/>
        <v>43722</v>
      </c>
      <c r="K20">
        <f t="shared" si="8"/>
        <v>91.2</v>
      </c>
      <c r="L20" s="10">
        <f t="shared" si="6"/>
        <v>0</v>
      </c>
      <c r="M20" t="str">
        <f t="shared" si="2"/>
        <v>NO</v>
      </c>
      <c r="N20">
        <f t="shared" si="3"/>
        <v>17.36</v>
      </c>
    </row>
    <row r="21" spans="1:14">
      <c r="A21" s="1">
        <v>43753</v>
      </c>
      <c r="B21" t="s">
        <v>7</v>
      </c>
      <c r="D21">
        <v>0</v>
      </c>
      <c r="E21">
        <v>0</v>
      </c>
      <c r="F21">
        <v>0</v>
      </c>
      <c r="G21" s="13">
        <f t="shared" si="0"/>
        <v>0</v>
      </c>
      <c r="H21" s="2">
        <f t="shared" si="1"/>
        <v>0</v>
      </c>
      <c r="I21">
        <v>73.84</v>
      </c>
      <c r="J21" s="10">
        <f t="shared" si="7"/>
        <v>43722</v>
      </c>
      <c r="K21">
        <f t="shared" si="8"/>
        <v>91.2</v>
      </c>
      <c r="L21" s="10">
        <f t="shared" si="6"/>
        <v>0</v>
      </c>
      <c r="M21" t="str">
        <f t="shared" si="2"/>
        <v>NO</v>
      </c>
      <c r="N21">
        <f t="shared" si="3"/>
        <v>17.36</v>
      </c>
    </row>
    <row r="22" spans="1:14">
      <c r="A22" s="1">
        <v>43754</v>
      </c>
      <c r="B22" t="s">
        <v>7</v>
      </c>
      <c r="D22">
        <v>0</v>
      </c>
      <c r="E22">
        <v>0</v>
      </c>
      <c r="F22">
        <v>0</v>
      </c>
      <c r="G22" s="13">
        <f t="shared" si="0"/>
        <v>0</v>
      </c>
      <c r="H22" s="2">
        <f t="shared" si="1"/>
        <v>0</v>
      </c>
      <c r="I22">
        <v>73.84</v>
      </c>
      <c r="J22" s="10">
        <f t="shared" si="7"/>
        <v>43722</v>
      </c>
      <c r="K22">
        <f t="shared" si="8"/>
        <v>91.2</v>
      </c>
      <c r="L22" s="10">
        <f t="shared" si="6"/>
        <v>0</v>
      </c>
      <c r="M22" t="str">
        <f t="shared" si="2"/>
        <v>NO</v>
      </c>
      <c r="N22">
        <f t="shared" si="3"/>
        <v>17.36</v>
      </c>
    </row>
    <row r="23" spans="1:14">
      <c r="A23" s="1">
        <v>43755</v>
      </c>
      <c r="B23" t="s">
        <v>7</v>
      </c>
      <c r="D23">
        <v>0</v>
      </c>
      <c r="E23">
        <v>0</v>
      </c>
      <c r="F23">
        <v>0</v>
      </c>
      <c r="G23" s="13">
        <f t="shared" si="0"/>
        <v>0</v>
      </c>
      <c r="H23" s="2">
        <f t="shared" si="1"/>
        <v>0</v>
      </c>
      <c r="I23">
        <v>73.84</v>
      </c>
      <c r="J23" s="10">
        <f t="shared" si="7"/>
        <v>43722</v>
      </c>
      <c r="K23">
        <f t="shared" si="8"/>
        <v>91.2</v>
      </c>
      <c r="L23" s="10">
        <f t="shared" si="6"/>
        <v>0</v>
      </c>
      <c r="M23" t="str">
        <f t="shared" si="2"/>
        <v>NO</v>
      </c>
      <c r="N23">
        <f t="shared" si="3"/>
        <v>17.36</v>
      </c>
    </row>
    <row r="24" spans="1:14">
      <c r="A24" s="1">
        <v>43756</v>
      </c>
      <c r="B24" t="s">
        <v>7</v>
      </c>
      <c r="D24">
        <v>0</v>
      </c>
      <c r="E24">
        <v>0</v>
      </c>
      <c r="F24">
        <v>0</v>
      </c>
      <c r="G24" s="13">
        <f t="shared" si="0"/>
        <v>0</v>
      </c>
      <c r="H24" s="2">
        <f t="shared" si="1"/>
        <v>0</v>
      </c>
      <c r="I24">
        <v>73.84</v>
      </c>
      <c r="J24" s="10">
        <f t="shared" si="7"/>
        <v>43722</v>
      </c>
      <c r="K24">
        <f t="shared" si="8"/>
        <v>91.2</v>
      </c>
      <c r="L24" s="10">
        <f t="shared" si="6"/>
        <v>0</v>
      </c>
      <c r="M24" t="str">
        <f t="shared" si="2"/>
        <v>NO</v>
      </c>
      <c r="N24">
        <f t="shared" si="3"/>
        <v>17.36</v>
      </c>
    </row>
    <row r="25" spans="1:14">
      <c r="A25" s="1">
        <v>43757</v>
      </c>
      <c r="B25" t="s">
        <v>7</v>
      </c>
      <c r="D25">
        <v>0</v>
      </c>
      <c r="E25">
        <v>0</v>
      </c>
      <c r="F25">
        <v>0</v>
      </c>
      <c r="G25" s="13">
        <f t="shared" si="0"/>
        <v>0</v>
      </c>
      <c r="H25" s="2">
        <f t="shared" si="1"/>
        <v>0</v>
      </c>
      <c r="I25">
        <v>73.84</v>
      </c>
      <c r="J25" s="10">
        <f t="shared" si="7"/>
        <v>43722</v>
      </c>
      <c r="K25">
        <f t="shared" si="8"/>
        <v>91.2</v>
      </c>
      <c r="L25" s="10">
        <f t="shared" si="6"/>
        <v>0</v>
      </c>
      <c r="M25" t="str">
        <f t="shared" si="2"/>
        <v>NO</v>
      </c>
      <c r="N25">
        <f t="shared" si="3"/>
        <v>17.36</v>
      </c>
    </row>
    <row r="26" spans="1:14">
      <c r="A26" s="1">
        <v>43758</v>
      </c>
      <c r="B26" t="s">
        <v>7</v>
      </c>
      <c r="D26">
        <v>0</v>
      </c>
      <c r="E26">
        <v>0</v>
      </c>
      <c r="F26">
        <v>0</v>
      </c>
      <c r="G26" s="13">
        <f t="shared" si="0"/>
        <v>0</v>
      </c>
      <c r="H26" s="2">
        <f t="shared" si="1"/>
        <v>0</v>
      </c>
      <c r="I26">
        <v>73.84</v>
      </c>
      <c r="J26" s="10">
        <f t="shared" si="7"/>
        <v>43722</v>
      </c>
      <c r="K26">
        <f t="shared" si="8"/>
        <v>91.2</v>
      </c>
      <c r="L26" s="10">
        <f t="shared" si="6"/>
        <v>0</v>
      </c>
      <c r="M26" t="str">
        <f t="shared" si="2"/>
        <v>NO</v>
      </c>
      <c r="N26">
        <f t="shared" si="3"/>
        <v>17.36</v>
      </c>
    </row>
    <row r="27" spans="1:14">
      <c r="A27" s="1">
        <v>43759</v>
      </c>
      <c r="B27" t="s">
        <v>7</v>
      </c>
      <c r="D27">
        <v>0</v>
      </c>
      <c r="E27">
        <v>0</v>
      </c>
      <c r="F27">
        <v>0</v>
      </c>
      <c r="G27" s="13">
        <f t="shared" si="0"/>
        <v>0</v>
      </c>
      <c r="H27" s="2">
        <f t="shared" si="1"/>
        <v>0</v>
      </c>
      <c r="I27">
        <v>73.84</v>
      </c>
      <c r="J27" s="10">
        <f t="shared" si="7"/>
        <v>43722</v>
      </c>
      <c r="K27">
        <f t="shared" si="8"/>
        <v>91.2</v>
      </c>
      <c r="L27" s="10">
        <f t="shared" si="6"/>
        <v>0</v>
      </c>
      <c r="M27" t="str">
        <f t="shared" si="2"/>
        <v>NO</v>
      </c>
      <c r="N27">
        <f t="shared" si="3"/>
        <v>17.36</v>
      </c>
    </row>
    <row r="28" spans="1:14">
      <c r="A28" s="1">
        <v>43760</v>
      </c>
      <c r="B28" t="s">
        <v>7</v>
      </c>
      <c r="D28">
        <v>0</v>
      </c>
      <c r="E28">
        <v>0</v>
      </c>
      <c r="F28">
        <v>0</v>
      </c>
      <c r="G28" s="13">
        <f t="shared" si="0"/>
        <v>0</v>
      </c>
      <c r="H28" s="2">
        <f t="shared" si="1"/>
        <v>0</v>
      </c>
      <c r="I28">
        <v>73.84</v>
      </c>
      <c r="J28" s="10">
        <f t="shared" si="7"/>
        <v>43722</v>
      </c>
      <c r="K28">
        <f t="shared" si="8"/>
        <v>91.2</v>
      </c>
      <c r="L28" s="10">
        <f t="shared" si="6"/>
        <v>0</v>
      </c>
      <c r="M28" t="str">
        <f t="shared" si="2"/>
        <v>NO</v>
      </c>
      <c r="N28">
        <f t="shared" si="3"/>
        <v>17.36</v>
      </c>
    </row>
    <row r="29" spans="1:14">
      <c r="A29" s="1">
        <v>43761</v>
      </c>
      <c r="B29" t="s">
        <v>7</v>
      </c>
      <c r="D29">
        <v>0</v>
      </c>
      <c r="E29">
        <v>0</v>
      </c>
      <c r="F29">
        <v>0</v>
      </c>
      <c r="G29" s="13">
        <f t="shared" si="0"/>
        <v>0</v>
      </c>
      <c r="H29" s="2">
        <f t="shared" si="1"/>
        <v>0</v>
      </c>
      <c r="I29">
        <v>73.84</v>
      </c>
      <c r="J29" s="10">
        <f t="shared" si="7"/>
        <v>43722</v>
      </c>
      <c r="K29">
        <f t="shared" si="8"/>
        <v>91.2</v>
      </c>
      <c r="L29" s="10">
        <f t="shared" si="6"/>
        <v>0</v>
      </c>
      <c r="M29" t="str">
        <f t="shared" si="2"/>
        <v>NO</v>
      </c>
      <c r="N29">
        <f t="shared" si="3"/>
        <v>17.36</v>
      </c>
    </row>
    <row r="30" spans="1:14">
      <c r="A30" s="1">
        <v>43762</v>
      </c>
      <c r="B30" t="s">
        <v>7</v>
      </c>
      <c r="D30">
        <v>0</v>
      </c>
      <c r="E30">
        <v>0</v>
      </c>
      <c r="F30">
        <v>0</v>
      </c>
      <c r="G30" s="13">
        <f t="shared" si="0"/>
        <v>0</v>
      </c>
      <c r="H30" s="2">
        <f t="shared" si="1"/>
        <v>0</v>
      </c>
      <c r="I30">
        <v>73.84</v>
      </c>
      <c r="J30" s="10">
        <f t="shared" si="7"/>
        <v>43722</v>
      </c>
      <c r="K30">
        <f t="shared" si="8"/>
        <v>91.2</v>
      </c>
      <c r="L30" s="10">
        <f t="shared" si="6"/>
        <v>0</v>
      </c>
      <c r="M30" t="str">
        <f t="shared" si="2"/>
        <v>NO</v>
      </c>
      <c r="N30">
        <f t="shared" si="3"/>
        <v>17.36</v>
      </c>
    </row>
    <row r="31" spans="1:14">
      <c r="A31" s="1">
        <v>43763</v>
      </c>
      <c r="B31" t="s">
        <v>7</v>
      </c>
      <c r="D31">
        <v>0</v>
      </c>
      <c r="E31">
        <v>0</v>
      </c>
      <c r="F31">
        <v>0</v>
      </c>
      <c r="G31" s="13">
        <f t="shared" si="0"/>
        <v>0</v>
      </c>
      <c r="H31" s="2">
        <f t="shared" si="1"/>
        <v>0</v>
      </c>
      <c r="I31">
        <v>73.84</v>
      </c>
      <c r="J31" s="10">
        <f t="shared" si="7"/>
        <v>43722</v>
      </c>
      <c r="K31">
        <f t="shared" si="8"/>
        <v>91.2</v>
      </c>
      <c r="L31" s="10">
        <f t="shared" si="6"/>
        <v>0</v>
      </c>
      <c r="M31" t="str">
        <f t="shared" si="2"/>
        <v>NO</v>
      </c>
      <c r="N31">
        <f t="shared" si="3"/>
        <v>17.36</v>
      </c>
    </row>
    <row r="32" spans="1:14">
      <c r="A32" s="1">
        <v>43764</v>
      </c>
      <c r="B32" t="s">
        <v>7</v>
      </c>
      <c r="D32">
        <v>0</v>
      </c>
      <c r="E32">
        <v>0</v>
      </c>
      <c r="F32">
        <v>0</v>
      </c>
      <c r="G32" s="13">
        <f t="shared" si="0"/>
        <v>0</v>
      </c>
      <c r="H32" s="2">
        <f t="shared" si="1"/>
        <v>0</v>
      </c>
      <c r="I32">
        <v>73.84</v>
      </c>
      <c r="J32" s="10">
        <f t="shared" si="7"/>
        <v>43722</v>
      </c>
      <c r="K32">
        <f t="shared" si="8"/>
        <v>91.2</v>
      </c>
      <c r="L32" s="10">
        <f t="shared" si="6"/>
        <v>0</v>
      </c>
      <c r="M32" t="str">
        <f t="shared" si="2"/>
        <v>NO</v>
      </c>
      <c r="N32">
        <f t="shared" si="3"/>
        <v>17.36</v>
      </c>
    </row>
    <row r="33" spans="1:14">
      <c r="A33" s="1">
        <v>43765</v>
      </c>
      <c r="B33" t="s">
        <v>7</v>
      </c>
      <c r="D33">
        <v>0</v>
      </c>
      <c r="E33">
        <v>0</v>
      </c>
      <c r="F33">
        <v>0</v>
      </c>
      <c r="G33" s="13">
        <f t="shared" si="0"/>
        <v>0</v>
      </c>
      <c r="H33" s="2">
        <f t="shared" si="1"/>
        <v>0</v>
      </c>
      <c r="I33">
        <v>73.84</v>
      </c>
      <c r="J33" s="10">
        <f t="shared" si="7"/>
        <v>43722</v>
      </c>
      <c r="K33">
        <f t="shared" si="8"/>
        <v>91.2</v>
      </c>
      <c r="L33" s="10">
        <f t="shared" si="6"/>
        <v>0</v>
      </c>
      <c r="M33" t="str">
        <f t="shared" si="2"/>
        <v>NO</v>
      </c>
      <c r="N33">
        <f t="shared" si="3"/>
        <v>17.36</v>
      </c>
    </row>
    <row r="34" spans="1:14">
      <c r="A34" s="1">
        <v>43766</v>
      </c>
      <c r="B34" t="s">
        <v>7</v>
      </c>
      <c r="D34">
        <v>0</v>
      </c>
      <c r="E34">
        <v>0</v>
      </c>
      <c r="F34">
        <v>0</v>
      </c>
      <c r="G34" s="13">
        <f t="shared" ref="G34:G65" si="9">(F34-E34)</f>
        <v>0</v>
      </c>
      <c r="H34" s="2">
        <f t="shared" ref="H34:H65" si="10">G34-G33</f>
        <v>0</v>
      </c>
      <c r="I34">
        <v>73.84</v>
      </c>
      <c r="J34" s="10">
        <f t="shared" si="7"/>
        <v>43722</v>
      </c>
      <c r="K34">
        <f t="shared" si="8"/>
        <v>91.2</v>
      </c>
      <c r="L34" s="10">
        <f t="shared" si="6"/>
        <v>0</v>
      </c>
      <c r="M34" t="str">
        <f t="shared" ref="M34:M65" si="11">IF(G34&gt;0,"YES","NO")</f>
        <v>NO</v>
      </c>
      <c r="N34">
        <f t="shared" ref="N34:N65" si="12">K34-I34</f>
        <v>17.36</v>
      </c>
    </row>
    <row r="35" spans="1:14">
      <c r="A35" s="1">
        <v>43767</v>
      </c>
      <c r="B35" t="s">
        <v>7</v>
      </c>
      <c r="D35">
        <v>0</v>
      </c>
      <c r="E35">
        <v>0</v>
      </c>
      <c r="F35">
        <v>0</v>
      </c>
      <c r="G35" s="13">
        <f t="shared" si="9"/>
        <v>0</v>
      </c>
      <c r="H35" s="2">
        <f t="shared" si="10"/>
        <v>0</v>
      </c>
      <c r="I35">
        <v>73.84</v>
      </c>
      <c r="J35" s="10">
        <f t="shared" si="7"/>
        <v>43722</v>
      </c>
      <c r="K35">
        <f t="shared" si="8"/>
        <v>91.2</v>
      </c>
      <c r="L35" s="10">
        <f t="shared" si="6"/>
        <v>0</v>
      </c>
      <c r="M35" t="str">
        <f t="shared" si="11"/>
        <v>NO</v>
      </c>
      <c r="N35">
        <f t="shared" si="12"/>
        <v>17.36</v>
      </c>
    </row>
    <row r="36" spans="1:14">
      <c r="A36" s="1">
        <v>43768</v>
      </c>
      <c r="B36" t="s">
        <v>7</v>
      </c>
      <c r="D36">
        <v>0</v>
      </c>
      <c r="E36">
        <v>0</v>
      </c>
      <c r="F36">
        <v>0</v>
      </c>
      <c r="G36" s="13">
        <f t="shared" si="9"/>
        <v>0</v>
      </c>
      <c r="H36" s="2">
        <f t="shared" si="10"/>
        <v>0</v>
      </c>
      <c r="I36">
        <v>73.84</v>
      </c>
      <c r="J36" s="10">
        <f t="shared" si="7"/>
        <v>43722</v>
      </c>
      <c r="K36">
        <f t="shared" si="8"/>
        <v>91.2</v>
      </c>
      <c r="L36" s="10">
        <f t="shared" si="6"/>
        <v>0</v>
      </c>
      <c r="M36" t="str">
        <f t="shared" si="11"/>
        <v>NO</v>
      </c>
      <c r="N36">
        <f t="shared" si="12"/>
        <v>17.36</v>
      </c>
    </row>
    <row r="37" spans="1:14">
      <c r="A37" s="1">
        <v>43769</v>
      </c>
      <c r="B37" t="s">
        <v>7</v>
      </c>
      <c r="D37">
        <v>0</v>
      </c>
      <c r="E37">
        <v>0</v>
      </c>
      <c r="F37">
        <v>0</v>
      </c>
      <c r="G37" s="13">
        <f t="shared" si="9"/>
        <v>0</v>
      </c>
      <c r="H37" s="2">
        <f t="shared" si="10"/>
        <v>0</v>
      </c>
      <c r="I37">
        <v>73.84</v>
      </c>
      <c r="J37" s="10">
        <f t="shared" si="7"/>
        <v>43722</v>
      </c>
      <c r="K37">
        <f t="shared" si="8"/>
        <v>91.2</v>
      </c>
      <c r="L37" s="10">
        <f t="shared" si="6"/>
        <v>0</v>
      </c>
      <c r="M37" t="str">
        <f t="shared" si="11"/>
        <v>NO</v>
      </c>
      <c r="N37">
        <f t="shared" si="12"/>
        <v>17.36</v>
      </c>
    </row>
    <row r="38" spans="1:14">
      <c r="A38" s="1">
        <v>43724</v>
      </c>
      <c r="B38" t="s">
        <v>7</v>
      </c>
      <c r="C38" t="s">
        <v>156</v>
      </c>
      <c r="D38">
        <v>1</v>
      </c>
      <c r="E38">
        <v>73.849999999999994</v>
      </c>
      <c r="F38">
        <v>77</v>
      </c>
      <c r="G38" s="13">
        <f t="shared" si="9"/>
        <v>3.1500000000000057</v>
      </c>
      <c r="H38" s="2">
        <f t="shared" si="10"/>
        <v>3.1500000000000057</v>
      </c>
      <c r="I38">
        <f>IF($E38&lt;$I37,$E38,$I37)</f>
        <v>73.84</v>
      </c>
      <c r="J38" s="10">
        <f t="shared" si="7"/>
        <v>43722</v>
      </c>
      <c r="K38">
        <f t="shared" si="8"/>
        <v>91.2</v>
      </c>
      <c r="L38" s="10">
        <f t="shared" si="6"/>
        <v>0</v>
      </c>
      <c r="M38" t="str">
        <f t="shared" si="11"/>
        <v>YES</v>
      </c>
      <c r="N38">
        <f t="shared" si="12"/>
        <v>17.36</v>
      </c>
    </row>
    <row r="39" spans="1:14">
      <c r="A39" s="1">
        <v>43743</v>
      </c>
      <c r="B39" t="s">
        <v>7</v>
      </c>
      <c r="C39" t="s">
        <v>170</v>
      </c>
      <c r="D39">
        <v>1</v>
      </c>
      <c r="E39">
        <v>73.89</v>
      </c>
      <c r="F39">
        <v>77.36</v>
      </c>
      <c r="G39" s="13">
        <f t="shared" si="9"/>
        <v>3.4699999999999989</v>
      </c>
      <c r="H39" s="2">
        <f t="shared" si="10"/>
        <v>0.31999999999999318</v>
      </c>
      <c r="I39">
        <f>IF($E39&lt;$I38,$E39,$I38)</f>
        <v>73.84</v>
      </c>
      <c r="J39" s="10">
        <f t="shared" si="7"/>
        <v>43722</v>
      </c>
      <c r="K39">
        <f t="shared" si="8"/>
        <v>91.2</v>
      </c>
      <c r="L39" s="10">
        <f t="shared" si="6"/>
        <v>0</v>
      </c>
      <c r="M39" t="str">
        <f t="shared" si="11"/>
        <v>YES</v>
      </c>
      <c r="N39">
        <f t="shared" si="12"/>
        <v>17.36</v>
      </c>
    </row>
    <row r="40" spans="1:14">
      <c r="A40" s="1">
        <v>43698</v>
      </c>
      <c r="B40" t="s">
        <v>7</v>
      </c>
      <c r="C40" t="s">
        <v>43</v>
      </c>
      <c r="D40">
        <v>0</v>
      </c>
      <c r="E40">
        <v>79.150000000000006</v>
      </c>
      <c r="F40">
        <v>80.92</v>
      </c>
      <c r="G40" s="13">
        <f t="shared" si="9"/>
        <v>1.769999999999996</v>
      </c>
      <c r="H40" s="2">
        <f t="shared" si="10"/>
        <v>-1.7000000000000028</v>
      </c>
      <c r="I40">
        <v>79.150000000000006</v>
      </c>
      <c r="J40" s="10">
        <v>43698</v>
      </c>
      <c r="K40">
        <v>80.92</v>
      </c>
      <c r="L40" s="10">
        <v>43698</v>
      </c>
      <c r="M40" t="str">
        <f t="shared" si="11"/>
        <v>YES</v>
      </c>
      <c r="N40">
        <f t="shared" si="12"/>
        <v>1.769999999999996</v>
      </c>
    </row>
    <row r="41" spans="1:14">
      <c r="A41" s="1">
        <v>43699</v>
      </c>
      <c r="B41" t="s">
        <v>7</v>
      </c>
      <c r="C41" t="s">
        <v>9</v>
      </c>
      <c r="D41">
        <v>0</v>
      </c>
      <c r="E41">
        <v>79.150000000000006</v>
      </c>
      <c r="F41">
        <v>80.92</v>
      </c>
      <c r="G41" s="13">
        <f t="shared" si="9"/>
        <v>1.769999999999996</v>
      </c>
      <c r="H41" s="2">
        <f t="shared" si="10"/>
        <v>0</v>
      </c>
      <c r="I41">
        <f t="shared" ref="I41:I74" si="13">IF($E41&lt;$I40,$E41,$I40)</f>
        <v>79.150000000000006</v>
      </c>
      <c r="J41" s="10">
        <f t="shared" ref="J41:J74" si="14">IF($I41&gt;=$I40,$J40,$A41)</f>
        <v>43698</v>
      </c>
      <c r="K41">
        <f t="shared" ref="K41:K74" si="15">IF($F41&gt;$K40,$F41,$K40)</f>
        <v>80.92</v>
      </c>
      <c r="L41" s="10">
        <f t="shared" ref="L41:L74" si="16">IF($K41&lt;=$K40,$L40,$A41)</f>
        <v>43698</v>
      </c>
      <c r="M41" t="str">
        <f t="shared" si="11"/>
        <v>YES</v>
      </c>
      <c r="N41">
        <f t="shared" si="12"/>
        <v>1.769999999999996</v>
      </c>
    </row>
    <row r="42" spans="1:14">
      <c r="A42" s="1">
        <v>43700</v>
      </c>
      <c r="B42" t="s">
        <v>7</v>
      </c>
      <c r="C42" t="s">
        <v>9</v>
      </c>
      <c r="D42">
        <v>0</v>
      </c>
      <c r="E42">
        <v>79.150000000000006</v>
      </c>
      <c r="F42">
        <v>80.92</v>
      </c>
      <c r="G42" s="13">
        <f t="shared" si="9"/>
        <v>1.769999999999996</v>
      </c>
      <c r="H42" s="2">
        <f t="shared" si="10"/>
        <v>0</v>
      </c>
      <c r="I42">
        <f t="shared" si="13"/>
        <v>79.150000000000006</v>
      </c>
      <c r="J42" s="10">
        <f t="shared" si="14"/>
        <v>43698</v>
      </c>
      <c r="K42">
        <f t="shared" si="15"/>
        <v>80.92</v>
      </c>
      <c r="L42" s="10">
        <f t="shared" si="16"/>
        <v>43698</v>
      </c>
      <c r="M42" t="str">
        <f t="shared" si="11"/>
        <v>YES</v>
      </c>
      <c r="N42">
        <f t="shared" si="12"/>
        <v>1.769999999999996</v>
      </c>
    </row>
    <row r="43" spans="1:14">
      <c r="A43" s="1">
        <v>43701</v>
      </c>
      <c r="B43" t="s">
        <v>7</v>
      </c>
      <c r="C43" t="s">
        <v>9</v>
      </c>
      <c r="D43">
        <v>0</v>
      </c>
      <c r="E43">
        <v>79.150000000000006</v>
      </c>
      <c r="F43">
        <v>80.92</v>
      </c>
      <c r="G43" s="13">
        <f t="shared" si="9"/>
        <v>1.769999999999996</v>
      </c>
      <c r="H43" s="2">
        <f t="shared" si="10"/>
        <v>0</v>
      </c>
      <c r="I43">
        <f t="shared" si="13"/>
        <v>79.150000000000006</v>
      </c>
      <c r="J43" s="10">
        <f t="shared" si="14"/>
        <v>43698</v>
      </c>
      <c r="K43">
        <f t="shared" si="15"/>
        <v>80.92</v>
      </c>
      <c r="L43" s="10">
        <f t="shared" si="16"/>
        <v>43698</v>
      </c>
      <c r="M43" t="str">
        <f t="shared" si="11"/>
        <v>YES</v>
      </c>
      <c r="N43">
        <f t="shared" si="12"/>
        <v>1.769999999999996</v>
      </c>
    </row>
    <row r="44" spans="1:14">
      <c r="A44" s="1">
        <v>43702</v>
      </c>
      <c r="B44" t="s">
        <v>7</v>
      </c>
      <c r="C44" t="s">
        <v>9</v>
      </c>
      <c r="D44">
        <v>0</v>
      </c>
      <c r="E44">
        <v>79.150000000000006</v>
      </c>
      <c r="F44">
        <v>80.92</v>
      </c>
      <c r="G44" s="13">
        <f t="shared" si="9"/>
        <v>1.769999999999996</v>
      </c>
      <c r="H44" s="2">
        <f t="shared" si="10"/>
        <v>0</v>
      </c>
      <c r="I44">
        <f t="shared" si="13"/>
        <v>79.150000000000006</v>
      </c>
      <c r="J44" s="10">
        <f t="shared" si="14"/>
        <v>43698</v>
      </c>
      <c r="K44">
        <f t="shared" si="15"/>
        <v>80.92</v>
      </c>
      <c r="L44" s="10">
        <f t="shared" si="16"/>
        <v>43698</v>
      </c>
      <c r="M44" t="str">
        <f t="shared" si="11"/>
        <v>YES</v>
      </c>
      <c r="N44">
        <f t="shared" si="12"/>
        <v>1.769999999999996</v>
      </c>
    </row>
    <row r="45" spans="1:14">
      <c r="A45" s="1">
        <v>43703</v>
      </c>
      <c r="B45" t="s">
        <v>7</v>
      </c>
      <c r="C45" t="s">
        <v>43</v>
      </c>
      <c r="D45">
        <v>0</v>
      </c>
      <c r="E45">
        <v>79.150000000000006</v>
      </c>
      <c r="F45">
        <v>80.98</v>
      </c>
      <c r="G45" s="13">
        <f t="shared" si="9"/>
        <v>1.8299999999999983</v>
      </c>
      <c r="H45" s="2">
        <f t="shared" si="10"/>
        <v>6.0000000000002274E-2</v>
      </c>
      <c r="I45">
        <f t="shared" si="13"/>
        <v>79.150000000000006</v>
      </c>
      <c r="J45" s="10">
        <f t="shared" si="14"/>
        <v>43698</v>
      </c>
      <c r="K45">
        <f t="shared" si="15"/>
        <v>80.98</v>
      </c>
      <c r="L45" s="10">
        <f t="shared" si="16"/>
        <v>43703</v>
      </c>
      <c r="M45" t="str">
        <f t="shared" si="11"/>
        <v>YES</v>
      </c>
      <c r="N45">
        <f t="shared" si="12"/>
        <v>1.8299999999999983</v>
      </c>
    </row>
    <row r="46" spans="1:14">
      <c r="A46" s="1">
        <v>43704</v>
      </c>
      <c r="B46" t="s">
        <v>7</v>
      </c>
      <c r="C46" t="s">
        <v>156</v>
      </c>
      <c r="D46">
        <v>0</v>
      </c>
      <c r="E46">
        <v>79.150000000000006</v>
      </c>
      <c r="F46">
        <v>81.099999999999994</v>
      </c>
      <c r="G46" s="13">
        <f t="shared" si="9"/>
        <v>1.9499999999999886</v>
      </c>
      <c r="H46" s="2">
        <f t="shared" si="10"/>
        <v>0.11999999999999034</v>
      </c>
      <c r="I46">
        <f t="shared" si="13"/>
        <v>79.150000000000006</v>
      </c>
      <c r="J46" s="10">
        <f t="shared" si="14"/>
        <v>43698</v>
      </c>
      <c r="K46">
        <f t="shared" si="15"/>
        <v>81.099999999999994</v>
      </c>
      <c r="L46" s="10">
        <f t="shared" si="16"/>
        <v>43704</v>
      </c>
      <c r="M46" t="str">
        <f t="shared" si="11"/>
        <v>YES</v>
      </c>
      <c r="N46">
        <f t="shared" si="12"/>
        <v>1.9499999999999886</v>
      </c>
    </row>
    <row r="47" spans="1:14">
      <c r="A47" s="1">
        <v>43705</v>
      </c>
      <c r="B47" t="s">
        <v>7</v>
      </c>
      <c r="C47" t="s">
        <v>156</v>
      </c>
      <c r="D47">
        <v>0</v>
      </c>
      <c r="E47">
        <v>79.150000000000006</v>
      </c>
      <c r="F47">
        <v>81.45</v>
      </c>
      <c r="G47" s="13">
        <f t="shared" si="9"/>
        <v>2.2999999999999972</v>
      </c>
      <c r="H47" s="2">
        <f t="shared" si="10"/>
        <v>0.35000000000000853</v>
      </c>
      <c r="I47">
        <f t="shared" si="13"/>
        <v>79.150000000000006</v>
      </c>
      <c r="J47" s="10">
        <f t="shared" si="14"/>
        <v>43698</v>
      </c>
      <c r="K47">
        <f t="shared" si="15"/>
        <v>81.45</v>
      </c>
      <c r="L47" s="10">
        <f t="shared" si="16"/>
        <v>43705</v>
      </c>
      <c r="M47" t="str">
        <f t="shared" si="11"/>
        <v>YES</v>
      </c>
      <c r="N47">
        <f t="shared" si="12"/>
        <v>2.2999999999999972</v>
      </c>
    </row>
    <row r="48" spans="1:14">
      <c r="A48" s="1">
        <v>43706</v>
      </c>
      <c r="B48" t="s">
        <v>7</v>
      </c>
      <c r="C48" t="s">
        <v>156</v>
      </c>
      <c r="D48">
        <v>0</v>
      </c>
      <c r="E48">
        <v>79.150000000000006</v>
      </c>
      <c r="F48">
        <v>81.459999999999994</v>
      </c>
      <c r="G48" s="13">
        <f t="shared" si="9"/>
        <v>2.3099999999999881</v>
      </c>
      <c r="H48" s="2">
        <f t="shared" si="10"/>
        <v>9.9999999999909051E-3</v>
      </c>
      <c r="I48">
        <f t="shared" si="13"/>
        <v>79.150000000000006</v>
      </c>
      <c r="J48" s="10">
        <f t="shared" si="14"/>
        <v>43698</v>
      </c>
      <c r="K48">
        <f t="shared" si="15"/>
        <v>81.459999999999994</v>
      </c>
      <c r="L48" s="10">
        <f t="shared" si="16"/>
        <v>43706</v>
      </c>
      <c r="M48" t="str">
        <f t="shared" si="11"/>
        <v>YES</v>
      </c>
      <c r="N48">
        <f t="shared" si="12"/>
        <v>2.3099999999999881</v>
      </c>
    </row>
    <row r="49" spans="1:14">
      <c r="A49" s="1">
        <v>43707</v>
      </c>
      <c r="B49" t="s">
        <v>7</v>
      </c>
      <c r="C49" t="s">
        <v>163</v>
      </c>
      <c r="D49">
        <v>0</v>
      </c>
      <c r="E49">
        <v>79.150000000000006</v>
      </c>
      <c r="F49">
        <v>81.459999999999994</v>
      </c>
      <c r="G49" s="13">
        <f t="shared" si="9"/>
        <v>2.3099999999999881</v>
      </c>
      <c r="H49" s="2">
        <f t="shared" si="10"/>
        <v>0</v>
      </c>
      <c r="I49">
        <f t="shared" si="13"/>
        <v>79.150000000000006</v>
      </c>
      <c r="J49" s="10">
        <f t="shared" si="14"/>
        <v>43698</v>
      </c>
      <c r="K49">
        <f t="shared" si="15"/>
        <v>81.459999999999994</v>
      </c>
      <c r="L49" s="10">
        <f t="shared" si="16"/>
        <v>43706</v>
      </c>
      <c r="M49" t="str">
        <f t="shared" si="11"/>
        <v>YES</v>
      </c>
      <c r="N49">
        <f t="shared" si="12"/>
        <v>2.3099999999999881</v>
      </c>
    </row>
    <row r="50" spans="1:14">
      <c r="A50" s="1">
        <v>43708</v>
      </c>
      <c r="B50" t="s">
        <v>7</v>
      </c>
      <c r="C50" t="s">
        <v>163</v>
      </c>
      <c r="D50">
        <v>0</v>
      </c>
      <c r="E50">
        <v>79.150000000000006</v>
      </c>
      <c r="F50">
        <v>81.459999999999994</v>
      </c>
      <c r="G50" s="13">
        <f t="shared" si="9"/>
        <v>2.3099999999999881</v>
      </c>
      <c r="H50" s="2">
        <f t="shared" si="10"/>
        <v>0</v>
      </c>
      <c r="I50">
        <f t="shared" si="13"/>
        <v>79.150000000000006</v>
      </c>
      <c r="J50" s="10">
        <f t="shared" si="14"/>
        <v>43698</v>
      </c>
      <c r="K50">
        <f t="shared" si="15"/>
        <v>81.459999999999994</v>
      </c>
      <c r="L50" s="10">
        <f t="shared" si="16"/>
        <v>43706</v>
      </c>
      <c r="M50" t="str">
        <f t="shared" si="11"/>
        <v>YES</v>
      </c>
      <c r="N50">
        <f t="shared" si="12"/>
        <v>2.3099999999999881</v>
      </c>
    </row>
    <row r="51" spans="1:14">
      <c r="A51" s="1">
        <v>43709</v>
      </c>
      <c r="B51" t="s">
        <v>7</v>
      </c>
      <c r="C51" t="s">
        <v>164</v>
      </c>
      <c r="D51">
        <v>0</v>
      </c>
      <c r="E51">
        <v>79.150000000000006</v>
      </c>
      <c r="F51">
        <v>81.459999999999994</v>
      </c>
      <c r="G51" s="13">
        <f t="shared" si="9"/>
        <v>2.3099999999999881</v>
      </c>
      <c r="H51" s="2">
        <f t="shared" si="10"/>
        <v>0</v>
      </c>
      <c r="I51">
        <f t="shared" si="13"/>
        <v>79.150000000000006</v>
      </c>
      <c r="J51" s="10">
        <f t="shared" si="14"/>
        <v>43698</v>
      </c>
      <c r="K51">
        <f t="shared" si="15"/>
        <v>81.459999999999994</v>
      </c>
      <c r="L51" s="10">
        <f t="shared" si="16"/>
        <v>43706</v>
      </c>
      <c r="M51" t="str">
        <f t="shared" si="11"/>
        <v>YES</v>
      </c>
      <c r="N51">
        <f t="shared" si="12"/>
        <v>2.3099999999999881</v>
      </c>
    </row>
    <row r="52" spans="1:14">
      <c r="A52" s="1">
        <v>43734</v>
      </c>
      <c r="B52" t="s">
        <v>7</v>
      </c>
      <c r="C52" t="s">
        <v>168</v>
      </c>
      <c r="D52">
        <v>1</v>
      </c>
      <c r="E52">
        <v>81.5</v>
      </c>
      <c r="F52">
        <v>81.650000000000006</v>
      </c>
      <c r="G52" s="13">
        <f t="shared" si="9"/>
        <v>0.15000000000000568</v>
      </c>
      <c r="H52" s="2">
        <f t="shared" si="10"/>
        <v>-2.1599999999999824</v>
      </c>
      <c r="I52">
        <f t="shared" si="13"/>
        <v>79.150000000000006</v>
      </c>
      <c r="J52" s="10">
        <f t="shared" si="14"/>
        <v>43698</v>
      </c>
      <c r="K52">
        <f t="shared" si="15"/>
        <v>81.650000000000006</v>
      </c>
      <c r="L52" s="10">
        <f t="shared" si="16"/>
        <v>43734</v>
      </c>
      <c r="M52" t="str">
        <f t="shared" si="11"/>
        <v>YES</v>
      </c>
      <c r="N52">
        <f t="shared" si="12"/>
        <v>2.5</v>
      </c>
    </row>
    <row r="53" spans="1:14">
      <c r="A53" s="1">
        <v>43735</v>
      </c>
      <c r="B53" t="s">
        <v>7</v>
      </c>
      <c r="C53" t="s">
        <v>156</v>
      </c>
      <c r="D53">
        <v>1</v>
      </c>
      <c r="E53">
        <v>76.2</v>
      </c>
      <c r="F53">
        <v>81.849999999999994</v>
      </c>
      <c r="G53" s="13">
        <f t="shared" si="9"/>
        <v>5.6499999999999915</v>
      </c>
      <c r="H53" s="2">
        <f t="shared" si="10"/>
        <v>5.4999999999999858</v>
      </c>
      <c r="I53">
        <f t="shared" si="13"/>
        <v>76.2</v>
      </c>
      <c r="J53" s="10">
        <f t="shared" si="14"/>
        <v>43735</v>
      </c>
      <c r="K53">
        <f t="shared" si="15"/>
        <v>81.849999999999994</v>
      </c>
      <c r="L53" s="10">
        <f t="shared" si="16"/>
        <v>43735</v>
      </c>
      <c r="M53" t="str">
        <f t="shared" si="11"/>
        <v>YES</v>
      </c>
      <c r="N53">
        <f t="shared" si="12"/>
        <v>5.6499999999999915</v>
      </c>
    </row>
    <row r="54" spans="1:14">
      <c r="A54" s="1">
        <v>43740</v>
      </c>
      <c r="B54" t="s">
        <v>7</v>
      </c>
      <c r="C54" t="s">
        <v>156</v>
      </c>
      <c r="D54">
        <v>1</v>
      </c>
      <c r="E54">
        <v>73.88</v>
      </c>
      <c r="F54">
        <v>82.25</v>
      </c>
      <c r="G54" s="13">
        <f t="shared" si="9"/>
        <v>8.3700000000000045</v>
      </c>
      <c r="H54" s="2">
        <f t="shared" si="10"/>
        <v>2.7200000000000131</v>
      </c>
      <c r="I54">
        <f t="shared" si="13"/>
        <v>73.88</v>
      </c>
      <c r="J54" s="10">
        <f t="shared" si="14"/>
        <v>43740</v>
      </c>
      <c r="K54">
        <f t="shared" si="15"/>
        <v>82.25</v>
      </c>
      <c r="L54" s="10">
        <f t="shared" si="16"/>
        <v>43740</v>
      </c>
      <c r="M54" t="str">
        <f t="shared" si="11"/>
        <v>YES</v>
      </c>
      <c r="N54">
        <f t="shared" si="12"/>
        <v>8.3700000000000045</v>
      </c>
    </row>
    <row r="55" spans="1:14">
      <c r="A55" s="1">
        <v>43739</v>
      </c>
      <c r="B55" t="s">
        <v>7</v>
      </c>
      <c r="C55" t="s">
        <v>168</v>
      </c>
      <c r="D55">
        <v>1</v>
      </c>
      <c r="E55">
        <v>73.88</v>
      </c>
      <c r="F55">
        <v>82.42</v>
      </c>
      <c r="G55" s="13">
        <f t="shared" si="9"/>
        <v>8.5400000000000063</v>
      </c>
      <c r="H55" s="2">
        <f t="shared" si="10"/>
        <v>0.17000000000000171</v>
      </c>
      <c r="I55">
        <f t="shared" si="13"/>
        <v>73.88</v>
      </c>
      <c r="J55" s="10">
        <f t="shared" si="14"/>
        <v>43740</v>
      </c>
      <c r="K55">
        <f t="shared" si="15"/>
        <v>82.42</v>
      </c>
      <c r="L55" s="10">
        <f t="shared" si="16"/>
        <v>43739</v>
      </c>
      <c r="M55" t="str">
        <f t="shared" si="11"/>
        <v>YES</v>
      </c>
      <c r="N55">
        <f t="shared" si="12"/>
        <v>8.5400000000000063</v>
      </c>
    </row>
    <row r="56" spans="1:14">
      <c r="A56" s="1">
        <v>43738</v>
      </c>
      <c r="B56" t="s">
        <v>7</v>
      </c>
      <c r="C56" t="s">
        <v>156</v>
      </c>
      <c r="D56">
        <v>1</v>
      </c>
      <c r="E56">
        <v>73.88</v>
      </c>
      <c r="F56">
        <v>82.46</v>
      </c>
      <c r="G56" s="13">
        <f t="shared" si="9"/>
        <v>8.5799999999999983</v>
      </c>
      <c r="H56" s="2">
        <f t="shared" si="10"/>
        <v>3.9999999999992042E-2</v>
      </c>
      <c r="I56">
        <f t="shared" si="13"/>
        <v>73.88</v>
      </c>
      <c r="J56" s="10">
        <f t="shared" si="14"/>
        <v>43740</v>
      </c>
      <c r="K56">
        <f t="shared" si="15"/>
        <v>82.46</v>
      </c>
      <c r="L56" s="10">
        <f t="shared" si="16"/>
        <v>43738</v>
      </c>
      <c r="M56" t="str">
        <f t="shared" si="11"/>
        <v>YES</v>
      </c>
      <c r="N56">
        <f t="shared" si="12"/>
        <v>8.5799999999999983</v>
      </c>
    </row>
    <row r="57" spans="1:14">
      <c r="A57" s="1">
        <v>43737</v>
      </c>
      <c r="B57" t="s">
        <v>7</v>
      </c>
      <c r="C57" t="s">
        <v>170</v>
      </c>
      <c r="D57">
        <v>1</v>
      </c>
      <c r="E57">
        <v>73.88</v>
      </c>
      <c r="F57">
        <v>82.66</v>
      </c>
      <c r="G57" s="13">
        <f t="shared" si="9"/>
        <v>8.7800000000000011</v>
      </c>
      <c r="H57" s="2">
        <f t="shared" si="10"/>
        <v>0.20000000000000284</v>
      </c>
      <c r="I57">
        <f t="shared" si="13"/>
        <v>73.88</v>
      </c>
      <c r="J57" s="10">
        <f t="shared" si="14"/>
        <v>43740</v>
      </c>
      <c r="K57">
        <f t="shared" si="15"/>
        <v>82.66</v>
      </c>
      <c r="L57" s="10">
        <f t="shared" si="16"/>
        <v>43737</v>
      </c>
      <c r="M57" t="str">
        <f t="shared" si="11"/>
        <v>YES</v>
      </c>
      <c r="N57">
        <f t="shared" si="12"/>
        <v>8.7800000000000011</v>
      </c>
    </row>
    <row r="58" spans="1:14">
      <c r="A58" s="1">
        <v>43741</v>
      </c>
      <c r="B58" t="s">
        <v>7</v>
      </c>
      <c r="C58" t="s">
        <v>168</v>
      </c>
      <c r="D58">
        <v>1</v>
      </c>
      <c r="E58">
        <v>73.89</v>
      </c>
      <c r="F58">
        <v>82.73</v>
      </c>
      <c r="G58" s="13">
        <f t="shared" si="9"/>
        <v>8.8400000000000034</v>
      </c>
      <c r="H58" s="2">
        <f t="shared" si="10"/>
        <v>6.0000000000002274E-2</v>
      </c>
      <c r="I58">
        <f t="shared" si="13"/>
        <v>73.88</v>
      </c>
      <c r="J58" s="10">
        <f t="shared" si="14"/>
        <v>43740</v>
      </c>
      <c r="K58">
        <f t="shared" si="15"/>
        <v>82.73</v>
      </c>
      <c r="L58" s="10">
        <f t="shared" si="16"/>
        <v>43741</v>
      </c>
      <c r="M58" t="str">
        <f t="shared" si="11"/>
        <v>YES</v>
      </c>
      <c r="N58">
        <f t="shared" si="12"/>
        <v>8.8500000000000085</v>
      </c>
    </row>
    <row r="59" spans="1:14">
      <c r="A59" s="1">
        <v>43736</v>
      </c>
      <c r="B59" t="s">
        <v>7</v>
      </c>
      <c r="C59" t="s">
        <v>170</v>
      </c>
      <c r="D59">
        <v>1</v>
      </c>
      <c r="E59">
        <v>76.17</v>
      </c>
      <c r="F59">
        <v>82.78</v>
      </c>
      <c r="G59" s="13">
        <f t="shared" si="9"/>
        <v>6.6099999999999994</v>
      </c>
      <c r="H59" s="2">
        <f t="shared" si="10"/>
        <v>-2.230000000000004</v>
      </c>
      <c r="I59">
        <f t="shared" si="13"/>
        <v>73.88</v>
      </c>
      <c r="J59" s="10">
        <f t="shared" si="14"/>
        <v>43740</v>
      </c>
      <c r="K59">
        <f t="shared" si="15"/>
        <v>82.78</v>
      </c>
      <c r="L59" s="10">
        <f t="shared" si="16"/>
        <v>43736</v>
      </c>
      <c r="M59" t="str">
        <f t="shared" si="11"/>
        <v>YES</v>
      </c>
      <c r="N59">
        <f t="shared" si="12"/>
        <v>8.9000000000000057</v>
      </c>
    </row>
    <row r="60" spans="1:14">
      <c r="A60" s="1">
        <v>43742</v>
      </c>
      <c r="B60" t="s">
        <v>7</v>
      </c>
      <c r="C60" t="s">
        <v>156</v>
      </c>
      <c r="D60">
        <v>1</v>
      </c>
      <c r="E60">
        <v>73.89</v>
      </c>
      <c r="F60">
        <v>84.25</v>
      </c>
      <c r="G60" s="13">
        <f t="shared" si="9"/>
        <v>10.36</v>
      </c>
      <c r="H60" s="2">
        <f t="shared" si="10"/>
        <v>3.75</v>
      </c>
      <c r="I60">
        <f t="shared" si="13"/>
        <v>73.88</v>
      </c>
      <c r="J60" s="10">
        <f t="shared" si="14"/>
        <v>43740</v>
      </c>
      <c r="K60">
        <f t="shared" si="15"/>
        <v>84.25</v>
      </c>
      <c r="L60" s="10">
        <f t="shared" si="16"/>
        <v>43742</v>
      </c>
      <c r="M60" t="str">
        <f t="shared" si="11"/>
        <v>YES</v>
      </c>
      <c r="N60">
        <f t="shared" si="12"/>
        <v>10.370000000000005</v>
      </c>
    </row>
    <row r="61" spans="1:14">
      <c r="A61" s="1">
        <v>43710</v>
      </c>
      <c r="B61" t="s">
        <v>7</v>
      </c>
      <c r="C61" t="s">
        <v>164</v>
      </c>
      <c r="D61">
        <v>1</v>
      </c>
      <c r="E61">
        <v>79.150000000000006</v>
      </c>
      <c r="F61">
        <v>85.2</v>
      </c>
      <c r="G61" s="13">
        <f t="shared" si="9"/>
        <v>6.0499999999999972</v>
      </c>
      <c r="H61" s="2">
        <f t="shared" si="10"/>
        <v>-4.3100000000000023</v>
      </c>
      <c r="I61">
        <f t="shared" si="13"/>
        <v>73.88</v>
      </c>
      <c r="J61" s="10">
        <f t="shared" si="14"/>
        <v>43740</v>
      </c>
      <c r="K61">
        <f t="shared" si="15"/>
        <v>85.2</v>
      </c>
      <c r="L61" s="10">
        <f t="shared" si="16"/>
        <v>43710</v>
      </c>
      <c r="M61" t="str">
        <f t="shared" si="11"/>
        <v>YES</v>
      </c>
      <c r="N61">
        <f t="shared" si="12"/>
        <v>11.320000000000007</v>
      </c>
    </row>
    <row r="62" spans="1:14">
      <c r="A62" s="1">
        <v>43711</v>
      </c>
      <c r="B62" t="s">
        <v>7</v>
      </c>
      <c r="C62" t="s">
        <v>163</v>
      </c>
      <c r="D62">
        <v>1</v>
      </c>
      <c r="E62">
        <v>79.150000000000006</v>
      </c>
      <c r="F62">
        <v>86.1</v>
      </c>
      <c r="G62" s="13">
        <f t="shared" si="9"/>
        <v>6.9499999999999886</v>
      </c>
      <c r="H62" s="2">
        <f t="shared" si="10"/>
        <v>0.89999999999999147</v>
      </c>
      <c r="I62">
        <f t="shared" si="13"/>
        <v>73.88</v>
      </c>
      <c r="J62" s="10">
        <f t="shared" si="14"/>
        <v>43740</v>
      </c>
      <c r="K62">
        <f t="shared" si="15"/>
        <v>86.1</v>
      </c>
      <c r="L62" s="10">
        <f t="shared" si="16"/>
        <v>43711</v>
      </c>
      <c r="M62" t="str">
        <f t="shared" si="11"/>
        <v>YES</v>
      </c>
      <c r="N62">
        <f t="shared" si="12"/>
        <v>12.219999999999999</v>
      </c>
    </row>
    <row r="63" spans="1:14">
      <c r="A63" s="1">
        <v>43712</v>
      </c>
      <c r="B63" t="s">
        <v>7</v>
      </c>
      <c r="C63" t="s">
        <v>156</v>
      </c>
      <c r="D63">
        <v>1</v>
      </c>
      <c r="E63">
        <v>79.150000000000006</v>
      </c>
      <c r="F63">
        <v>86.55</v>
      </c>
      <c r="G63" s="13">
        <f t="shared" si="9"/>
        <v>7.3999999999999915</v>
      </c>
      <c r="H63" s="2">
        <f t="shared" si="10"/>
        <v>0.45000000000000284</v>
      </c>
      <c r="I63">
        <f t="shared" si="13"/>
        <v>73.88</v>
      </c>
      <c r="J63" s="10">
        <f t="shared" si="14"/>
        <v>43740</v>
      </c>
      <c r="K63">
        <f t="shared" si="15"/>
        <v>86.55</v>
      </c>
      <c r="L63" s="10">
        <f t="shared" si="16"/>
        <v>43712</v>
      </c>
      <c r="M63" t="str">
        <f t="shared" si="11"/>
        <v>YES</v>
      </c>
      <c r="N63">
        <f t="shared" si="12"/>
        <v>12.670000000000002</v>
      </c>
    </row>
    <row r="64" spans="1:14">
      <c r="A64" s="1">
        <v>43713</v>
      </c>
      <c r="B64" t="s">
        <v>7</v>
      </c>
      <c r="C64" t="s">
        <v>168</v>
      </c>
      <c r="D64">
        <v>1</v>
      </c>
      <c r="E64">
        <v>79.150000000000006</v>
      </c>
      <c r="F64">
        <v>86.8</v>
      </c>
      <c r="G64" s="13">
        <f t="shared" si="9"/>
        <v>7.6499999999999915</v>
      </c>
      <c r="H64" s="2">
        <f t="shared" si="10"/>
        <v>0.25</v>
      </c>
      <c r="I64">
        <f t="shared" si="13"/>
        <v>73.88</v>
      </c>
      <c r="J64" s="10">
        <f t="shared" si="14"/>
        <v>43740</v>
      </c>
      <c r="K64">
        <f t="shared" si="15"/>
        <v>86.8</v>
      </c>
      <c r="L64" s="10">
        <f t="shared" si="16"/>
        <v>43713</v>
      </c>
      <c r="M64" t="str">
        <f t="shared" si="11"/>
        <v>YES</v>
      </c>
      <c r="N64">
        <f t="shared" si="12"/>
        <v>12.920000000000002</v>
      </c>
    </row>
    <row r="65" spans="1:14">
      <c r="A65" s="1">
        <v>43723</v>
      </c>
      <c r="B65" t="s">
        <v>7</v>
      </c>
      <c r="C65" t="s">
        <v>170</v>
      </c>
      <c r="D65">
        <v>1</v>
      </c>
      <c r="E65">
        <v>73.849999999999994</v>
      </c>
      <c r="F65">
        <v>87.62</v>
      </c>
      <c r="G65" s="13">
        <f t="shared" si="9"/>
        <v>13.77000000000001</v>
      </c>
      <c r="H65" s="2">
        <f t="shared" si="10"/>
        <v>6.1200000000000188</v>
      </c>
      <c r="I65">
        <f t="shared" si="13"/>
        <v>73.849999999999994</v>
      </c>
      <c r="J65" s="10">
        <f t="shared" si="14"/>
        <v>43723</v>
      </c>
      <c r="K65">
        <f t="shared" si="15"/>
        <v>87.62</v>
      </c>
      <c r="L65" s="10">
        <f t="shared" si="16"/>
        <v>43723</v>
      </c>
      <c r="M65" t="str">
        <f t="shared" si="11"/>
        <v>YES</v>
      </c>
      <c r="N65">
        <f t="shared" si="12"/>
        <v>13.77000000000001</v>
      </c>
    </row>
    <row r="66" spans="1:14">
      <c r="A66" s="1">
        <v>43722</v>
      </c>
      <c r="B66" t="s">
        <v>7</v>
      </c>
      <c r="C66" t="s">
        <v>169</v>
      </c>
      <c r="D66">
        <v>1</v>
      </c>
      <c r="E66">
        <v>73.84</v>
      </c>
      <c r="F66">
        <v>88.61</v>
      </c>
      <c r="G66" s="13">
        <f t="shared" ref="G66:G97" si="17">(F66-E66)</f>
        <v>14.769999999999996</v>
      </c>
      <c r="H66" s="2">
        <f t="shared" ref="H66:H97" si="18">G66-G65</f>
        <v>0.99999999999998579</v>
      </c>
      <c r="I66">
        <f t="shared" si="13"/>
        <v>73.84</v>
      </c>
      <c r="J66" s="10">
        <f t="shared" si="14"/>
        <v>43722</v>
      </c>
      <c r="K66">
        <f t="shared" si="15"/>
        <v>88.61</v>
      </c>
      <c r="L66" s="10">
        <f t="shared" si="16"/>
        <v>43722</v>
      </c>
      <c r="M66" t="str">
        <f t="shared" ref="M66:M74" si="19">IF(G66&gt;0,"YES","NO")</f>
        <v>YES</v>
      </c>
      <c r="N66">
        <f t="shared" ref="N66:N74" si="20">K66-I66</f>
        <v>14.769999999999996</v>
      </c>
    </row>
    <row r="67" spans="1:14">
      <c r="A67" s="1">
        <v>43714</v>
      </c>
      <c r="B67" t="s">
        <v>7</v>
      </c>
      <c r="C67" t="s">
        <v>168</v>
      </c>
      <c r="D67">
        <v>1</v>
      </c>
      <c r="E67">
        <v>74.5</v>
      </c>
      <c r="F67">
        <v>88.8</v>
      </c>
      <c r="G67" s="13">
        <f t="shared" si="17"/>
        <v>14.299999999999997</v>
      </c>
      <c r="H67" s="2">
        <f t="shared" si="18"/>
        <v>-0.46999999999999886</v>
      </c>
      <c r="I67">
        <f t="shared" si="13"/>
        <v>73.84</v>
      </c>
      <c r="J67" s="10">
        <f t="shared" si="14"/>
        <v>43722</v>
      </c>
      <c r="K67">
        <f t="shared" si="15"/>
        <v>88.8</v>
      </c>
      <c r="L67" s="10">
        <f t="shared" si="16"/>
        <v>43714</v>
      </c>
      <c r="M67" t="str">
        <f t="shared" si="19"/>
        <v>YES</v>
      </c>
      <c r="N67">
        <f t="shared" si="20"/>
        <v>14.959999999999994</v>
      </c>
    </row>
    <row r="68" spans="1:14">
      <c r="A68" s="1">
        <v>43715</v>
      </c>
      <c r="B68" t="s">
        <v>7</v>
      </c>
      <c r="C68" t="s">
        <v>169</v>
      </c>
      <c r="D68">
        <v>1</v>
      </c>
      <c r="E68">
        <v>74.349999999999994</v>
      </c>
      <c r="F68">
        <v>89.29</v>
      </c>
      <c r="G68" s="13">
        <f t="shared" si="17"/>
        <v>14.940000000000012</v>
      </c>
      <c r="H68" s="2">
        <f t="shared" si="18"/>
        <v>0.64000000000001478</v>
      </c>
      <c r="I68">
        <f t="shared" si="13"/>
        <v>73.84</v>
      </c>
      <c r="J68" s="10">
        <f t="shared" si="14"/>
        <v>43722</v>
      </c>
      <c r="K68">
        <f t="shared" si="15"/>
        <v>89.29</v>
      </c>
      <c r="L68" s="10">
        <f t="shared" si="16"/>
        <v>43715</v>
      </c>
      <c r="M68" t="str">
        <f t="shared" si="19"/>
        <v>YES</v>
      </c>
      <c r="N68">
        <f t="shared" si="20"/>
        <v>15.450000000000003</v>
      </c>
    </row>
    <row r="69" spans="1:14">
      <c r="A69" s="1">
        <v>43720</v>
      </c>
      <c r="B69" t="s">
        <v>7</v>
      </c>
      <c r="C69" t="s">
        <v>168</v>
      </c>
      <c r="D69">
        <v>1</v>
      </c>
      <c r="E69">
        <v>73.849999999999994</v>
      </c>
      <c r="F69">
        <v>89.61</v>
      </c>
      <c r="G69" s="13">
        <f t="shared" si="17"/>
        <v>15.760000000000005</v>
      </c>
      <c r="H69" s="2">
        <f t="shared" si="18"/>
        <v>0.81999999999999318</v>
      </c>
      <c r="I69">
        <f t="shared" si="13"/>
        <v>73.84</v>
      </c>
      <c r="J69" s="10">
        <f t="shared" si="14"/>
        <v>43722</v>
      </c>
      <c r="K69">
        <f t="shared" si="15"/>
        <v>89.61</v>
      </c>
      <c r="L69" s="10">
        <f t="shared" si="16"/>
        <v>43720</v>
      </c>
      <c r="M69" t="str">
        <f t="shared" si="19"/>
        <v>YES</v>
      </c>
      <c r="N69">
        <f t="shared" si="20"/>
        <v>15.769999999999996</v>
      </c>
    </row>
    <row r="70" spans="1:14">
      <c r="A70" s="1">
        <v>43717</v>
      </c>
      <c r="B70" t="s">
        <v>7</v>
      </c>
      <c r="C70" t="s">
        <v>156</v>
      </c>
      <c r="D70">
        <v>1</v>
      </c>
      <c r="E70">
        <v>73.849999999999994</v>
      </c>
      <c r="F70">
        <v>89.63</v>
      </c>
      <c r="G70" s="13">
        <f t="shared" si="17"/>
        <v>15.780000000000001</v>
      </c>
      <c r="H70" s="2">
        <f t="shared" si="18"/>
        <v>1.9999999999996021E-2</v>
      </c>
      <c r="I70">
        <f t="shared" si="13"/>
        <v>73.84</v>
      </c>
      <c r="J70" s="10">
        <f t="shared" si="14"/>
        <v>43722</v>
      </c>
      <c r="K70">
        <f t="shared" si="15"/>
        <v>89.63</v>
      </c>
      <c r="L70" s="10">
        <f t="shared" si="16"/>
        <v>43717</v>
      </c>
      <c r="M70" t="str">
        <f t="shared" si="19"/>
        <v>YES</v>
      </c>
      <c r="N70">
        <f t="shared" si="20"/>
        <v>15.789999999999992</v>
      </c>
    </row>
    <row r="71" spans="1:14">
      <c r="A71" s="1">
        <v>43718</v>
      </c>
      <c r="B71" t="s">
        <v>7</v>
      </c>
      <c r="C71" t="s">
        <v>168</v>
      </c>
      <c r="D71">
        <v>1</v>
      </c>
      <c r="E71">
        <v>73.849999999999994</v>
      </c>
      <c r="F71">
        <v>89.75</v>
      </c>
      <c r="G71" s="13">
        <f t="shared" si="17"/>
        <v>15.900000000000006</v>
      </c>
      <c r="H71" s="2">
        <f t="shared" si="18"/>
        <v>0.12000000000000455</v>
      </c>
      <c r="I71">
        <f t="shared" si="13"/>
        <v>73.84</v>
      </c>
      <c r="J71" s="10">
        <f t="shared" si="14"/>
        <v>43722</v>
      </c>
      <c r="K71">
        <f t="shared" si="15"/>
        <v>89.75</v>
      </c>
      <c r="L71" s="10">
        <f t="shared" si="16"/>
        <v>43718</v>
      </c>
      <c r="M71" t="str">
        <f t="shared" si="19"/>
        <v>YES</v>
      </c>
      <c r="N71">
        <f t="shared" si="20"/>
        <v>15.909999999999997</v>
      </c>
    </row>
    <row r="72" spans="1:14">
      <c r="A72" s="1">
        <v>43716</v>
      </c>
      <c r="B72" t="s">
        <v>7</v>
      </c>
      <c r="C72" t="s">
        <v>169</v>
      </c>
      <c r="D72">
        <v>1</v>
      </c>
      <c r="E72">
        <v>74.349999999999994</v>
      </c>
      <c r="F72">
        <v>89.85</v>
      </c>
      <c r="G72" s="13">
        <f t="shared" si="17"/>
        <v>15.5</v>
      </c>
      <c r="H72" s="2">
        <f t="shared" si="18"/>
        <v>-0.40000000000000568</v>
      </c>
      <c r="I72">
        <f t="shared" si="13"/>
        <v>73.84</v>
      </c>
      <c r="J72" s="10">
        <f t="shared" si="14"/>
        <v>43722</v>
      </c>
      <c r="K72">
        <f t="shared" si="15"/>
        <v>89.85</v>
      </c>
      <c r="L72" s="10">
        <f t="shared" si="16"/>
        <v>43716</v>
      </c>
      <c r="M72" t="str">
        <f t="shared" si="19"/>
        <v>YES</v>
      </c>
      <c r="N72">
        <f t="shared" si="20"/>
        <v>16.009999999999991</v>
      </c>
    </row>
    <row r="73" spans="1:14">
      <c r="A73" s="1">
        <v>43719</v>
      </c>
      <c r="B73" t="s">
        <v>7</v>
      </c>
      <c r="C73" t="s">
        <v>156</v>
      </c>
      <c r="D73">
        <v>1</v>
      </c>
      <c r="E73">
        <v>73.849999999999994</v>
      </c>
      <c r="F73">
        <v>89.87</v>
      </c>
      <c r="G73" s="13">
        <f t="shared" si="17"/>
        <v>16.02000000000001</v>
      </c>
      <c r="H73" s="2">
        <f t="shared" si="18"/>
        <v>0.52000000000001023</v>
      </c>
      <c r="I73">
        <f t="shared" si="13"/>
        <v>73.84</v>
      </c>
      <c r="J73" s="10">
        <f t="shared" si="14"/>
        <v>43722</v>
      </c>
      <c r="K73">
        <f t="shared" si="15"/>
        <v>89.87</v>
      </c>
      <c r="L73" s="10">
        <f t="shared" si="16"/>
        <v>43719</v>
      </c>
      <c r="M73" t="str">
        <f t="shared" si="19"/>
        <v>YES</v>
      </c>
      <c r="N73">
        <f t="shared" si="20"/>
        <v>16.03</v>
      </c>
    </row>
    <row r="74" spans="1:14">
      <c r="A74" s="1">
        <v>43721</v>
      </c>
      <c r="B74" t="s">
        <v>7</v>
      </c>
      <c r="C74" t="s">
        <v>156</v>
      </c>
      <c r="D74">
        <v>1</v>
      </c>
      <c r="E74">
        <v>73.849999999999994</v>
      </c>
      <c r="F74">
        <v>91.2</v>
      </c>
      <c r="G74" s="13">
        <f t="shared" si="17"/>
        <v>17.350000000000009</v>
      </c>
      <c r="H74" s="2">
        <f t="shared" si="18"/>
        <v>1.3299999999999983</v>
      </c>
      <c r="I74">
        <f t="shared" si="13"/>
        <v>73.84</v>
      </c>
      <c r="J74" s="10">
        <f t="shared" si="14"/>
        <v>43722</v>
      </c>
      <c r="K74">
        <f t="shared" si="15"/>
        <v>91.2</v>
      </c>
      <c r="L74" s="10">
        <f t="shared" si="16"/>
        <v>43721</v>
      </c>
      <c r="M74" t="str">
        <f t="shared" si="19"/>
        <v>YES</v>
      </c>
      <c r="N74">
        <f t="shared" si="20"/>
        <v>17.36</v>
      </c>
    </row>
    <row r="75" spans="1:14">
      <c r="D75">
        <f>SUM(D1:D74)</f>
        <v>25</v>
      </c>
    </row>
    <row r="76" spans="1:14">
      <c r="C76" t="s">
        <v>30</v>
      </c>
      <c r="D76">
        <f>SUM(D14:D43)</f>
        <v>2</v>
      </c>
      <c r="G76" s="13">
        <f>MAX(G14:G43)</f>
        <v>3.4699999999999989</v>
      </c>
      <c r="I76" t="s">
        <v>174</v>
      </c>
    </row>
    <row r="77" spans="1:14">
      <c r="C77" t="s">
        <v>31</v>
      </c>
      <c r="D77">
        <v>5</v>
      </c>
      <c r="G77" s="13">
        <f>AVERAGE(G14:G43)</f>
        <v>0.45666666666666628</v>
      </c>
      <c r="I77" t="s">
        <v>175</v>
      </c>
    </row>
    <row r="78" spans="1:14">
      <c r="G78" s="13">
        <f>MAX(G44:G68)</f>
        <v>14.940000000000012</v>
      </c>
      <c r="I78" t="s">
        <v>176</v>
      </c>
    </row>
    <row r="79" spans="1:14">
      <c r="G79" s="13">
        <f>AVERAGE(G44:G74)</f>
        <v>8.5519354838709649</v>
      </c>
      <c r="I79" t="s">
        <v>177</v>
      </c>
    </row>
  </sheetData>
  <sortState xmlns:xlrd2="http://schemas.microsoft.com/office/spreadsheetml/2017/richdata2" ref="A2:P79">
    <sortCondition ref="F2:F7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C77E-5270-4280-B78C-BB99D728B2D0}">
  <dimension ref="A1:D76"/>
  <sheetViews>
    <sheetView workbookViewId="0">
      <selection activeCell="D2" sqref="D2"/>
    </sheetView>
  </sheetViews>
  <sheetFormatPr defaultRowHeight="15"/>
  <cols>
    <col min="1" max="1" width="12.7109375" bestFit="1" customWidth="1"/>
    <col min="2" max="2" width="50.7109375" style="11" bestFit="1" customWidth="1"/>
    <col min="3" max="3" width="10.140625" bestFit="1" customWidth="1"/>
    <col min="4" max="4" width="10.28515625" bestFit="1" customWidth="1"/>
  </cols>
  <sheetData>
    <row r="1" spans="1:4" ht="15.75" thickBot="1">
      <c r="A1" s="9" t="s">
        <v>1</v>
      </c>
      <c r="B1" s="44" t="s">
        <v>44</v>
      </c>
      <c r="C1" s="9" t="s">
        <v>104</v>
      </c>
      <c r="D1" s="12" t="s">
        <v>121</v>
      </c>
    </row>
    <row r="2" spans="1:4" ht="15.75" thickTop="1">
      <c r="A2" t="s">
        <v>77</v>
      </c>
      <c r="B2" s="11" t="s">
        <v>98</v>
      </c>
      <c r="C2">
        <v>198.28</v>
      </c>
    </row>
    <row r="3" spans="1:4">
      <c r="A3" t="s">
        <v>77</v>
      </c>
      <c r="B3" s="11" t="s">
        <v>97</v>
      </c>
      <c r="C3">
        <v>197.97</v>
      </c>
    </row>
    <row r="4" spans="1:4">
      <c r="A4" t="s">
        <v>77</v>
      </c>
      <c r="B4" s="11" t="s">
        <v>96</v>
      </c>
      <c r="C4">
        <v>195.54</v>
      </c>
    </row>
    <row r="5" spans="1:4">
      <c r="A5" t="s">
        <v>77</v>
      </c>
      <c r="B5" s="11" t="s">
        <v>92</v>
      </c>
      <c r="C5">
        <v>194.18</v>
      </c>
    </row>
    <row r="6" spans="1:4">
      <c r="A6" t="s">
        <v>77</v>
      </c>
      <c r="B6" s="11" t="s">
        <v>93</v>
      </c>
      <c r="C6">
        <v>193.91</v>
      </c>
    </row>
    <row r="7" spans="1:4">
      <c r="A7" t="s">
        <v>77</v>
      </c>
      <c r="B7" s="11" t="s">
        <v>95</v>
      </c>
      <c r="C7">
        <v>193.87</v>
      </c>
    </row>
    <row r="8" spans="1:4">
      <c r="A8" t="s">
        <v>77</v>
      </c>
      <c r="B8" s="11" t="s">
        <v>94</v>
      </c>
      <c r="C8">
        <v>192.66</v>
      </c>
    </row>
    <row r="9" spans="1:4">
      <c r="A9" t="s">
        <v>77</v>
      </c>
      <c r="B9" s="11" t="s">
        <v>91</v>
      </c>
      <c r="C9">
        <v>192.07</v>
      </c>
    </row>
    <row r="10" spans="1:4">
      <c r="A10" t="s">
        <v>77</v>
      </c>
      <c r="B10" s="11" t="s">
        <v>102</v>
      </c>
      <c r="C10">
        <v>191.24</v>
      </c>
    </row>
    <row r="11" spans="1:4">
      <c r="A11" t="s">
        <v>77</v>
      </c>
      <c r="B11" s="11" t="s">
        <v>90</v>
      </c>
      <c r="C11">
        <v>190.9</v>
      </c>
    </row>
    <row r="12" spans="1:4">
      <c r="A12" t="s">
        <v>77</v>
      </c>
      <c r="B12" s="11" t="s">
        <v>89</v>
      </c>
      <c r="C12">
        <v>187.87</v>
      </c>
    </row>
    <row r="13" spans="1:4">
      <c r="A13" t="s">
        <v>77</v>
      </c>
      <c r="B13" s="11" t="s">
        <v>109</v>
      </c>
      <c r="C13">
        <v>187.02</v>
      </c>
    </row>
    <row r="14" spans="1:4">
      <c r="A14" t="s">
        <v>77</v>
      </c>
      <c r="B14" s="11" t="s">
        <v>88</v>
      </c>
      <c r="C14">
        <v>184.97</v>
      </c>
    </row>
    <row r="15" spans="1:4">
      <c r="A15" t="s">
        <v>77</v>
      </c>
      <c r="B15" s="11" t="s">
        <v>103</v>
      </c>
      <c r="C15">
        <v>184.1</v>
      </c>
    </row>
    <row r="16" spans="1:4">
      <c r="A16" t="s">
        <v>77</v>
      </c>
      <c r="B16" s="11" t="s">
        <v>87</v>
      </c>
      <c r="C16">
        <v>183.4</v>
      </c>
    </row>
    <row r="17" spans="1:4">
      <c r="A17" t="s">
        <v>77</v>
      </c>
      <c r="B17" s="11" t="s">
        <v>86</v>
      </c>
      <c r="C17">
        <v>181.59</v>
      </c>
    </row>
    <row r="18" spans="1:4">
      <c r="A18" t="s">
        <v>77</v>
      </c>
      <c r="B18" s="11" t="s">
        <v>84</v>
      </c>
      <c r="C18">
        <v>178.41</v>
      </c>
    </row>
    <row r="19" spans="1:4">
      <c r="A19" t="s">
        <v>77</v>
      </c>
      <c r="B19" s="11" t="s">
        <v>85</v>
      </c>
      <c r="C19">
        <v>177.71</v>
      </c>
    </row>
    <row r="20" spans="1:4">
      <c r="A20" t="s">
        <v>77</v>
      </c>
      <c r="B20" s="11" t="s">
        <v>83</v>
      </c>
      <c r="C20">
        <v>177.12</v>
      </c>
    </row>
    <row r="21" spans="1:4">
      <c r="A21" t="s">
        <v>77</v>
      </c>
      <c r="B21" s="11" t="s">
        <v>80</v>
      </c>
      <c r="C21">
        <v>176.39</v>
      </c>
    </row>
    <row r="22" spans="1:4">
      <c r="A22" t="s">
        <v>77</v>
      </c>
      <c r="B22" s="11" t="s">
        <v>81</v>
      </c>
      <c r="C22">
        <v>174.73</v>
      </c>
    </row>
    <row r="23" spans="1:4">
      <c r="A23" t="s">
        <v>77</v>
      </c>
      <c r="B23" s="11" t="s">
        <v>82</v>
      </c>
      <c r="C23">
        <v>174.12</v>
      </c>
    </row>
    <row r="24" spans="1:4">
      <c r="A24" t="s">
        <v>77</v>
      </c>
      <c r="B24" s="11" t="s">
        <v>79</v>
      </c>
      <c r="C24">
        <v>172.59</v>
      </c>
    </row>
    <row r="25" spans="1:4">
      <c r="A25" t="s">
        <v>77</v>
      </c>
      <c r="B25" s="11" t="s">
        <v>78</v>
      </c>
      <c r="C25">
        <v>172.4</v>
      </c>
    </row>
    <row r="26" spans="1:4">
      <c r="A26" t="s">
        <v>8</v>
      </c>
      <c r="B26" s="11" t="s">
        <v>75</v>
      </c>
      <c r="C26">
        <v>169.38</v>
      </c>
    </row>
    <row r="27" spans="1:4">
      <c r="A27" t="s">
        <v>8</v>
      </c>
      <c r="B27" s="11" t="s">
        <v>74</v>
      </c>
      <c r="C27">
        <v>166.59</v>
      </c>
      <c r="D27" t="s">
        <v>122</v>
      </c>
    </row>
    <row r="28" spans="1:4">
      <c r="A28" t="s">
        <v>8</v>
      </c>
      <c r="B28" s="11" t="s">
        <v>76</v>
      </c>
      <c r="C28">
        <v>166.14</v>
      </c>
    </row>
    <row r="29" spans="1:4">
      <c r="A29" t="s">
        <v>8</v>
      </c>
      <c r="B29" s="11" t="s">
        <v>73</v>
      </c>
      <c r="C29">
        <v>165.18</v>
      </c>
      <c r="D29" t="s">
        <v>122</v>
      </c>
    </row>
    <row r="30" spans="1:4">
      <c r="A30" t="s">
        <v>8</v>
      </c>
      <c r="B30" s="11" t="s">
        <v>72</v>
      </c>
      <c r="C30">
        <v>161.38999999999999</v>
      </c>
    </row>
    <row r="31" spans="1:4">
      <c r="A31" t="s">
        <v>8</v>
      </c>
      <c r="B31" s="11" t="s">
        <v>71</v>
      </c>
      <c r="C31">
        <v>156.68</v>
      </c>
      <c r="D31" t="s">
        <v>122</v>
      </c>
    </row>
    <row r="32" spans="1:4">
      <c r="A32" t="s">
        <v>8</v>
      </c>
      <c r="B32" s="11" t="s">
        <v>70</v>
      </c>
      <c r="C32">
        <v>152.44999999999999</v>
      </c>
      <c r="D32" t="s">
        <v>122</v>
      </c>
    </row>
    <row r="33" spans="1:4">
      <c r="A33" t="s">
        <v>8</v>
      </c>
      <c r="B33" s="11" t="s">
        <v>117</v>
      </c>
      <c r="C33">
        <v>149.59</v>
      </c>
      <c r="D33" t="s">
        <v>122</v>
      </c>
    </row>
    <row r="34" spans="1:4">
      <c r="A34" t="s">
        <v>8</v>
      </c>
      <c r="B34" s="11" t="s">
        <v>69</v>
      </c>
      <c r="C34">
        <v>149.51</v>
      </c>
    </row>
    <row r="35" spans="1:4">
      <c r="B35" s="11" t="s">
        <v>118</v>
      </c>
      <c r="C35">
        <v>147.76</v>
      </c>
    </row>
    <row r="36" spans="1:4">
      <c r="A36" t="s">
        <v>8</v>
      </c>
      <c r="B36" s="11" t="s">
        <v>101</v>
      </c>
      <c r="C36">
        <v>147.72999999999999</v>
      </c>
    </row>
    <row r="37" spans="1:4">
      <c r="A37" t="s">
        <v>8</v>
      </c>
      <c r="B37" s="11" t="s">
        <v>68</v>
      </c>
      <c r="C37">
        <v>147.16</v>
      </c>
      <c r="D37" t="s">
        <v>122</v>
      </c>
    </row>
    <row r="38" spans="1:4">
      <c r="A38" t="s">
        <v>8</v>
      </c>
      <c r="B38" s="11" t="s">
        <v>119</v>
      </c>
      <c r="C38">
        <v>144.6</v>
      </c>
      <c r="D38" t="s">
        <v>122</v>
      </c>
    </row>
    <row r="39" spans="1:4">
      <c r="A39" t="s">
        <v>8</v>
      </c>
      <c r="B39" s="11" t="s">
        <v>67</v>
      </c>
      <c r="C39">
        <v>143.74</v>
      </c>
    </row>
    <row r="40" spans="1:4">
      <c r="A40" t="s">
        <v>8</v>
      </c>
      <c r="B40" s="11" t="s">
        <v>66</v>
      </c>
      <c r="C40">
        <v>142.72</v>
      </c>
      <c r="D40" t="s">
        <v>122</v>
      </c>
    </row>
    <row r="41" spans="1:4">
      <c r="A41" t="s">
        <v>8</v>
      </c>
      <c r="B41" s="11" t="s">
        <v>123</v>
      </c>
      <c r="C41">
        <v>140.83000000000001</v>
      </c>
    </row>
    <row r="42" spans="1:4">
      <c r="A42" t="s">
        <v>8</v>
      </c>
      <c r="B42" s="11" t="s">
        <v>127</v>
      </c>
      <c r="C42">
        <v>140.82</v>
      </c>
    </row>
    <row r="43" spans="1:4">
      <c r="A43" t="s">
        <v>8</v>
      </c>
      <c r="B43" s="11" t="s">
        <v>65</v>
      </c>
      <c r="C43">
        <v>140.07</v>
      </c>
      <c r="D43" t="s">
        <v>122</v>
      </c>
    </row>
    <row r="44" spans="1:4">
      <c r="A44" t="s">
        <v>8</v>
      </c>
      <c r="B44" s="11" t="s">
        <v>64</v>
      </c>
      <c r="C44">
        <v>139.26</v>
      </c>
    </row>
    <row r="45" spans="1:4">
      <c r="A45" t="s">
        <v>8</v>
      </c>
      <c r="B45" s="11" t="s">
        <v>63</v>
      </c>
      <c r="C45">
        <v>137.86000000000001</v>
      </c>
      <c r="D45" t="s">
        <v>122</v>
      </c>
    </row>
    <row r="46" spans="1:4">
      <c r="A46" t="s">
        <v>8</v>
      </c>
      <c r="B46" s="11" t="s">
        <v>62</v>
      </c>
      <c r="C46">
        <v>134.38999999999999</v>
      </c>
      <c r="D46" t="s">
        <v>122</v>
      </c>
    </row>
    <row r="47" spans="1:4">
      <c r="A47" t="s">
        <v>8</v>
      </c>
      <c r="B47" s="11" t="s">
        <v>61</v>
      </c>
      <c r="C47">
        <v>130.62</v>
      </c>
    </row>
    <row r="48" spans="1:4">
      <c r="A48" t="s">
        <v>8</v>
      </c>
      <c r="B48" s="11" t="s">
        <v>124</v>
      </c>
      <c r="C48">
        <v>130.57</v>
      </c>
    </row>
    <row r="49" spans="1:4">
      <c r="A49" t="s">
        <v>8</v>
      </c>
      <c r="B49" s="11" t="s">
        <v>60</v>
      </c>
      <c r="C49">
        <v>127.23</v>
      </c>
      <c r="D49" t="s">
        <v>122</v>
      </c>
    </row>
    <row r="50" spans="1:4">
      <c r="A50" t="s">
        <v>8</v>
      </c>
      <c r="B50" s="11" t="s">
        <v>59</v>
      </c>
      <c r="C50">
        <v>126.45</v>
      </c>
      <c r="D50" t="s">
        <v>122</v>
      </c>
    </row>
    <row r="51" spans="1:4">
      <c r="A51" t="s">
        <v>8</v>
      </c>
      <c r="B51" s="11" t="s">
        <v>58</v>
      </c>
      <c r="C51">
        <v>126.63</v>
      </c>
    </row>
    <row r="52" spans="1:4">
      <c r="A52" t="s">
        <v>8</v>
      </c>
      <c r="B52" s="11" t="s">
        <v>120</v>
      </c>
      <c r="C52">
        <v>122.06</v>
      </c>
      <c r="D52" t="s">
        <v>122</v>
      </c>
    </row>
    <row r="53" spans="1:4">
      <c r="A53" t="s">
        <v>8</v>
      </c>
      <c r="B53" s="11" t="s">
        <v>99</v>
      </c>
      <c r="C53">
        <v>121.64</v>
      </c>
    </row>
    <row r="54" spans="1:4">
      <c r="A54" t="s">
        <v>8</v>
      </c>
      <c r="B54" s="11" t="s">
        <v>57</v>
      </c>
      <c r="C54">
        <v>118.88</v>
      </c>
    </row>
    <row r="55" spans="1:4">
      <c r="A55" t="s">
        <v>8</v>
      </c>
      <c r="B55" s="11" t="s">
        <v>56</v>
      </c>
      <c r="C55">
        <v>116.17</v>
      </c>
    </row>
    <row r="56" spans="1:4">
      <c r="A56" t="s">
        <v>7</v>
      </c>
      <c r="B56" s="11" t="s">
        <v>125</v>
      </c>
      <c r="C56">
        <v>115.96</v>
      </c>
    </row>
    <row r="57" spans="1:4">
      <c r="A57" t="s">
        <v>7</v>
      </c>
      <c r="B57" s="11" t="s">
        <v>55</v>
      </c>
      <c r="C57">
        <v>106.65</v>
      </c>
    </row>
    <row r="58" spans="1:4">
      <c r="A58" t="s">
        <v>7</v>
      </c>
      <c r="B58" s="11" t="s">
        <v>54</v>
      </c>
      <c r="C58">
        <v>104.44</v>
      </c>
    </row>
    <row r="59" spans="1:4">
      <c r="A59" t="s">
        <v>7</v>
      </c>
      <c r="B59" s="11" t="s">
        <v>126</v>
      </c>
      <c r="C59">
        <v>104.12</v>
      </c>
    </row>
    <row r="60" spans="1:4">
      <c r="A60" t="s">
        <v>7</v>
      </c>
      <c r="B60" s="11" t="s">
        <v>53</v>
      </c>
      <c r="C60">
        <v>104.12</v>
      </c>
    </row>
    <row r="61" spans="1:4">
      <c r="A61" t="s">
        <v>7</v>
      </c>
      <c r="B61" s="11" t="s">
        <v>52</v>
      </c>
      <c r="C61">
        <v>102.48</v>
      </c>
    </row>
    <row r="62" spans="1:4">
      <c r="A62" t="s">
        <v>7</v>
      </c>
      <c r="B62" s="11" t="s">
        <v>51</v>
      </c>
      <c r="C62">
        <v>100.9</v>
      </c>
    </row>
    <row r="63" spans="1:4">
      <c r="A63" t="s">
        <v>7</v>
      </c>
      <c r="B63" s="11" t="s">
        <v>50</v>
      </c>
      <c r="C63">
        <v>99.04</v>
      </c>
    </row>
    <row r="64" spans="1:4">
      <c r="A64" t="s">
        <v>7</v>
      </c>
      <c r="B64" s="11" t="s">
        <v>49</v>
      </c>
      <c r="C64">
        <v>94</v>
      </c>
    </row>
    <row r="65" spans="1:3">
      <c r="A65" t="s">
        <v>7</v>
      </c>
      <c r="B65" s="11" t="s">
        <v>114</v>
      </c>
      <c r="C65">
        <v>90.2</v>
      </c>
    </row>
    <row r="66" spans="1:3">
      <c r="A66" t="s">
        <v>7</v>
      </c>
      <c r="B66" s="11" t="s">
        <v>48</v>
      </c>
      <c r="C66">
        <v>87.13</v>
      </c>
    </row>
    <row r="67" spans="1:3">
      <c r="A67" t="s">
        <v>7</v>
      </c>
      <c r="B67" s="11" t="s">
        <v>47</v>
      </c>
      <c r="C67">
        <v>84.25</v>
      </c>
    </row>
    <row r="68" spans="1:3">
      <c r="A68" t="s">
        <v>7</v>
      </c>
      <c r="B68" s="11" t="s">
        <v>100</v>
      </c>
      <c r="C68">
        <v>84.1</v>
      </c>
    </row>
    <row r="69" spans="1:3">
      <c r="A69" t="s">
        <v>7</v>
      </c>
      <c r="B69" s="11" t="s">
        <v>46</v>
      </c>
      <c r="C69">
        <v>77.55</v>
      </c>
    </row>
    <row r="70" spans="1:3">
      <c r="A70" t="s">
        <v>7</v>
      </c>
      <c r="B70" s="11" t="s">
        <v>115</v>
      </c>
      <c r="C70">
        <v>73.75</v>
      </c>
    </row>
    <row r="71" spans="1:3">
      <c r="A71" t="s">
        <v>7</v>
      </c>
      <c r="B71" s="11" t="s">
        <v>45</v>
      </c>
      <c r="C71">
        <v>68.569999999999993</v>
      </c>
    </row>
    <row r="72" spans="1:3">
      <c r="A72" t="s">
        <v>7</v>
      </c>
      <c r="B72" s="11" t="s">
        <v>110</v>
      </c>
      <c r="C72">
        <v>68.260000000000005</v>
      </c>
    </row>
    <row r="73" spans="1:3">
      <c r="A73" t="s">
        <v>7</v>
      </c>
      <c r="B73" s="11" t="s">
        <v>113</v>
      </c>
      <c r="C73">
        <v>64.5</v>
      </c>
    </row>
    <row r="74" spans="1:3">
      <c r="A74" t="s">
        <v>7</v>
      </c>
      <c r="B74" s="11" t="s">
        <v>116</v>
      </c>
      <c r="C74">
        <v>60</v>
      </c>
    </row>
    <row r="75" spans="1:3">
      <c r="A75" t="s">
        <v>7</v>
      </c>
      <c r="B75" s="11" t="s">
        <v>26</v>
      </c>
      <c r="C75">
        <v>59.21</v>
      </c>
    </row>
    <row r="76" spans="1:3">
      <c r="A76" t="s">
        <v>7</v>
      </c>
      <c r="B76" s="11" t="s">
        <v>27</v>
      </c>
      <c r="C76">
        <v>57.5</v>
      </c>
    </row>
  </sheetData>
  <sortState xmlns:xlrd2="http://schemas.microsoft.com/office/spreadsheetml/2017/richdata2" ref="A2:C76">
    <sortCondition descending="1" ref="C2:C76"/>
  </sortState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DFAE-12AD-4A77-B178-EA68D367A9DB}">
  <dimension ref="A1:G3"/>
  <sheetViews>
    <sheetView workbookViewId="0">
      <selection activeCell="D4" sqref="D4"/>
    </sheetView>
  </sheetViews>
  <sheetFormatPr defaultRowHeight="15"/>
  <cols>
    <col min="1" max="1" width="12.7109375" style="54" customWidth="1"/>
    <col min="2" max="2" width="13" style="45" customWidth="1"/>
    <col min="3" max="3" width="26.140625" style="45" customWidth="1"/>
    <col min="4" max="4" width="13.85546875" customWidth="1"/>
    <col min="5" max="6" width="14.28515625" customWidth="1"/>
    <col min="7" max="7" width="18.140625" customWidth="1"/>
  </cols>
  <sheetData>
    <row r="1" spans="1:7" s="6" customFormat="1" ht="60.75" thickBot="1">
      <c r="A1" s="55" t="s">
        <v>1</v>
      </c>
      <c r="B1" s="56" t="s">
        <v>153</v>
      </c>
      <c r="C1" s="56" t="s">
        <v>151</v>
      </c>
      <c r="D1" s="57" t="s">
        <v>149</v>
      </c>
      <c r="E1" s="57" t="s">
        <v>150</v>
      </c>
      <c r="F1" s="57" t="s">
        <v>154</v>
      </c>
      <c r="G1" s="58" t="s">
        <v>152</v>
      </c>
    </row>
    <row r="2" spans="1:7" ht="31.5" thickTop="1" thickBot="1">
      <c r="A2" s="62" t="s">
        <v>7</v>
      </c>
      <c r="B2" s="49" t="s">
        <v>172</v>
      </c>
      <c r="C2" s="49" t="s">
        <v>173</v>
      </c>
      <c r="D2" s="50">
        <v>43710</v>
      </c>
      <c r="E2" s="50">
        <v>43743</v>
      </c>
      <c r="F2" s="51">
        <v>17.350000000000001</v>
      </c>
      <c r="G2" s="52">
        <v>43721</v>
      </c>
    </row>
    <row r="3" spans="1:7" s="6" customFormat="1" ht="15.75" thickBot="1">
      <c r="A3" s="53" t="s">
        <v>155</v>
      </c>
      <c r="B3" s="68" t="s">
        <v>171</v>
      </c>
      <c r="C3" s="68"/>
      <c r="D3" s="46">
        <v>43710</v>
      </c>
      <c r="E3" s="46">
        <v>43743</v>
      </c>
      <c r="F3" s="47">
        <v>17.350000000000001</v>
      </c>
      <c r="G3" s="48">
        <v>43721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FCAF-9590-4EE3-98DF-4CDF55BC9A67}">
  <sheetPr>
    <pageSetUpPr fitToPage="1"/>
  </sheetPr>
  <dimension ref="A1:BM132"/>
  <sheetViews>
    <sheetView zoomScale="30" zoomScaleNormal="30" workbookViewId="0">
      <pane ySplit="9" topLeftCell="A10" activePane="bottomLeft" state="frozen"/>
      <selection pane="bottomLeft" activeCell="L72" sqref="L72"/>
    </sheetView>
  </sheetViews>
  <sheetFormatPr defaultColWidth="9.140625" defaultRowHeight="26.25"/>
  <cols>
    <col min="1" max="1" width="70.5703125" style="17" customWidth="1"/>
    <col min="2" max="2" width="15.85546875" style="16" bestFit="1" customWidth="1"/>
    <col min="3" max="17" width="10.7109375" style="14" customWidth="1"/>
    <col min="18" max="18" width="11.7109375" style="14" customWidth="1"/>
    <col min="19" max="32" width="10.7109375" style="14" customWidth="1"/>
    <col min="33" max="33" width="70.5703125" style="7" customWidth="1"/>
    <col min="34" max="34" width="15.85546875" style="15" bestFit="1" customWidth="1"/>
    <col min="35" max="65" width="11.28515625" style="14" customWidth="1"/>
    <col min="66" max="16384" width="9.140625" style="7"/>
  </cols>
  <sheetData>
    <row r="1" spans="1:65" s="42" customFormat="1" ht="29.25" thickBot="1">
      <c r="A1" s="69" t="s">
        <v>28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  <c r="AG1" s="69" t="s">
        <v>147</v>
      </c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1"/>
    </row>
    <row r="2" spans="1:65" s="17" customFormat="1">
      <c r="A2" s="29" t="s">
        <v>29</v>
      </c>
      <c r="B2" s="41" t="s">
        <v>21</v>
      </c>
      <c r="C2" s="39">
        <v>1</v>
      </c>
      <c r="D2" s="38">
        <v>2</v>
      </c>
      <c r="E2" s="38">
        <v>3</v>
      </c>
      <c r="F2" s="38">
        <v>4</v>
      </c>
      <c r="G2" s="38">
        <v>5</v>
      </c>
      <c r="H2" s="38">
        <v>6</v>
      </c>
      <c r="I2" s="38">
        <v>7</v>
      </c>
      <c r="J2" s="38">
        <v>8</v>
      </c>
      <c r="K2" s="38">
        <v>9</v>
      </c>
      <c r="L2" s="38">
        <v>10</v>
      </c>
      <c r="M2" s="38">
        <v>11</v>
      </c>
      <c r="N2" s="38">
        <v>12</v>
      </c>
      <c r="O2" s="38">
        <v>13</v>
      </c>
      <c r="P2" s="38">
        <v>14</v>
      </c>
      <c r="Q2" s="38">
        <v>15</v>
      </c>
      <c r="R2" s="38">
        <v>16</v>
      </c>
      <c r="S2" s="38">
        <v>17</v>
      </c>
      <c r="T2" s="38">
        <v>18</v>
      </c>
      <c r="U2" s="38">
        <v>19</v>
      </c>
      <c r="V2" s="38">
        <v>20</v>
      </c>
      <c r="W2" s="38">
        <v>21</v>
      </c>
      <c r="X2" s="38">
        <v>22</v>
      </c>
      <c r="Y2" s="38">
        <v>23</v>
      </c>
      <c r="Z2" s="38">
        <v>24</v>
      </c>
      <c r="AA2" s="38">
        <v>25</v>
      </c>
      <c r="AB2" s="38">
        <v>26</v>
      </c>
      <c r="AC2" s="38">
        <v>27</v>
      </c>
      <c r="AD2" s="38">
        <v>28</v>
      </c>
      <c r="AE2" s="38">
        <v>29</v>
      </c>
      <c r="AF2" s="37">
        <v>30</v>
      </c>
      <c r="AG2" s="29" t="s">
        <v>29</v>
      </c>
      <c r="AH2" s="40" t="s">
        <v>21</v>
      </c>
      <c r="AI2" s="39">
        <v>1</v>
      </c>
      <c r="AJ2" s="38">
        <v>2</v>
      </c>
      <c r="AK2" s="38">
        <v>3</v>
      </c>
      <c r="AL2" s="38">
        <v>4</v>
      </c>
      <c r="AM2" s="38">
        <v>5</v>
      </c>
      <c r="AN2" s="38">
        <v>6</v>
      </c>
      <c r="AO2" s="38">
        <v>7</v>
      </c>
      <c r="AP2" s="38">
        <v>8</v>
      </c>
      <c r="AQ2" s="38">
        <v>9</v>
      </c>
      <c r="AR2" s="38">
        <v>10</v>
      </c>
      <c r="AS2" s="38">
        <v>11</v>
      </c>
      <c r="AT2" s="38">
        <v>12</v>
      </c>
      <c r="AU2" s="38">
        <v>13</v>
      </c>
      <c r="AV2" s="38">
        <v>14</v>
      </c>
      <c r="AW2" s="38">
        <v>15</v>
      </c>
      <c r="AX2" s="38">
        <v>16</v>
      </c>
      <c r="AY2" s="38">
        <v>17</v>
      </c>
      <c r="AZ2" s="38">
        <v>18</v>
      </c>
      <c r="BA2" s="38">
        <v>19</v>
      </c>
      <c r="BB2" s="38">
        <v>20</v>
      </c>
      <c r="BC2" s="38">
        <v>21</v>
      </c>
      <c r="BD2" s="38">
        <v>22</v>
      </c>
      <c r="BE2" s="38">
        <v>23</v>
      </c>
      <c r="BF2" s="38">
        <v>24</v>
      </c>
      <c r="BG2" s="38">
        <v>25</v>
      </c>
      <c r="BH2" s="38">
        <v>26</v>
      </c>
      <c r="BI2" s="38">
        <v>27</v>
      </c>
      <c r="BJ2" s="38">
        <v>28</v>
      </c>
      <c r="BK2" s="38">
        <v>29</v>
      </c>
      <c r="BL2" s="38">
        <v>30</v>
      </c>
      <c r="BM2" s="37">
        <v>31</v>
      </c>
    </row>
    <row r="3" spans="1:65">
      <c r="A3" s="36" t="s">
        <v>146</v>
      </c>
      <c r="B3" s="27">
        <v>116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3"/>
      <c r="AG3" s="36" t="s">
        <v>146</v>
      </c>
      <c r="AH3" s="25">
        <v>116</v>
      </c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3"/>
    </row>
    <row r="4" spans="1:65" s="30" customFormat="1">
      <c r="A4" s="72" t="s">
        <v>145</v>
      </c>
      <c r="B4" s="73"/>
      <c r="C4" s="32">
        <v>114</v>
      </c>
      <c r="D4" s="32">
        <v>96.8</v>
      </c>
      <c r="E4" s="32">
        <v>93.9</v>
      </c>
      <c r="F4" s="32">
        <v>82.5</v>
      </c>
      <c r="G4" s="32">
        <v>69.400000000000006</v>
      </c>
      <c r="H4" s="32">
        <v>65.599999999999994</v>
      </c>
      <c r="I4" s="32">
        <v>63.2</v>
      </c>
      <c r="J4" s="32">
        <v>61.4</v>
      </c>
      <c r="K4" s="32">
        <v>63.4</v>
      </c>
      <c r="L4" s="32">
        <v>56.6</v>
      </c>
      <c r="M4" s="32">
        <v>53.2</v>
      </c>
      <c r="N4" s="32">
        <v>45</v>
      </c>
      <c r="O4" s="32">
        <v>68.099999999999994</v>
      </c>
      <c r="P4" s="32">
        <v>74.5</v>
      </c>
      <c r="Q4" s="32">
        <v>361</v>
      </c>
      <c r="R4" s="32">
        <v>359</v>
      </c>
      <c r="S4" s="32">
        <v>252</v>
      </c>
      <c r="T4" s="32">
        <v>205</v>
      </c>
      <c r="U4" s="32">
        <v>220</v>
      </c>
      <c r="V4" s="32">
        <v>193</v>
      </c>
      <c r="W4" s="32">
        <v>166</v>
      </c>
      <c r="X4" s="32">
        <v>161</v>
      </c>
      <c r="Y4" s="32">
        <v>161</v>
      </c>
      <c r="Z4" s="32">
        <v>134</v>
      </c>
      <c r="AA4" s="32">
        <v>127</v>
      </c>
      <c r="AB4" s="32">
        <v>127</v>
      </c>
      <c r="AC4" s="32">
        <v>126</v>
      </c>
      <c r="AD4" s="32">
        <v>127</v>
      </c>
      <c r="AE4" s="32">
        <v>122</v>
      </c>
      <c r="AF4" s="31">
        <v>130</v>
      </c>
      <c r="AG4" s="72" t="s">
        <v>145</v>
      </c>
      <c r="AH4" s="73"/>
      <c r="AI4" s="35">
        <v>123</v>
      </c>
      <c r="AJ4" s="35">
        <v>118</v>
      </c>
      <c r="AK4" s="35">
        <v>117</v>
      </c>
      <c r="AL4" s="35">
        <v>226</v>
      </c>
      <c r="AM4" s="35">
        <v>510</v>
      </c>
      <c r="AN4" s="35">
        <v>331</v>
      </c>
      <c r="AO4" s="35">
        <v>379</v>
      </c>
      <c r="AP4" s="35">
        <v>349</v>
      </c>
      <c r="AQ4" s="35">
        <v>333</v>
      </c>
      <c r="AR4" s="35">
        <v>369</v>
      </c>
      <c r="AS4" s="35">
        <v>375</v>
      </c>
      <c r="AT4" s="35">
        <v>390</v>
      </c>
      <c r="AU4" s="35">
        <v>394</v>
      </c>
      <c r="AV4" s="35">
        <v>407</v>
      </c>
      <c r="AW4" s="35">
        <v>427</v>
      </c>
      <c r="AX4" s="35">
        <v>428</v>
      </c>
      <c r="AY4" s="35">
        <v>420</v>
      </c>
      <c r="AZ4" s="35">
        <v>433</v>
      </c>
      <c r="BA4" s="35">
        <v>412</v>
      </c>
      <c r="BB4" s="35">
        <v>417</v>
      </c>
      <c r="BC4" s="35">
        <v>405</v>
      </c>
      <c r="BD4" s="35">
        <v>440</v>
      </c>
      <c r="BE4" s="35">
        <v>451</v>
      </c>
      <c r="BF4" s="35">
        <v>415</v>
      </c>
      <c r="BG4" s="35">
        <v>439</v>
      </c>
      <c r="BH4" s="35">
        <v>461</v>
      </c>
      <c r="BI4" s="35">
        <v>484</v>
      </c>
      <c r="BJ4" s="35">
        <v>504</v>
      </c>
      <c r="BK4" s="35">
        <v>500</v>
      </c>
      <c r="BL4" s="35">
        <v>523</v>
      </c>
      <c r="BM4" s="34">
        <v>561</v>
      </c>
    </row>
    <row r="5" spans="1:65">
      <c r="A5" s="28"/>
      <c r="B5" s="27">
        <v>115.5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3"/>
      <c r="AG5" s="28"/>
      <c r="AH5" s="25">
        <v>115.5</v>
      </c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3"/>
    </row>
    <row r="6" spans="1:65">
      <c r="A6" s="28"/>
      <c r="B6" s="27">
        <v>115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3"/>
      <c r="AG6" s="28"/>
      <c r="AH6" s="25">
        <v>115</v>
      </c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3"/>
    </row>
    <row r="7" spans="1:65">
      <c r="A7" s="28" t="s">
        <v>22</v>
      </c>
      <c r="B7" s="27">
        <v>114.5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3"/>
      <c r="AG7" s="28" t="s">
        <v>22</v>
      </c>
      <c r="AH7" s="25">
        <v>114.5</v>
      </c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3"/>
    </row>
    <row r="8" spans="1:65">
      <c r="A8" s="29"/>
      <c r="B8" s="27">
        <v>114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3"/>
      <c r="AG8" s="29"/>
      <c r="AH8" s="25">
        <v>114</v>
      </c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3"/>
    </row>
    <row r="9" spans="1:65">
      <c r="A9" s="28"/>
      <c r="B9" s="27">
        <v>113.5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3"/>
      <c r="AG9" s="28"/>
      <c r="AH9" s="25">
        <v>113.5</v>
      </c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3"/>
    </row>
    <row r="10" spans="1:65">
      <c r="A10" s="28"/>
      <c r="B10" s="27">
        <v>113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3"/>
      <c r="AG10" s="28"/>
      <c r="AH10" s="25">
        <v>113</v>
      </c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3"/>
    </row>
    <row r="11" spans="1:65">
      <c r="A11" s="28"/>
      <c r="B11" s="27">
        <v>112.5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3"/>
      <c r="AG11" s="28"/>
      <c r="AH11" s="25">
        <v>112.5</v>
      </c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3"/>
    </row>
    <row r="12" spans="1:65">
      <c r="A12" s="28"/>
      <c r="B12" s="27">
        <v>112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3"/>
      <c r="AG12" s="28"/>
      <c r="AH12" s="25">
        <v>112</v>
      </c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3"/>
    </row>
    <row r="13" spans="1:65">
      <c r="A13" s="28"/>
      <c r="B13" s="27">
        <v>111.5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3"/>
      <c r="AG13" s="28"/>
      <c r="AH13" s="25">
        <v>111.5</v>
      </c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3"/>
    </row>
    <row r="14" spans="1:65">
      <c r="A14" s="28"/>
      <c r="B14" s="27">
        <v>111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3"/>
      <c r="AG14" s="28"/>
      <c r="AH14" s="25">
        <v>111</v>
      </c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3"/>
    </row>
    <row r="15" spans="1:65">
      <c r="A15" s="28"/>
      <c r="B15" s="27">
        <v>110.5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3"/>
      <c r="AG15" s="28"/>
      <c r="AH15" s="25">
        <v>110.5</v>
      </c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3"/>
    </row>
    <row r="16" spans="1:65">
      <c r="A16" s="28"/>
      <c r="B16" s="27">
        <v>110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3"/>
      <c r="AG16" s="28"/>
      <c r="AH16" s="25">
        <v>110</v>
      </c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3"/>
    </row>
    <row r="17" spans="1:65">
      <c r="A17" s="28"/>
      <c r="B17" s="27">
        <v>109.5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3"/>
      <c r="AG17" s="28"/>
      <c r="AH17" s="25">
        <v>109.5</v>
      </c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3"/>
    </row>
    <row r="18" spans="1:65">
      <c r="A18" s="28"/>
      <c r="B18" s="27">
        <v>109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3"/>
      <c r="AG18" s="28"/>
      <c r="AH18" s="25">
        <v>109</v>
      </c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3"/>
    </row>
    <row r="19" spans="1:65">
      <c r="A19" s="28"/>
      <c r="B19" s="27">
        <v>108.5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3"/>
      <c r="AG19" s="28"/>
      <c r="AH19" s="25">
        <v>108.5</v>
      </c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3"/>
    </row>
    <row r="20" spans="1:65">
      <c r="A20" s="28"/>
      <c r="B20" s="27">
        <v>108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3"/>
      <c r="AG20" s="28"/>
      <c r="AH20" s="25">
        <v>108</v>
      </c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3"/>
    </row>
    <row r="21" spans="1:65">
      <c r="A21" s="28"/>
      <c r="B21" s="27">
        <v>107.5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3"/>
      <c r="AG21" s="28"/>
      <c r="AH21" s="25">
        <v>107.5</v>
      </c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3"/>
    </row>
    <row r="22" spans="1:65">
      <c r="A22" s="28"/>
      <c r="B22" s="27">
        <v>107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3"/>
      <c r="AG22" s="28"/>
      <c r="AH22" s="25">
        <v>107</v>
      </c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3"/>
    </row>
    <row r="23" spans="1:65">
      <c r="A23" s="28" t="s">
        <v>144</v>
      </c>
      <c r="B23" s="27">
        <v>106.5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3"/>
      <c r="AG23" s="28" t="s">
        <v>144</v>
      </c>
      <c r="AH23" s="25">
        <v>106.5</v>
      </c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3"/>
    </row>
    <row r="24" spans="1:65">
      <c r="A24" s="28"/>
      <c r="B24" s="27">
        <v>106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3"/>
      <c r="AG24" s="28"/>
      <c r="AH24" s="25">
        <v>106</v>
      </c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3"/>
    </row>
    <row r="25" spans="1:65">
      <c r="A25" s="28"/>
      <c r="B25" s="27">
        <v>105.5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3"/>
      <c r="AG25" s="28"/>
      <c r="AH25" s="25">
        <v>105.5</v>
      </c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3"/>
    </row>
    <row r="26" spans="1:65">
      <c r="A26" s="28"/>
      <c r="B26" s="27">
        <v>105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3"/>
      <c r="AG26" s="28"/>
      <c r="AH26" s="25">
        <v>105</v>
      </c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3"/>
    </row>
    <row r="27" spans="1:65">
      <c r="A27" s="28" t="s">
        <v>143</v>
      </c>
      <c r="B27" s="27">
        <v>104.5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3"/>
      <c r="AG27" s="28" t="s">
        <v>143</v>
      </c>
      <c r="AH27" s="25">
        <v>104.5</v>
      </c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3"/>
    </row>
    <row r="28" spans="1:65" s="30" customFormat="1">
      <c r="A28" s="72" t="s">
        <v>142</v>
      </c>
      <c r="B28" s="73"/>
      <c r="C28" s="32">
        <v>103</v>
      </c>
      <c r="D28" s="32">
        <v>91.9</v>
      </c>
      <c r="E28" s="32">
        <v>84.7</v>
      </c>
      <c r="F28" s="32">
        <v>78.400000000000006</v>
      </c>
      <c r="G28" s="32">
        <v>63.9</v>
      </c>
      <c r="H28" s="32">
        <v>60.8</v>
      </c>
      <c r="I28" s="32">
        <v>59</v>
      </c>
      <c r="J28" s="32">
        <v>58.5</v>
      </c>
      <c r="K28" s="32">
        <v>59.8</v>
      </c>
      <c r="L28" s="32">
        <v>59.7</v>
      </c>
      <c r="M28" s="32">
        <v>59.9</v>
      </c>
      <c r="N28" s="32">
        <v>43.9</v>
      </c>
      <c r="O28" s="32">
        <v>64.8</v>
      </c>
      <c r="P28" s="32">
        <v>72.099999999999994</v>
      </c>
      <c r="Q28" s="32">
        <v>312</v>
      </c>
      <c r="R28" s="32">
        <v>344</v>
      </c>
      <c r="S28" s="32">
        <v>257</v>
      </c>
      <c r="T28" s="32">
        <v>216</v>
      </c>
      <c r="U28" s="32">
        <v>220</v>
      </c>
      <c r="V28" s="32">
        <v>199</v>
      </c>
      <c r="W28" s="32">
        <v>166</v>
      </c>
      <c r="X28" s="32">
        <v>153</v>
      </c>
      <c r="Y28" s="32">
        <v>148</v>
      </c>
      <c r="Z28" s="32">
        <v>134</v>
      </c>
      <c r="AA28" s="32">
        <v>116</v>
      </c>
      <c r="AB28" s="32">
        <v>112</v>
      </c>
      <c r="AC28" s="32">
        <v>106</v>
      </c>
      <c r="AD28" s="32">
        <v>107</v>
      </c>
      <c r="AE28" s="32">
        <v>103</v>
      </c>
      <c r="AF28" s="31">
        <v>107</v>
      </c>
      <c r="AG28" s="72" t="s">
        <v>142</v>
      </c>
      <c r="AH28" s="73"/>
      <c r="AI28" s="35">
        <v>103</v>
      </c>
      <c r="AJ28" s="35">
        <v>98.8</v>
      </c>
      <c r="AK28" s="35">
        <v>96</v>
      </c>
      <c r="AL28" s="35">
        <v>96.3</v>
      </c>
      <c r="AM28" s="35">
        <v>429</v>
      </c>
      <c r="AN28" s="35">
        <v>237</v>
      </c>
      <c r="AO28" s="35">
        <v>293</v>
      </c>
      <c r="AP28" s="35">
        <v>280</v>
      </c>
      <c r="AQ28" s="35">
        <v>245</v>
      </c>
      <c r="AR28" s="35">
        <v>276</v>
      </c>
      <c r="AS28" s="35">
        <v>286</v>
      </c>
      <c r="AT28" s="35">
        <v>309</v>
      </c>
      <c r="AU28" s="35">
        <v>313</v>
      </c>
      <c r="AV28" s="35">
        <v>332</v>
      </c>
      <c r="AW28" s="35">
        <v>359</v>
      </c>
      <c r="AX28" s="35">
        <v>379</v>
      </c>
      <c r="AY28" s="35">
        <v>374</v>
      </c>
      <c r="AZ28" s="35">
        <v>376</v>
      </c>
      <c r="BA28" s="35">
        <v>380</v>
      </c>
      <c r="BB28" s="35">
        <v>380</v>
      </c>
      <c r="BC28" s="35">
        <v>363</v>
      </c>
      <c r="BD28" s="35">
        <v>390</v>
      </c>
      <c r="BE28" s="35">
        <v>443</v>
      </c>
      <c r="BF28" s="35">
        <v>394</v>
      </c>
      <c r="BG28" s="35">
        <v>404</v>
      </c>
      <c r="BH28" s="35">
        <v>461</v>
      </c>
      <c r="BI28" s="35">
        <v>481</v>
      </c>
      <c r="BJ28" s="35">
        <v>528</v>
      </c>
      <c r="BK28" s="35">
        <v>517</v>
      </c>
      <c r="BL28" s="35">
        <v>545</v>
      </c>
      <c r="BM28" s="34">
        <v>573</v>
      </c>
    </row>
    <row r="29" spans="1:65">
      <c r="A29" s="28" t="s">
        <v>141</v>
      </c>
      <c r="B29" s="27">
        <v>104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3"/>
      <c r="AG29" s="28" t="s">
        <v>141</v>
      </c>
      <c r="AH29" s="25">
        <v>104</v>
      </c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3"/>
    </row>
    <row r="30" spans="1:65">
      <c r="A30" s="28"/>
      <c r="B30" s="27">
        <v>103.5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3"/>
      <c r="AG30" s="28"/>
      <c r="AH30" s="25">
        <v>103.5</v>
      </c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3"/>
    </row>
    <row r="31" spans="1:65">
      <c r="A31" s="28"/>
      <c r="B31" s="27">
        <v>103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3"/>
      <c r="AG31" s="28"/>
      <c r="AH31" s="25">
        <v>103</v>
      </c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3"/>
    </row>
    <row r="32" spans="1:65">
      <c r="A32" s="28" t="s">
        <v>23</v>
      </c>
      <c r="B32" s="27">
        <v>102.5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3"/>
      <c r="AG32" s="28" t="s">
        <v>23</v>
      </c>
      <c r="AH32" s="25">
        <v>102.5</v>
      </c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3"/>
    </row>
    <row r="33" spans="1:65">
      <c r="A33" s="29"/>
      <c r="B33" s="27">
        <v>102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3"/>
      <c r="AG33" s="29"/>
      <c r="AH33" s="25">
        <v>102</v>
      </c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3"/>
    </row>
    <row r="34" spans="1:65">
      <c r="A34" s="28"/>
      <c r="B34" s="27">
        <v>101.5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3"/>
      <c r="AG34" s="28"/>
      <c r="AH34" s="25">
        <v>101.5</v>
      </c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3"/>
    </row>
    <row r="35" spans="1:65">
      <c r="A35" s="28" t="s">
        <v>140</v>
      </c>
      <c r="B35" s="27">
        <v>101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3"/>
      <c r="AG35" s="28" t="s">
        <v>140</v>
      </c>
      <c r="AH35" s="25">
        <v>101</v>
      </c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3"/>
    </row>
    <row r="36" spans="1:65">
      <c r="A36" s="29"/>
      <c r="B36" s="27">
        <v>100.5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3"/>
      <c r="AG36" s="29"/>
      <c r="AH36" s="25">
        <v>100.5</v>
      </c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3"/>
    </row>
    <row r="37" spans="1:65">
      <c r="A37" s="28"/>
      <c r="B37" s="27">
        <v>100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3"/>
      <c r="AG37" s="28"/>
      <c r="AH37" s="25">
        <v>100</v>
      </c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3"/>
    </row>
    <row r="38" spans="1:65">
      <c r="A38" s="28"/>
      <c r="B38" s="27">
        <v>99.5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3"/>
      <c r="AG38" s="28"/>
      <c r="AH38" s="25">
        <v>99.5</v>
      </c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3"/>
    </row>
    <row r="39" spans="1:65">
      <c r="A39" s="28" t="s">
        <v>139</v>
      </c>
      <c r="B39" s="27">
        <v>99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3"/>
      <c r="AG39" s="28" t="s">
        <v>139</v>
      </c>
      <c r="AH39" s="25">
        <v>99</v>
      </c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3"/>
    </row>
    <row r="40" spans="1:65">
      <c r="A40" s="29"/>
      <c r="B40" s="27">
        <v>98.5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3"/>
      <c r="AG40" s="29"/>
      <c r="AH40" s="25">
        <v>98.5</v>
      </c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3"/>
    </row>
    <row r="41" spans="1:65">
      <c r="A41" s="28"/>
      <c r="B41" s="27">
        <v>98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3"/>
      <c r="AG41" s="28"/>
      <c r="AH41" s="25">
        <v>98</v>
      </c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3"/>
    </row>
    <row r="42" spans="1:65">
      <c r="A42" s="28"/>
      <c r="B42" s="27">
        <v>97.5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3"/>
      <c r="AG42" s="28"/>
      <c r="AH42" s="25">
        <v>97.5</v>
      </c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3"/>
    </row>
    <row r="43" spans="1:65">
      <c r="A43" s="28"/>
      <c r="B43" s="27">
        <v>97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3"/>
      <c r="AG43" s="28"/>
      <c r="AH43" s="25">
        <v>97</v>
      </c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3"/>
    </row>
    <row r="44" spans="1:65">
      <c r="A44" s="28"/>
      <c r="B44" s="27">
        <v>96.5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3"/>
      <c r="AG44" s="28"/>
      <c r="AH44" s="25">
        <v>96.5</v>
      </c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3"/>
    </row>
    <row r="45" spans="1:65">
      <c r="A45" s="28"/>
      <c r="B45" s="27">
        <v>96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3"/>
      <c r="AG45" s="28"/>
      <c r="AH45" s="25">
        <v>96</v>
      </c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3"/>
    </row>
    <row r="46" spans="1:65">
      <c r="A46" s="28"/>
      <c r="B46" s="27">
        <v>95.5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3"/>
      <c r="AG46" s="28"/>
      <c r="AH46" s="25">
        <v>95.5</v>
      </c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3"/>
    </row>
    <row r="47" spans="1:65">
      <c r="A47" s="28"/>
      <c r="B47" s="27">
        <v>95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3"/>
      <c r="AG47" s="28"/>
      <c r="AH47" s="25">
        <v>95</v>
      </c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3"/>
    </row>
    <row r="48" spans="1:65">
      <c r="A48" s="28"/>
      <c r="B48" s="27">
        <v>94.5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3"/>
      <c r="AG48" s="28"/>
      <c r="AH48" s="25">
        <v>94.5</v>
      </c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3"/>
    </row>
    <row r="49" spans="1:65">
      <c r="A49" s="28" t="s">
        <v>138</v>
      </c>
      <c r="B49" s="27">
        <v>94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3"/>
      <c r="AG49" s="28" t="s">
        <v>138</v>
      </c>
      <c r="AH49" s="25">
        <v>94</v>
      </c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3"/>
    </row>
    <row r="50" spans="1:65">
      <c r="A50" s="29"/>
      <c r="B50" s="27">
        <v>93.5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3"/>
      <c r="AG50" s="29"/>
      <c r="AH50" s="25">
        <v>93.5</v>
      </c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3"/>
    </row>
    <row r="51" spans="1:65">
      <c r="A51" s="28"/>
      <c r="B51" s="27">
        <v>93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3"/>
      <c r="AG51" s="28"/>
      <c r="AH51" s="25">
        <v>93</v>
      </c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3"/>
    </row>
    <row r="52" spans="1:65">
      <c r="A52" s="28"/>
      <c r="B52" s="27">
        <v>92.5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3"/>
      <c r="AG52" s="28"/>
      <c r="AH52" s="25">
        <v>92.5</v>
      </c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3"/>
    </row>
    <row r="53" spans="1:65">
      <c r="A53" s="28"/>
      <c r="B53" s="27">
        <v>92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3"/>
      <c r="AG53" s="28"/>
      <c r="AH53" s="25">
        <v>92</v>
      </c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3"/>
    </row>
    <row r="54" spans="1:65">
      <c r="A54" s="28"/>
      <c r="B54" s="27">
        <v>91.5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65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3"/>
      <c r="AG54" s="28"/>
      <c r="AH54" s="25">
        <v>91.5</v>
      </c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3"/>
    </row>
    <row r="55" spans="1:65">
      <c r="A55" s="28"/>
      <c r="B55" s="27">
        <v>91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65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3"/>
      <c r="AG55" s="28"/>
      <c r="AH55" s="25">
        <v>91</v>
      </c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3"/>
    </row>
    <row r="56" spans="1:65">
      <c r="A56" s="28"/>
      <c r="B56" s="27">
        <v>90.5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65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3"/>
      <c r="AG56" s="28"/>
      <c r="AH56" s="25">
        <v>90.5</v>
      </c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3"/>
    </row>
    <row r="57" spans="1:65">
      <c r="A57" s="28" t="s">
        <v>137</v>
      </c>
      <c r="B57" s="27">
        <v>90</v>
      </c>
      <c r="C57" s="24"/>
      <c r="D57" s="24"/>
      <c r="E57" s="24"/>
      <c r="F57" s="24"/>
      <c r="G57" s="24"/>
      <c r="H57" s="24"/>
      <c r="I57" s="24"/>
      <c r="J57" s="65"/>
      <c r="K57" s="65"/>
      <c r="L57" s="65"/>
      <c r="M57" s="65"/>
      <c r="N57" s="65"/>
      <c r="O57" s="65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3"/>
      <c r="AG57" s="28" t="s">
        <v>137</v>
      </c>
      <c r="AH57" s="25">
        <v>90</v>
      </c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3"/>
    </row>
    <row r="58" spans="1:65">
      <c r="A58" s="28"/>
      <c r="B58" s="27">
        <v>89.5</v>
      </c>
      <c r="C58" s="24"/>
      <c r="D58" s="24"/>
      <c r="E58" s="24"/>
      <c r="F58" s="24"/>
      <c r="G58" s="24"/>
      <c r="H58" s="24"/>
      <c r="I58" s="65"/>
      <c r="J58" s="65"/>
      <c r="K58" s="65"/>
      <c r="L58" s="65"/>
      <c r="M58" s="65"/>
      <c r="N58" s="65"/>
      <c r="O58" s="65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3"/>
      <c r="AG58" s="28"/>
      <c r="AH58" s="25">
        <v>89.5</v>
      </c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3"/>
    </row>
    <row r="59" spans="1:65">
      <c r="A59" s="28"/>
      <c r="B59" s="27">
        <v>89</v>
      </c>
      <c r="C59" s="24"/>
      <c r="D59" s="24"/>
      <c r="E59" s="24"/>
      <c r="F59" s="24"/>
      <c r="G59" s="24"/>
      <c r="H59" s="65"/>
      <c r="I59" s="65"/>
      <c r="J59" s="65"/>
      <c r="K59" s="65"/>
      <c r="L59" s="65"/>
      <c r="M59" s="65"/>
      <c r="N59" s="65"/>
      <c r="O59" s="65"/>
      <c r="P59" s="65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3"/>
      <c r="AG59" s="28"/>
      <c r="AH59" s="25">
        <v>89</v>
      </c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3"/>
    </row>
    <row r="60" spans="1:65">
      <c r="A60" s="28"/>
      <c r="B60" s="27">
        <v>88.5</v>
      </c>
      <c r="C60" s="24"/>
      <c r="D60" s="24"/>
      <c r="E60" s="24"/>
      <c r="F60" s="24"/>
      <c r="G60" s="24"/>
      <c r="H60" s="65"/>
      <c r="I60" s="65"/>
      <c r="J60" s="65"/>
      <c r="K60" s="65"/>
      <c r="L60" s="65"/>
      <c r="M60" s="65"/>
      <c r="N60" s="65"/>
      <c r="O60" s="65"/>
      <c r="P60" s="65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3"/>
      <c r="AG60" s="28"/>
      <c r="AH60" s="25">
        <v>88.5</v>
      </c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3"/>
    </row>
    <row r="61" spans="1:65">
      <c r="A61" s="28"/>
      <c r="B61" s="27">
        <v>88</v>
      </c>
      <c r="C61" s="24"/>
      <c r="D61" s="24"/>
      <c r="E61" s="24"/>
      <c r="F61" s="24"/>
      <c r="G61" s="24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3"/>
      <c r="AG61" s="28"/>
      <c r="AH61" s="25">
        <v>88</v>
      </c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3"/>
    </row>
    <row r="62" spans="1:65">
      <c r="A62" s="28"/>
      <c r="B62" s="27">
        <v>87.5</v>
      </c>
      <c r="C62" s="24"/>
      <c r="D62" s="24"/>
      <c r="E62" s="24"/>
      <c r="F62" s="24"/>
      <c r="G62" s="24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3"/>
      <c r="AG62" s="28"/>
      <c r="AH62" s="25">
        <v>87.5</v>
      </c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3"/>
    </row>
    <row r="63" spans="1:65" s="30" customFormat="1">
      <c r="A63" s="72" t="s">
        <v>136</v>
      </c>
      <c r="B63" s="73"/>
      <c r="C63" s="33">
        <v>30.3</v>
      </c>
      <c r="D63" s="32">
        <v>34.4</v>
      </c>
      <c r="E63" s="32">
        <v>20.5</v>
      </c>
      <c r="F63" s="32">
        <v>15.1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230</v>
      </c>
      <c r="S63" s="32" t="s">
        <v>9</v>
      </c>
      <c r="T63" s="32" t="s">
        <v>9</v>
      </c>
      <c r="U63" s="32" t="s">
        <v>9</v>
      </c>
      <c r="V63" s="32" t="s">
        <v>9</v>
      </c>
      <c r="W63" s="32" t="s">
        <v>9</v>
      </c>
      <c r="X63" s="32" t="s">
        <v>9</v>
      </c>
      <c r="Y63" s="32" t="s">
        <v>9</v>
      </c>
      <c r="Z63" s="32">
        <v>72.2</v>
      </c>
      <c r="AA63" s="32">
        <v>43</v>
      </c>
      <c r="AB63" s="32">
        <v>34.1</v>
      </c>
      <c r="AC63" s="32">
        <v>27.7</v>
      </c>
      <c r="AD63" s="32">
        <v>25.2</v>
      </c>
      <c r="AE63" s="32">
        <v>22.6</v>
      </c>
      <c r="AF63" s="31">
        <v>20.3</v>
      </c>
      <c r="AG63" s="72" t="s">
        <v>136</v>
      </c>
      <c r="AH63" s="73"/>
      <c r="AI63" s="33">
        <v>22.8</v>
      </c>
      <c r="AJ63" s="32">
        <v>18.3</v>
      </c>
      <c r="AK63" s="32">
        <v>13.9</v>
      </c>
      <c r="AL63" s="32">
        <v>29.2</v>
      </c>
      <c r="AM63" s="32">
        <v>244</v>
      </c>
      <c r="AN63" s="32">
        <v>170</v>
      </c>
      <c r="AO63" s="32">
        <v>188</v>
      </c>
      <c r="AP63" s="32">
        <v>292</v>
      </c>
      <c r="AQ63" s="32">
        <v>222</v>
      </c>
      <c r="AR63" s="32">
        <v>233</v>
      </c>
      <c r="AS63" s="32">
        <v>265</v>
      </c>
      <c r="AT63" s="32">
        <v>285</v>
      </c>
      <c r="AU63" s="32">
        <v>285</v>
      </c>
      <c r="AV63" s="32">
        <v>300</v>
      </c>
      <c r="AW63" s="32">
        <v>324</v>
      </c>
      <c r="AX63" s="32">
        <v>336</v>
      </c>
      <c r="AY63" s="32">
        <v>330</v>
      </c>
      <c r="AZ63" s="32">
        <v>330</v>
      </c>
      <c r="BA63" s="32">
        <v>337</v>
      </c>
      <c r="BB63" s="32">
        <v>325</v>
      </c>
      <c r="BC63" s="32">
        <v>306</v>
      </c>
      <c r="BD63" s="32">
        <v>303</v>
      </c>
      <c r="BE63" s="32">
        <v>382</v>
      </c>
      <c r="BF63" s="32">
        <v>341</v>
      </c>
      <c r="BG63" s="32">
        <v>321</v>
      </c>
      <c r="BH63" s="32" t="s">
        <v>9</v>
      </c>
      <c r="BI63" s="32" t="s">
        <v>9</v>
      </c>
      <c r="BJ63" s="32" t="s">
        <v>9</v>
      </c>
      <c r="BK63" s="32" t="s">
        <v>9</v>
      </c>
      <c r="BL63" s="32" t="s">
        <v>9</v>
      </c>
      <c r="BM63" s="31">
        <v>497</v>
      </c>
    </row>
    <row r="64" spans="1:65">
      <c r="A64" s="28" t="s">
        <v>24</v>
      </c>
      <c r="B64" s="27">
        <v>87</v>
      </c>
      <c r="C64" s="24"/>
      <c r="D64" s="24"/>
      <c r="E64" s="24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3"/>
      <c r="AG64" s="28" t="s">
        <v>24</v>
      </c>
      <c r="AH64" s="25">
        <v>87</v>
      </c>
      <c r="AI64" s="24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</row>
    <row r="65" spans="1:65">
      <c r="A65" s="29"/>
      <c r="B65" s="27">
        <v>86.5</v>
      </c>
      <c r="C65" s="24"/>
      <c r="D65" s="24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3"/>
      <c r="AG65" s="29"/>
      <c r="AH65" s="25">
        <v>86.5</v>
      </c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3"/>
    </row>
    <row r="66" spans="1:65">
      <c r="A66" s="28"/>
      <c r="B66" s="27">
        <v>86</v>
      </c>
      <c r="C66" s="24"/>
      <c r="D66" s="24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3"/>
      <c r="AG66" s="28"/>
      <c r="AH66" s="25">
        <v>86</v>
      </c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3"/>
    </row>
    <row r="67" spans="1:65">
      <c r="A67" s="28"/>
      <c r="B67" s="27">
        <v>85.5</v>
      </c>
      <c r="C67" s="2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3"/>
      <c r="AG67" s="28"/>
      <c r="AH67" s="25">
        <v>85.5</v>
      </c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3"/>
    </row>
    <row r="68" spans="1:65">
      <c r="A68" s="28"/>
      <c r="B68" s="27">
        <v>85</v>
      </c>
      <c r="C68" s="24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3"/>
      <c r="AG68" s="28"/>
      <c r="AH68" s="25">
        <v>85</v>
      </c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3"/>
    </row>
    <row r="69" spans="1:65">
      <c r="A69" s="28"/>
      <c r="B69" s="27">
        <v>84.5</v>
      </c>
      <c r="C69" s="2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3"/>
      <c r="AG69" s="28"/>
      <c r="AH69" s="25">
        <v>84.5</v>
      </c>
      <c r="AI69" s="24"/>
      <c r="AJ69" s="24"/>
      <c r="AK69" s="24"/>
      <c r="AL69" s="65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3"/>
    </row>
    <row r="70" spans="1:65">
      <c r="A70" s="28" t="s">
        <v>135</v>
      </c>
      <c r="B70" s="27">
        <v>84</v>
      </c>
      <c r="C70" s="24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3"/>
      <c r="AG70" s="28" t="s">
        <v>135</v>
      </c>
      <c r="AH70" s="25">
        <v>84</v>
      </c>
      <c r="AI70" s="24"/>
      <c r="AJ70" s="24"/>
      <c r="AK70" s="24"/>
      <c r="AL70" s="65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3"/>
    </row>
    <row r="71" spans="1:65">
      <c r="A71" s="29"/>
      <c r="B71" s="27">
        <v>83.5</v>
      </c>
      <c r="C71" s="2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3"/>
      <c r="AG71" s="29"/>
      <c r="AH71" s="25">
        <v>83.5</v>
      </c>
      <c r="AI71" s="24"/>
      <c r="AJ71" s="24"/>
      <c r="AK71" s="24"/>
      <c r="AL71" s="65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3"/>
    </row>
    <row r="72" spans="1:65">
      <c r="A72" s="28"/>
      <c r="B72" s="27">
        <v>83</v>
      </c>
      <c r="C72" s="24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65"/>
      <c r="AE72" s="65"/>
      <c r="AF72" s="23"/>
      <c r="AG72" s="28"/>
      <c r="AH72" s="25">
        <v>83</v>
      </c>
      <c r="AI72" s="24"/>
      <c r="AJ72" s="24"/>
      <c r="AK72" s="65"/>
      <c r="AL72" s="65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3"/>
    </row>
    <row r="73" spans="1:65">
      <c r="A73" s="28"/>
      <c r="B73" s="27">
        <v>82.5</v>
      </c>
      <c r="C73" s="24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65"/>
      <c r="AE73" s="65"/>
      <c r="AF73" s="66"/>
      <c r="AG73" s="28"/>
      <c r="AH73" s="25">
        <v>82.5</v>
      </c>
      <c r="AI73" s="65"/>
      <c r="AJ73" s="65"/>
      <c r="AK73" s="65"/>
      <c r="AL73" s="65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3"/>
    </row>
    <row r="74" spans="1:65">
      <c r="A74" s="28"/>
      <c r="B74" s="27">
        <v>82</v>
      </c>
      <c r="C74" s="2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65"/>
      <c r="AD74" s="65"/>
      <c r="AE74" s="65"/>
      <c r="AF74" s="66"/>
      <c r="AG74" s="28"/>
      <c r="AH74" s="25">
        <v>82</v>
      </c>
      <c r="AI74" s="65"/>
      <c r="AJ74" s="65"/>
      <c r="AK74" s="65"/>
      <c r="AL74" s="65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3"/>
    </row>
    <row r="75" spans="1:65">
      <c r="A75" s="28"/>
      <c r="B75" s="27">
        <v>81.5</v>
      </c>
      <c r="C75" s="2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65"/>
      <c r="AC75" s="65"/>
      <c r="AD75" s="65"/>
      <c r="AE75" s="65"/>
      <c r="AF75" s="66"/>
      <c r="AG75" s="28"/>
      <c r="AH75" s="25">
        <v>81.5</v>
      </c>
      <c r="AI75" s="65"/>
      <c r="AJ75" s="65"/>
      <c r="AK75" s="65"/>
      <c r="AL75" s="65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3"/>
    </row>
    <row r="76" spans="1:65">
      <c r="A76" s="28" t="s">
        <v>178</v>
      </c>
      <c r="B76" s="27">
        <v>81</v>
      </c>
      <c r="C76" s="2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65"/>
      <c r="AD76" s="65"/>
      <c r="AE76" s="65"/>
      <c r="AF76" s="66"/>
      <c r="AG76" s="28" t="s">
        <v>178</v>
      </c>
      <c r="AH76" s="25">
        <v>81</v>
      </c>
      <c r="AI76" s="65"/>
      <c r="AJ76" s="65"/>
      <c r="AK76" s="65"/>
      <c r="AL76" s="65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3"/>
    </row>
    <row r="77" spans="1:65">
      <c r="A77" s="28"/>
      <c r="B77" s="27">
        <v>80.5</v>
      </c>
      <c r="C77" s="2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65"/>
      <c r="AD77" s="65"/>
      <c r="AE77" s="65"/>
      <c r="AF77" s="66"/>
      <c r="AG77" s="28"/>
      <c r="AH77" s="25">
        <v>80.5</v>
      </c>
      <c r="AI77" s="65"/>
      <c r="AJ77" s="65"/>
      <c r="AK77" s="65"/>
      <c r="AL77" s="65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3"/>
    </row>
    <row r="78" spans="1:65">
      <c r="A78" s="28"/>
      <c r="B78" s="27">
        <v>80</v>
      </c>
      <c r="C78" s="2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65"/>
      <c r="AD78" s="65"/>
      <c r="AE78" s="65"/>
      <c r="AF78" s="66"/>
      <c r="AG78" s="28"/>
      <c r="AH78" s="25">
        <v>80</v>
      </c>
      <c r="AI78" s="65"/>
      <c r="AJ78" s="65"/>
      <c r="AK78" s="65"/>
      <c r="AL78" s="65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3"/>
    </row>
    <row r="79" spans="1:65">
      <c r="A79" s="28" t="s">
        <v>179</v>
      </c>
      <c r="B79" s="27">
        <v>79.5</v>
      </c>
      <c r="C79" s="2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65"/>
      <c r="AD79" s="65"/>
      <c r="AE79" s="65"/>
      <c r="AF79" s="66"/>
      <c r="AG79" s="28" t="s">
        <v>179</v>
      </c>
      <c r="AH79" s="25">
        <v>79.5</v>
      </c>
      <c r="AI79" s="65"/>
      <c r="AJ79" s="65"/>
      <c r="AK79" s="65"/>
      <c r="AL79" s="65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3"/>
    </row>
    <row r="80" spans="1:65">
      <c r="A80" s="28"/>
      <c r="B80" s="27">
        <v>79</v>
      </c>
      <c r="C80" s="2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65"/>
      <c r="AD80" s="65"/>
      <c r="AE80" s="65"/>
      <c r="AF80" s="66"/>
      <c r="AG80" s="28"/>
      <c r="AH80" s="25">
        <v>79</v>
      </c>
      <c r="AI80" s="65"/>
      <c r="AJ80" s="65"/>
      <c r="AK80" s="65"/>
      <c r="AL80" s="65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3"/>
    </row>
    <row r="81" spans="1:65">
      <c r="A81" s="28" t="s">
        <v>134</v>
      </c>
      <c r="B81" s="27">
        <v>78.5</v>
      </c>
      <c r="C81" s="24"/>
      <c r="D81" s="24"/>
      <c r="E81" s="24"/>
      <c r="F81" s="24"/>
      <c r="G81" s="24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65"/>
      <c r="AD81" s="65"/>
      <c r="AE81" s="65"/>
      <c r="AF81" s="66"/>
      <c r="AG81" s="28" t="s">
        <v>134</v>
      </c>
      <c r="AH81" s="25">
        <v>78.5</v>
      </c>
      <c r="AI81" s="65"/>
      <c r="AJ81" s="65"/>
      <c r="AK81" s="65"/>
      <c r="AL81" s="65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3"/>
    </row>
    <row r="82" spans="1:65">
      <c r="A82" s="29"/>
      <c r="B82" s="27">
        <v>78</v>
      </c>
      <c r="C82" s="24"/>
      <c r="D82" s="24"/>
      <c r="E82" s="24"/>
      <c r="F82" s="24"/>
      <c r="G82" s="24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65"/>
      <c r="AD82" s="65"/>
      <c r="AE82" s="65"/>
      <c r="AF82" s="66"/>
      <c r="AG82" s="29"/>
      <c r="AH82" s="25">
        <v>78</v>
      </c>
      <c r="AI82" s="65"/>
      <c r="AJ82" s="65"/>
      <c r="AK82" s="65"/>
      <c r="AL82" s="65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3"/>
    </row>
    <row r="83" spans="1:65">
      <c r="A83" s="28" t="s">
        <v>133</v>
      </c>
      <c r="B83" s="27">
        <v>77.5</v>
      </c>
      <c r="C83" s="24"/>
      <c r="D83" s="24"/>
      <c r="E83" s="24"/>
      <c r="F83" s="24"/>
      <c r="G83" s="24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65"/>
      <c r="AD83" s="65"/>
      <c r="AE83" s="65"/>
      <c r="AF83" s="66"/>
      <c r="AG83" s="28" t="s">
        <v>133</v>
      </c>
      <c r="AH83" s="25">
        <v>77.5</v>
      </c>
      <c r="AI83" s="65"/>
      <c r="AJ83" s="65"/>
      <c r="AK83" s="65"/>
      <c r="AL83" s="65"/>
      <c r="AM83" s="65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3"/>
    </row>
    <row r="84" spans="1:65">
      <c r="A84" s="28"/>
      <c r="B84" s="27">
        <v>77</v>
      </c>
      <c r="C84" s="24"/>
      <c r="D84" s="24"/>
      <c r="E84" s="24"/>
      <c r="F84" s="24"/>
      <c r="G84" s="24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65"/>
      <c r="AD84" s="65"/>
      <c r="AE84" s="65"/>
      <c r="AF84" s="66"/>
      <c r="AG84" s="28"/>
      <c r="AH84" s="25">
        <v>77</v>
      </c>
      <c r="AI84" s="65"/>
      <c r="AJ84" s="65"/>
      <c r="AK84" s="65"/>
      <c r="AL84" s="65"/>
      <c r="AM84" s="65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3"/>
    </row>
    <row r="85" spans="1:65">
      <c r="A85" s="28"/>
      <c r="B85" s="27">
        <v>76.5</v>
      </c>
      <c r="C85" s="24"/>
      <c r="D85" s="24"/>
      <c r="E85" s="24"/>
      <c r="F85" s="24"/>
      <c r="G85" s="24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65"/>
      <c r="AD85" s="65"/>
      <c r="AE85" s="65"/>
      <c r="AF85" s="66"/>
      <c r="AG85" s="28"/>
      <c r="AH85" s="25">
        <v>76.5</v>
      </c>
      <c r="AI85" s="65"/>
      <c r="AJ85" s="65"/>
      <c r="AK85" s="65"/>
      <c r="AL85" s="65"/>
      <c r="AM85" s="65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3"/>
    </row>
    <row r="86" spans="1:65">
      <c r="A86" s="29"/>
      <c r="B86" s="27">
        <v>76</v>
      </c>
      <c r="C86" s="24"/>
      <c r="D86" s="24"/>
      <c r="E86" s="24"/>
      <c r="F86" s="24"/>
      <c r="G86" s="24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65"/>
      <c r="AD86" s="65"/>
      <c r="AE86" s="65"/>
      <c r="AF86" s="66"/>
      <c r="AG86" s="29"/>
      <c r="AH86" s="25">
        <v>76</v>
      </c>
      <c r="AI86" s="65"/>
      <c r="AJ86" s="65"/>
      <c r="AK86" s="65"/>
      <c r="AL86" s="65"/>
      <c r="AM86" s="65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3"/>
    </row>
    <row r="87" spans="1:65">
      <c r="A87" s="28"/>
      <c r="B87" s="27">
        <v>75.5</v>
      </c>
      <c r="C87" s="24"/>
      <c r="D87" s="24"/>
      <c r="E87" s="24"/>
      <c r="F87" s="24"/>
      <c r="G87" s="24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65"/>
      <c r="AF87" s="66"/>
      <c r="AG87" s="28"/>
      <c r="AH87" s="25">
        <v>75.5</v>
      </c>
      <c r="AI87" s="65"/>
      <c r="AJ87" s="65"/>
      <c r="AK87" s="65"/>
      <c r="AL87" s="65"/>
      <c r="AM87" s="65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3"/>
    </row>
    <row r="88" spans="1:65">
      <c r="A88" s="28"/>
      <c r="B88" s="27">
        <v>75</v>
      </c>
      <c r="C88" s="24"/>
      <c r="D88" s="24"/>
      <c r="E88" s="24"/>
      <c r="F88" s="24"/>
      <c r="G88" s="24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65"/>
      <c r="AF88" s="66"/>
      <c r="AG88" s="28"/>
      <c r="AH88" s="25">
        <v>75</v>
      </c>
      <c r="AI88" s="65"/>
      <c r="AJ88" s="65"/>
      <c r="AK88" s="65"/>
      <c r="AL88" s="65"/>
      <c r="AM88" s="65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3"/>
    </row>
    <row r="89" spans="1:65">
      <c r="A89" s="28"/>
      <c r="B89" s="27">
        <v>74.5</v>
      </c>
      <c r="C89" s="24"/>
      <c r="D89" s="24"/>
      <c r="E89" s="24"/>
      <c r="F89" s="24"/>
      <c r="G89" s="24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65"/>
      <c r="AF89" s="66"/>
      <c r="AG89" s="28"/>
      <c r="AH89" s="25">
        <v>74.5</v>
      </c>
      <c r="AI89" s="65"/>
      <c r="AJ89" s="65"/>
      <c r="AK89" s="65"/>
      <c r="AL89" s="65"/>
      <c r="AM89" s="65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3"/>
    </row>
    <row r="90" spans="1:65">
      <c r="A90" s="28"/>
      <c r="B90" s="27">
        <v>74</v>
      </c>
      <c r="C90" s="24"/>
      <c r="D90" s="24"/>
      <c r="E90" s="24"/>
      <c r="F90" s="24"/>
      <c r="G90" s="24"/>
      <c r="H90" s="24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65"/>
      <c r="AF90" s="66"/>
      <c r="AG90" s="28"/>
      <c r="AH90" s="25">
        <v>74</v>
      </c>
      <c r="AI90" s="65"/>
      <c r="AJ90" s="65"/>
      <c r="AK90" s="65"/>
      <c r="AL90" s="65"/>
      <c r="AM90" s="65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3"/>
    </row>
    <row r="91" spans="1:65">
      <c r="A91" s="28" t="s">
        <v>132</v>
      </c>
      <c r="B91" s="27">
        <v>73.5</v>
      </c>
      <c r="C91" s="24"/>
      <c r="D91" s="24"/>
      <c r="E91" s="24"/>
      <c r="F91" s="24"/>
      <c r="G91" s="24"/>
      <c r="H91" s="24"/>
      <c r="I91" s="24"/>
      <c r="J91" s="24"/>
      <c r="K91" s="24"/>
      <c r="L91" s="65"/>
      <c r="M91" s="65"/>
      <c r="N91" s="65"/>
      <c r="O91" s="65"/>
      <c r="P91" s="65"/>
      <c r="Q91" s="65"/>
      <c r="R91" s="65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65"/>
      <c r="AF91" s="66"/>
      <c r="AG91" s="28" t="s">
        <v>132</v>
      </c>
      <c r="AH91" s="25">
        <v>73.5</v>
      </c>
      <c r="AI91" s="65"/>
      <c r="AJ91" s="65"/>
      <c r="AK91" s="65"/>
      <c r="AL91" s="65"/>
      <c r="AM91" s="65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3"/>
    </row>
    <row r="92" spans="1:65">
      <c r="A92" s="28"/>
      <c r="B92" s="27">
        <v>73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3"/>
      <c r="AG92" s="28"/>
      <c r="AH92" s="25">
        <v>73</v>
      </c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3"/>
    </row>
    <row r="93" spans="1:65">
      <c r="A93" s="28"/>
      <c r="B93" s="27">
        <v>72.5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3"/>
      <c r="AG93" s="28"/>
      <c r="AH93" s="25">
        <v>72.5</v>
      </c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3"/>
    </row>
    <row r="94" spans="1:65">
      <c r="A94" s="28"/>
      <c r="B94" s="27">
        <v>72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3"/>
      <c r="AG94" s="28"/>
      <c r="AH94" s="25">
        <v>72</v>
      </c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3"/>
    </row>
    <row r="95" spans="1:65">
      <c r="A95" s="28"/>
      <c r="B95" s="27">
        <v>71.5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3"/>
      <c r="AG95" s="28"/>
      <c r="AH95" s="25">
        <v>71.5</v>
      </c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3"/>
    </row>
    <row r="96" spans="1:65">
      <c r="A96" s="28"/>
      <c r="B96" s="27">
        <v>71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3"/>
      <c r="AG96" s="28"/>
      <c r="AH96" s="25">
        <v>71</v>
      </c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3"/>
    </row>
    <row r="97" spans="1:65">
      <c r="A97" s="28"/>
      <c r="B97" s="27">
        <v>70.5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3"/>
      <c r="AG97" s="28"/>
      <c r="AH97" s="25">
        <v>70.5</v>
      </c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3"/>
    </row>
    <row r="98" spans="1:65">
      <c r="A98" s="28"/>
      <c r="B98" s="27">
        <v>70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3"/>
      <c r="AG98" s="28"/>
      <c r="AH98" s="25">
        <v>70</v>
      </c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3"/>
    </row>
    <row r="99" spans="1:65">
      <c r="A99" s="28"/>
      <c r="B99" s="27">
        <v>69.5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3"/>
      <c r="AG99" s="28"/>
      <c r="AH99" s="25">
        <v>69.5</v>
      </c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3"/>
    </row>
    <row r="100" spans="1:65">
      <c r="A100" s="28"/>
      <c r="B100" s="27">
        <v>69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3"/>
      <c r="AG100" s="28"/>
      <c r="AH100" s="25">
        <v>69</v>
      </c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3"/>
    </row>
    <row r="101" spans="1:65">
      <c r="A101" s="28" t="s">
        <v>25</v>
      </c>
      <c r="B101" s="27">
        <v>68.5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3"/>
      <c r="AG101" s="28" t="s">
        <v>25</v>
      </c>
      <c r="AH101" s="25">
        <v>68.5</v>
      </c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3"/>
    </row>
    <row r="102" spans="1:65" s="30" customFormat="1">
      <c r="A102" s="72" t="s">
        <v>131</v>
      </c>
      <c r="B102" s="73"/>
      <c r="C102" s="33">
        <v>26.6</v>
      </c>
      <c r="D102" s="32">
        <v>25.6</v>
      </c>
      <c r="E102" s="32">
        <v>25.2</v>
      </c>
      <c r="F102" s="32">
        <v>25.8</v>
      </c>
      <c r="G102" s="32">
        <v>25</v>
      </c>
      <c r="H102" s="32">
        <v>23</v>
      </c>
      <c r="I102" s="32">
        <v>21.2</v>
      </c>
      <c r="J102" s="32">
        <v>20.3</v>
      </c>
      <c r="K102" s="32">
        <v>19.5</v>
      </c>
      <c r="L102" s="32">
        <v>18.5</v>
      </c>
      <c r="M102" s="32">
        <v>17.2</v>
      </c>
      <c r="N102" s="32">
        <v>17.3</v>
      </c>
      <c r="O102" s="32">
        <v>16.8</v>
      </c>
      <c r="P102" s="32">
        <v>16.7</v>
      </c>
      <c r="Q102" s="32">
        <v>16.100000000000001</v>
      </c>
      <c r="R102" s="32">
        <v>23</v>
      </c>
      <c r="S102" s="32">
        <v>140</v>
      </c>
      <c r="T102" s="32">
        <v>67.3</v>
      </c>
      <c r="U102" s="32">
        <v>37.799999999999997</v>
      </c>
      <c r="V102" s="32">
        <v>30.6</v>
      </c>
      <c r="W102" s="32">
        <v>27.8</v>
      </c>
      <c r="X102" s="32">
        <v>27.2</v>
      </c>
      <c r="Y102" s="32">
        <v>25.6</v>
      </c>
      <c r="Z102" s="32">
        <v>35.5</v>
      </c>
      <c r="AA102" s="32">
        <v>35</v>
      </c>
      <c r="AB102" s="32">
        <v>26.7</v>
      </c>
      <c r="AC102" s="32">
        <v>21.6</v>
      </c>
      <c r="AD102" s="32">
        <v>20.8</v>
      </c>
      <c r="AE102" s="32">
        <v>20.7</v>
      </c>
      <c r="AF102" s="31">
        <v>20.8</v>
      </c>
      <c r="AG102" s="72" t="s">
        <v>131</v>
      </c>
      <c r="AH102" s="73"/>
      <c r="AI102" s="33">
        <v>19.899999999999999</v>
      </c>
      <c r="AJ102" s="32">
        <v>19.3</v>
      </c>
      <c r="AK102" s="32">
        <v>20.5</v>
      </c>
      <c r="AL102" s="32">
        <v>22.3</v>
      </c>
      <c r="AM102" s="32">
        <v>23.1</v>
      </c>
      <c r="AN102" s="32">
        <v>208</v>
      </c>
      <c r="AO102" s="32">
        <v>131</v>
      </c>
      <c r="AP102" s="32">
        <v>158</v>
      </c>
      <c r="AQ102" s="32">
        <v>228</v>
      </c>
      <c r="AR102" s="32">
        <v>128</v>
      </c>
      <c r="AS102" s="32">
        <v>136</v>
      </c>
      <c r="AT102" s="32">
        <v>163</v>
      </c>
      <c r="AU102" s="32">
        <v>171</v>
      </c>
      <c r="AV102" s="32">
        <v>181</v>
      </c>
      <c r="AW102" s="32">
        <v>193</v>
      </c>
      <c r="AX102" s="32">
        <v>214</v>
      </c>
      <c r="AY102" s="32">
        <v>225</v>
      </c>
      <c r="AZ102" s="32">
        <v>217</v>
      </c>
      <c r="BA102" s="32">
        <v>212</v>
      </c>
      <c r="BB102" s="32">
        <v>214</v>
      </c>
      <c r="BC102" s="32">
        <v>210</v>
      </c>
      <c r="BD102" s="32">
        <v>213</v>
      </c>
      <c r="BE102" s="32">
        <v>225</v>
      </c>
      <c r="BF102" s="32">
        <v>260</v>
      </c>
      <c r="BG102" s="32">
        <v>233</v>
      </c>
      <c r="BH102" s="32">
        <v>233</v>
      </c>
      <c r="BI102" s="32">
        <v>258</v>
      </c>
      <c r="BJ102" s="32">
        <v>271</v>
      </c>
      <c r="BK102" s="32">
        <v>301</v>
      </c>
      <c r="BL102" s="32">
        <v>307</v>
      </c>
      <c r="BM102" s="31">
        <v>325</v>
      </c>
    </row>
    <row r="103" spans="1:65">
      <c r="A103" s="29"/>
      <c r="B103" s="27">
        <v>68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3"/>
      <c r="AG103" s="29"/>
      <c r="AH103" s="25">
        <v>68</v>
      </c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3"/>
    </row>
    <row r="104" spans="1:65">
      <c r="A104" s="28"/>
      <c r="B104" s="27">
        <v>67.5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3"/>
      <c r="AG104" s="28"/>
      <c r="AH104" s="25">
        <v>67.5</v>
      </c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3"/>
    </row>
    <row r="105" spans="1:65">
      <c r="A105" s="28"/>
      <c r="B105" s="27">
        <v>67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3"/>
      <c r="AG105" s="28"/>
      <c r="AH105" s="25">
        <v>67</v>
      </c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3"/>
    </row>
    <row r="106" spans="1:65">
      <c r="A106" s="28"/>
      <c r="B106" s="27">
        <v>66.5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3"/>
      <c r="AG106" s="28"/>
      <c r="AH106" s="25">
        <v>66.5</v>
      </c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3"/>
    </row>
    <row r="107" spans="1:65">
      <c r="A107" s="28"/>
      <c r="B107" s="27">
        <v>66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3"/>
      <c r="AG107" s="28"/>
      <c r="AH107" s="25">
        <v>66</v>
      </c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3"/>
    </row>
    <row r="108" spans="1:65">
      <c r="A108" s="28"/>
      <c r="B108" s="27">
        <v>65.5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3"/>
      <c r="AG108" s="28"/>
      <c r="AH108" s="25">
        <v>65.5</v>
      </c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3"/>
    </row>
    <row r="109" spans="1:65">
      <c r="A109" s="28"/>
      <c r="B109" s="27">
        <v>65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3"/>
      <c r="AG109" s="28"/>
      <c r="AH109" s="25">
        <v>65</v>
      </c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3"/>
    </row>
    <row r="110" spans="1:65">
      <c r="A110" s="28" t="s">
        <v>130</v>
      </c>
      <c r="B110" s="27">
        <v>64.5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3"/>
      <c r="AG110" s="28" t="s">
        <v>130</v>
      </c>
      <c r="AH110" s="25">
        <v>64.5</v>
      </c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3"/>
    </row>
    <row r="111" spans="1:65">
      <c r="A111" s="29"/>
      <c r="B111" s="27">
        <v>64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3"/>
      <c r="AG111" s="29"/>
      <c r="AH111" s="25">
        <v>64</v>
      </c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3"/>
    </row>
    <row r="112" spans="1:65">
      <c r="A112" s="28"/>
      <c r="B112" s="27">
        <v>63.5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3"/>
      <c r="AG112" s="28"/>
      <c r="AH112" s="25">
        <v>63.5</v>
      </c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3"/>
    </row>
    <row r="113" spans="1:65">
      <c r="A113" s="28"/>
      <c r="B113" s="27">
        <v>63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3"/>
      <c r="AG113" s="28"/>
      <c r="AH113" s="25">
        <v>63</v>
      </c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3"/>
    </row>
    <row r="114" spans="1:65">
      <c r="A114" s="28"/>
      <c r="B114" s="27">
        <v>62.5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3"/>
      <c r="AG114" s="28"/>
      <c r="AH114" s="25">
        <v>62.5</v>
      </c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3"/>
    </row>
    <row r="115" spans="1:65">
      <c r="A115" s="28"/>
      <c r="B115" s="27">
        <v>62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3"/>
      <c r="AG115" s="28"/>
      <c r="AH115" s="25">
        <v>62</v>
      </c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3"/>
    </row>
    <row r="116" spans="1:65">
      <c r="A116" s="28"/>
      <c r="B116" s="27">
        <v>61.5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3"/>
      <c r="AG116" s="28"/>
      <c r="AH116" s="25">
        <v>61.5</v>
      </c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3"/>
    </row>
    <row r="117" spans="1:65">
      <c r="A117" s="28"/>
      <c r="B117" s="27">
        <v>61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3"/>
      <c r="AG117" s="28"/>
      <c r="AH117" s="25">
        <v>61</v>
      </c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3"/>
    </row>
    <row r="118" spans="1:65">
      <c r="A118" s="28"/>
      <c r="B118" s="27">
        <v>60.5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3"/>
      <c r="AG118" s="28"/>
      <c r="AH118" s="25">
        <v>60.5</v>
      </c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3"/>
    </row>
    <row r="119" spans="1:65">
      <c r="A119" s="29" t="s">
        <v>129</v>
      </c>
      <c r="B119" s="27">
        <v>60</v>
      </c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3"/>
      <c r="AG119" s="29" t="s">
        <v>129</v>
      </c>
      <c r="AH119" s="25">
        <v>60</v>
      </c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3"/>
    </row>
    <row r="120" spans="1:65">
      <c r="A120" s="28"/>
      <c r="B120" s="27">
        <v>59.5</v>
      </c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3"/>
      <c r="AG120" s="28"/>
      <c r="AH120" s="25">
        <v>59.5</v>
      </c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3"/>
    </row>
    <row r="121" spans="1:65">
      <c r="A121" s="28" t="s">
        <v>128</v>
      </c>
      <c r="B121" s="27">
        <v>59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3"/>
      <c r="AG121" s="28" t="s">
        <v>128</v>
      </c>
      <c r="AH121" s="25">
        <v>59</v>
      </c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3"/>
    </row>
    <row r="122" spans="1:65">
      <c r="A122" s="26"/>
      <c r="B122" s="27">
        <v>58.5</v>
      </c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3"/>
      <c r="AG122" s="26"/>
      <c r="AH122" s="25">
        <v>58.5</v>
      </c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3"/>
    </row>
    <row r="123" spans="1:65">
      <c r="A123" s="26"/>
      <c r="B123" s="27">
        <v>58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3"/>
      <c r="AG123" s="26"/>
      <c r="AH123" s="25">
        <v>58</v>
      </c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3"/>
    </row>
    <row r="124" spans="1:65">
      <c r="A124" s="26"/>
      <c r="B124" s="27">
        <v>57.5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3"/>
      <c r="AG124" s="26"/>
      <c r="AH124" s="25">
        <v>57.5</v>
      </c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3"/>
    </row>
    <row r="125" spans="1:65">
      <c r="A125" s="26"/>
      <c r="B125" s="27">
        <v>57</v>
      </c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3"/>
      <c r="AG125" s="26"/>
      <c r="AH125" s="25">
        <v>57</v>
      </c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3"/>
    </row>
    <row r="126" spans="1:65">
      <c r="A126" s="26"/>
      <c r="B126" s="27">
        <v>56.5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3"/>
      <c r="AG126" s="26"/>
      <c r="AH126" s="25">
        <v>56.5</v>
      </c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3"/>
    </row>
    <row r="127" spans="1:65">
      <c r="A127" s="26"/>
      <c r="B127" s="27">
        <v>56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3"/>
      <c r="AG127" s="26"/>
      <c r="AH127" s="25">
        <v>56</v>
      </c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3"/>
    </row>
    <row r="128" spans="1:65">
      <c r="A128" s="26"/>
      <c r="B128" s="27">
        <v>55.5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3"/>
      <c r="AG128" s="26"/>
      <c r="AH128" s="25">
        <v>55.5</v>
      </c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3"/>
    </row>
    <row r="129" spans="1:65">
      <c r="A129" s="26"/>
      <c r="B129" s="27">
        <v>55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3"/>
      <c r="AG129" s="26"/>
      <c r="AH129" s="25">
        <v>55</v>
      </c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3"/>
    </row>
    <row r="130" spans="1:65">
      <c r="A130" s="26"/>
      <c r="B130" s="27">
        <v>54.5</v>
      </c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3"/>
      <c r="AG130" s="26"/>
      <c r="AH130" s="25">
        <v>54.5</v>
      </c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3"/>
    </row>
    <row r="131" spans="1:65">
      <c r="A131" s="26"/>
      <c r="B131" s="27">
        <v>54</v>
      </c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3"/>
      <c r="AG131" s="26"/>
      <c r="AH131" s="25">
        <v>54</v>
      </c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3"/>
    </row>
    <row r="132" spans="1:65" ht="27" thickBot="1">
      <c r="A132" s="21"/>
      <c r="B132" s="22">
        <v>53.5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8"/>
      <c r="AG132" s="21"/>
      <c r="AH132" s="20">
        <v>53.5</v>
      </c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8"/>
    </row>
  </sheetData>
  <mergeCells count="10">
    <mergeCell ref="A1:AF1"/>
    <mergeCell ref="AG1:BM1"/>
    <mergeCell ref="A102:B102"/>
    <mergeCell ref="AG4:AH4"/>
    <mergeCell ref="AG28:AH28"/>
    <mergeCell ref="AG63:AH63"/>
    <mergeCell ref="AG102:AH102"/>
    <mergeCell ref="A28:B28"/>
    <mergeCell ref="A63:B63"/>
    <mergeCell ref="A4:B4"/>
  </mergeCells>
  <pageMargins left="0.7" right="0.7" top="0.75" bottom="0.75" header="0.3" footer="0.3"/>
  <pageSetup paperSize="3" scale="1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622E-93B3-42FE-B406-791BF1D513F7}">
  <dimension ref="A1:HN214"/>
  <sheetViews>
    <sheetView workbookViewId="0">
      <selection activeCell="H39" sqref="H39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5" max="5" width="3.85546875" bestFit="1" customWidth="1"/>
    <col min="9" max="17" width="8.7109375" bestFit="1" customWidth="1"/>
    <col min="18" max="38" width="9.7109375" bestFit="1" customWidth="1"/>
    <col min="39" max="47" width="8.7109375" bestFit="1" customWidth="1"/>
    <col min="48" max="69" width="9.7109375" bestFit="1" customWidth="1"/>
    <col min="70" max="78" width="8.7109375" bestFit="1" customWidth="1"/>
    <col min="79" max="99" width="9.7109375" bestFit="1" customWidth="1"/>
    <col min="100" max="108" width="8.7109375" bestFit="1" customWidth="1"/>
    <col min="109" max="130" width="9.7109375" bestFit="1" customWidth="1"/>
    <col min="131" max="139" width="8.7109375" bestFit="1" customWidth="1"/>
    <col min="140" max="161" width="9.7109375" bestFit="1" customWidth="1"/>
    <col min="162" max="170" width="8.7109375" bestFit="1" customWidth="1"/>
    <col min="171" max="200" width="9.7109375" bestFit="1" customWidth="1"/>
    <col min="201" max="222" width="10.7109375" bestFit="1" customWidth="1"/>
  </cols>
  <sheetData>
    <row r="1" spans="1:222">
      <c r="A1" s="63" t="s">
        <v>15</v>
      </c>
      <c r="B1">
        <v>8332010</v>
      </c>
      <c r="C1" s="1">
        <v>43647</v>
      </c>
      <c r="D1">
        <v>3550</v>
      </c>
      <c r="E1" t="s">
        <v>17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</row>
    <row r="2" spans="1:222">
      <c r="A2" s="63" t="s">
        <v>15</v>
      </c>
      <c r="B2">
        <v>8332010</v>
      </c>
      <c r="C2" s="1">
        <v>43648</v>
      </c>
      <c r="D2">
        <v>3460</v>
      </c>
      <c r="E2" t="s">
        <v>17</v>
      </c>
    </row>
    <row r="3" spans="1:222">
      <c r="A3" s="63" t="s">
        <v>15</v>
      </c>
      <c r="B3">
        <v>8332010</v>
      </c>
      <c r="C3" s="1">
        <v>43649</v>
      </c>
      <c r="D3">
        <v>3470</v>
      </c>
      <c r="E3" t="s">
        <v>17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</row>
    <row r="4" spans="1:222">
      <c r="A4" s="63" t="s">
        <v>15</v>
      </c>
      <c r="B4">
        <v>8332010</v>
      </c>
      <c r="C4" s="1">
        <v>43650</v>
      </c>
      <c r="D4">
        <v>3420</v>
      </c>
      <c r="E4" t="s">
        <v>17</v>
      </c>
    </row>
    <row r="5" spans="1:222">
      <c r="A5" s="63" t="s">
        <v>15</v>
      </c>
      <c r="B5">
        <v>8332010</v>
      </c>
      <c r="C5" s="1">
        <v>43651</v>
      </c>
      <c r="D5">
        <v>3430</v>
      </c>
      <c r="E5" t="s">
        <v>17</v>
      </c>
    </row>
    <row r="6" spans="1:222">
      <c r="A6" s="63" t="s">
        <v>15</v>
      </c>
      <c r="B6">
        <v>8332010</v>
      </c>
      <c r="C6" s="1">
        <v>43652</v>
      </c>
      <c r="D6">
        <v>3410</v>
      </c>
      <c r="E6" t="s">
        <v>17</v>
      </c>
    </row>
    <row r="7" spans="1:222">
      <c r="A7" s="63" t="s">
        <v>15</v>
      </c>
      <c r="B7">
        <v>8332010</v>
      </c>
      <c r="C7" s="1">
        <v>43653</v>
      </c>
      <c r="D7">
        <v>3410</v>
      </c>
      <c r="E7" t="s">
        <v>17</v>
      </c>
    </row>
    <row r="8" spans="1:222">
      <c r="A8" s="63" t="s">
        <v>15</v>
      </c>
      <c r="B8">
        <v>8332010</v>
      </c>
      <c r="C8" s="1">
        <v>43654</v>
      </c>
      <c r="D8">
        <v>3420</v>
      </c>
      <c r="E8" t="s">
        <v>17</v>
      </c>
    </row>
    <row r="9" spans="1:222">
      <c r="A9" s="63" t="s">
        <v>15</v>
      </c>
      <c r="B9">
        <v>8332010</v>
      </c>
      <c r="C9" s="1">
        <v>43655</v>
      </c>
      <c r="D9">
        <v>3330</v>
      </c>
      <c r="E9" t="s">
        <v>17</v>
      </c>
    </row>
    <row r="10" spans="1:222">
      <c r="A10" s="63" t="s">
        <v>15</v>
      </c>
      <c r="B10">
        <v>8332010</v>
      </c>
      <c r="C10" s="1">
        <v>43656</v>
      </c>
      <c r="D10">
        <v>3290</v>
      </c>
      <c r="E10" t="s">
        <v>17</v>
      </c>
    </row>
    <row r="11" spans="1:222">
      <c r="A11" s="63" t="s">
        <v>15</v>
      </c>
      <c r="B11">
        <v>8332010</v>
      </c>
      <c r="C11" s="1">
        <v>43657</v>
      </c>
      <c r="D11">
        <v>3100</v>
      </c>
      <c r="E11" t="s">
        <v>17</v>
      </c>
    </row>
    <row r="12" spans="1:222">
      <c r="A12" s="63" t="s">
        <v>15</v>
      </c>
      <c r="B12">
        <v>8332010</v>
      </c>
      <c r="C12" s="1">
        <v>43658</v>
      </c>
      <c r="D12">
        <v>2640</v>
      </c>
      <c r="E12" t="s">
        <v>17</v>
      </c>
    </row>
    <row r="13" spans="1:222">
      <c r="A13" s="63" t="s">
        <v>15</v>
      </c>
      <c r="B13">
        <v>8332010</v>
      </c>
      <c r="C13" s="1">
        <v>43659</v>
      </c>
      <c r="D13">
        <v>2150</v>
      </c>
      <c r="E13" t="s">
        <v>17</v>
      </c>
    </row>
    <row r="14" spans="1:222">
      <c r="A14" s="63" t="s">
        <v>15</v>
      </c>
      <c r="B14">
        <v>8332010</v>
      </c>
      <c r="C14" s="1">
        <v>43660</v>
      </c>
      <c r="D14">
        <v>1780</v>
      </c>
      <c r="E14" t="s">
        <v>17</v>
      </c>
    </row>
    <row r="15" spans="1:222">
      <c r="A15" s="63" t="s">
        <v>15</v>
      </c>
      <c r="B15">
        <v>8332010</v>
      </c>
      <c r="C15" s="1">
        <v>43661</v>
      </c>
      <c r="D15">
        <v>1790</v>
      </c>
      <c r="E15" t="s">
        <v>17</v>
      </c>
    </row>
    <row r="16" spans="1:222">
      <c r="A16" s="63" t="s">
        <v>15</v>
      </c>
      <c r="B16">
        <v>8332010</v>
      </c>
      <c r="C16" s="1">
        <v>43662</v>
      </c>
      <c r="D16">
        <v>1690</v>
      </c>
      <c r="E16" t="s">
        <v>17</v>
      </c>
    </row>
    <row r="17" spans="1:5">
      <c r="A17" s="63" t="s">
        <v>15</v>
      </c>
      <c r="B17">
        <v>8332010</v>
      </c>
      <c r="C17" s="1">
        <v>43663</v>
      </c>
      <c r="D17">
        <v>1660</v>
      </c>
      <c r="E17" t="s">
        <v>17</v>
      </c>
    </row>
    <row r="18" spans="1:5">
      <c r="A18" s="63" t="s">
        <v>15</v>
      </c>
      <c r="B18">
        <v>8332010</v>
      </c>
      <c r="C18" s="1">
        <v>43664</v>
      </c>
      <c r="D18">
        <v>1520</v>
      </c>
      <c r="E18" t="s">
        <v>17</v>
      </c>
    </row>
    <row r="19" spans="1:5">
      <c r="A19" s="63" t="s">
        <v>15</v>
      </c>
      <c r="B19">
        <v>8332010</v>
      </c>
      <c r="C19" s="1">
        <v>43665</v>
      </c>
      <c r="D19">
        <v>1450</v>
      </c>
      <c r="E19" t="s">
        <v>17</v>
      </c>
    </row>
    <row r="20" spans="1:5">
      <c r="A20" s="63" t="s">
        <v>15</v>
      </c>
      <c r="B20">
        <v>8332010</v>
      </c>
      <c r="C20" s="1">
        <v>43666</v>
      </c>
      <c r="D20">
        <v>1330</v>
      </c>
      <c r="E20" t="s">
        <v>17</v>
      </c>
    </row>
    <row r="21" spans="1:5">
      <c r="A21" s="63" t="s">
        <v>15</v>
      </c>
      <c r="B21">
        <v>8332010</v>
      </c>
      <c r="C21" s="1">
        <v>43667</v>
      </c>
      <c r="D21">
        <v>1120</v>
      </c>
      <c r="E21" t="s">
        <v>17</v>
      </c>
    </row>
    <row r="22" spans="1:5">
      <c r="A22" s="63" t="s">
        <v>15</v>
      </c>
      <c r="B22">
        <v>8332010</v>
      </c>
      <c r="C22" s="1">
        <v>43668</v>
      </c>
      <c r="D22">
        <v>1060</v>
      </c>
      <c r="E22" t="s">
        <v>17</v>
      </c>
    </row>
    <row r="23" spans="1:5">
      <c r="A23" s="63" t="s">
        <v>15</v>
      </c>
      <c r="B23">
        <v>8332010</v>
      </c>
      <c r="C23" s="1">
        <v>43669</v>
      </c>
      <c r="D23">
        <v>1170</v>
      </c>
      <c r="E23" t="s">
        <v>17</v>
      </c>
    </row>
    <row r="24" spans="1:5">
      <c r="A24" s="63" t="s">
        <v>15</v>
      </c>
      <c r="B24">
        <v>8332010</v>
      </c>
      <c r="C24" s="1">
        <v>43670</v>
      </c>
      <c r="D24">
        <v>951</v>
      </c>
      <c r="E24" t="s">
        <v>17</v>
      </c>
    </row>
    <row r="25" spans="1:5">
      <c r="A25" s="63" t="s">
        <v>15</v>
      </c>
      <c r="B25">
        <v>8332010</v>
      </c>
      <c r="C25" s="1">
        <v>43671</v>
      </c>
      <c r="D25">
        <v>757</v>
      </c>
      <c r="E25" t="s">
        <v>17</v>
      </c>
    </row>
    <row r="26" spans="1:5">
      <c r="A26" s="63" t="s">
        <v>15</v>
      </c>
      <c r="B26">
        <v>8332010</v>
      </c>
      <c r="C26" s="1">
        <v>43672</v>
      </c>
      <c r="D26">
        <v>893</v>
      </c>
      <c r="E26" t="s">
        <v>17</v>
      </c>
    </row>
    <row r="27" spans="1:5">
      <c r="A27" s="63" t="s">
        <v>15</v>
      </c>
      <c r="B27">
        <v>8332010</v>
      </c>
      <c r="C27" s="1">
        <v>43673</v>
      </c>
      <c r="D27">
        <v>1170</v>
      </c>
      <c r="E27" t="s">
        <v>17</v>
      </c>
    </row>
    <row r="28" spans="1:5">
      <c r="A28" s="63" t="s">
        <v>15</v>
      </c>
      <c r="B28">
        <v>8332010</v>
      </c>
      <c r="C28" s="1">
        <v>43674</v>
      </c>
      <c r="D28">
        <v>1150</v>
      </c>
      <c r="E28" t="s">
        <v>17</v>
      </c>
    </row>
    <row r="29" spans="1:5">
      <c r="A29" s="63" t="s">
        <v>15</v>
      </c>
      <c r="B29">
        <v>8332010</v>
      </c>
      <c r="C29" s="1">
        <v>43675</v>
      </c>
      <c r="D29">
        <v>997</v>
      </c>
      <c r="E29" t="s">
        <v>17</v>
      </c>
    </row>
    <row r="30" spans="1:5">
      <c r="A30" s="63" t="s">
        <v>15</v>
      </c>
      <c r="B30">
        <v>8332010</v>
      </c>
      <c r="C30" s="1">
        <v>43676</v>
      </c>
      <c r="D30">
        <v>818</v>
      </c>
      <c r="E30" t="s">
        <v>17</v>
      </c>
    </row>
    <row r="31" spans="1:5">
      <c r="A31" s="63" t="s">
        <v>15</v>
      </c>
      <c r="B31">
        <v>8332010</v>
      </c>
      <c r="C31" s="1">
        <v>43677</v>
      </c>
      <c r="D31">
        <v>854</v>
      </c>
      <c r="E31" t="s">
        <v>17</v>
      </c>
    </row>
    <row r="32" spans="1:5">
      <c r="A32" s="63" t="s">
        <v>15</v>
      </c>
      <c r="B32">
        <v>8332010</v>
      </c>
      <c r="C32" s="1">
        <v>43678</v>
      </c>
      <c r="D32">
        <v>865</v>
      </c>
      <c r="E32" t="s">
        <v>17</v>
      </c>
    </row>
    <row r="33" spans="1:5">
      <c r="A33" s="63" t="s">
        <v>15</v>
      </c>
      <c r="B33">
        <v>8332010</v>
      </c>
      <c r="C33" s="1">
        <v>43679</v>
      </c>
      <c r="D33">
        <v>673</v>
      </c>
      <c r="E33" t="s">
        <v>17</v>
      </c>
    </row>
    <row r="34" spans="1:5">
      <c r="A34" s="63" t="s">
        <v>15</v>
      </c>
      <c r="B34">
        <v>8332010</v>
      </c>
      <c r="C34" s="1">
        <v>43680</v>
      </c>
      <c r="D34">
        <v>520</v>
      </c>
      <c r="E34" t="s">
        <v>17</v>
      </c>
    </row>
    <row r="35" spans="1:5">
      <c r="A35" s="63" t="s">
        <v>15</v>
      </c>
      <c r="B35">
        <v>8332010</v>
      </c>
      <c r="C35" s="1">
        <v>43681</v>
      </c>
      <c r="D35">
        <v>554</v>
      </c>
      <c r="E35" t="s">
        <v>17</v>
      </c>
    </row>
    <row r="36" spans="1:5">
      <c r="A36" s="63" t="s">
        <v>15</v>
      </c>
      <c r="B36">
        <v>8332010</v>
      </c>
      <c r="C36" s="1">
        <v>43682</v>
      </c>
      <c r="D36">
        <v>608</v>
      </c>
      <c r="E36" t="s">
        <v>17</v>
      </c>
    </row>
    <row r="37" spans="1:5">
      <c r="A37" s="63" t="s">
        <v>15</v>
      </c>
      <c r="B37">
        <v>8332010</v>
      </c>
      <c r="C37" s="1">
        <v>43683</v>
      </c>
      <c r="D37">
        <v>425</v>
      </c>
      <c r="E37" t="s">
        <v>17</v>
      </c>
    </row>
    <row r="38" spans="1:5">
      <c r="A38" s="63" t="s">
        <v>15</v>
      </c>
      <c r="B38">
        <v>8332010</v>
      </c>
      <c r="C38" s="1">
        <v>43684</v>
      </c>
      <c r="D38">
        <v>399</v>
      </c>
      <c r="E38" t="s">
        <v>17</v>
      </c>
    </row>
    <row r="39" spans="1:5">
      <c r="A39" s="63" t="s">
        <v>15</v>
      </c>
      <c r="B39">
        <v>8332010</v>
      </c>
      <c r="C39" s="1">
        <v>43685</v>
      </c>
      <c r="D39">
        <v>807</v>
      </c>
      <c r="E39" t="s">
        <v>17</v>
      </c>
    </row>
    <row r="40" spans="1:5">
      <c r="A40" s="63" t="s">
        <v>15</v>
      </c>
      <c r="B40">
        <v>8332010</v>
      </c>
      <c r="C40" s="1">
        <v>43686</v>
      </c>
      <c r="D40">
        <v>637</v>
      </c>
      <c r="E40" t="s">
        <v>17</v>
      </c>
    </row>
    <row r="41" spans="1:5">
      <c r="A41" s="63" t="s">
        <v>15</v>
      </c>
      <c r="B41">
        <v>8332010</v>
      </c>
      <c r="C41" s="1">
        <v>43687</v>
      </c>
      <c r="D41">
        <v>521</v>
      </c>
      <c r="E41" t="s">
        <v>17</v>
      </c>
    </row>
    <row r="42" spans="1:5">
      <c r="A42" s="63" t="s">
        <v>15</v>
      </c>
      <c r="B42">
        <v>8332010</v>
      </c>
      <c r="C42" s="1">
        <v>43688</v>
      </c>
      <c r="D42">
        <v>517</v>
      </c>
      <c r="E42" t="s">
        <v>17</v>
      </c>
    </row>
    <row r="43" spans="1:5">
      <c r="A43" s="63" t="s">
        <v>15</v>
      </c>
      <c r="B43">
        <v>8332010</v>
      </c>
      <c r="C43" s="1">
        <v>43689</v>
      </c>
      <c r="D43">
        <v>617</v>
      </c>
      <c r="E43" t="s">
        <v>17</v>
      </c>
    </row>
    <row r="44" spans="1:5">
      <c r="A44" s="63" t="s">
        <v>15</v>
      </c>
      <c r="B44">
        <v>8332010</v>
      </c>
      <c r="C44" s="1">
        <v>43690</v>
      </c>
      <c r="D44">
        <v>682</v>
      </c>
      <c r="E44" t="s">
        <v>17</v>
      </c>
    </row>
    <row r="45" spans="1:5">
      <c r="A45" s="63" t="s">
        <v>15</v>
      </c>
      <c r="B45">
        <v>8332010</v>
      </c>
      <c r="C45" s="1">
        <v>43691</v>
      </c>
      <c r="D45">
        <v>1010</v>
      </c>
      <c r="E45" t="s">
        <v>17</v>
      </c>
    </row>
    <row r="46" spans="1:5">
      <c r="A46" s="63" t="s">
        <v>15</v>
      </c>
      <c r="B46">
        <v>8332010</v>
      </c>
      <c r="C46" s="1">
        <v>43692</v>
      </c>
      <c r="D46">
        <v>1060</v>
      </c>
      <c r="E46" t="s">
        <v>17</v>
      </c>
    </row>
    <row r="47" spans="1:5">
      <c r="A47" s="63" t="s">
        <v>15</v>
      </c>
      <c r="B47">
        <v>8332010</v>
      </c>
      <c r="C47" s="1">
        <v>43693</v>
      </c>
      <c r="D47">
        <v>1050</v>
      </c>
      <c r="E47" t="s">
        <v>17</v>
      </c>
    </row>
    <row r="48" spans="1:5">
      <c r="A48" s="63" t="s">
        <v>15</v>
      </c>
      <c r="B48">
        <v>8332010</v>
      </c>
      <c r="C48" s="1">
        <v>43694</v>
      </c>
      <c r="D48">
        <v>794</v>
      </c>
      <c r="E48" t="s">
        <v>17</v>
      </c>
    </row>
    <row r="49" spans="1:5">
      <c r="A49" s="63" t="s">
        <v>15</v>
      </c>
      <c r="B49">
        <v>8332010</v>
      </c>
      <c r="C49" s="1">
        <v>43695</v>
      </c>
      <c r="D49">
        <v>635</v>
      </c>
      <c r="E49" t="s">
        <v>17</v>
      </c>
    </row>
    <row r="50" spans="1:5">
      <c r="A50" s="63" t="s">
        <v>15</v>
      </c>
      <c r="B50">
        <v>8332010</v>
      </c>
      <c r="C50" s="1">
        <v>43696</v>
      </c>
      <c r="D50">
        <v>585</v>
      </c>
      <c r="E50" t="s">
        <v>17</v>
      </c>
    </row>
    <row r="51" spans="1:5">
      <c r="A51" s="63" t="s">
        <v>15</v>
      </c>
      <c r="B51">
        <v>8332010</v>
      </c>
      <c r="C51" s="1">
        <v>43697</v>
      </c>
      <c r="D51">
        <v>441</v>
      </c>
      <c r="E51" t="s">
        <v>17</v>
      </c>
    </row>
    <row r="52" spans="1:5">
      <c r="A52" s="63" t="s">
        <v>15</v>
      </c>
      <c r="B52">
        <v>8332010</v>
      </c>
      <c r="C52" s="1">
        <v>43698</v>
      </c>
      <c r="D52">
        <v>349</v>
      </c>
      <c r="E52" t="s">
        <v>17</v>
      </c>
    </row>
    <row r="53" spans="1:5">
      <c r="A53" s="63" t="s">
        <v>15</v>
      </c>
      <c r="B53">
        <v>8332010</v>
      </c>
      <c r="C53" s="1">
        <v>43699</v>
      </c>
      <c r="D53">
        <v>310</v>
      </c>
      <c r="E53" t="s">
        <v>17</v>
      </c>
    </row>
    <row r="54" spans="1:5">
      <c r="A54" s="63" t="s">
        <v>15</v>
      </c>
      <c r="B54">
        <v>8332010</v>
      </c>
      <c r="C54" s="1">
        <v>43700</v>
      </c>
      <c r="D54">
        <v>223</v>
      </c>
      <c r="E54" t="s">
        <v>17</v>
      </c>
    </row>
    <row r="55" spans="1:5">
      <c r="A55" s="63" t="s">
        <v>15</v>
      </c>
      <c r="B55">
        <v>8332010</v>
      </c>
      <c r="C55" s="1">
        <v>43701</v>
      </c>
      <c r="D55">
        <v>147</v>
      </c>
      <c r="E55" t="s">
        <v>17</v>
      </c>
    </row>
    <row r="56" spans="1:5">
      <c r="A56" s="63" t="s">
        <v>15</v>
      </c>
      <c r="B56">
        <v>8332010</v>
      </c>
      <c r="C56" s="1">
        <v>43702</v>
      </c>
      <c r="D56">
        <v>117</v>
      </c>
      <c r="E56" t="s">
        <v>17</v>
      </c>
    </row>
    <row r="57" spans="1:5">
      <c r="A57" s="63" t="s">
        <v>15</v>
      </c>
      <c r="B57">
        <v>8332010</v>
      </c>
      <c r="C57" s="1">
        <v>43703</v>
      </c>
      <c r="D57">
        <v>106</v>
      </c>
      <c r="E57" t="s">
        <v>17</v>
      </c>
    </row>
    <row r="58" spans="1:5">
      <c r="A58" s="63" t="s">
        <v>15</v>
      </c>
      <c r="B58">
        <v>8332010</v>
      </c>
      <c r="C58" s="1">
        <v>43704</v>
      </c>
      <c r="D58">
        <v>96.4</v>
      </c>
      <c r="E58" t="s">
        <v>17</v>
      </c>
    </row>
    <row r="59" spans="1:5">
      <c r="A59" s="63" t="s">
        <v>15</v>
      </c>
      <c r="B59">
        <v>8332010</v>
      </c>
      <c r="C59" s="1">
        <v>43705</v>
      </c>
      <c r="D59">
        <v>84</v>
      </c>
      <c r="E59" t="s">
        <v>17</v>
      </c>
    </row>
    <row r="60" spans="1:5">
      <c r="A60" s="63" t="s">
        <v>15</v>
      </c>
      <c r="B60">
        <v>8332010</v>
      </c>
      <c r="C60" s="1">
        <v>43706</v>
      </c>
      <c r="D60">
        <v>79</v>
      </c>
      <c r="E60" t="s">
        <v>17</v>
      </c>
    </row>
    <row r="61" spans="1:5">
      <c r="A61" s="63" t="s">
        <v>15</v>
      </c>
      <c r="B61">
        <v>8332010</v>
      </c>
      <c r="C61" s="1">
        <v>43707</v>
      </c>
      <c r="D61">
        <v>80.400000000000006</v>
      </c>
      <c r="E61" t="s">
        <v>17</v>
      </c>
    </row>
    <row r="62" spans="1:5">
      <c r="A62" s="63" t="s">
        <v>15</v>
      </c>
      <c r="B62">
        <v>8332010</v>
      </c>
      <c r="C62" s="1">
        <v>43708</v>
      </c>
      <c r="D62">
        <v>85.1</v>
      </c>
      <c r="E62" t="s">
        <v>17</v>
      </c>
    </row>
    <row r="63" spans="1:5">
      <c r="A63" s="63" t="s">
        <v>15</v>
      </c>
      <c r="B63">
        <v>8332010</v>
      </c>
      <c r="C63" s="1">
        <v>43709</v>
      </c>
      <c r="D63">
        <v>83.4</v>
      </c>
      <c r="E63" t="s">
        <v>17</v>
      </c>
    </row>
    <row r="64" spans="1:5">
      <c r="A64" s="63" t="s">
        <v>15</v>
      </c>
      <c r="B64">
        <v>8332010</v>
      </c>
      <c r="C64" s="1">
        <v>43710</v>
      </c>
      <c r="D64">
        <v>90.6</v>
      </c>
      <c r="E64" t="s">
        <v>17</v>
      </c>
    </row>
    <row r="65" spans="1:5">
      <c r="A65" s="63" t="s">
        <v>15</v>
      </c>
      <c r="B65">
        <v>8332010</v>
      </c>
      <c r="C65" s="1">
        <v>43711</v>
      </c>
      <c r="D65">
        <v>89</v>
      </c>
      <c r="E65" t="s">
        <v>17</v>
      </c>
    </row>
    <row r="66" spans="1:5">
      <c r="A66" s="63" t="s">
        <v>15</v>
      </c>
      <c r="B66">
        <v>8332010</v>
      </c>
      <c r="C66" s="1">
        <v>43712</v>
      </c>
      <c r="D66">
        <v>77.5</v>
      </c>
      <c r="E66" t="s">
        <v>17</v>
      </c>
    </row>
    <row r="67" spans="1:5">
      <c r="A67" s="63" t="s">
        <v>15</v>
      </c>
      <c r="B67">
        <v>8332010</v>
      </c>
      <c r="C67" s="1">
        <v>43713</v>
      </c>
      <c r="D67">
        <v>72.7</v>
      </c>
      <c r="E67" t="s">
        <v>17</v>
      </c>
    </row>
    <row r="68" spans="1:5">
      <c r="A68" s="63" t="s">
        <v>15</v>
      </c>
      <c r="B68">
        <v>8332010</v>
      </c>
      <c r="C68" s="1">
        <v>43714</v>
      </c>
      <c r="D68">
        <v>76.2</v>
      </c>
      <c r="E68" t="s">
        <v>17</v>
      </c>
    </row>
    <row r="69" spans="1:5">
      <c r="A69" s="63" t="s">
        <v>15</v>
      </c>
      <c r="B69">
        <v>8332010</v>
      </c>
      <c r="C69" s="1">
        <v>43715</v>
      </c>
      <c r="D69">
        <v>64.400000000000006</v>
      </c>
      <c r="E69" t="s">
        <v>17</v>
      </c>
    </row>
    <row r="70" spans="1:5">
      <c r="A70" s="63" t="s">
        <v>15</v>
      </c>
      <c r="B70">
        <v>8332010</v>
      </c>
      <c r="C70" s="1">
        <v>43716</v>
      </c>
      <c r="D70">
        <v>67.3</v>
      </c>
      <c r="E70" t="s">
        <v>17</v>
      </c>
    </row>
    <row r="71" spans="1:5">
      <c r="A71" s="63" t="s">
        <v>15</v>
      </c>
      <c r="B71">
        <v>8332010</v>
      </c>
      <c r="C71" s="1">
        <v>43717</v>
      </c>
      <c r="D71">
        <v>76.900000000000006</v>
      </c>
      <c r="E71" t="s">
        <v>17</v>
      </c>
    </row>
    <row r="72" spans="1:5">
      <c r="A72" s="63" t="s">
        <v>15</v>
      </c>
      <c r="B72">
        <v>8332010</v>
      </c>
      <c r="C72" s="1">
        <v>43718</v>
      </c>
      <c r="D72">
        <v>63.7</v>
      </c>
      <c r="E72" t="s">
        <v>17</v>
      </c>
    </row>
    <row r="73" spans="1:5">
      <c r="A73" s="63" t="s">
        <v>15</v>
      </c>
      <c r="B73">
        <v>8332010</v>
      </c>
      <c r="C73" s="1">
        <v>43719</v>
      </c>
      <c r="D73">
        <v>52.4</v>
      </c>
      <c r="E73" t="s">
        <v>17</v>
      </c>
    </row>
    <row r="74" spans="1:5">
      <c r="A74" s="63" t="s">
        <v>15</v>
      </c>
      <c r="B74">
        <v>8332010</v>
      </c>
      <c r="C74" s="1">
        <v>43720</v>
      </c>
      <c r="D74">
        <v>50.2</v>
      </c>
      <c r="E74" t="s">
        <v>17</v>
      </c>
    </row>
    <row r="75" spans="1:5">
      <c r="A75" s="63" t="s">
        <v>15</v>
      </c>
      <c r="B75">
        <v>8332010</v>
      </c>
      <c r="C75" s="1">
        <v>43721</v>
      </c>
      <c r="D75">
        <v>49</v>
      </c>
      <c r="E75" t="s">
        <v>17</v>
      </c>
    </row>
    <row r="76" spans="1:5">
      <c r="A76" s="63" t="s">
        <v>15</v>
      </c>
      <c r="B76">
        <v>8332010</v>
      </c>
      <c r="C76" s="1">
        <v>43722</v>
      </c>
      <c r="D76">
        <v>50.9</v>
      </c>
      <c r="E76" t="s">
        <v>17</v>
      </c>
    </row>
    <row r="77" spans="1:5">
      <c r="A77" s="63" t="s">
        <v>15</v>
      </c>
      <c r="B77">
        <v>8332010</v>
      </c>
      <c r="C77" s="1">
        <v>43723</v>
      </c>
      <c r="D77">
        <v>56.9</v>
      </c>
      <c r="E77" t="s">
        <v>17</v>
      </c>
    </row>
    <row r="78" spans="1:5">
      <c r="A78" s="63" t="s">
        <v>15</v>
      </c>
      <c r="B78">
        <v>8332010</v>
      </c>
      <c r="C78" s="1">
        <v>43724</v>
      </c>
      <c r="D78">
        <v>150</v>
      </c>
      <c r="E78" t="s">
        <v>17</v>
      </c>
    </row>
    <row r="79" spans="1:5">
      <c r="A79" s="63" t="s">
        <v>15</v>
      </c>
      <c r="B79">
        <v>8332010</v>
      </c>
      <c r="C79" s="1">
        <v>43725</v>
      </c>
      <c r="D79">
        <v>192</v>
      </c>
      <c r="E79" t="s">
        <v>17</v>
      </c>
    </row>
    <row r="80" spans="1:5">
      <c r="A80" s="63" t="s">
        <v>15</v>
      </c>
      <c r="B80">
        <v>8332010</v>
      </c>
      <c r="C80" s="1">
        <v>43726</v>
      </c>
      <c r="D80">
        <v>193</v>
      </c>
      <c r="E80" t="s">
        <v>17</v>
      </c>
    </row>
    <row r="81" spans="1:5">
      <c r="A81" s="63" t="s">
        <v>15</v>
      </c>
      <c r="B81">
        <v>8332010</v>
      </c>
      <c r="C81" s="1">
        <v>43727</v>
      </c>
      <c r="D81">
        <v>125</v>
      </c>
      <c r="E81" t="s">
        <v>17</v>
      </c>
    </row>
    <row r="82" spans="1:5">
      <c r="A82" s="63" t="s">
        <v>15</v>
      </c>
      <c r="B82">
        <v>8332010</v>
      </c>
      <c r="C82" s="1">
        <v>43728</v>
      </c>
      <c r="D82">
        <v>80.099999999999994</v>
      </c>
      <c r="E82" t="s">
        <v>17</v>
      </c>
    </row>
    <row r="83" spans="1:5">
      <c r="A83" s="63" t="s">
        <v>15</v>
      </c>
      <c r="B83">
        <v>8332010</v>
      </c>
      <c r="C83" s="1">
        <v>43729</v>
      </c>
      <c r="D83">
        <v>73.8</v>
      </c>
      <c r="E83" t="s">
        <v>17</v>
      </c>
    </row>
    <row r="84" spans="1:5">
      <c r="A84" s="63" t="s">
        <v>15</v>
      </c>
      <c r="B84">
        <v>8332010</v>
      </c>
      <c r="C84" s="1">
        <v>43730</v>
      </c>
      <c r="D84">
        <v>53</v>
      </c>
      <c r="E84" t="s">
        <v>17</v>
      </c>
    </row>
    <row r="85" spans="1:5">
      <c r="A85" s="63" t="s">
        <v>15</v>
      </c>
      <c r="B85">
        <v>8332010</v>
      </c>
      <c r="C85" s="1">
        <v>43731</v>
      </c>
      <c r="D85">
        <v>43.5</v>
      </c>
      <c r="E85" t="s">
        <v>17</v>
      </c>
    </row>
    <row r="86" spans="1:5">
      <c r="A86" s="63" t="s">
        <v>15</v>
      </c>
      <c r="B86">
        <v>8332010</v>
      </c>
      <c r="C86" s="1">
        <v>43732</v>
      </c>
      <c r="D86">
        <v>37.6</v>
      </c>
      <c r="E86" t="s">
        <v>17</v>
      </c>
    </row>
    <row r="87" spans="1:5">
      <c r="A87" s="63" t="s">
        <v>15</v>
      </c>
      <c r="B87">
        <v>8332010</v>
      </c>
      <c r="C87" s="1">
        <v>43733</v>
      </c>
      <c r="D87">
        <v>36.5</v>
      </c>
      <c r="E87" t="s">
        <v>17</v>
      </c>
    </row>
    <row r="88" spans="1:5">
      <c r="A88" s="63" t="s">
        <v>15</v>
      </c>
      <c r="B88">
        <v>8332010</v>
      </c>
      <c r="C88" s="1">
        <v>43734</v>
      </c>
      <c r="D88">
        <v>40.700000000000003</v>
      </c>
      <c r="E88" t="s">
        <v>17</v>
      </c>
    </row>
    <row r="89" spans="1:5">
      <c r="A89" s="63" t="s">
        <v>15</v>
      </c>
      <c r="B89">
        <v>8332010</v>
      </c>
      <c r="C89" s="1">
        <v>43735</v>
      </c>
      <c r="D89">
        <v>42.4</v>
      </c>
      <c r="E89" t="s">
        <v>17</v>
      </c>
    </row>
    <row r="90" spans="1:5">
      <c r="A90" s="63" t="s">
        <v>15</v>
      </c>
      <c r="B90">
        <v>8332010</v>
      </c>
      <c r="C90" s="1">
        <v>43736</v>
      </c>
      <c r="D90">
        <v>35.5</v>
      </c>
      <c r="E90" t="s">
        <v>17</v>
      </c>
    </row>
    <row r="91" spans="1:5">
      <c r="A91" s="63" t="s">
        <v>15</v>
      </c>
      <c r="B91">
        <v>8332010</v>
      </c>
      <c r="C91" s="1">
        <v>43737</v>
      </c>
      <c r="D91">
        <v>44.5</v>
      </c>
      <c r="E91" t="s">
        <v>17</v>
      </c>
    </row>
    <row r="92" spans="1:5">
      <c r="A92" s="63" t="s">
        <v>15</v>
      </c>
      <c r="B92">
        <v>8332010</v>
      </c>
      <c r="C92" s="1">
        <v>43738</v>
      </c>
      <c r="D92">
        <v>51.7</v>
      </c>
      <c r="E92" t="s">
        <v>17</v>
      </c>
    </row>
    <row r="93" spans="1:5">
      <c r="A93" s="63" t="s">
        <v>15</v>
      </c>
      <c r="B93">
        <v>8332010</v>
      </c>
      <c r="C93" s="1">
        <v>43739</v>
      </c>
      <c r="D93">
        <v>33.299999999999997</v>
      </c>
      <c r="E93" t="s">
        <v>17</v>
      </c>
    </row>
    <row r="94" spans="1:5">
      <c r="A94" s="63" t="s">
        <v>15</v>
      </c>
      <c r="B94">
        <v>8332010</v>
      </c>
      <c r="C94" s="1">
        <v>43740</v>
      </c>
      <c r="D94">
        <v>34.200000000000003</v>
      </c>
      <c r="E94" t="s">
        <v>17</v>
      </c>
    </row>
    <row r="95" spans="1:5">
      <c r="A95" s="63" t="s">
        <v>15</v>
      </c>
      <c r="B95">
        <v>8332010</v>
      </c>
      <c r="C95" s="1">
        <v>43741</v>
      </c>
      <c r="D95">
        <v>30.8</v>
      </c>
      <c r="E95" t="s">
        <v>17</v>
      </c>
    </row>
    <row r="96" spans="1:5">
      <c r="A96" s="63" t="s">
        <v>15</v>
      </c>
      <c r="B96">
        <v>8332010</v>
      </c>
      <c r="C96" s="1">
        <v>43742</v>
      </c>
      <c r="D96">
        <v>34.200000000000003</v>
      </c>
      <c r="E96" t="s">
        <v>17</v>
      </c>
    </row>
    <row r="97" spans="1:5">
      <c r="A97" s="63" t="s">
        <v>15</v>
      </c>
      <c r="B97">
        <v>8332010</v>
      </c>
      <c r="C97" s="1">
        <v>43743</v>
      </c>
      <c r="D97">
        <v>98.5</v>
      </c>
      <c r="E97" t="s">
        <v>17</v>
      </c>
    </row>
    <row r="98" spans="1:5">
      <c r="A98" s="63" t="s">
        <v>15</v>
      </c>
      <c r="B98">
        <v>8332010</v>
      </c>
      <c r="C98" s="1">
        <v>43744</v>
      </c>
      <c r="D98">
        <v>307</v>
      </c>
      <c r="E98" t="s">
        <v>17</v>
      </c>
    </row>
    <row r="99" spans="1:5">
      <c r="A99" s="63" t="s">
        <v>15</v>
      </c>
      <c r="B99">
        <v>8332010</v>
      </c>
      <c r="C99" s="1">
        <v>43745</v>
      </c>
      <c r="D99">
        <v>278</v>
      </c>
      <c r="E99" t="s">
        <v>17</v>
      </c>
    </row>
    <row r="100" spans="1:5">
      <c r="A100" s="63" t="s">
        <v>15</v>
      </c>
      <c r="B100">
        <v>8332010</v>
      </c>
      <c r="C100" s="1">
        <v>43746</v>
      </c>
      <c r="D100">
        <v>217</v>
      </c>
      <c r="E100" t="s">
        <v>17</v>
      </c>
    </row>
    <row r="101" spans="1:5">
      <c r="A101" s="63" t="s">
        <v>15</v>
      </c>
      <c r="B101">
        <v>8332010</v>
      </c>
      <c r="C101" s="1">
        <v>43747</v>
      </c>
      <c r="D101">
        <v>219</v>
      </c>
      <c r="E101" t="s">
        <v>17</v>
      </c>
    </row>
    <row r="102" spans="1:5">
      <c r="A102" s="63" t="s">
        <v>15</v>
      </c>
      <c r="B102">
        <v>8332010</v>
      </c>
      <c r="C102" s="1">
        <v>43748</v>
      </c>
      <c r="D102">
        <v>288</v>
      </c>
      <c r="E102" t="s">
        <v>17</v>
      </c>
    </row>
    <row r="103" spans="1:5">
      <c r="A103" s="63" t="s">
        <v>15</v>
      </c>
      <c r="B103">
        <v>8332010</v>
      </c>
      <c r="C103" s="1">
        <v>43749</v>
      </c>
      <c r="D103">
        <v>271</v>
      </c>
      <c r="E103" t="s">
        <v>17</v>
      </c>
    </row>
    <row r="104" spans="1:5">
      <c r="A104" s="63" t="s">
        <v>15</v>
      </c>
      <c r="B104">
        <v>8332010</v>
      </c>
      <c r="C104" s="1">
        <v>43750</v>
      </c>
      <c r="D104">
        <v>278</v>
      </c>
      <c r="E104" t="s">
        <v>17</v>
      </c>
    </row>
    <row r="105" spans="1:5">
      <c r="A105" s="63" t="s">
        <v>15</v>
      </c>
      <c r="B105">
        <v>8332010</v>
      </c>
      <c r="C105" s="1">
        <v>43751</v>
      </c>
      <c r="D105">
        <v>306</v>
      </c>
      <c r="E105" t="s">
        <v>17</v>
      </c>
    </row>
    <row r="106" spans="1:5">
      <c r="A106" s="63" t="s">
        <v>15</v>
      </c>
      <c r="B106">
        <v>8332010</v>
      </c>
      <c r="C106" s="1">
        <v>43752</v>
      </c>
      <c r="D106">
        <v>340</v>
      </c>
      <c r="E106" t="s">
        <v>17</v>
      </c>
    </row>
    <row r="107" spans="1:5">
      <c r="A107" s="63" t="s">
        <v>15</v>
      </c>
      <c r="B107">
        <v>8332010</v>
      </c>
      <c r="C107" s="1">
        <v>43753</v>
      </c>
      <c r="D107">
        <v>383</v>
      </c>
      <c r="E107" t="s">
        <v>17</v>
      </c>
    </row>
    <row r="108" spans="1:5">
      <c r="A108" s="63" t="s">
        <v>15</v>
      </c>
      <c r="B108">
        <v>8332010</v>
      </c>
      <c r="C108" s="1">
        <v>43754</v>
      </c>
      <c r="D108">
        <v>358</v>
      </c>
      <c r="E108" t="s">
        <v>17</v>
      </c>
    </row>
    <row r="109" spans="1:5">
      <c r="A109" s="63" t="s">
        <v>15</v>
      </c>
      <c r="B109">
        <v>8332010</v>
      </c>
      <c r="C109" s="1">
        <v>43755</v>
      </c>
      <c r="D109">
        <v>382</v>
      </c>
      <c r="E109" t="s">
        <v>17</v>
      </c>
    </row>
    <row r="110" spans="1:5">
      <c r="A110" s="63" t="s">
        <v>15</v>
      </c>
      <c r="B110">
        <v>8332010</v>
      </c>
      <c r="C110" s="1">
        <v>43756</v>
      </c>
      <c r="D110">
        <v>392</v>
      </c>
      <c r="E110" t="s">
        <v>17</v>
      </c>
    </row>
    <row r="111" spans="1:5">
      <c r="A111" s="63" t="s">
        <v>15</v>
      </c>
      <c r="B111">
        <v>8332010</v>
      </c>
      <c r="C111" s="1">
        <v>43757</v>
      </c>
      <c r="D111">
        <v>387</v>
      </c>
      <c r="E111" t="s">
        <v>17</v>
      </c>
    </row>
    <row r="112" spans="1:5">
      <c r="A112" s="63" t="s">
        <v>15</v>
      </c>
      <c r="B112">
        <v>8332010</v>
      </c>
      <c r="C112" s="1">
        <v>43758</v>
      </c>
      <c r="D112">
        <v>393</v>
      </c>
      <c r="E112" t="s">
        <v>17</v>
      </c>
    </row>
    <row r="113" spans="1:5">
      <c r="A113" s="63" t="s">
        <v>15</v>
      </c>
      <c r="B113">
        <v>8332010</v>
      </c>
      <c r="C113" s="1">
        <v>43759</v>
      </c>
      <c r="D113">
        <v>369</v>
      </c>
      <c r="E113" t="s">
        <v>17</v>
      </c>
    </row>
    <row r="114" spans="1:5">
      <c r="A114" s="63" t="s">
        <v>15</v>
      </c>
      <c r="B114">
        <v>8332010</v>
      </c>
      <c r="C114" s="1">
        <v>43760</v>
      </c>
      <c r="D114">
        <v>382</v>
      </c>
      <c r="E114" t="s">
        <v>17</v>
      </c>
    </row>
    <row r="115" spans="1:5">
      <c r="A115" s="63" t="s">
        <v>15</v>
      </c>
      <c r="B115">
        <v>8332010</v>
      </c>
      <c r="C115" s="1">
        <v>43761</v>
      </c>
      <c r="D115">
        <v>397</v>
      </c>
      <c r="E115" t="s">
        <v>17</v>
      </c>
    </row>
    <row r="116" spans="1:5">
      <c r="A116" s="63" t="s">
        <v>15</v>
      </c>
      <c r="B116">
        <v>8332010</v>
      </c>
      <c r="C116" s="1">
        <v>43762</v>
      </c>
      <c r="D116">
        <v>358</v>
      </c>
      <c r="E116" t="s">
        <v>17</v>
      </c>
    </row>
    <row r="117" spans="1:5">
      <c r="A117" s="63" t="s">
        <v>15</v>
      </c>
      <c r="B117">
        <v>8332010</v>
      </c>
      <c r="C117" s="1">
        <v>43763</v>
      </c>
      <c r="D117">
        <v>386</v>
      </c>
      <c r="E117" t="s">
        <v>17</v>
      </c>
    </row>
    <row r="118" spans="1:5">
      <c r="A118" s="63" t="s">
        <v>15</v>
      </c>
      <c r="B118">
        <v>8332010</v>
      </c>
      <c r="C118" s="1">
        <v>43764</v>
      </c>
      <c r="D118">
        <v>406</v>
      </c>
      <c r="E118" t="s">
        <v>17</v>
      </c>
    </row>
    <row r="119" spans="1:5">
      <c r="A119" s="63" t="s">
        <v>15</v>
      </c>
      <c r="B119">
        <v>8332010</v>
      </c>
      <c r="C119" s="1">
        <v>43765</v>
      </c>
      <c r="D119">
        <v>457</v>
      </c>
      <c r="E119" t="s">
        <v>17</v>
      </c>
    </row>
    <row r="120" spans="1:5">
      <c r="A120" s="63" t="s">
        <v>15</v>
      </c>
      <c r="B120">
        <v>8332010</v>
      </c>
      <c r="C120" s="1">
        <v>43766</v>
      </c>
      <c r="D120">
        <v>468</v>
      </c>
      <c r="E120" t="s">
        <v>17</v>
      </c>
    </row>
    <row r="121" spans="1:5">
      <c r="A121" s="63" t="s">
        <v>15</v>
      </c>
      <c r="B121">
        <v>8332010</v>
      </c>
      <c r="C121" s="1">
        <v>43767</v>
      </c>
      <c r="D121">
        <v>477</v>
      </c>
      <c r="E121" t="s">
        <v>17</v>
      </c>
    </row>
    <row r="122" spans="1:5">
      <c r="A122" s="63" t="s">
        <v>15</v>
      </c>
      <c r="B122">
        <v>8332010</v>
      </c>
      <c r="C122" s="1">
        <v>43768</v>
      </c>
      <c r="D122">
        <v>485</v>
      </c>
      <c r="E122" t="s">
        <v>17</v>
      </c>
    </row>
    <row r="123" spans="1:5">
      <c r="A123" s="63" t="s">
        <v>15</v>
      </c>
      <c r="B123">
        <v>8332010</v>
      </c>
      <c r="C123" s="1">
        <v>43769</v>
      </c>
      <c r="D123">
        <v>614</v>
      </c>
      <c r="E123" t="s">
        <v>17</v>
      </c>
    </row>
    <row r="124" spans="1:5">
      <c r="A124" s="43"/>
      <c r="C124" s="1"/>
    </row>
    <row r="125" spans="1:5">
      <c r="A125" s="43"/>
      <c r="C125" s="1"/>
    </row>
    <row r="126" spans="1:5">
      <c r="A126" s="43"/>
      <c r="C126" s="1"/>
    </row>
    <row r="127" spans="1:5">
      <c r="A127" s="43"/>
      <c r="C127" s="1"/>
    </row>
    <row r="128" spans="1:5">
      <c r="A128" s="43"/>
      <c r="C128" s="1"/>
    </row>
    <row r="129" spans="1:3">
      <c r="A129" s="43"/>
      <c r="C129" s="1"/>
    </row>
    <row r="130" spans="1:3">
      <c r="A130" s="43"/>
      <c r="C130" s="1"/>
    </row>
    <row r="131" spans="1:3">
      <c r="A131" s="43"/>
      <c r="C131" s="1"/>
    </row>
    <row r="132" spans="1:3">
      <c r="A132" s="43"/>
      <c r="C132" s="1"/>
    </row>
    <row r="133" spans="1:3">
      <c r="A133" s="43"/>
      <c r="C133" s="1"/>
    </row>
    <row r="134" spans="1:3">
      <c r="A134" s="43"/>
      <c r="C134" s="1"/>
    </row>
    <row r="135" spans="1:3">
      <c r="A135" s="43"/>
      <c r="C135" s="1"/>
    </row>
    <row r="136" spans="1:3">
      <c r="A136" s="43"/>
      <c r="C136" s="1"/>
    </row>
    <row r="137" spans="1:3">
      <c r="A137" s="43"/>
      <c r="C137" s="1"/>
    </row>
    <row r="138" spans="1:3">
      <c r="A138" s="43"/>
      <c r="C138" s="1"/>
    </row>
    <row r="139" spans="1:3">
      <c r="A139" s="43"/>
      <c r="C139" s="1"/>
    </row>
    <row r="140" spans="1:3">
      <c r="A140" s="43"/>
      <c r="C140" s="1"/>
    </row>
    <row r="141" spans="1:3">
      <c r="A141" s="43"/>
      <c r="C141" s="1"/>
    </row>
    <row r="142" spans="1:3">
      <c r="A142" s="43"/>
      <c r="C142" s="1"/>
    </row>
    <row r="143" spans="1:3">
      <c r="A143" s="43"/>
      <c r="C143" s="1"/>
    </row>
    <row r="144" spans="1:3">
      <c r="A144" s="43"/>
      <c r="C144" s="1"/>
    </row>
    <row r="145" spans="1:3">
      <c r="A145" s="43"/>
      <c r="C145" s="1"/>
    </row>
    <row r="146" spans="1:3">
      <c r="A146" s="43"/>
      <c r="C146" s="1"/>
    </row>
    <row r="147" spans="1:3">
      <c r="A147" s="43"/>
      <c r="C147" s="1"/>
    </row>
    <row r="148" spans="1:3">
      <c r="A148" s="43"/>
      <c r="C148" s="1"/>
    </row>
    <row r="149" spans="1:3">
      <c r="A149" s="43"/>
      <c r="C149" s="1"/>
    </row>
    <row r="150" spans="1:3">
      <c r="A150" s="43"/>
      <c r="C150" s="1"/>
    </row>
    <row r="151" spans="1:3">
      <c r="A151" s="43"/>
      <c r="C151" s="1"/>
    </row>
    <row r="152" spans="1:3">
      <c r="A152" s="43"/>
      <c r="C152" s="1"/>
    </row>
    <row r="153" spans="1:3">
      <c r="A153" s="43"/>
      <c r="C153" s="1"/>
    </row>
    <row r="154" spans="1:3">
      <c r="A154" s="43"/>
      <c r="C154" s="1"/>
    </row>
    <row r="155" spans="1:3">
      <c r="A155" s="43"/>
      <c r="C155" s="1"/>
    </row>
    <row r="156" spans="1:3">
      <c r="A156" s="43"/>
      <c r="C156" s="1"/>
    </row>
    <row r="157" spans="1:3">
      <c r="A157" s="43"/>
      <c r="C157" s="1"/>
    </row>
    <row r="158" spans="1:3">
      <c r="A158" s="43"/>
      <c r="C158" s="1"/>
    </row>
    <row r="159" spans="1:3">
      <c r="A159" s="43"/>
      <c r="C159" s="1"/>
    </row>
    <row r="160" spans="1:3">
      <c r="A160" s="43"/>
      <c r="C160" s="1"/>
    </row>
    <row r="161" spans="1:3">
      <c r="A161" s="43"/>
      <c r="C161" s="1"/>
    </row>
    <row r="162" spans="1:3">
      <c r="A162" s="43"/>
      <c r="C162" s="1"/>
    </row>
    <row r="163" spans="1:3">
      <c r="A163" s="43"/>
      <c r="C163" s="1"/>
    </row>
    <row r="164" spans="1:3">
      <c r="A164" s="43"/>
      <c r="C164" s="1"/>
    </row>
    <row r="165" spans="1:3">
      <c r="A165" s="43"/>
      <c r="C165" s="1"/>
    </row>
    <row r="166" spans="1:3">
      <c r="A166" s="43"/>
      <c r="C166" s="1"/>
    </row>
    <row r="167" spans="1:3">
      <c r="A167" s="43"/>
      <c r="C167" s="1"/>
    </row>
    <row r="168" spans="1:3">
      <c r="A168" s="43"/>
      <c r="C168" s="1"/>
    </row>
    <row r="169" spans="1:3">
      <c r="A169" s="43"/>
      <c r="C169" s="1"/>
    </row>
    <row r="170" spans="1:3">
      <c r="A170" s="43"/>
      <c r="C170" s="1"/>
    </row>
    <row r="171" spans="1:3">
      <c r="A171" s="43"/>
      <c r="C171" s="1"/>
    </row>
    <row r="172" spans="1:3">
      <c r="A172" s="43"/>
      <c r="C172" s="1"/>
    </row>
    <row r="173" spans="1:3">
      <c r="A173" s="43"/>
      <c r="C173" s="1"/>
    </row>
    <row r="174" spans="1:3">
      <c r="A174" s="43"/>
      <c r="C174" s="1"/>
    </row>
    <row r="175" spans="1:3">
      <c r="A175" s="43"/>
      <c r="C175" s="1"/>
    </row>
    <row r="176" spans="1:3">
      <c r="A176" s="43"/>
      <c r="C176" s="1"/>
    </row>
    <row r="177" spans="1:3">
      <c r="A177" s="43"/>
      <c r="C177" s="1"/>
    </row>
    <row r="178" spans="1:3">
      <c r="A178" s="43"/>
      <c r="C178" s="1"/>
    </row>
    <row r="179" spans="1:3">
      <c r="A179" s="43"/>
      <c r="C179" s="1"/>
    </row>
    <row r="180" spans="1:3">
      <c r="A180" s="43"/>
      <c r="C180" s="1"/>
    </row>
    <row r="181" spans="1:3">
      <c r="A181" s="43"/>
      <c r="C181" s="1"/>
    </row>
    <row r="182" spans="1:3">
      <c r="A182" s="43"/>
      <c r="C182" s="1"/>
    </row>
    <row r="183" spans="1:3">
      <c r="A183" s="43"/>
      <c r="C183" s="1"/>
    </row>
    <row r="184" spans="1:3">
      <c r="A184" s="43"/>
      <c r="C184" s="1"/>
    </row>
    <row r="185" spans="1:3">
      <c r="A185" s="43"/>
      <c r="C185" s="1"/>
    </row>
    <row r="186" spans="1:3">
      <c r="A186" s="43"/>
      <c r="C186" s="1"/>
    </row>
    <row r="187" spans="1:3">
      <c r="A187" s="43"/>
      <c r="C187" s="1"/>
    </row>
    <row r="188" spans="1:3">
      <c r="A188" s="43"/>
      <c r="C188" s="1"/>
    </row>
    <row r="189" spans="1:3">
      <c r="A189" s="43"/>
      <c r="C189" s="1"/>
    </row>
    <row r="190" spans="1:3">
      <c r="A190" s="43"/>
      <c r="C190" s="1"/>
    </row>
    <row r="191" spans="1:3">
      <c r="A191" s="43"/>
      <c r="C191" s="1"/>
    </row>
    <row r="192" spans="1:3">
      <c r="A192" s="43"/>
      <c r="C192" s="1"/>
    </row>
    <row r="193" spans="1:3">
      <c r="A193" s="43"/>
      <c r="C193" s="1"/>
    </row>
    <row r="194" spans="1:3">
      <c r="A194" s="43"/>
      <c r="C194" s="1"/>
    </row>
    <row r="195" spans="1:3">
      <c r="A195" s="43"/>
      <c r="C195" s="1"/>
    </row>
    <row r="196" spans="1:3">
      <c r="A196" s="43"/>
      <c r="C196" s="1"/>
    </row>
    <row r="197" spans="1:3">
      <c r="A197" s="43"/>
      <c r="C197" s="1"/>
    </row>
    <row r="198" spans="1:3">
      <c r="A198" s="43"/>
      <c r="C198" s="1"/>
    </row>
    <row r="199" spans="1:3">
      <c r="A199" s="43"/>
      <c r="C199" s="1"/>
    </row>
    <row r="200" spans="1:3">
      <c r="A200" s="43"/>
      <c r="C200" s="1"/>
    </row>
    <row r="201" spans="1:3">
      <c r="A201" s="43"/>
      <c r="C201" s="1"/>
    </row>
    <row r="202" spans="1:3">
      <c r="A202" s="43"/>
      <c r="C202" s="1"/>
    </row>
    <row r="203" spans="1:3">
      <c r="A203" s="43"/>
      <c r="C203" s="1"/>
    </row>
    <row r="204" spans="1:3">
      <c r="A204" s="43"/>
      <c r="C204" s="1"/>
    </row>
    <row r="205" spans="1:3">
      <c r="A205" s="43"/>
      <c r="C205" s="1"/>
    </row>
    <row r="206" spans="1:3">
      <c r="A206" s="43"/>
      <c r="C206" s="1"/>
    </row>
    <row r="207" spans="1:3">
      <c r="A207" s="43"/>
      <c r="C207" s="1"/>
    </row>
    <row r="208" spans="1:3">
      <c r="A208" s="43"/>
      <c r="C208" s="1"/>
    </row>
    <row r="209" spans="1:3">
      <c r="A209" s="43"/>
      <c r="C209" s="1"/>
    </row>
    <row r="210" spans="1:3">
      <c r="A210" s="43"/>
      <c r="C210" s="1"/>
    </row>
    <row r="211" spans="1:3">
      <c r="A211" s="43"/>
      <c r="C211" s="1"/>
    </row>
    <row r="212" spans="1:3">
      <c r="A212" s="43"/>
      <c r="C212" s="1"/>
    </row>
    <row r="213" spans="1:3">
      <c r="A213" s="43"/>
      <c r="C213" s="1"/>
    </row>
    <row r="214" spans="1:3">
      <c r="A214" s="43"/>
      <c r="C2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A67E-110A-411B-9DA3-6EA224B160ED}">
  <dimension ref="A1:HO214"/>
  <sheetViews>
    <sheetView workbookViewId="0">
      <selection activeCell="N13" sqref="N12:N13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10" max="18" width="8.7109375" bestFit="1" customWidth="1"/>
    <col min="19" max="39" width="9.7109375" bestFit="1" customWidth="1"/>
    <col min="40" max="48" width="8.7109375" bestFit="1" customWidth="1"/>
    <col min="49" max="70" width="9.7109375" bestFit="1" customWidth="1"/>
    <col min="71" max="79" width="8.7109375" bestFit="1" customWidth="1"/>
    <col min="80" max="100" width="9.7109375" bestFit="1" customWidth="1"/>
    <col min="101" max="109" width="8.7109375" bestFit="1" customWidth="1"/>
    <col min="110" max="131" width="9.7109375" bestFit="1" customWidth="1"/>
    <col min="132" max="140" width="8.7109375" bestFit="1" customWidth="1"/>
    <col min="141" max="162" width="9.7109375" bestFit="1" customWidth="1"/>
    <col min="163" max="171" width="8.7109375" bestFit="1" customWidth="1"/>
    <col min="172" max="201" width="9.7109375" bestFit="1" customWidth="1"/>
    <col min="202" max="223" width="10.7109375" bestFit="1" customWidth="1"/>
  </cols>
  <sheetData>
    <row r="1" spans="1:223">
      <c r="A1" s="63" t="s">
        <v>15</v>
      </c>
      <c r="B1">
        <v>8331510</v>
      </c>
      <c r="C1" s="1">
        <v>43647</v>
      </c>
      <c r="D1">
        <v>3750</v>
      </c>
      <c r="E1" t="s">
        <v>17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</row>
    <row r="2" spans="1:223">
      <c r="A2" s="63" t="s">
        <v>15</v>
      </c>
      <c r="B2">
        <v>8331510</v>
      </c>
      <c r="C2" s="1">
        <v>43648</v>
      </c>
      <c r="D2">
        <v>3610</v>
      </c>
      <c r="E2" t="s">
        <v>17</v>
      </c>
    </row>
    <row r="3" spans="1:223">
      <c r="A3" s="63" t="s">
        <v>15</v>
      </c>
      <c r="B3">
        <v>8331510</v>
      </c>
      <c r="C3" s="1">
        <v>43649</v>
      </c>
      <c r="D3">
        <v>3670</v>
      </c>
      <c r="E3" t="s">
        <v>17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</row>
    <row r="4" spans="1:223">
      <c r="A4" s="63" t="s">
        <v>15</v>
      </c>
      <c r="B4">
        <v>8331510</v>
      </c>
      <c r="C4" s="1">
        <v>43650</v>
      </c>
      <c r="D4">
        <v>3610</v>
      </c>
      <c r="E4" t="s">
        <v>17</v>
      </c>
    </row>
    <row r="5" spans="1:223">
      <c r="A5" s="63" t="s">
        <v>15</v>
      </c>
      <c r="B5">
        <v>8331510</v>
      </c>
      <c r="C5" s="1">
        <v>43651</v>
      </c>
      <c r="D5">
        <v>3570</v>
      </c>
      <c r="E5" t="s">
        <v>17</v>
      </c>
    </row>
    <row r="6" spans="1:223">
      <c r="A6" s="63" t="s">
        <v>15</v>
      </c>
      <c r="B6">
        <v>8331510</v>
      </c>
      <c r="C6" s="1">
        <v>43652</v>
      </c>
      <c r="D6">
        <v>3570</v>
      </c>
      <c r="E6" t="s">
        <v>17</v>
      </c>
    </row>
    <row r="7" spans="1:223">
      <c r="A7" s="63" t="s">
        <v>15</v>
      </c>
      <c r="B7">
        <v>8331510</v>
      </c>
      <c r="C7" s="1">
        <v>43653</v>
      </c>
      <c r="D7">
        <v>3460</v>
      </c>
      <c r="E7" t="s">
        <v>17</v>
      </c>
    </row>
    <row r="8" spans="1:223">
      <c r="A8" s="63" t="s">
        <v>15</v>
      </c>
      <c r="B8">
        <v>8331510</v>
      </c>
      <c r="C8" s="1">
        <v>43654</v>
      </c>
      <c r="D8">
        <v>3540</v>
      </c>
      <c r="E8" t="s">
        <v>17</v>
      </c>
    </row>
    <row r="9" spans="1:223">
      <c r="A9" s="63" t="s">
        <v>15</v>
      </c>
      <c r="B9">
        <v>8331510</v>
      </c>
      <c r="C9" s="1">
        <v>43655</v>
      </c>
      <c r="D9">
        <v>3400</v>
      </c>
      <c r="E9" t="s">
        <v>17</v>
      </c>
    </row>
    <row r="10" spans="1:223">
      <c r="A10" s="63" t="s">
        <v>15</v>
      </c>
      <c r="B10">
        <v>8331510</v>
      </c>
      <c r="C10" s="1">
        <v>43656</v>
      </c>
      <c r="D10">
        <v>3330</v>
      </c>
      <c r="E10" t="s">
        <v>17</v>
      </c>
    </row>
    <row r="11" spans="1:223">
      <c r="A11" s="63" t="s">
        <v>15</v>
      </c>
      <c r="B11">
        <v>8331510</v>
      </c>
      <c r="C11" s="1">
        <v>43657</v>
      </c>
      <c r="D11">
        <v>3100</v>
      </c>
      <c r="E11" t="s">
        <v>17</v>
      </c>
    </row>
    <row r="12" spans="1:223">
      <c r="A12" s="63" t="s">
        <v>15</v>
      </c>
      <c r="B12">
        <v>8331510</v>
      </c>
      <c r="C12" s="1">
        <v>43658</v>
      </c>
      <c r="D12">
        <v>2510</v>
      </c>
      <c r="E12" t="s">
        <v>17</v>
      </c>
    </row>
    <row r="13" spans="1:223">
      <c r="A13" s="63" t="s">
        <v>15</v>
      </c>
      <c r="B13">
        <v>8331510</v>
      </c>
      <c r="C13" s="1">
        <v>43659</v>
      </c>
      <c r="D13">
        <v>2080</v>
      </c>
      <c r="E13" t="s">
        <v>17</v>
      </c>
    </row>
    <row r="14" spans="1:223">
      <c r="A14" s="63" t="s">
        <v>15</v>
      </c>
      <c r="B14">
        <v>8331510</v>
      </c>
      <c r="C14" s="1">
        <v>43660</v>
      </c>
      <c r="D14">
        <v>1830</v>
      </c>
      <c r="E14" t="s">
        <v>17</v>
      </c>
    </row>
    <row r="15" spans="1:223">
      <c r="A15" s="63" t="s">
        <v>15</v>
      </c>
      <c r="B15">
        <v>8331510</v>
      </c>
      <c r="C15" s="1">
        <v>43661</v>
      </c>
      <c r="D15">
        <v>1850</v>
      </c>
      <c r="E15" t="s">
        <v>17</v>
      </c>
    </row>
    <row r="16" spans="1:223">
      <c r="A16" s="63" t="s">
        <v>15</v>
      </c>
      <c r="B16">
        <v>8331510</v>
      </c>
      <c r="C16" s="1">
        <v>43662</v>
      </c>
      <c r="D16">
        <v>1730</v>
      </c>
      <c r="E16" t="s">
        <v>17</v>
      </c>
    </row>
    <row r="17" spans="1:5">
      <c r="A17" s="63" t="s">
        <v>15</v>
      </c>
      <c r="B17">
        <v>8331510</v>
      </c>
      <c r="C17" s="1">
        <v>43663</v>
      </c>
      <c r="D17">
        <v>1730</v>
      </c>
      <c r="E17" t="s">
        <v>17</v>
      </c>
    </row>
    <row r="18" spans="1:5">
      <c r="A18" s="63" t="s">
        <v>15</v>
      </c>
      <c r="B18">
        <v>8331510</v>
      </c>
      <c r="C18" s="1">
        <v>43664</v>
      </c>
      <c r="D18">
        <v>1490</v>
      </c>
      <c r="E18" t="s">
        <v>17</v>
      </c>
    </row>
    <row r="19" spans="1:5">
      <c r="A19" s="63" t="s">
        <v>15</v>
      </c>
      <c r="B19">
        <v>8331510</v>
      </c>
      <c r="C19" s="1">
        <v>43665</v>
      </c>
      <c r="D19">
        <v>1440</v>
      </c>
      <c r="E19" t="s">
        <v>17</v>
      </c>
    </row>
    <row r="20" spans="1:5">
      <c r="A20" s="63" t="s">
        <v>15</v>
      </c>
      <c r="B20">
        <v>8331510</v>
      </c>
      <c r="C20" s="1">
        <v>43666</v>
      </c>
      <c r="D20">
        <v>1180</v>
      </c>
      <c r="E20" t="s">
        <v>17</v>
      </c>
    </row>
    <row r="21" spans="1:5">
      <c r="A21" s="63" t="s">
        <v>15</v>
      </c>
      <c r="B21">
        <v>8331510</v>
      </c>
      <c r="C21" s="1">
        <v>43667</v>
      </c>
      <c r="D21">
        <v>1020</v>
      </c>
      <c r="E21" t="s">
        <v>17</v>
      </c>
    </row>
    <row r="22" spans="1:5">
      <c r="A22" s="63" t="s">
        <v>15</v>
      </c>
      <c r="B22">
        <v>8331510</v>
      </c>
      <c r="C22" s="1">
        <v>43668</v>
      </c>
      <c r="D22">
        <v>981</v>
      </c>
      <c r="E22" t="s">
        <v>17</v>
      </c>
    </row>
    <row r="23" spans="1:5">
      <c r="A23" s="63" t="s">
        <v>15</v>
      </c>
      <c r="B23">
        <v>8331510</v>
      </c>
      <c r="C23" s="1">
        <v>43669</v>
      </c>
      <c r="D23">
        <v>1110</v>
      </c>
      <c r="E23" t="s">
        <v>17</v>
      </c>
    </row>
    <row r="24" spans="1:5">
      <c r="A24" s="63" t="s">
        <v>15</v>
      </c>
      <c r="B24">
        <v>8331510</v>
      </c>
      <c r="C24" s="1">
        <v>43670</v>
      </c>
      <c r="D24">
        <v>822</v>
      </c>
      <c r="E24" t="s">
        <v>17</v>
      </c>
    </row>
    <row r="25" spans="1:5">
      <c r="A25" s="63" t="s">
        <v>15</v>
      </c>
      <c r="B25">
        <v>8331510</v>
      </c>
      <c r="C25" s="1">
        <v>43671</v>
      </c>
      <c r="D25">
        <v>723</v>
      </c>
      <c r="E25" t="s">
        <v>17</v>
      </c>
    </row>
    <row r="26" spans="1:5">
      <c r="A26" s="63" t="s">
        <v>15</v>
      </c>
      <c r="B26">
        <v>8331510</v>
      </c>
      <c r="C26" s="1">
        <v>43672</v>
      </c>
      <c r="D26">
        <v>1030</v>
      </c>
      <c r="E26" t="s">
        <v>17</v>
      </c>
    </row>
    <row r="27" spans="1:5">
      <c r="A27" s="63" t="s">
        <v>15</v>
      </c>
      <c r="B27">
        <v>8331510</v>
      </c>
      <c r="C27" s="1">
        <v>43673</v>
      </c>
      <c r="D27">
        <v>1030</v>
      </c>
      <c r="E27" t="s">
        <v>17</v>
      </c>
    </row>
    <row r="28" spans="1:5">
      <c r="A28" s="63" t="s">
        <v>15</v>
      </c>
      <c r="B28">
        <v>8331510</v>
      </c>
      <c r="C28" s="1">
        <v>43674</v>
      </c>
      <c r="D28">
        <v>1040</v>
      </c>
      <c r="E28" t="s">
        <v>17</v>
      </c>
    </row>
    <row r="29" spans="1:5">
      <c r="A29" s="63" t="s">
        <v>15</v>
      </c>
      <c r="B29">
        <v>8331510</v>
      </c>
      <c r="C29" s="1">
        <v>43675</v>
      </c>
      <c r="D29">
        <v>940</v>
      </c>
      <c r="E29" t="s">
        <v>17</v>
      </c>
    </row>
    <row r="30" spans="1:5">
      <c r="A30" s="63" t="s">
        <v>15</v>
      </c>
      <c r="B30">
        <v>8331510</v>
      </c>
      <c r="C30" s="1">
        <v>43676</v>
      </c>
      <c r="D30">
        <v>772</v>
      </c>
      <c r="E30" t="s">
        <v>17</v>
      </c>
    </row>
    <row r="31" spans="1:5">
      <c r="A31" s="63" t="s">
        <v>15</v>
      </c>
      <c r="B31">
        <v>8331510</v>
      </c>
      <c r="C31" s="1">
        <v>43677</v>
      </c>
      <c r="D31">
        <v>842</v>
      </c>
      <c r="E31" t="s">
        <v>17</v>
      </c>
    </row>
    <row r="32" spans="1:5">
      <c r="A32" s="63" t="s">
        <v>15</v>
      </c>
      <c r="B32">
        <v>8331510</v>
      </c>
      <c r="C32" s="1">
        <v>43678</v>
      </c>
      <c r="D32">
        <v>800</v>
      </c>
      <c r="E32" t="s">
        <v>17</v>
      </c>
    </row>
    <row r="33" spans="1:5">
      <c r="A33" s="63" t="s">
        <v>15</v>
      </c>
      <c r="B33">
        <v>8331510</v>
      </c>
      <c r="C33" s="1">
        <v>43679</v>
      </c>
      <c r="D33">
        <v>623</v>
      </c>
      <c r="E33" t="s">
        <v>17</v>
      </c>
    </row>
    <row r="34" spans="1:5">
      <c r="A34" s="63" t="s">
        <v>15</v>
      </c>
      <c r="B34">
        <v>8331510</v>
      </c>
      <c r="C34" s="1">
        <v>43680</v>
      </c>
      <c r="D34">
        <v>515</v>
      </c>
      <c r="E34" t="s">
        <v>17</v>
      </c>
    </row>
    <row r="35" spans="1:5">
      <c r="A35" s="63" t="s">
        <v>15</v>
      </c>
      <c r="B35">
        <v>8331510</v>
      </c>
      <c r="C35" s="1">
        <v>43681</v>
      </c>
      <c r="D35">
        <v>625</v>
      </c>
      <c r="E35" t="s">
        <v>17</v>
      </c>
    </row>
    <row r="36" spans="1:5">
      <c r="A36" s="63" t="s">
        <v>15</v>
      </c>
      <c r="B36">
        <v>8331510</v>
      </c>
      <c r="C36" s="1">
        <v>43682</v>
      </c>
      <c r="D36">
        <v>532</v>
      </c>
      <c r="E36" t="s">
        <v>17</v>
      </c>
    </row>
    <row r="37" spans="1:5">
      <c r="A37" s="63" t="s">
        <v>15</v>
      </c>
      <c r="B37">
        <v>8331510</v>
      </c>
      <c r="C37" s="1">
        <v>43683</v>
      </c>
      <c r="D37">
        <v>452</v>
      </c>
      <c r="E37" t="s">
        <v>17</v>
      </c>
    </row>
    <row r="38" spans="1:5">
      <c r="A38" s="63" t="s">
        <v>15</v>
      </c>
      <c r="B38">
        <v>8331510</v>
      </c>
      <c r="C38" s="1">
        <v>43684</v>
      </c>
      <c r="D38">
        <v>437</v>
      </c>
      <c r="E38" t="s">
        <v>17</v>
      </c>
    </row>
    <row r="39" spans="1:5">
      <c r="A39" s="63" t="s">
        <v>15</v>
      </c>
      <c r="B39">
        <v>8331510</v>
      </c>
      <c r="C39" s="1">
        <v>43685</v>
      </c>
      <c r="D39">
        <v>898</v>
      </c>
      <c r="E39" t="s">
        <v>17</v>
      </c>
    </row>
    <row r="40" spans="1:5">
      <c r="A40" s="63" t="s">
        <v>15</v>
      </c>
      <c r="B40">
        <v>8331510</v>
      </c>
      <c r="C40" s="1">
        <v>43686</v>
      </c>
      <c r="D40">
        <v>584</v>
      </c>
      <c r="E40" t="s">
        <v>17</v>
      </c>
    </row>
    <row r="41" spans="1:5">
      <c r="A41" s="63" t="s">
        <v>15</v>
      </c>
      <c r="B41">
        <v>8331510</v>
      </c>
      <c r="C41" s="1">
        <v>43687</v>
      </c>
      <c r="D41">
        <v>520</v>
      </c>
      <c r="E41" t="s">
        <v>17</v>
      </c>
    </row>
    <row r="42" spans="1:5">
      <c r="A42" s="63" t="s">
        <v>15</v>
      </c>
      <c r="B42">
        <v>8331510</v>
      </c>
      <c r="C42" s="1">
        <v>43688</v>
      </c>
      <c r="D42">
        <v>578</v>
      </c>
      <c r="E42" t="s">
        <v>17</v>
      </c>
    </row>
    <row r="43" spans="1:5">
      <c r="A43" s="63" t="s">
        <v>15</v>
      </c>
      <c r="B43">
        <v>8331510</v>
      </c>
      <c r="C43" s="1">
        <v>43689</v>
      </c>
      <c r="D43">
        <v>614</v>
      </c>
      <c r="E43" t="s">
        <v>17</v>
      </c>
    </row>
    <row r="44" spans="1:5">
      <c r="A44" s="63" t="s">
        <v>15</v>
      </c>
      <c r="B44">
        <v>8331510</v>
      </c>
      <c r="C44" s="1">
        <v>43690</v>
      </c>
      <c r="D44">
        <v>777</v>
      </c>
      <c r="E44" t="s">
        <v>17</v>
      </c>
    </row>
    <row r="45" spans="1:5">
      <c r="A45" s="63" t="s">
        <v>15</v>
      </c>
      <c r="B45">
        <v>8331510</v>
      </c>
      <c r="C45" s="1">
        <v>43691</v>
      </c>
      <c r="D45">
        <v>1040</v>
      </c>
      <c r="E45" t="s">
        <v>17</v>
      </c>
    </row>
    <row r="46" spans="1:5">
      <c r="A46" s="63" t="s">
        <v>15</v>
      </c>
      <c r="B46">
        <v>8331510</v>
      </c>
      <c r="C46" s="1">
        <v>43692</v>
      </c>
      <c r="D46">
        <v>1020</v>
      </c>
      <c r="E46" t="s">
        <v>17</v>
      </c>
    </row>
    <row r="47" spans="1:5">
      <c r="A47" s="63" t="s">
        <v>15</v>
      </c>
      <c r="B47">
        <v>8331510</v>
      </c>
      <c r="C47" s="1">
        <v>43693</v>
      </c>
      <c r="D47">
        <v>1010</v>
      </c>
      <c r="E47" t="s">
        <v>17</v>
      </c>
    </row>
    <row r="48" spans="1:5">
      <c r="A48" s="63" t="s">
        <v>15</v>
      </c>
      <c r="B48">
        <v>8331510</v>
      </c>
      <c r="C48" s="1">
        <v>43694</v>
      </c>
      <c r="D48">
        <v>762</v>
      </c>
      <c r="E48" t="s">
        <v>17</v>
      </c>
    </row>
    <row r="49" spans="1:5">
      <c r="A49" s="63" t="s">
        <v>15</v>
      </c>
      <c r="B49">
        <v>8331510</v>
      </c>
      <c r="C49" s="1">
        <v>43695</v>
      </c>
      <c r="D49">
        <v>648</v>
      </c>
      <c r="E49" t="s">
        <v>17</v>
      </c>
    </row>
    <row r="50" spans="1:5">
      <c r="A50" s="63" t="s">
        <v>15</v>
      </c>
      <c r="B50">
        <v>8331510</v>
      </c>
      <c r="C50" s="1">
        <v>43696</v>
      </c>
      <c r="D50">
        <v>614</v>
      </c>
      <c r="E50" t="s">
        <v>17</v>
      </c>
    </row>
    <row r="51" spans="1:5">
      <c r="A51" s="63" t="s">
        <v>15</v>
      </c>
      <c r="B51">
        <v>8331510</v>
      </c>
      <c r="C51" s="1">
        <v>43697</v>
      </c>
      <c r="D51">
        <v>464</v>
      </c>
      <c r="E51" t="s">
        <v>17</v>
      </c>
    </row>
    <row r="52" spans="1:5">
      <c r="A52" s="63" t="s">
        <v>15</v>
      </c>
      <c r="B52">
        <v>8331510</v>
      </c>
      <c r="C52" s="1">
        <v>43698</v>
      </c>
      <c r="D52">
        <v>412</v>
      </c>
      <c r="E52" t="s">
        <v>17</v>
      </c>
    </row>
    <row r="53" spans="1:5">
      <c r="A53" s="63" t="s">
        <v>15</v>
      </c>
      <c r="B53">
        <v>8331510</v>
      </c>
      <c r="C53" s="1">
        <v>43699</v>
      </c>
      <c r="D53">
        <v>364</v>
      </c>
      <c r="E53" t="s">
        <v>17</v>
      </c>
    </row>
    <row r="54" spans="1:5">
      <c r="A54" s="63" t="s">
        <v>15</v>
      </c>
      <c r="B54">
        <v>8331510</v>
      </c>
      <c r="C54" s="1">
        <v>43700</v>
      </c>
      <c r="D54">
        <v>239</v>
      </c>
      <c r="E54" t="s">
        <v>17</v>
      </c>
    </row>
    <row r="55" spans="1:5">
      <c r="A55" s="63" t="s">
        <v>15</v>
      </c>
      <c r="B55">
        <v>8331510</v>
      </c>
      <c r="C55" s="1">
        <v>43701</v>
      </c>
      <c r="D55">
        <v>175</v>
      </c>
      <c r="E55" t="s">
        <v>17</v>
      </c>
    </row>
    <row r="56" spans="1:5">
      <c r="A56" s="63" t="s">
        <v>15</v>
      </c>
      <c r="B56">
        <v>8331510</v>
      </c>
      <c r="C56" s="1">
        <v>43702</v>
      </c>
      <c r="D56">
        <v>162</v>
      </c>
      <c r="E56" t="s">
        <v>17</v>
      </c>
    </row>
    <row r="57" spans="1:5">
      <c r="A57" s="63" t="s">
        <v>15</v>
      </c>
      <c r="B57">
        <v>8331510</v>
      </c>
      <c r="C57" s="1">
        <v>43703</v>
      </c>
      <c r="D57">
        <v>151</v>
      </c>
      <c r="E57" t="s">
        <v>17</v>
      </c>
    </row>
    <row r="58" spans="1:5">
      <c r="A58" s="63" t="s">
        <v>15</v>
      </c>
      <c r="B58">
        <v>8331510</v>
      </c>
      <c r="C58" s="1">
        <v>43704</v>
      </c>
      <c r="D58">
        <v>141</v>
      </c>
      <c r="E58" t="s">
        <v>17</v>
      </c>
    </row>
    <row r="59" spans="1:5">
      <c r="A59" s="63" t="s">
        <v>15</v>
      </c>
      <c r="B59">
        <v>8331510</v>
      </c>
      <c r="C59" s="1">
        <v>43705</v>
      </c>
      <c r="D59">
        <v>128</v>
      </c>
      <c r="E59" t="s">
        <v>17</v>
      </c>
    </row>
    <row r="60" spans="1:5">
      <c r="A60" s="63" t="s">
        <v>15</v>
      </c>
      <c r="B60">
        <v>8331510</v>
      </c>
      <c r="C60" s="1">
        <v>43706</v>
      </c>
      <c r="D60">
        <v>127</v>
      </c>
      <c r="E60" t="s">
        <v>17</v>
      </c>
    </row>
    <row r="61" spans="1:5">
      <c r="A61" s="63" t="s">
        <v>15</v>
      </c>
      <c r="B61">
        <v>8331510</v>
      </c>
      <c r="C61" s="1">
        <v>43707</v>
      </c>
      <c r="D61">
        <v>129</v>
      </c>
      <c r="E61" t="s">
        <v>17</v>
      </c>
    </row>
    <row r="62" spans="1:5">
      <c r="A62" s="63" t="s">
        <v>15</v>
      </c>
      <c r="B62">
        <v>8331510</v>
      </c>
      <c r="C62" s="1">
        <v>43708</v>
      </c>
      <c r="D62">
        <v>139</v>
      </c>
      <c r="E62" t="s">
        <v>17</v>
      </c>
    </row>
    <row r="63" spans="1:5">
      <c r="A63" s="63" t="s">
        <v>15</v>
      </c>
      <c r="B63">
        <v>8331510</v>
      </c>
      <c r="C63" s="1">
        <v>43709</v>
      </c>
      <c r="D63">
        <v>138</v>
      </c>
      <c r="E63" t="s">
        <v>17</v>
      </c>
    </row>
    <row r="64" spans="1:5">
      <c r="A64" s="63" t="s">
        <v>15</v>
      </c>
      <c r="B64">
        <v>8331510</v>
      </c>
      <c r="C64" s="1">
        <v>43710</v>
      </c>
      <c r="D64">
        <v>136</v>
      </c>
      <c r="E64" t="s">
        <v>17</v>
      </c>
    </row>
    <row r="65" spans="1:5">
      <c r="A65" s="63" t="s">
        <v>15</v>
      </c>
      <c r="B65">
        <v>8331510</v>
      </c>
      <c r="C65" s="1">
        <v>43711</v>
      </c>
      <c r="D65">
        <v>135</v>
      </c>
      <c r="E65" t="s">
        <v>17</v>
      </c>
    </row>
    <row r="66" spans="1:5">
      <c r="A66" s="63" t="s">
        <v>15</v>
      </c>
      <c r="B66">
        <v>8331510</v>
      </c>
      <c r="C66" s="1">
        <v>43712</v>
      </c>
      <c r="D66">
        <v>117</v>
      </c>
      <c r="E66" t="s">
        <v>17</v>
      </c>
    </row>
    <row r="67" spans="1:5">
      <c r="A67" s="63" t="s">
        <v>15</v>
      </c>
      <c r="B67">
        <v>8331510</v>
      </c>
      <c r="C67" s="1">
        <v>43713</v>
      </c>
      <c r="D67">
        <v>127</v>
      </c>
      <c r="E67" t="s">
        <v>17</v>
      </c>
    </row>
    <row r="68" spans="1:5">
      <c r="A68" s="63" t="s">
        <v>15</v>
      </c>
      <c r="B68">
        <v>8331510</v>
      </c>
      <c r="C68" s="1">
        <v>43714</v>
      </c>
      <c r="D68">
        <v>113</v>
      </c>
      <c r="E68" t="s">
        <v>17</v>
      </c>
    </row>
    <row r="69" spans="1:5">
      <c r="A69" s="63" t="s">
        <v>15</v>
      </c>
      <c r="B69">
        <v>8331510</v>
      </c>
      <c r="C69" s="1">
        <v>43715</v>
      </c>
      <c r="D69">
        <v>109</v>
      </c>
      <c r="E69" t="s">
        <v>17</v>
      </c>
    </row>
    <row r="70" spans="1:5">
      <c r="A70" s="63" t="s">
        <v>15</v>
      </c>
      <c r="B70">
        <v>8331510</v>
      </c>
      <c r="C70" s="1">
        <v>43716</v>
      </c>
      <c r="D70">
        <v>119</v>
      </c>
      <c r="E70" t="s">
        <v>17</v>
      </c>
    </row>
    <row r="71" spans="1:5">
      <c r="A71" s="63" t="s">
        <v>15</v>
      </c>
      <c r="B71">
        <v>8331510</v>
      </c>
      <c r="C71" s="1">
        <v>43717</v>
      </c>
      <c r="D71">
        <v>116</v>
      </c>
      <c r="E71" t="s">
        <v>17</v>
      </c>
    </row>
    <row r="72" spans="1:5">
      <c r="A72" s="63" t="s">
        <v>15</v>
      </c>
      <c r="B72">
        <v>8331510</v>
      </c>
      <c r="C72" s="1">
        <v>43718</v>
      </c>
      <c r="D72">
        <v>104</v>
      </c>
      <c r="E72" t="s">
        <v>17</v>
      </c>
    </row>
    <row r="73" spans="1:5">
      <c r="A73" s="63" t="s">
        <v>15</v>
      </c>
      <c r="B73">
        <v>8331510</v>
      </c>
      <c r="C73" s="1">
        <v>43719</v>
      </c>
      <c r="D73">
        <v>99.2</v>
      </c>
      <c r="E73" t="s">
        <v>17</v>
      </c>
    </row>
    <row r="74" spans="1:5">
      <c r="A74" s="63" t="s">
        <v>15</v>
      </c>
      <c r="B74">
        <v>8331510</v>
      </c>
      <c r="C74" s="1">
        <v>43720</v>
      </c>
      <c r="D74">
        <v>99.2</v>
      </c>
      <c r="E74" t="s">
        <v>17</v>
      </c>
    </row>
    <row r="75" spans="1:5">
      <c r="A75" s="63" t="s">
        <v>15</v>
      </c>
      <c r="B75">
        <v>8331510</v>
      </c>
      <c r="C75" s="1">
        <v>43721</v>
      </c>
      <c r="D75">
        <v>97.4</v>
      </c>
      <c r="E75" t="s">
        <v>17</v>
      </c>
    </row>
    <row r="76" spans="1:5">
      <c r="A76" s="63" t="s">
        <v>15</v>
      </c>
      <c r="B76">
        <v>8331510</v>
      </c>
      <c r="C76" s="1">
        <v>43722</v>
      </c>
      <c r="D76">
        <v>91</v>
      </c>
      <c r="E76" t="s">
        <v>17</v>
      </c>
    </row>
    <row r="77" spans="1:5">
      <c r="A77" s="63" t="s">
        <v>15</v>
      </c>
      <c r="B77">
        <v>8331510</v>
      </c>
      <c r="C77" s="1">
        <v>43723</v>
      </c>
      <c r="D77">
        <v>105</v>
      </c>
      <c r="E77" t="s">
        <v>17</v>
      </c>
    </row>
    <row r="78" spans="1:5">
      <c r="A78" s="63" t="s">
        <v>15</v>
      </c>
      <c r="B78">
        <v>8331510</v>
      </c>
      <c r="C78" s="1">
        <v>43724</v>
      </c>
      <c r="D78">
        <v>247</v>
      </c>
      <c r="E78" t="s">
        <v>17</v>
      </c>
    </row>
    <row r="79" spans="1:5">
      <c r="A79" s="63" t="s">
        <v>15</v>
      </c>
      <c r="B79">
        <v>8331510</v>
      </c>
      <c r="C79" s="1">
        <v>43725</v>
      </c>
      <c r="D79">
        <v>214</v>
      </c>
      <c r="E79" t="s">
        <v>17</v>
      </c>
    </row>
    <row r="80" spans="1:5">
      <c r="A80" s="63" t="s">
        <v>15</v>
      </c>
      <c r="B80">
        <v>8331510</v>
      </c>
      <c r="C80" s="1">
        <v>43726</v>
      </c>
      <c r="D80">
        <v>233</v>
      </c>
      <c r="E80" t="s">
        <v>17</v>
      </c>
    </row>
    <row r="81" spans="1:5">
      <c r="A81" s="63" t="s">
        <v>15</v>
      </c>
      <c r="B81">
        <v>8331510</v>
      </c>
      <c r="C81" s="1">
        <v>43727</v>
      </c>
      <c r="D81">
        <v>133</v>
      </c>
      <c r="E81" t="s">
        <v>17</v>
      </c>
    </row>
    <row r="82" spans="1:5">
      <c r="A82" s="63" t="s">
        <v>15</v>
      </c>
      <c r="B82">
        <v>8331510</v>
      </c>
      <c r="C82" s="1">
        <v>43728</v>
      </c>
      <c r="D82">
        <v>107</v>
      </c>
      <c r="E82" t="s">
        <v>17</v>
      </c>
    </row>
    <row r="83" spans="1:5">
      <c r="A83" s="63" t="s">
        <v>15</v>
      </c>
      <c r="B83">
        <v>8331510</v>
      </c>
      <c r="C83" s="1">
        <v>43729</v>
      </c>
      <c r="D83">
        <v>99.3</v>
      </c>
      <c r="E83" t="s">
        <v>17</v>
      </c>
    </row>
    <row r="84" spans="1:5">
      <c r="A84" s="63" t="s">
        <v>15</v>
      </c>
      <c r="B84">
        <v>8331510</v>
      </c>
      <c r="C84" s="1">
        <v>43730</v>
      </c>
      <c r="D84">
        <v>74.3</v>
      </c>
      <c r="E84" t="s">
        <v>17</v>
      </c>
    </row>
    <row r="85" spans="1:5">
      <c r="A85" s="63" t="s">
        <v>15</v>
      </c>
      <c r="B85">
        <v>8331510</v>
      </c>
      <c r="C85" s="1">
        <v>43731</v>
      </c>
      <c r="D85">
        <v>68.8</v>
      </c>
      <c r="E85" t="s">
        <v>17</v>
      </c>
    </row>
    <row r="86" spans="1:5">
      <c r="A86" s="63" t="s">
        <v>15</v>
      </c>
      <c r="B86">
        <v>8331510</v>
      </c>
      <c r="C86" s="1">
        <v>43732</v>
      </c>
      <c r="D86">
        <v>68</v>
      </c>
      <c r="E86" t="s">
        <v>17</v>
      </c>
    </row>
    <row r="87" spans="1:5">
      <c r="A87" s="63" t="s">
        <v>15</v>
      </c>
      <c r="B87">
        <v>8331510</v>
      </c>
      <c r="C87" s="1">
        <v>43733</v>
      </c>
      <c r="D87">
        <v>70.099999999999994</v>
      </c>
      <c r="E87" t="s">
        <v>17</v>
      </c>
    </row>
    <row r="88" spans="1:5">
      <c r="A88" s="63" t="s">
        <v>15</v>
      </c>
      <c r="B88">
        <v>8331510</v>
      </c>
      <c r="C88" s="1">
        <v>43734</v>
      </c>
      <c r="D88">
        <v>89.8</v>
      </c>
      <c r="E88" t="s">
        <v>17</v>
      </c>
    </row>
    <row r="89" spans="1:5">
      <c r="A89" s="63" t="s">
        <v>15</v>
      </c>
      <c r="B89">
        <v>8331510</v>
      </c>
      <c r="C89" s="1">
        <v>43735</v>
      </c>
      <c r="D89">
        <v>80.7</v>
      </c>
      <c r="E89" t="s">
        <v>17</v>
      </c>
    </row>
    <row r="90" spans="1:5">
      <c r="A90" s="63" t="s">
        <v>15</v>
      </c>
      <c r="B90">
        <v>8331510</v>
      </c>
      <c r="C90" s="1">
        <v>43736</v>
      </c>
      <c r="D90">
        <v>81.099999999999994</v>
      </c>
      <c r="E90" t="s">
        <v>17</v>
      </c>
    </row>
    <row r="91" spans="1:5">
      <c r="A91" s="63" t="s">
        <v>15</v>
      </c>
      <c r="B91">
        <v>8331510</v>
      </c>
      <c r="C91" s="1">
        <v>43737</v>
      </c>
      <c r="D91">
        <v>99.9</v>
      </c>
      <c r="E91" t="s">
        <v>17</v>
      </c>
    </row>
    <row r="92" spans="1:5">
      <c r="A92" s="63" t="s">
        <v>15</v>
      </c>
      <c r="B92">
        <v>8331510</v>
      </c>
      <c r="C92" s="1">
        <v>43738</v>
      </c>
      <c r="D92">
        <v>88.1</v>
      </c>
      <c r="E92" t="s">
        <v>17</v>
      </c>
    </row>
    <row r="93" spans="1:5">
      <c r="A93" s="63" t="s">
        <v>15</v>
      </c>
      <c r="B93">
        <v>8331510</v>
      </c>
      <c r="C93" s="1">
        <v>43739</v>
      </c>
      <c r="D93">
        <v>81.2</v>
      </c>
      <c r="E93" t="s">
        <v>17</v>
      </c>
    </row>
    <row r="94" spans="1:5">
      <c r="A94" s="63" t="s">
        <v>15</v>
      </c>
      <c r="B94">
        <v>8331510</v>
      </c>
      <c r="C94" s="1">
        <v>43740</v>
      </c>
      <c r="D94">
        <v>79.7</v>
      </c>
      <c r="E94" t="s">
        <v>17</v>
      </c>
    </row>
    <row r="95" spans="1:5">
      <c r="A95" s="63" t="s">
        <v>15</v>
      </c>
      <c r="B95">
        <v>8331510</v>
      </c>
      <c r="C95" s="1">
        <v>43741</v>
      </c>
      <c r="D95">
        <v>72.099999999999994</v>
      </c>
      <c r="E95" t="s">
        <v>17</v>
      </c>
    </row>
    <row r="96" spans="1:5">
      <c r="A96" s="63" t="s">
        <v>15</v>
      </c>
      <c r="B96">
        <v>8331510</v>
      </c>
      <c r="C96" s="1">
        <v>43742</v>
      </c>
      <c r="D96">
        <v>105</v>
      </c>
      <c r="E96" t="s">
        <v>17</v>
      </c>
    </row>
    <row r="97" spans="1:5">
      <c r="A97" s="63" t="s">
        <v>15</v>
      </c>
      <c r="B97">
        <v>8331510</v>
      </c>
      <c r="C97" s="1">
        <v>43743</v>
      </c>
      <c r="D97">
        <v>195</v>
      </c>
      <c r="E97" t="s">
        <v>17</v>
      </c>
    </row>
    <row r="98" spans="1:5">
      <c r="A98" s="63" t="s">
        <v>15</v>
      </c>
      <c r="B98">
        <v>8331510</v>
      </c>
      <c r="C98" s="1">
        <v>43744</v>
      </c>
      <c r="D98">
        <v>371</v>
      </c>
      <c r="E98" t="s">
        <v>17</v>
      </c>
    </row>
    <row r="99" spans="1:5">
      <c r="A99" s="63" t="s">
        <v>15</v>
      </c>
      <c r="B99">
        <v>8331510</v>
      </c>
      <c r="C99" s="1">
        <v>43745</v>
      </c>
      <c r="D99">
        <v>296</v>
      </c>
      <c r="E99" t="s">
        <v>17</v>
      </c>
    </row>
    <row r="100" spans="1:5">
      <c r="A100" s="63" t="s">
        <v>15</v>
      </c>
      <c r="B100">
        <v>8331510</v>
      </c>
      <c r="C100" s="1">
        <v>43746</v>
      </c>
      <c r="D100">
        <v>254</v>
      </c>
      <c r="E100" t="s">
        <v>17</v>
      </c>
    </row>
    <row r="101" spans="1:5">
      <c r="A101" s="63" t="s">
        <v>15</v>
      </c>
      <c r="B101">
        <v>8331510</v>
      </c>
      <c r="C101" s="1">
        <v>43747</v>
      </c>
      <c r="D101">
        <v>291</v>
      </c>
      <c r="E101" t="s">
        <v>17</v>
      </c>
    </row>
    <row r="102" spans="1:5">
      <c r="A102" s="63" t="s">
        <v>15</v>
      </c>
      <c r="B102">
        <v>8331510</v>
      </c>
      <c r="C102" s="1">
        <v>43748</v>
      </c>
      <c r="D102">
        <v>323</v>
      </c>
      <c r="E102" t="s">
        <v>17</v>
      </c>
    </row>
    <row r="103" spans="1:5">
      <c r="A103" s="63" t="s">
        <v>15</v>
      </c>
      <c r="B103">
        <v>8331510</v>
      </c>
      <c r="C103" s="1">
        <v>43749</v>
      </c>
      <c r="D103">
        <v>329</v>
      </c>
      <c r="E103" t="s">
        <v>17</v>
      </c>
    </row>
    <row r="104" spans="1:5">
      <c r="A104" s="63" t="s">
        <v>15</v>
      </c>
      <c r="B104">
        <v>8331510</v>
      </c>
      <c r="C104" s="1">
        <v>43750</v>
      </c>
      <c r="D104">
        <v>337</v>
      </c>
      <c r="E104" t="s">
        <v>17</v>
      </c>
    </row>
    <row r="105" spans="1:5">
      <c r="A105" s="63" t="s">
        <v>15</v>
      </c>
      <c r="B105">
        <v>8331510</v>
      </c>
      <c r="C105" s="1">
        <v>43751</v>
      </c>
      <c r="D105">
        <v>367</v>
      </c>
      <c r="E105" t="s">
        <v>17</v>
      </c>
    </row>
    <row r="106" spans="1:5">
      <c r="A106" s="63" t="s">
        <v>15</v>
      </c>
      <c r="B106">
        <v>8331510</v>
      </c>
      <c r="C106" s="1">
        <v>43752</v>
      </c>
      <c r="D106">
        <v>403</v>
      </c>
      <c r="E106" t="s">
        <v>17</v>
      </c>
    </row>
    <row r="107" spans="1:5">
      <c r="A107" s="63" t="s">
        <v>15</v>
      </c>
      <c r="B107">
        <v>8331510</v>
      </c>
      <c r="C107" s="1">
        <v>43753</v>
      </c>
      <c r="D107">
        <v>433</v>
      </c>
      <c r="E107" t="s">
        <v>17</v>
      </c>
    </row>
    <row r="108" spans="1:5">
      <c r="A108" s="63" t="s">
        <v>15</v>
      </c>
      <c r="B108">
        <v>8331510</v>
      </c>
      <c r="C108" s="1">
        <v>43754</v>
      </c>
      <c r="D108">
        <v>413</v>
      </c>
      <c r="E108" t="s">
        <v>17</v>
      </c>
    </row>
    <row r="109" spans="1:5">
      <c r="A109" s="63" t="s">
        <v>15</v>
      </c>
      <c r="B109">
        <v>8331510</v>
      </c>
      <c r="C109" s="1">
        <v>43755</v>
      </c>
      <c r="D109">
        <v>439</v>
      </c>
      <c r="E109" t="s">
        <v>17</v>
      </c>
    </row>
    <row r="110" spans="1:5">
      <c r="A110" s="63" t="s">
        <v>15</v>
      </c>
      <c r="B110">
        <v>8331510</v>
      </c>
      <c r="C110" s="1">
        <v>43756</v>
      </c>
      <c r="D110">
        <v>446</v>
      </c>
      <c r="E110" t="s">
        <v>17</v>
      </c>
    </row>
    <row r="111" spans="1:5">
      <c r="A111" s="63" t="s">
        <v>15</v>
      </c>
      <c r="B111">
        <v>8331510</v>
      </c>
      <c r="C111" s="1">
        <v>43757</v>
      </c>
      <c r="D111">
        <v>451</v>
      </c>
      <c r="E111" t="s">
        <v>17</v>
      </c>
    </row>
    <row r="112" spans="1:5">
      <c r="A112" s="63" t="s">
        <v>15</v>
      </c>
      <c r="B112">
        <v>8331510</v>
      </c>
      <c r="C112" s="1">
        <v>43758</v>
      </c>
      <c r="D112">
        <v>457</v>
      </c>
      <c r="E112" t="s">
        <v>17</v>
      </c>
    </row>
    <row r="113" spans="1:5">
      <c r="A113" s="63" t="s">
        <v>15</v>
      </c>
      <c r="B113">
        <v>8331510</v>
      </c>
      <c r="C113" s="1">
        <v>43759</v>
      </c>
      <c r="D113">
        <v>431</v>
      </c>
      <c r="E113" t="s">
        <v>17</v>
      </c>
    </row>
    <row r="114" spans="1:5">
      <c r="A114" s="63" t="s">
        <v>15</v>
      </c>
      <c r="B114">
        <v>8331510</v>
      </c>
      <c r="C114" s="1">
        <v>43760</v>
      </c>
      <c r="D114">
        <v>462</v>
      </c>
      <c r="E114" t="s">
        <v>17</v>
      </c>
    </row>
    <row r="115" spans="1:5">
      <c r="A115" s="63" t="s">
        <v>15</v>
      </c>
      <c r="B115">
        <v>8331510</v>
      </c>
      <c r="C115" s="1">
        <v>43761</v>
      </c>
      <c r="D115">
        <v>453</v>
      </c>
      <c r="E115" t="s">
        <v>17</v>
      </c>
    </row>
    <row r="116" spans="1:5">
      <c r="A116" s="63" t="s">
        <v>15</v>
      </c>
      <c r="B116">
        <v>8331510</v>
      </c>
      <c r="C116" s="1">
        <v>43762</v>
      </c>
      <c r="D116">
        <v>414</v>
      </c>
      <c r="E116" t="s">
        <v>17</v>
      </c>
    </row>
    <row r="117" spans="1:5">
      <c r="A117" s="63" t="s">
        <v>15</v>
      </c>
      <c r="B117">
        <v>8331510</v>
      </c>
      <c r="C117" s="1">
        <v>43763</v>
      </c>
      <c r="D117">
        <v>453</v>
      </c>
      <c r="E117" t="s">
        <v>17</v>
      </c>
    </row>
    <row r="118" spans="1:5">
      <c r="A118" s="63" t="s">
        <v>15</v>
      </c>
      <c r="B118">
        <v>8331510</v>
      </c>
      <c r="C118" s="1">
        <v>43764</v>
      </c>
      <c r="D118">
        <v>463</v>
      </c>
      <c r="E118" t="s">
        <v>17</v>
      </c>
    </row>
    <row r="119" spans="1:5">
      <c r="A119" s="63" t="s">
        <v>15</v>
      </c>
      <c r="B119">
        <v>8331510</v>
      </c>
      <c r="C119" s="1">
        <v>43765</v>
      </c>
      <c r="D119">
        <v>510</v>
      </c>
      <c r="E119" t="s">
        <v>17</v>
      </c>
    </row>
    <row r="120" spans="1:5">
      <c r="A120" s="63" t="s">
        <v>15</v>
      </c>
      <c r="B120">
        <v>8331510</v>
      </c>
      <c r="C120" s="1">
        <v>43766</v>
      </c>
      <c r="D120">
        <v>510</v>
      </c>
      <c r="E120" t="s">
        <v>17</v>
      </c>
    </row>
    <row r="121" spans="1:5">
      <c r="A121" s="63" t="s">
        <v>15</v>
      </c>
      <c r="B121">
        <v>8331510</v>
      </c>
      <c r="C121" s="1">
        <v>43767</v>
      </c>
      <c r="D121">
        <v>519</v>
      </c>
      <c r="E121" t="s">
        <v>17</v>
      </c>
    </row>
    <row r="122" spans="1:5">
      <c r="A122" s="63" t="s">
        <v>15</v>
      </c>
      <c r="B122">
        <v>8331510</v>
      </c>
      <c r="C122" s="1">
        <v>43768</v>
      </c>
      <c r="D122">
        <v>526</v>
      </c>
      <c r="E122" t="s">
        <v>17</v>
      </c>
    </row>
    <row r="123" spans="1:5">
      <c r="A123" s="63" t="s">
        <v>15</v>
      </c>
      <c r="B123">
        <v>8331510</v>
      </c>
      <c r="C123" s="1">
        <v>43769</v>
      </c>
      <c r="D123">
        <v>684</v>
      </c>
      <c r="E123" t="s">
        <v>17</v>
      </c>
    </row>
    <row r="124" spans="1:5">
      <c r="A124" s="43"/>
      <c r="C124" s="1"/>
    </row>
    <row r="125" spans="1:5">
      <c r="A125" s="43"/>
      <c r="C125" s="1"/>
    </row>
    <row r="126" spans="1:5">
      <c r="A126" s="43"/>
      <c r="C126" s="1"/>
    </row>
    <row r="127" spans="1:5">
      <c r="A127" s="43"/>
      <c r="C127" s="1"/>
    </row>
    <row r="128" spans="1:5">
      <c r="A128" s="43"/>
      <c r="C128" s="1"/>
    </row>
    <row r="129" spans="1:3">
      <c r="A129" s="43"/>
      <c r="C129" s="1"/>
    </row>
    <row r="130" spans="1:3">
      <c r="A130" s="43"/>
      <c r="C130" s="1"/>
    </row>
    <row r="131" spans="1:3">
      <c r="A131" s="43"/>
      <c r="C131" s="1"/>
    </row>
    <row r="132" spans="1:3">
      <c r="A132" s="43"/>
      <c r="C132" s="1"/>
    </row>
    <row r="133" spans="1:3">
      <c r="A133" s="43"/>
      <c r="C133" s="1"/>
    </row>
    <row r="134" spans="1:3">
      <c r="A134" s="43"/>
      <c r="C134" s="1"/>
    </row>
    <row r="135" spans="1:3">
      <c r="A135" s="43"/>
      <c r="C135" s="1"/>
    </row>
    <row r="136" spans="1:3">
      <c r="A136" s="43"/>
      <c r="C136" s="1"/>
    </row>
    <row r="137" spans="1:3">
      <c r="A137" s="43"/>
      <c r="C137" s="1"/>
    </row>
    <row r="138" spans="1:3">
      <c r="A138" s="43"/>
      <c r="C138" s="1"/>
    </row>
    <row r="139" spans="1:3">
      <c r="A139" s="43"/>
      <c r="C139" s="1"/>
    </row>
    <row r="140" spans="1:3">
      <c r="A140" s="43"/>
      <c r="C140" s="1"/>
    </row>
    <row r="141" spans="1:3">
      <c r="A141" s="43"/>
      <c r="C141" s="1"/>
    </row>
    <row r="142" spans="1:3">
      <c r="A142" s="43"/>
      <c r="C142" s="1"/>
    </row>
    <row r="143" spans="1:3">
      <c r="A143" s="43"/>
      <c r="C143" s="1"/>
    </row>
    <row r="144" spans="1:3">
      <c r="A144" s="43"/>
      <c r="C144" s="1"/>
    </row>
    <row r="145" spans="1:3">
      <c r="A145" s="43"/>
      <c r="C145" s="1"/>
    </row>
    <row r="146" spans="1:3">
      <c r="A146" s="43"/>
      <c r="C146" s="1"/>
    </row>
    <row r="147" spans="1:3">
      <c r="A147" s="43"/>
      <c r="C147" s="1"/>
    </row>
    <row r="148" spans="1:3">
      <c r="A148" s="43"/>
      <c r="C148" s="1"/>
    </row>
    <row r="149" spans="1:3">
      <c r="A149" s="43"/>
      <c r="C149" s="1"/>
    </row>
    <row r="150" spans="1:3">
      <c r="A150" s="43"/>
      <c r="C150" s="1"/>
    </row>
    <row r="151" spans="1:3">
      <c r="A151" s="43"/>
      <c r="C151" s="1"/>
    </row>
    <row r="152" spans="1:3">
      <c r="A152" s="43"/>
      <c r="C152" s="1"/>
    </row>
    <row r="153" spans="1:3">
      <c r="A153" s="43"/>
      <c r="C153" s="1"/>
    </row>
    <row r="154" spans="1:3">
      <c r="A154" s="43"/>
      <c r="C154" s="1"/>
    </row>
    <row r="155" spans="1:3">
      <c r="A155" s="43"/>
      <c r="C155" s="1"/>
    </row>
    <row r="156" spans="1:3">
      <c r="A156" s="43"/>
      <c r="C156" s="1"/>
    </row>
    <row r="157" spans="1:3">
      <c r="A157" s="43"/>
      <c r="C157" s="1"/>
    </row>
    <row r="158" spans="1:3">
      <c r="A158" s="43"/>
      <c r="C158" s="1"/>
    </row>
    <row r="159" spans="1:3">
      <c r="A159" s="43"/>
      <c r="C159" s="1"/>
    </row>
    <row r="160" spans="1:3">
      <c r="A160" s="43"/>
      <c r="C160" s="1"/>
    </row>
    <row r="161" spans="1:3">
      <c r="A161" s="43"/>
      <c r="C161" s="1"/>
    </row>
    <row r="162" spans="1:3">
      <c r="A162" s="43"/>
      <c r="C162" s="1"/>
    </row>
    <row r="163" spans="1:3">
      <c r="A163" s="43"/>
      <c r="C163" s="1"/>
    </row>
    <row r="164" spans="1:3">
      <c r="A164" s="43"/>
      <c r="C164" s="1"/>
    </row>
    <row r="165" spans="1:3">
      <c r="A165" s="43"/>
      <c r="C165" s="1"/>
    </row>
    <row r="166" spans="1:3">
      <c r="A166" s="43"/>
      <c r="C166" s="1"/>
    </row>
    <row r="167" spans="1:3">
      <c r="A167" s="43"/>
      <c r="C167" s="1"/>
    </row>
    <row r="168" spans="1:3">
      <c r="A168" s="43"/>
      <c r="C168" s="1"/>
    </row>
    <row r="169" spans="1:3">
      <c r="A169" s="43"/>
      <c r="C169" s="1"/>
    </row>
    <row r="170" spans="1:3">
      <c r="A170" s="43"/>
      <c r="C170" s="1"/>
    </row>
    <row r="171" spans="1:3">
      <c r="A171" s="43"/>
      <c r="C171" s="1"/>
    </row>
    <row r="172" spans="1:3">
      <c r="A172" s="43"/>
      <c r="C172" s="1"/>
    </row>
    <row r="173" spans="1:3">
      <c r="A173" s="43"/>
      <c r="C173" s="1"/>
    </row>
    <row r="174" spans="1:3">
      <c r="A174" s="43"/>
      <c r="C174" s="1"/>
    </row>
    <row r="175" spans="1:3">
      <c r="A175" s="43"/>
      <c r="C175" s="1"/>
    </row>
    <row r="176" spans="1:3">
      <c r="A176" s="43"/>
      <c r="C176" s="1"/>
    </row>
    <row r="177" spans="1:3">
      <c r="A177" s="43"/>
      <c r="C177" s="1"/>
    </row>
    <row r="178" spans="1:3">
      <c r="A178" s="43"/>
      <c r="C178" s="1"/>
    </row>
    <row r="179" spans="1:3">
      <c r="A179" s="43"/>
      <c r="C179" s="1"/>
    </row>
    <row r="180" spans="1:3">
      <c r="A180" s="43"/>
      <c r="C180" s="1"/>
    </row>
    <row r="181" spans="1:3">
      <c r="A181" s="43"/>
      <c r="C181" s="1"/>
    </row>
    <row r="182" spans="1:3">
      <c r="A182" s="43"/>
      <c r="C182" s="1"/>
    </row>
    <row r="183" spans="1:3">
      <c r="A183" s="43"/>
      <c r="C183" s="1"/>
    </row>
    <row r="184" spans="1:3">
      <c r="A184" s="43"/>
      <c r="C184" s="1"/>
    </row>
    <row r="185" spans="1:3">
      <c r="A185" s="43"/>
      <c r="C185" s="1"/>
    </row>
    <row r="186" spans="1:3">
      <c r="A186" s="43"/>
      <c r="C186" s="1"/>
    </row>
    <row r="187" spans="1:3">
      <c r="A187" s="43"/>
      <c r="C187" s="1"/>
    </row>
    <row r="188" spans="1:3">
      <c r="A188" s="43"/>
      <c r="C188" s="1"/>
    </row>
    <row r="189" spans="1:3">
      <c r="A189" s="43"/>
      <c r="C189" s="1"/>
    </row>
    <row r="190" spans="1:3">
      <c r="A190" s="43"/>
      <c r="C190" s="1"/>
    </row>
    <row r="191" spans="1:3">
      <c r="A191" s="43"/>
      <c r="C191" s="1"/>
    </row>
    <row r="192" spans="1:3">
      <c r="A192" s="43"/>
      <c r="C192" s="1"/>
    </row>
    <row r="193" spans="1:3">
      <c r="A193" s="43"/>
      <c r="C193" s="1"/>
    </row>
    <row r="194" spans="1:3">
      <c r="A194" s="43"/>
      <c r="C194" s="1"/>
    </row>
    <row r="195" spans="1:3">
      <c r="A195" s="43"/>
      <c r="C195" s="1"/>
    </row>
    <row r="196" spans="1:3">
      <c r="A196" s="43"/>
      <c r="C196" s="1"/>
    </row>
    <row r="197" spans="1:3">
      <c r="A197" s="43"/>
      <c r="C197" s="1"/>
    </row>
    <row r="198" spans="1:3">
      <c r="A198" s="43"/>
      <c r="C198" s="1"/>
    </row>
    <row r="199" spans="1:3">
      <c r="A199" s="43"/>
      <c r="C199" s="1"/>
    </row>
    <row r="200" spans="1:3">
      <c r="A200" s="43"/>
      <c r="C200" s="1"/>
    </row>
    <row r="201" spans="1:3">
      <c r="A201" s="43"/>
      <c r="C201" s="1"/>
    </row>
    <row r="202" spans="1:3">
      <c r="A202" s="43"/>
      <c r="C202" s="1"/>
    </row>
    <row r="203" spans="1:3">
      <c r="A203" s="43"/>
      <c r="C203" s="1"/>
    </row>
    <row r="204" spans="1:3">
      <c r="A204" s="43"/>
      <c r="C204" s="1"/>
    </row>
    <row r="205" spans="1:3">
      <c r="A205" s="43"/>
      <c r="C205" s="1"/>
    </row>
    <row r="206" spans="1:3">
      <c r="A206" s="43"/>
      <c r="C206" s="1"/>
    </row>
    <row r="207" spans="1:3">
      <c r="A207" s="43"/>
      <c r="C207" s="1"/>
    </row>
    <row r="208" spans="1:3">
      <c r="A208" s="43"/>
      <c r="C208" s="1"/>
    </row>
    <row r="209" spans="1:3">
      <c r="A209" s="43"/>
      <c r="C209" s="1"/>
    </row>
    <row r="210" spans="1:3">
      <c r="A210" s="43"/>
      <c r="C210" s="1"/>
    </row>
    <row r="211" spans="1:3">
      <c r="A211" s="43"/>
      <c r="C211" s="1"/>
    </row>
    <row r="212" spans="1:3">
      <c r="A212" s="43"/>
      <c r="C212" s="1"/>
    </row>
    <row r="213" spans="1:3">
      <c r="A213" s="43"/>
      <c r="C213" s="1"/>
    </row>
    <row r="214" spans="1:3">
      <c r="A214" s="43"/>
      <c r="C21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C642-F2B2-4CDA-AFBB-B0B1DA8E8AD6}">
  <dimension ref="A1:HM214"/>
  <sheetViews>
    <sheetView workbookViewId="0">
      <selection activeCell="M11" sqref="M11"/>
    </sheetView>
  </sheetViews>
  <sheetFormatPr defaultRowHeight="15"/>
  <cols>
    <col min="1" max="1" width="6.28515625" bestFit="1" customWidth="1"/>
    <col min="2" max="2" width="8" bestFit="1" customWidth="1"/>
    <col min="3" max="3" width="10.7109375" bestFit="1" customWidth="1"/>
    <col min="4" max="4" width="5" bestFit="1" customWidth="1"/>
    <col min="5" max="5" width="2.140625" bestFit="1" customWidth="1"/>
    <col min="8" max="16" width="8.7109375" bestFit="1" customWidth="1"/>
    <col min="17" max="37" width="9.7109375" bestFit="1" customWidth="1"/>
    <col min="38" max="46" width="8.7109375" bestFit="1" customWidth="1"/>
    <col min="47" max="68" width="9.7109375" bestFit="1" customWidth="1"/>
    <col min="69" max="77" width="8.7109375" bestFit="1" customWidth="1"/>
    <col min="78" max="98" width="9.7109375" bestFit="1" customWidth="1"/>
    <col min="99" max="107" width="8.7109375" bestFit="1" customWidth="1"/>
    <col min="108" max="129" width="9.7109375" bestFit="1" customWidth="1"/>
    <col min="130" max="138" width="8.7109375" bestFit="1" customWidth="1"/>
    <col min="139" max="160" width="9.7109375" bestFit="1" customWidth="1"/>
    <col min="161" max="169" width="8.7109375" bestFit="1" customWidth="1"/>
    <col min="170" max="199" width="9.7109375" bestFit="1" customWidth="1"/>
    <col min="200" max="221" width="10.7109375" bestFit="1" customWidth="1"/>
  </cols>
  <sheetData>
    <row r="1" spans="1:221">
      <c r="A1" s="63" t="s">
        <v>15</v>
      </c>
      <c r="B1">
        <v>8332010</v>
      </c>
      <c r="C1" s="1">
        <v>43647</v>
      </c>
      <c r="D1">
        <v>3550</v>
      </c>
      <c r="E1" t="s">
        <v>17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</row>
    <row r="2" spans="1:221">
      <c r="A2" s="63" t="s">
        <v>15</v>
      </c>
      <c r="B2">
        <v>8332010</v>
      </c>
      <c r="C2" s="1">
        <v>43648</v>
      </c>
      <c r="D2">
        <v>3460</v>
      </c>
      <c r="E2" t="s">
        <v>17</v>
      </c>
    </row>
    <row r="3" spans="1:221">
      <c r="A3" s="63" t="s">
        <v>15</v>
      </c>
      <c r="B3">
        <v>8332010</v>
      </c>
      <c r="C3" s="1">
        <v>43649</v>
      </c>
      <c r="D3">
        <v>3470</v>
      </c>
      <c r="E3" t="s">
        <v>17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</row>
    <row r="4" spans="1:221">
      <c r="A4" s="63" t="s">
        <v>15</v>
      </c>
      <c r="B4">
        <v>8332010</v>
      </c>
      <c r="C4" s="1">
        <v>43650</v>
      </c>
      <c r="D4">
        <v>3420</v>
      </c>
      <c r="E4" t="s">
        <v>17</v>
      </c>
    </row>
    <row r="5" spans="1:221">
      <c r="A5" s="63" t="s">
        <v>15</v>
      </c>
      <c r="B5">
        <v>8332010</v>
      </c>
      <c r="C5" s="1">
        <v>43651</v>
      </c>
      <c r="D5">
        <v>3430</v>
      </c>
      <c r="E5" t="s">
        <v>17</v>
      </c>
    </row>
    <row r="6" spans="1:221">
      <c r="A6" s="63" t="s">
        <v>15</v>
      </c>
      <c r="B6">
        <v>8332010</v>
      </c>
      <c r="C6" s="1">
        <v>43652</v>
      </c>
      <c r="D6">
        <v>3410</v>
      </c>
      <c r="E6" t="s">
        <v>17</v>
      </c>
    </row>
    <row r="7" spans="1:221">
      <c r="A7" s="63" t="s">
        <v>15</v>
      </c>
      <c r="B7">
        <v>8332010</v>
      </c>
      <c r="C7" s="1">
        <v>43653</v>
      </c>
      <c r="D7">
        <v>3410</v>
      </c>
      <c r="E7" t="s">
        <v>17</v>
      </c>
    </row>
    <row r="8" spans="1:221">
      <c r="A8" s="63" t="s">
        <v>15</v>
      </c>
      <c r="B8">
        <v>8332010</v>
      </c>
      <c r="C8" s="1">
        <v>43654</v>
      </c>
      <c r="D8">
        <v>3420</v>
      </c>
      <c r="E8" t="s">
        <v>17</v>
      </c>
    </row>
    <row r="9" spans="1:221">
      <c r="A9" s="63" t="s">
        <v>15</v>
      </c>
      <c r="B9">
        <v>8332010</v>
      </c>
      <c r="C9" s="1">
        <v>43655</v>
      </c>
      <c r="D9">
        <v>3330</v>
      </c>
      <c r="E9" t="s">
        <v>17</v>
      </c>
    </row>
    <row r="10" spans="1:221">
      <c r="A10" s="63" t="s">
        <v>15</v>
      </c>
      <c r="B10">
        <v>8332010</v>
      </c>
      <c r="C10" s="1">
        <v>43656</v>
      </c>
      <c r="D10">
        <v>3290</v>
      </c>
      <c r="E10" t="s">
        <v>17</v>
      </c>
    </row>
    <row r="11" spans="1:221">
      <c r="A11" s="63" t="s">
        <v>15</v>
      </c>
      <c r="B11">
        <v>8332010</v>
      </c>
      <c r="C11" s="1">
        <v>43657</v>
      </c>
      <c r="D11">
        <v>3100</v>
      </c>
      <c r="E11" t="s">
        <v>17</v>
      </c>
    </row>
    <row r="12" spans="1:221">
      <c r="A12" s="63" t="s">
        <v>15</v>
      </c>
      <c r="B12">
        <v>8332010</v>
      </c>
      <c r="C12" s="1">
        <v>43658</v>
      </c>
      <c r="D12">
        <v>2640</v>
      </c>
      <c r="E12" t="s">
        <v>17</v>
      </c>
    </row>
    <row r="13" spans="1:221">
      <c r="A13" s="63" t="s">
        <v>15</v>
      </c>
      <c r="B13">
        <v>8332010</v>
      </c>
      <c r="C13" s="1">
        <v>43659</v>
      </c>
      <c r="D13">
        <v>2150</v>
      </c>
      <c r="E13" t="s">
        <v>17</v>
      </c>
    </row>
    <row r="14" spans="1:221">
      <c r="A14" s="63" t="s">
        <v>15</v>
      </c>
      <c r="B14">
        <v>8332010</v>
      </c>
      <c r="C14" s="1">
        <v>43660</v>
      </c>
      <c r="D14">
        <v>1780</v>
      </c>
      <c r="E14" t="s">
        <v>17</v>
      </c>
    </row>
    <row r="15" spans="1:221">
      <c r="A15" s="63" t="s">
        <v>15</v>
      </c>
      <c r="B15">
        <v>8332010</v>
      </c>
      <c r="C15" s="1">
        <v>43661</v>
      </c>
      <c r="D15">
        <v>1790</v>
      </c>
      <c r="E15" t="s">
        <v>17</v>
      </c>
    </row>
    <row r="16" spans="1:221">
      <c r="A16" s="63" t="s">
        <v>15</v>
      </c>
      <c r="B16">
        <v>8332010</v>
      </c>
      <c r="C16" s="1">
        <v>43662</v>
      </c>
      <c r="D16">
        <v>1690</v>
      </c>
      <c r="E16" t="s">
        <v>17</v>
      </c>
    </row>
    <row r="17" spans="1:5">
      <c r="A17" s="63" t="s">
        <v>15</v>
      </c>
      <c r="B17">
        <v>8332010</v>
      </c>
      <c r="C17" s="1">
        <v>43663</v>
      </c>
      <c r="D17">
        <v>1660</v>
      </c>
      <c r="E17" t="s">
        <v>17</v>
      </c>
    </row>
    <row r="18" spans="1:5">
      <c r="A18" s="63" t="s">
        <v>15</v>
      </c>
      <c r="B18">
        <v>8332010</v>
      </c>
      <c r="C18" s="1">
        <v>43664</v>
      </c>
      <c r="D18">
        <v>1520</v>
      </c>
      <c r="E18" t="s">
        <v>17</v>
      </c>
    </row>
    <row r="19" spans="1:5">
      <c r="A19" s="63" t="s">
        <v>15</v>
      </c>
      <c r="B19">
        <v>8332010</v>
      </c>
      <c r="C19" s="1">
        <v>43665</v>
      </c>
      <c r="D19">
        <v>1450</v>
      </c>
      <c r="E19" t="s">
        <v>17</v>
      </c>
    </row>
    <row r="20" spans="1:5">
      <c r="A20" s="63" t="s">
        <v>15</v>
      </c>
      <c r="B20">
        <v>8332010</v>
      </c>
      <c r="C20" s="1">
        <v>43666</v>
      </c>
      <c r="D20">
        <v>1330</v>
      </c>
      <c r="E20" t="s">
        <v>17</v>
      </c>
    </row>
    <row r="21" spans="1:5">
      <c r="A21" s="63" t="s">
        <v>15</v>
      </c>
      <c r="B21">
        <v>8332010</v>
      </c>
      <c r="C21" s="1">
        <v>43667</v>
      </c>
      <c r="D21">
        <v>1120</v>
      </c>
      <c r="E21" t="s">
        <v>17</v>
      </c>
    </row>
    <row r="22" spans="1:5">
      <c r="A22" s="63" t="s">
        <v>15</v>
      </c>
      <c r="B22">
        <v>8332010</v>
      </c>
      <c r="C22" s="1">
        <v>43668</v>
      </c>
      <c r="D22">
        <v>1060</v>
      </c>
      <c r="E22" t="s">
        <v>17</v>
      </c>
    </row>
    <row r="23" spans="1:5">
      <c r="A23" s="63" t="s">
        <v>15</v>
      </c>
      <c r="B23">
        <v>8332010</v>
      </c>
      <c r="C23" s="1">
        <v>43669</v>
      </c>
      <c r="D23">
        <v>1170</v>
      </c>
      <c r="E23" t="s">
        <v>17</v>
      </c>
    </row>
    <row r="24" spans="1:5">
      <c r="A24" s="63" t="s">
        <v>15</v>
      </c>
      <c r="B24">
        <v>8332010</v>
      </c>
      <c r="C24" s="1">
        <v>43670</v>
      </c>
      <c r="D24">
        <v>951</v>
      </c>
      <c r="E24" t="s">
        <v>17</v>
      </c>
    </row>
    <row r="25" spans="1:5">
      <c r="A25" s="63" t="s">
        <v>15</v>
      </c>
      <c r="B25">
        <v>8332010</v>
      </c>
      <c r="C25" s="1">
        <v>43671</v>
      </c>
      <c r="D25">
        <v>757</v>
      </c>
      <c r="E25" t="s">
        <v>17</v>
      </c>
    </row>
    <row r="26" spans="1:5">
      <c r="A26" s="63" t="s">
        <v>15</v>
      </c>
      <c r="B26">
        <v>8332010</v>
      </c>
      <c r="C26" s="1">
        <v>43672</v>
      </c>
      <c r="D26">
        <v>893</v>
      </c>
      <c r="E26" t="s">
        <v>17</v>
      </c>
    </row>
    <row r="27" spans="1:5">
      <c r="A27" s="63" t="s">
        <v>15</v>
      </c>
      <c r="B27">
        <v>8332010</v>
      </c>
      <c r="C27" s="1">
        <v>43673</v>
      </c>
      <c r="D27">
        <v>1170</v>
      </c>
      <c r="E27" t="s">
        <v>17</v>
      </c>
    </row>
    <row r="28" spans="1:5">
      <c r="A28" s="63" t="s">
        <v>15</v>
      </c>
      <c r="B28">
        <v>8332010</v>
      </c>
      <c r="C28" s="1">
        <v>43674</v>
      </c>
      <c r="D28">
        <v>1150</v>
      </c>
      <c r="E28" t="s">
        <v>17</v>
      </c>
    </row>
    <row r="29" spans="1:5">
      <c r="A29" s="63" t="s">
        <v>15</v>
      </c>
      <c r="B29">
        <v>8332010</v>
      </c>
      <c r="C29" s="1">
        <v>43675</v>
      </c>
      <c r="D29">
        <v>997</v>
      </c>
      <c r="E29" t="s">
        <v>17</v>
      </c>
    </row>
    <row r="30" spans="1:5">
      <c r="A30" s="63" t="s">
        <v>15</v>
      </c>
      <c r="B30">
        <v>8332010</v>
      </c>
      <c r="C30" s="1">
        <v>43676</v>
      </c>
      <c r="D30">
        <v>818</v>
      </c>
      <c r="E30" t="s">
        <v>17</v>
      </c>
    </row>
    <row r="31" spans="1:5">
      <c r="A31" s="63" t="s">
        <v>15</v>
      </c>
      <c r="B31">
        <v>8332010</v>
      </c>
      <c r="C31" s="1">
        <v>43677</v>
      </c>
      <c r="D31">
        <v>854</v>
      </c>
      <c r="E31" t="s">
        <v>17</v>
      </c>
    </row>
    <row r="32" spans="1:5">
      <c r="A32" s="63" t="s">
        <v>15</v>
      </c>
      <c r="B32">
        <v>8332010</v>
      </c>
      <c r="C32" s="1">
        <v>43678</v>
      </c>
      <c r="D32">
        <v>865</v>
      </c>
      <c r="E32" t="s">
        <v>17</v>
      </c>
    </row>
    <row r="33" spans="1:5">
      <c r="A33" s="63" t="s">
        <v>15</v>
      </c>
      <c r="B33">
        <v>8332010</v>
      </c>
      <c r="C33" s="1">
        <v>43679</v>
      </c>
      <c r="D33">
        <v>673</v>
      </c>
      <c r="E33" t="s">
        <v>17</v>
      </c>
    </row>
    <row r="34" spans="1:5">
      <c r="A34" s="63" t="s">
        <v>15</v>
      </c>
      <c r="B34">
        <v>8332010</v>
      </c>
      <c r="C34" s="1">
        <v>43680</v>
      </c>
      <c r="D34">
        <v>520</v>
      </c>
      <c r="E34" t="s">
        <v>17</v>
      </c>
    </row>
    <row r="35" spans="1:5">
      <c r="A35" s="63" t="s">
        <v>15</v>
      </c>
      <c r="B35">
        <v>8332010</v>
      </c>
      <c r="C35" s="1">
        <v>43681</v>
      </c>
      <c r="D35">
        <v>554</v>
      </c>
      <c r="E35" t="s">
        <v>17</v>
      </c>
    </row>
    <row r="36" spans="1:5">
      <c r="A36" s="63" t="s">
        <v>15</v>
      </c>
      <c r="B36">
        <v>8332010</v>
      </c>
      <c r="C36" s="1">
        <v>43682</v>
      </c>
      <c r="D36">
        <v>608</v>
      </c>
      <c r="E36" t="s">
        <v>17</v>
      </c>
    </row>
    <row r="37" spans="1:5">
      <c r="A37" s="63" t="s">
        <v>15</v>
      </c>
      <c r="B37">
        <v>8332010</v>
      </c>
      <c r="C37" s="1">
        <v>43683</v>
      </c>
      <c r="D37">
        <v>425</v>
      </c>
      <c r="E37" t="s">
        <v>17</v>
      </c>
    </row>
    <row r="38" spans="1:5">
      <c r="A38" s="63" t="s">
        <v>15</v>
      </c>
      <c r="B38">
        <v>8332010</v>
      </c>
      <c r="C38" s="1">
        <v>43684</v>
      </c>
      <c r="D38">
        <v>399</v>
      </c>
      <c r="E38" t="s">
        <v>17</v>
      </c>
    </row>
    <row r="39" spans="1:5">
      <c r="A39" s="63" t="s">
        <v>15</v>
      </c>
      <c r="B39">
        <v>8332010</v>
      </c>
      <c r="C39" s="1">
        <v>43685</v>
      </c>
      <c r="D39">
        <v>807</v>
      </c>
      <c r="E39" t="s">
        <v>17</v>
      </c>
    </row>
    <row r="40" spans="1:5">
      <c r="A40" s="63" t="s">
        <v>15</v>
      </c>
      <c r="B40">
        <v>8332010</v>
      </c>
      <c r="C40" s="1">
        <v>43686</v>
      </c>
      <c r="D40">
        <v>637</v>
      </c>
      <c r="E40" t="s">
        <v>17</v>
      </c>
    </row>
    <row r="41" spans="1:5">
      <c r="A41" s="63" t="s">
        <v>15</v>
      </c>
      <c r="B41">
        <v>8332010</v>
      </c>
      <c r="C41" s="1">
        <v>43687</v>
      </c>
      <c r="D41">
        <v>521</v>
      </c>
      <c r="E41" t="s">
        <v>17</v>
      </c>
    </row>
    <row r="42" spans="1:5">
      <c r="A42" s="63" t="s">
        <v>15</v>
      </c>
      <c r="B42">
        <v>8332010</v>
      </c>
      <c r="C42" s="1">
        <v>43688</v>
      </c>
      <c r="D42">
        <v>517</v>
      </c>
      <c r="E42" t="s">
        <v>17</v>
      </c>
    </row>
    <row r="43" spans="1:5">
      <c r="A43" s="63" t="s">
        <v>15</v>
      </c>
      <c r="B43">
        <v>8332010</v>
      </c>
      <c r="C43" s="1">
        <v>43689</v>
      </c>
      <c r="D43">
        <v>617</v>
      </c>
      <c r="E43" t="s">
        <v>17</v>
      </c>
    </row>
    <row r="44" spans="1:5">
      <c r="A44" s="63" t="s">
        <v>15</v>
      </c>
      <c r="B44">
        <v>8332010</v>
      </c>
      <c r="C44" s="1">
        <v>43690</v>
      </c>
      <c r="D44">
        <v>682</v>
      </c>
      <c r="E44" t="s">
        <v>17</v>
      </c>
    </row>
    <row r="45" spans="1:5">
      <c r="A45" s="63" t="s">
        <v>15</v>
      </c>
      <c r="B45">
        <v>8332010</v>
      </c>
      <c r="C45" s="1">
        <v>43691</v>
      </c>
      <c r="D45">
        <v>1010</v>
      </c>
      <c r="E45" t="s">
        <v>17</v>
      </c>
    </row>
    <row r="46" spans="1:5">
      <c r="A46" s="63" t="s">
        <v>15</v>
      </c>
      <c r="B46">
        <v>8332010</v>
      </c>
      <c r="C46" s="1">
        <v>43692</v>
      </c>
      <c r="D46">
        <v>1060</v>
      </c>
      <c r="E46" t="s">
        <v>17</v>
      </c>
    </row>
    <row r="47" spans="1:5">
      <c r="A47" s="63" t="s">
        <v>15</v>
      </c>
      <c r="B47">
        <v>8332010</v>
      </c>
      <c r="C47" s="1">
        <v>43693</v>
      </c>
      <c r="D47">
        <v>1050</v>
      </c>
      <c r="E47" t="s">
        <v>17</v>
      </c>
    </row>
    <row r="48" spans="1:5">
      <c r="A48" s="63" t="s">
        <v>15</v>
      </c>
      <c r="B48">
        <v>8332010</v>
      </c>
      <c r="C48" s="1">
        <v>43694</v>
      </c>
      <c r="D48">
        <v>794</v>
      </c>
      <c r="E48" t="s">
        <v>17</v>
      </c>
    </row>
    <row r="49" spans="1:5">
      <c r="A49" s="63" t="s">
        <v>15</v>
      </c>
      <c r="B49">
        <v>8332010</v>
      </c>
      <c r="C49" s="1">
        <v>43695</v>
      </c>
      <c r="D49">
        <v>635</v>
      </c>
      <c r="E49" t="s">
        <v>17</v>
      </c>
    </row>
    <row r="50" spans="1:5">
      <c r="A50" s="63" t="s">
        <v>15</v>
      </c>
      <c r="B50">
        <v>8332010</v>
      </c>
      <c r="C50" s="1">
        <v>43696</v>
      </c>
      <c r="D50">
        <v>585</v>
      </c>
      <c r="E50" t="s">
        <v>17</v>
      </c>
    </row>
    <row r="51" spans="1:5">
      <c r="A51" s="63" t="s">
        <v>15</v>
      </c>
      <c r="B51">
        <v>8332010</v>
      </c>
      <c r="C51" s="1">
        <v>43697</v>
      </c>
      <c r="D51">
        <v>441</v>
      </c>
      <c r="E51" t="s">
        <v>17</v>
      </c>
    </row>
    <row r="52" spans="1:5">
      <c r="A52" s="63" t="s">
        <v>15</v>
      </c>
      <c r="B52">
        <v>8332010</v>
      </c>
      <c r="C52" s="1">
        <v>43698</v>
      </c>
      <c r="D52">
        <v>349</v>
      </c>
      <c r="E52" t="s">
        <v>17</v>
      </c>
    </row>
    <row r="53" spans="1:5">
      <c r="A53" s="63" t="s">
        <v>15</v>
      </c>
      <c r="B53">
        <v>8332010</v>
      </c>
      <c r="C53" s="1">
        <v>43699</v>
      </c>
      <c r="D53">
        <v>310</v>
      </c>
      <c r="E53" t="s">
        <v>17</v>
      </c>
    </row>
    <row r="54" spans="1:5">
      <c r="A54" s="63" t="s">
        <v>15</v>
      </c>
      <c r="B54">
        <v>8332010</v>
      </c>
      <c r="C54" s="1">
        <v>43700</v>
      </c>
      <c r="D54">
        <v>223</v>
      </c>
      <c r="E54" t="s">
        <v>17</v>
      </c>
    </row>
    <row r="55" spans="1:5">
      <c r="A55" s="63" t="s">
        <v>15</v>
      </c>
      <c r="B55">
        <v>8332010</v>
      </c>
      <c r="C55" s="1">
        <v>43701</v>
      </c>
      <c r="D55">
        <v>147</v>
      </c>
      <c r="E55" t="s">
        <v>17</v>
      </c>
    </row>
    <row r="56" spans="1:5">
      <c r="A56" s="63" t="s">
        <v>15</v>
      </c>
      <c r="B56">
        <v>8332010</v>
      </c>
      <c r="C56" s="1">
        <v>43702</v>
      </c>
      <c r="D56">
        <v>117</v>
      </c>
      <c r="E56" t="s">
        <v>17</v>
      </c>
    </row>
    <row r="57" spans="1:5">
      <c r="A57" s="63" t="s">
        <v>15</v>
      </c>
      <c r="B57">
        <v>8332010</v>
      </c>
      <c r="C57" s="1">
        <v>43703</v>
      </c>
      <c r="D57">
        <v>106</v>
      </c>
      <c r="E57" t="s">
        <v>17</v>
      </c>
    </row>
    <row r="58" spans="1:5">
      <c r="A58" s="63" t="s">
        <v>15</v>
      </c>
      <c r="B58">
        <v>8332010</v>
      </c>
      <c r="C58" s="1">
        <v>43704</v>
      </c>
      <c r="D58">
        <v>96.4</v>
      </c>
      <c r="E58" t="s">
        <v>17</v>
      </c>
    </row>
    <row r="59" spans="1:5">
      <c r="A59" s="63" t="s">
        <v>15</v>
      </c>
      <c r="B59">
        <v>8332010</v>
      </c>
      <c r="C59" s="1">
        <v>43705</v>
      </c>
      <c r="D59">
        <v>84</v>
      </c>
      <c r="E59" t="s">
        <v>17</v>
      </c>
    </row>
    <row r="60" spans="1:5">
      <c r="A60" s="63" t="s">
        <v>15</v>
      </c>
      <c r="B60">
        <v>8332010</v>
      </c>
      <c r="C60" s="1">
        <v>43706</v>
      </c>
      <c r="D60">
        <v>79</v>
      </c>
      <c r="E60" t="s">
        <v>17</v>
      </c>
    </row>
    <row r="61" spans="1:5">
      <c r="A61" s="63" t="s">
        <v>15</v>
      </c>
      <c r="B61">
        <v>8332010</v>
      </c>
      <c r="C61" s="1">
        <v>43707</v>
      </c>
      <c r="D61">
        <v>80.400000000000006</v>
      </c>
      <c r="E61" t="s">
        <v>17</v>
      </c>
    </row>
    <row r="62" spans="1:5">
      <c r="A62" s="63" t="s">
        <v>15</v>
      </c>
      <c r="B62">
        <v>8332010</v>
      </c>
      <c r="C62" s="1">
        <v>43708</v>
      </c>
      <c r="D62">
        <v>85.1</v>
      </c>
      <c r="E62" t="s">
        <v>17</v>
      </c>
    </row>
    <row r="63" spans="1:5">
      <c r="A63" s="63" t="s">
        <v>15</v>
      </c>
      <c r="B63">
        <v>8332010</v>
      </c>
      <c r="C63" s="1">
        <v>43709</v>
      </c>
      <c r="D63">
        <v>83.4</v>
      </c>
      <c r="E63" t="s">
        <v>17</v>
      </c>
    </row>
    <row r="64" spans="1:5">
      <c r="A64" s="63" t="s">
        <v>15</v>
      </c>
      <c r="B64">
        <v>8332010</v>
      </c>
      <c r="C64" s="1">
        <v>43710</v>
      </c>
      <c r="D64">
        <v>90.6</v>
      </c>
      <c r="E64" t="s">
        <v>17</v>
      </c>
    </row>
    <row r="65" spans="1:5">
      <c r="A65" s="63" t="s">
        <v>15</v>
      </c>
      <c r="B65">
        <v>8332010</v>
      </c>
      <c r="C65" s="1">
        <v>43711</v>
      </c>
      <c r="D65">
        <v>89</v>
      </c>
      <c r="E65" t="s">
        <v>17</v>
      </c>
    </row>
    <row r="66" spans="1:5">
      <c r="A66" s="63" t="s">
        <v>15</v>
      </c>
      <c r="B66">
        <v>8332010</v>
      </c>
      <c r="C66" s="1">
        <v>43712</v>
      </c>
      <c r="D66">
        <v>77.5</v>
      </c>
      <c r="E66" t="s">
        <v>17</v>
      </c>
    </row>
    <row r="67" spans="1:5">
      <c r="A67" s="63" t="s">
        <v>15</v>
      </c>
      <c r="B67">
        <v>8332010</v>
      </c>
      <c r="C67" s="1">
        <v>43713</v>
      </c>
      <c r="D67">
        <v>72.7</v>
      </c>
      <c r="E67" t="s">
        <v>17</v>
      </c>
    </row>
    <row r="68" spans="1:5">
      <c r="A68" s="63" t="s">
        <v>15</v>
      </c>
      <c r="B68">
        <v>8332010</v>
      </c>
      <c r="C68" s="1">
        <v>43714</v>
      </c>
      <c r="D68">
        <v>76.2</v>
      </c>
      <c r="E68" t="s">
        <v>17</v>
      </c>
    </row>
    <row r="69" spans="1:5">
      <c r="A69" s="63" t="s">
        <v>15</v>
      </c>
      <c r="B69">
        <v>8332010</v>
      </c>
      <c r="C69" s="1">
        <v>43715</v>
      </c>
      <c r="D69">
        <v>64.400000000000006</v>
      </c>
      <c r="E69" t="s">
        <v>17</v>
      </c>
    </row>
    <row r="70" spans="1:5">
      <c r="A70" s="63" t="s">
        <v>15</v>
      </c>
      <c r="B70">
        <v>8332010</v>
      </c>
      <c r="C70" s="1">
        <v>43716</v>
      </c>
      <c r="D70">
        <v>67.3</v>
      </c>
      <c r="E70" t="s">
        <v>17</v>
      </c>
    </row>
    <row r="71" spans="1:5">
      <c r="A71" s="63" t="s">
        <v>15</v>
      </c>
      <c r="B71">
        <v>8332010</v>
      </c>
      <c r="C71" s="1">
        <v>43717</v>
      </c>
      <c r="D71">
        <v>76.900000000000006</v>
      </c>
      <c r="E71" t="s">
        <v>17</v>
      </c>
    </row>
    <row r="72" spans="1:5">
      <c r="A72" s="63" t="s">
        <v>15</v>
      </c>
      <c r="B72">
        <v>8332010</v>
      </c>
      <c r="C72" s="1">
        <v>43718</v>
      </c>
      <c r="D72">
        <v>63.7</v>
      </c>
      <c r="E72" t="s">
        <v>17</v>
      </c>
    </row>
    <row r="73" spans="1:5">
      <c r="A73" s="63" t="s">
        <v>15</v>
      </c>
      <c r="B73">
        <v>8332010</v>
      </c>
      <c r="C73" s="1">
        <v>43719</v>
      </c>
      <c r="D73">
        <v>52.4</v>
      </c>
      <c r="E73" t="s">
        <v>17</v>
      </c>
    </row>
    <row r="74" spans="1:5">
      <c r="A74" s="63" t="s">
        <v>15</v>
      </c>
      <c r="B74">
        <v>8332010</v>
      </c>
      <c r="C74" s="1">
        <v>43720</v>
      </c>
      <c r="D74">
        <v>50.2</v>
      </c>
      <c r="E74" t="s">
        <v>17</v>
      </c>
    </row>
    <row r="75" spans="1:5">
      <c r="A75" s="63" t="s">
        <v>15</v>
      </c>
      <c r="B75">
        <v>8332010</v>
      </c>
      <c r="C75" s="1">
        <v>43721</v>
      </c>
      <c r="D75">
        <v>49</v>
      </c>
      <c r="E75" t="s">
        <v>17</v>
      </c>
    </row>
    <row r="76" spans="1:5">
      <c r="A76" s="63" t="s">
        <v>15</v>
      </c>
      <c r="B76">
        <v>8332010</v>
      </c>
      <c r="C76" s="1">
        <v>43722</v>
      </c>
      <c r="D76">
        <v>50.9</v>
      </c>
      <c r="E76" t="s">
        <v>17</v>
      </c>
    </row>
    <row r="77" spans="1:5">
      <c r="A77" s="63" t="s">
        <v>15</v>
      </c>
      <c r="B77">
        <v>8332010</v>
      </c>
      <c r="C77" s="1">
        <v>43723</v>
      </c>
      <c r="D77">
        <v>56.9</v>
      </c>
      <c r="E77" t="s">
        <v>17</v>
      </c>
    </row>
    <row r="78" spans="1:5">
      <c r="A78" s="63" t="s">
        <v>15</v>
      </c>
      <c r="B78">
        <v>8332010</v>
      </c>
      <c r="C78" s="1">
        <v>43724</v>
      </c>
      <c r="D78">
        <v>150</v>
      </c>
      <c r="E78" t="s">
        <v>17</v>
      </c>
    </row>
    <row r="79" spans="1:5">
      <c r="A79" s="63" t="s">
        <v>15</v>
      </c>
      <c r="B79">
        <v>8332010</v>
      </c>
      <c r="C79" s="1">
        <v>43725</v>
      </c>
      <c r="D79">
        <v>192</v>
      </c>
      <c r="E79" t="s">
        <v>17</v>
      </c>
    </row>
    <row r="80" spans="1:5">
      <c r="A80" s="63" t="s">
        <v>15</v>
      </c>
      <c r="B80">
        <v>8332010</v>
      </c>
      <c r="C80" s="1">
        <v>43726</v>
      </c>
      <c r="D80">
        <v>193</v>
      </c>
      <c r="E80" t="s">
        <v>17</v>
      </c>
    </row>
    <row r="81" spans="1:5">
      <c r="A81" s="63" t="s">
        <v>15</v>
      </c>
      <c r="B81">
        <v>8332010</v>
      </c>
      <c r="C81" s="1">
        <v>43727</v>
      </c>
      <c r="D81">
        <v>125</v>
      </c>
      <c r="E81" t="s">
        <v>17</v>
      </c>
    </row>
    <row r="82" spans="1:5">
      <c r="A82" s="63" t="s">
        <v>15</v>
      </c>
      <c r="B82">
        <v>8332010</v>
      </c>
      <c r="C82" s="1">
        <v>43728</v>
      </c>
      <c r="D82">
        <v>80.099999999999994</v>
      </c>
      <c r="E82" t="s">
        <v>17</v>
      </c>
    </row>
    <row r="83" spans="1:5">
      <c r="A83" s="63" t="s">
        <v>15</v>
      </c>
      <c r="B83">
        <v>8332010</v>
      </c>
      <c r="C83" s="1">
        <v>43729</v>
      </c>
      <c r="D83">
        <v>73.8</v>
      </c>
      <c r="E83" t="s">
        <v>17</v>
      </c>
    </row>
    <row r="84" spans="1:5">
      <c r="A84" s="63" t="s">
        <v>15</v>
      </c>
      <c r="B84">
        <v>8332010</v>
      </c>
      <c r="C84" s="1">
        <v>43730</v>
      </c>
      <c r="D84">
        <v>53</v>
      </c>
      <c r="E84" t="s">
        <v>17</v>
      </c>
    </row>
    <row r="85" spans="1:5">
      <c r="A85" s="63" t="s">
        <v>15</v>
      </c>
      <c r="B85">
        <v>8332010</v>
      </c>
      <c r="C85" s="1">
        <v>43731</v>
      </c>
      <c r="D85">
        <v>43.5</v>
      </c>
      <c r="E85" t="s">
        <v>17</v>
      </c>
    </row>
    <row r="86" spans="1:5">
      <c r="A86" s="63" t="s">
        <v>15</v>
      </c>
      <c r="B86">
        <v>8332010</v>
      </c>
      <c r="C86" s="1">
        <v>43732</v>
      </c>
      <c r="D86">
        <v>37.6</v>
      </c>
      <c r="E86" t="s">
        <v>17</v>
      </c>
    </row>
    <row r="87" spans="1:5">
      <c r="A87" s="63" t="s">
        <v>15</v>
      </c>
      <c r="B87">
        <v>8332010</v>
      </c>
      <c r="C87" s="1">
        <v>43733</v>
      </c>
      <c r="D87">
        <v>36.5</v>
      </c>
      <c r="E87" t="s">
        <v>17</v>
      </c>
    </row>
    <row r="88" spans="1:5">
      <c r="A88" s="63" t="s">
        <v>15</v>
      </c>
      <c r="B88">
        <v>8332010</v>
      </c>
      <c r="C88" s="1">
        <v>43734</v>
      </c>
      <c r="D88">
        <v>40.700000000000003</v>
      </c>
      <c r="E88" t="s">
        <v>17</v>
      </c>
    </row>
    <row r="89" spans="1:5">
      <c r="A89" s="63" t="s">
        <v>15</v>
      </c>
      <c r="B89">
        <v>8332010</v>
      </c>
      <c r="C89" s="1">
        <v>43735</v>
      </c>
      <c r="D89">
        <v>42.4</v>
      </c>
      <c r="E89" t="s">
        <v>17</v>
      </c>
    </row>
    <row r="90" spans="1:5">
      <c r="A90" s="63" t="s">
        <v>15</v>
      </c>
      <c r="B90">
        <v>8332010</v>
      </c>
      <c r="C90" s="1">
        <v>43736</v>
      </c>
      <c r="D90">
        <v>35.5</v>
      </c>
      <c r="E90" t="s">
        <v>17</v>
      </c>
    </row>
    <row r="91" spans="1:5">
      <c r="A91" s="63" t="s">
        <v>15</v>
      </c>
      <c r="B91">
        <v>8332010</v>
      </c>
      <c r="C91" s="1">
        <v>43737</v>
      </c>
      <c r="D91">
        <v>44.5</v>
      </c>
      <c r="E91" t="s">
        <v>17</v>
      </c>
    </row>
    <row r="92" spans="1:5">
      <c r="A92" s="63" t="s">
        <v>15</v>
      </c>
      <c r="B92">
        <v>8332010</v>
      </c>
      <c r="C92" s="1">
        <v>43738</v>
      </c>
      <c r="D92">
        <v>51.7</v>
      </c>
      <c r="E92" t="s">
        <v>17</v>
      </c>
    </row>
    <row r="93" spans="1:5">
      <c r="A93" s="63" t="s">
        <v>15</v>
      </c>
      <c r="B93">
        <v>8332010</v>
      </c>
      <c r="C93" s="1">
        <v>43739</v>
      </c>
      <c r="D93">
        <v>33.299999999999997</v>
      </c>
      <c r="E93" t="s">
        <v>17</v>
      </c>
    </row>
    <row r="94" spans="1:5">
      <c r="A94" s="63" t="s">
        <v>15</v>
      </c>
      <c r="B94">
        <v>8332010</v>
      </c>
      <c r="C94" s="1">
        <v>43740</v>
      </c>
      <c r="D94">
        <v>34.200000000000003</v>
      </c>
      <c r="E94" t="s">
        <v>17</v>
      </c>
    </row>
    <row r="95" spans="1:5">
      <c r="A95" s="63" t="s">
        <v>15</v>
      </c>
      <c r="B95">
        <v>8332010</v>
      </c>
      <c r="C95" s="1">
        <v>43741</v>
      </c>
      <c r="D95">
        <v>30.8</v>
      </c>
      <c r="E95" t="s">
        <v>17</v>
      </c>
    </row>
    <row r="96" spans="1:5">
      <c r="A96" s="63" t="s">
        <v>15</v>
      </c>
      <c r="B96">
        <v>8332010</v>
      </c>
      <c r="C96" s="1">
        <v>43742</v>
      </c>
      <c r="D96">
        <v>34.200000000000003</v>
      </c>
      <c r="E96" t="s">
        <v>17</v>
      </c>
    </row>
    <row r="97" spans="1:5">
      <c r="A97" s="63" t="s">
        <v>15</v>
      </c>
      <c r="B97">
        <v>8332010</v>
      </c>
      <c r="C97" s="1">
        <v>43743</v>
      </c>
      <c r="D97">
        <v>98.5</v>
      </c>
      <c r="E97" t="s">
        <v>17</v>
      </c>
    </row>
    <row r="98" spans="1:5">
      <c r="A98" s="63" t="s">
        <v>15</v>
      </c>
      <c r="B98">
        <v>8332010</v>
      </c>
      <c r="C98" s="1">
        <v>43744</v>
      </c>
      <c r="D98">
        <v>307</v>
      </c>
      <c r="E98" t="s">
        <v>17</v>
      </c>
    </row>
    <row r="99" spans="1:5">
      <c r="A99" s="63" t="s">
        <v>15</v>
      </c>
      <c r="B99">
        <v>8332010</v>
      </c>
      <c r="C99" s="1">
        <v>43745</v>
      </c>
      <c r="D99">
        <v>278</v>
      </c>
      <c r="E99" t="s">
        <v>17</v>
      </c>
    </row>
    <row r="100" spans="1:5">
      <c r="A100" s="63" t="s">
        <v>15</v>
      </c>
      <c r="B100">
        <v>8332010</v>
      </c>
      <c r="C100" s="1">
        <v>43746</v>
      </c>
      <c r="D100">
        <v>217</v>
      </c>
      <c r="E100" t="s">
        <v>17</v>
      </c>
    </row>
    <row r="101" spans="1:5">
      <c r="A101" s="63" t="s">
        <v>15</v>
      </c>
      <c r="B101">
        <v>8332010</v>
      </c>
      <c r="C101" s="1">
        <v>43747</v>
      </c>
      <c r="D101">
        <v>219</v>
      </c>
      <c r="E101" t="s">
        <v>17</v>
      </c>
    </row>
    <row r="102" spans="1:5">
      <c r="A102" s="63" t="s">
        <v>15</v>
      </c>
      <c r="B102">
        <v>8332010</v>
      </c>
      <c r="C102" s="1">
        <v>43748</v>
      </c>
      <c r="D102">
        <v>288</v>
      </c>
      <c r="E102" t="s">
        <v>17</v>
      </c>
    </row>
    <row r="103" spans="1:5">
      <c r="A103" s="63" t="s">
        <v>15</v>
      </c>
      <c r="B103">
        <v>8332010</v>
      </c>
      <c r="C103" s="1">
        <v>43749</v>
      </c>
      <c r="D103">
        <v>271</v>
      </c>
      <c r="E103" t="s">
        <v>17</v>
      </c>
    </row>
    <row r="104" spans="1:5">
      <c r="A104" s="63" t="s">
        <v>15</v>
      </c>
      <c r="B104">
        <v>8332010</v>
      </c>
      <c r="C104" s="1">
        <v>43750</v>
      </c>
      <c r="D104">
        <v>278</v>
      </c>
      <c r="E104" t="s">
        <v>17</v>
      </c>
    </row>
    <row r="105" spans="1:5">
      <c r="A105" s="63" t="s">
        <v>15</v>
      </c>
      <c r="B105">
        <v>8332010</v>
      </c>
      <c r="C105" s="1">
        <v>43751</v>
      </c>
      <c r="D105">
        <v>306</v>
      </c>
      <c r="E105" t="s">
        <v>17</v>
      </c>
    </row>
    <row r="106" spans="1:5">
      <c r="A106" s="63" t="s">
        <v>15</v>
      </c>
      <c r="B106">
        <v>8332010</v>
      </c>
      <c r="C106" s="1">
        <v>43752</v>
      </c>
      <c r="D106">
        <v>340</v>
      </c>
      <c r="E106" t="s">
        <v>17</v>
      </c>
    </row>
    <row r="107" spans="1:5">
      <c r="A107" s="63" t="s">
        <v>15</v>
      </c>
      <c r="B107">
        <v>8332010</v>
      </c>
      <c r="C107" s="1">
        <v>43753</v>
      </c>
      <c r="D107">
        <v>383</v>
      </c>
      <c r="E107" t="s">
        <v>17</v>
      </c>
    </row>
    <row r="108" spans="1:5">
      <c r="A108" s="63" t="s">
        <v>15</v>
      </c>
      <c r="B108">
        <v>8332010</v>
      </c>
      <c r="C108" s="1">
        <v>43754</v>
      </c>
      <c r="D108">
        <v>358</v>
      </c>
      <c r="E108" t="s">
        <v>17</v>
      </c>
    </row>
    <row r="109" spans="1:5">
      <c r="A109" s="63" t="s">
        <v>15</v>
      </c>
      <c r="B109">
        <v>8332010</v>
      </c>
      <c r="C109" s="1">
        <v>43755</v>
      </c>
      <c r="D109">
        <v>382</v>
      </c>
      <c r="E109" t="s">
        <v>17</v>
      </c>
    </row>
    <row r="110" spans="1:5">
      <c r="A110" s="63" t="s">
        <v>15</v>
      </c>
      <c r="B110">
        <v>8332010</v>
      </c>
      <c r="C110" s="1">
        <v>43756</v>
      </c>
      <c r="D110">
        <v>392</v>
      </c>
      <c r="E110" t="s">
        <v>17</v>
      </c>
    </row>
    <row r="111" spans="1:5">
      <c r="A111" s="63" t="s">
        <v>15</v>
      </c>
      <c r="B111">
        <v>8332010</v>
      </c>
      <c r="C111" s="1">
        <v>43757</v>
      </c>
      <c r="D111">
        <v>387</v>
      </c>
      <c r="E111" t="s">
        <v>17</v>
      </c>
    </row>
    <row r="112" spans="1:5">
      <c r="A112" s="63" t="s">
        <v>15</v>
      </c>
      <c r="B112">
        <v>8332010</v>
      </c>
      <c r="C112" s="1">
        <v>43758</v>
      </c>
      <c r="D112">
        <v>393</v>
      </c>
      <c r="E112" t="s">
        <v>17</v>
      </c>
    </row>
    <row r="113" spans="1:5">
      <c r="A113" s="63" t="s">
        <v>15</v>
      </c>
      <c r="B113">
        <v>8332010</v>
      </c>
      <c r="C113" s="1">
        <v>43759</v>
      </c>
      <c r="D113">
        <v>369</v>
      </c>
      <c r="E113" t="s">
        <v>17</v>
      </c>
    </row>
    <row r="114" spans="1:5">
      <c r="A114" s="63" t="s">
        <v>15</v>
      </c>
      <c r="B114">
        <v>8332010</v>
      </c>
      <c r="C114" s="1">
        <v>43760</v>
      </c>
      <c r="D114">
        <v>382</v>
      </c>
      <c r="E114" t="s">
        <v>17</v>
      </c>
    </row>
    <row r="115" spans="1:5">
      <c r="A115" s="63" t="s">
        <v>15</v>
      </c>
      <c r="B115">
        <v>8332010</v>
      </c>
      <c r="C115" s="1">
        <v>43761</v>
      </c>
      <c r="D115">
        <v>397</v>
      </c>
      <c r="E115" t="s">
        <v>17</v>
      </c>
    </row>
    <row r="116" spans="1:5">
      <c r="A116" s="63" t="s">
        <v>15</v>
      </c>
      <c r="B116">
        <v>8332010</v>
      </c>
      <c r="C116" s="1">
        <v>43762</v>
      </c>
      <c r="D116">
        <v>358</v>
      </c>
      <c r="E116" t="s">
        <v>17</v>
      </c>
    </row>
    <row r="117" spans="1:5">
      <c r="A117" s="63" t="s">
        <v>15</v>
      </c>
      <c r="B117">
        <v>8332010</v>
      </c>
      <c r="C117" s="1">
        <v>43763</v>
      </c>
      <c r="D117">
        <v>386</v>
      </c>
      <c r="E117" t="s">
        <v>17</v>
      </c>
    </row>
    <row r="118" spans="1:5">
      <c r="A118" s="63" t="s">
        <v>15</v>
      </c>
      <c r="B118">
        <v>8332010</v>
      </c>
      <c r="C118" s="1">
        <v>43764</v>
      </c>
      <c r="D118">
        <v>406</v>
      </c>
      <c r="E118" t="s">
        <v>17</v>
      </c>
    </row>
    <row r="119" spans="1:5">
      <c r="A119" s="63" t="s">
        <v>15</v>
      </c>
      <c r="B119">
        <v>8332010</v>
      </c>
      <c r="C119" s="1">
        <v>43765</v>
      </c>
      <c r="D119">
        <v>457</v>
      </c>
      <c r="E119" t="s">
        <v>17</v>
      </c>
    </row>
    <row r="120" spans="1:5">
      <c r="A120" s="63" t="s">
        <v>15</v>
      </c>
      <c r="B120">
        <v>8332010</v>
      </c>
      <c r="C120" s="1">
        <v>43766</v>
      </c>
      <c r="D120">
        <v>468</v>
      </c>
      <c r="E120" t="s">
        <v>17</v>
      </c>
    </row>
    <row r="121" spans="1:5">
      <c r="A121" s="63" t="s">
        <v>15</v>
      </c>
      <c r="B121">
        <v>8332010</v>
      </c>
      <c r="C121" s="1">
        <v>43767</v>
      </c>
      <c r="D121">
        <v>477</v>
      </c>
      <c r="E121" t="s">
        <v>17</v>
      </c>
    </row>
    <row r="122" spans="1:5">
      <c r="A122" s="63" t="s">
        <v>15</v>
      </c>
      <c r="B122">
        <v>8332010</v>
      </c>
      <c r="C122" s="1">
        <v>43768</v>
      </c>
      <c r="D122">
        <v>485</v>
      </c>
      <c r="E122" t="s">
        <v>17</v>
      </c>
    </row>
    <row r="123" spans="1:5">
      <c r="A123" s="63" t="s">
        <v>15</v>
      </c>
      <c r="B123">
        <v>8332010</v>
      </c>
      <c r="C123" s="1">
        <v>43769</v>
      </c>
      <c r="D123">
        <v>614</v>
      </c>
      <c r="E123" t="s">
        <v>17</v>
      </c>
    </row>
    <row r="124" spans="1:5">
      <c r="A124" s="43"/>
      <c r="C124" s="1"/>
    </row>
    <row r="125" spans="1:5">
      <c r="A125" s="43"/>
      <c r="C125" s="1"/>
    </row>
    <row r="126" spans="1:5">
      <c r="A126" s="43"/>
      <c r="C126" s="1"/>
    </row>
    <row r="127" spans="1:5">
      <c r="A127" s="43"/>
      <c r="C127" s="1"/>
    </row>
    <row r="128" spans="1:5">
      <c r="A128" s="43"/>
      <c r="C128" s="1"/>
    </row>
    <row r="129" spans="1:3">
      <c r="A129" s="43"/>
      <c r="C129" s="1"/>
    </row>
    <row r="130" spans="1:3">
      <c r="A130" s="43"/>
      <c r="C130" s="1"/>
    </row>
    <row r="131" spans="1:3">
      <c r="A131" s="43"/>
      <c r="C131" s="1"/>
    </row>
    <row r="132" spans="1:3">
      <c r="A132" s="43"/>
      <c r="C132" s="1"/>
    </row>
    <row r="133" spans="1:3">
      <c r="A133" s="43"/>
      <c r="C133" s="1"/>
    </row>
    <row r="134" spans="1:3">
      <c r="A134" s="43"/>
      <c r="C134" s="1"/>
    </row>
    <row r="135" spans="1:3">
      <c r="A135" s="43"/>
      <c r="C135" s="1"/>
    </row>
    <row r="136" spans="1:3">
      <c r="A136" s="43"/>
      <c r="C136" s="1"/>
    </row>
    <row r="137" spans="1:3">
      <c r="A137" s="43"/>
      <c r="C137" s="1"/>
    </row>
    <row r="138" spans="1:3">
      <c r="A138" s="43"/>
      <c r="C138" s="1"/>
    </row>
    <row r="139" spans="1:3">
      <c r="A139" s="43"/>
      <c r="C139" s="1"/>
    </row>
    <row r="140" spans="1:3">
      <c r="A140" s="43"/>
      <c r="C140" s="1"/>
    </row>
    <row r="141" spans="1:3">
      <c r="A141" s="43"/>
      <c r="C141" s="1"/>
    </row>
    <row r="142" spans="1:3">
      <c r="A142" s="43"/>
      <c r="C142" s="1"/>
    </row>
    <row r="143" spans="1:3">
      <c r="A143" s="43"/>
      <c r="C143" s="1"/>
    </row>
    <row r="144" spans="1:3">
      <c r="A144" s="43"/>
      <c r="C144" s="1"/>
    </row>
    <row r="145" spans="1:3">
      <c r="A145" s="43"/>
      <c r="C145" s="1"/>
    </row>
    <row r="146" spans="1:3">
      <c r="A146" s="43"/>
      <c r="C146" s="1"/>
    </row>
    <row r="147" spans="1:3">
      <c r="A147" s="43"/>
      <c r="C147" s="1"/>
    </row>
    <row r="148" spans="1:3">
      <c r="A148" s="43"/>
      <c r="C148" s="1"/>
    </row>
    <row r="149" spans="1:3">
      <c r="A149" s="43"/>
      <c r="C149" s="1"/>
    </row>
    <row r="150" spans="1:3">
      <c r="A150" s="43"/>
      <c r="C150" s="1"/>
    </row>
    <row r="151" spans="1:3">
      <c r="A151" s="43"/>
      <c r="C151" s="1"/>
    </row>
    <row r="152" spans="1:3">
      <c r="A152" s="43"/>
      <c r="C152" s="1"/>
    </row>
    <row r="153" spans="1:3">
      <c r="A153" s="43"/>
      <c r="C153" s="1"/>
    </row>
    <row r="154" spans="1:3">
      <c r="A154" s="43"/>
      <c r="C154" s="1"/>
    </row>
    <row r="155" spans="1:3">
      <c r="A155" s="43"/>
      <c r="C155" s="1"/>
    </row>
    <row r="156" spans="1:3">
      <c r="A156" s="43"/>
      <c r="C156" s="1"/>
    </row>
    <row r="157" spans="1:3">
      <c r="A157" s="43"/>
      <c r="C157" s="1"/>
    </row>
    <row r="158" spans="1:3">
      <c r="A158" s="43"/>
      <c r="C158" s="1"/>
    </row>
    <row r="159" spans="1:3">
      <c r="A159" s="43"/>
      <c r="C159" s="1"/>
    </row>
    <row r="160" spans="1:3">
      <c r="A160" s="43"/>
      <c r="C160" s="1"/>
    </row>
    <row r="161" spans="1:3">
      <c r="A161" s="43"/>
      <c r="C161" s="1"/>
    </row>
    <row r="162" spans="1:3">
      <c r="A162" s="43"/>
      <c r="C162" s="1"/>
    </row>
    <row r="163" spans="1:3">
      <c r="A163" s="43"/>
      <c r="C163" s="1"/>
    </row>
    <row r="164" spans="1:3">
      <c r="A164" s="43"/>
      <c r="C164" s="1"/>
    </row>
    <row r="165" spans="1:3">
      <c r="A165" s="43"/>
      <c r="C165" s="1"/>
    </row>
    <row r="166" spans="1:3">
      <c r="A166" s="43"/>
      <c r="C166" s="1"/>
    </row>
    <row r="167" spans="1:3">
      <c r="A167" s="43"/>
      <c r="C167" s="1"/>
    </row>
    <row r="168" spans="1:3">
      <c r="A168" s="43"/>
      <c r="C168" s="1"/>
    </row>
    <row r="169" spans="1:3">
      <c r="A169" s="43"/>
      <c r="C169" s="1"/>
    </row>
    <row r="170" spans="1:3">
      <c r="A170" s="43"/>
      <c r="C170" s="1"/>
    </row>
    <row r="171" spans="1:3">
      <c r="A171" s="43"/>
      <c r="C171" s="1"/>
    </row>
    <row r="172" spans="1:3">
      <c r="A172" s="43"/>
      <c r="C172" s="1"/>
    </row>
    <row r="173" spans="1:3">
      <c r="A173" s="43"/>
      <c r="C173" s="1"/>
    </row>
    <row r="174" spans="1:3">
      <c r="A174" s="43"/>
      <c r="C174" s="1"/>
    </row>
    <row r="175" spans="1:3">
      <c r="A175" s="43"/>
      <c r="C175" s="1"/>
    </row>
    <row r="176" spans="1:3">
      <c r="A176" s="43"/>
      <c r="C176" s="1"/>
    </row>
    <row r="177" spans="1:3">
      <c r="A177" s="43"/>
      <c r="C177" s="1"/>
    </row>
    <row r="178" spans="1:3">
      <c r="A178" s="43"/>
      <c r="C178" s="1"/>
    </row>
    <row r="179" spans="1:3">
      <c r="A179" s="43"/>
      <c r="C179" s="1"/>
    </row>
    <row r="180" spans="1:3">
      <c r="A180" s="43"/>
      <c r="C180" s="1"/>
    </row>
    <row r="181" spans="1:3">
      <c r="A181" s="43"/>
      <c r="C181" s="1"/>
    </row>
    <row r="182" spans="1:3">
      <c r="A182" s="43"/>
      <c r="C182" s="1"/>
    </row>
    <row r="183" spans="1:3">
      <c r="A183" s="43"/>
      <c r="C183" s="1"/>
    </row>
    <row r="184" spans="1:3">
      <c r="A184" s="43"/>
      <c r="C184" s="1"/>
    </row>
    <row r="185" spans="1:3">
      <c r="A185" s="43"/>
      <c r="C185" s="1"/>
    </row>
    <row r="186" spans="1:3">
      <c r="A186" s="43"/>
      <c r="C186" s="1"/>
    </row>
    <row r="187" spans="1:3">
      <c r="A187" s="43"/>
      <c r="C187" s="1"/>
    </row>
    <row r="188" spans="1:3">
      <c r="A188" s="43"/>
      <c r="C188" s="1"/>
    </row>
    <row r="189" spans="1:3">
      <c r="A189" s="43"/>
      <c r="C189" s="1"/>
    </row>
    <row r="190" spans="1:3">
      <c r="A190" s="43"/>
      <c r="C190" s="1"/>
    </row>
    <row r="191" spans="1:3">
      <c r="A191" s="43"/>
      <c r="C191" s="1"/>
    </row>
    <row r="192" spans="1:3">
      <c r="A192" s="43"/>
      <c r="C192" s="1"/>
    </row>
    <row r="193" spans="1:3">
      <c r="A193" s="43"/>
      <c r="C193" s="1"/>
    </row>
    <row r="194" spans="1:3">
      <c r="A194" s="43"/>
      <c r="C194" s="1"/>
    </row>
    <row r="195" spans="1:3">
      <c r="A195" s="43"/>
      <c r="C195" s="1"/>
    </row>
    <row r="196" spans="1:3">
      <c r="A196" s="43"/>
      <c r="C196" s="1"/>
    </row>
    <row r="197" spans="1:3">
      <c r="A197" s="43"/>
      <c r="C197" s="1"/>
    </row>
    <row r="198" spans="1:3">
      <c r="A198" s="43"/>
      <c r="C198" s="1"/>
    </row>
    <row r="199" spans="1:3">
      <c r="A199" s="43"/>
      <c r="C199" s="1"/>
    </row>
    <row r="200" spans="1:3">
      <c r="A200" s="43"/>
      <c r="C200" s="1"/>
    </row>
    <row r="201" spans="1:3">
      <c r="A201" s="43"/>
      <c r="C201" s="1"/>
    </row>
    <row r="202" spans="1:3">
      <c r="A202" s="43"/>
      <c r="C202" s="1"/>
    </row>
    <row r="203" spans="1:3">
      <c r="A203" s="43"/>
      <c r="C203" s="1"/>
    </row>
    <row r="204" spans="1:3">
      <c r="A204" s="43"/>
      <c r="C204" s="1"/>
    </row>
    <row r="205" spans="1:3">
      <c r="A205" s="43"/>
      <c r="C205" s="1"/>
    </row>
    <row r="206" spans="1:3">
      <c r="A206" s="43"/>
      <c r="C206" s="1"/>
    </row>
    <row r="207" spans="1:3">
      <c r="A207" s="43"/>
      <c r="C207" s="1"/>
    </row>
    <row r="208" spans="1:3">
      <c r="A208" s="43"/>
      <c r="C208" s="1"/>
    </row>
    <row r="209" spans="1:3">
      <c r="A209" s="43"/>
      <c r="C209" s="1"/>
    </row>
    <row r="210" spans="1:3">
      <c r="A210" s="43"/>
      <c r="C210" s="1"/>
    </row>
    <row r="211" spans="1:3">
      <c r="A211" s="43"/>
      <c r="C211" s="1"/>
    </row>
    <row r="212" spans="1:3">
      <c r="A212" s="43"/>
      <c r="C212" s="1"/>
    </row>
    <row r="213" spans="1:3">
      <c r="A213" s="43"/>
      <c r="C213" s="1"/>
    </row>
    <row r="214" spans="1:3">
      <c r="A214" s="43"/>
      <c r="C2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Email Table</vt:lpstr>
      <vt:lpstr>Running Data Isleta</vt:lpstr>
      <vt:lpstr>Running Data San Acacia</vt:lpstr>
      <vt:lpstr>LandmarkRM</vt:lpstr>
      <vt:lpstr>2019 Format Rpt Tbl Summary Seg</vt:lpstr>
      <vt:lpstr>Formatted Color Chart</vt:lpstr>
      <vt:lpstr>USGSBosqueFarms</vt:lpstr>
      <vt:lpstr>USGS 346</vt:lpstr>
      <vt:lpstr>USGS Bernardo</vt:lpstr>
      <vt:lpstr>USGS San Acacia</vt:lpstr>
      <vt:lpstr>USGS Escondida</vt:lpstr>
      <vt:lpstr>USGS 380</vt:lpstr>
      <vt:lpstr>USGS San Marcial</vt:lpstr>
      <vt:lpstr>LandmarkRM!Print_Titles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McKenna</dc:creator>
  <cp:lastModifiedBy>Gilbert, Eliza I</cp:lastModifiedBy>
  <cp:lastPrinted>2018-12-21T17:28:46Z</cp:lastPrinted>
  <dcterms:created xsi:type="dcterms:W3CDTF">2017-07-10T14:07:22Z</dcterms:created>
  <dcterms:modified xsi:type="dcterms:W3CDTF">2022-09-29T17:28:55Z</dcterms:modified>
</cp:coreProperties>
</file>