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eliza_gilbert_fws_gov/Documents/Documents/UNM/RiverDrying/Rprojects/Chap1/Data/Raw/"/>
    </mc:Choice>
  </mc:AlternateContent>
  <xr:revisionPtr revIDLastSave="6" documentId="13_ncr:1_{1258AD58-651A-412F-98D4-11FC4333C8AA}" xr6:coauthVersionLast="47" xr6:coauthVersionMax="47" xr10:uidLastSave="{3162501A-986E-404B-BAD5-556CAB918A56}"/>
  <bookViews>
    <workbookView xWindow="28680" yWindow="675" windowWidth="19440" windowHeight="15000" activeTab="2" xr2:uid="{00000000-000D-0000-FFFF-FFFF00000000}"/>
  </bookViews>
  <sheets>
    <sheet name="Running Data Isleta Peralta" sheetId="3" r:id="rId1"/>
    <sheet name="Running Data Isleta Abeytas" sheetId="32" r:id="rId2"/>
    <sheet name="Running Data San Acacia" sheetId="1" r:id="rId3"/>
    <sheet name="LandmarkRM" sheetId="15" r:id="rId4"/>
    <sheet name="Historical Drying Summary" sheetId="38" r:id="rId5"/>
    <sheet name="Drying Summary" sheetId="21" r:id="rId6"/>
    <sheet name="2021 Format Rpt Tbl Summary Seg" sheetId="30" r:id="rId7"/>
    <sheet name="HatchDryingPotential" sheetId="17" r:id="rId8"/>
    <sheet name="USGSBosqueFarms" sheetId="23" r:id="rId9"/>
    <sheet name="USGS 346" sheetId="24" r:id="rId10"/>
    <sheet name="USGS Bernardo" sheetId="25" r:id="rId11"/>
    <sheet name="USGS San Acacia" sheetId="26" r:id="rId12"/>
    <sheet name="USGS Escondida" sheetId="27" r:id="rId13"/>
    <sheet name="USGS 380" sheetId="28" r:id="rId14"/>
    <sheet name="USGS San Marcial" sheetId="29" r:id="rId15"/>
  </sheets>
  <definedNames>
    <definedName name="_xlnm._FilterDatabase" localSheetId="1" hidden="1">'Running Data Isleta Abeytas'!$A$1:$M$2</definedName>
    <definedName name="_xlnm._FilterDatabase" localSheetId="0" hidden="1">'Running Data Isleta Peralta'!$A$1:$N$2</definedName>
    <definedName name="_xlnm._FilterDatabase" localSheetId="2" hidden="1">'Running Data San Acacia'!$A$1:$M$37</definedName>
    <definedName name="_Hlk56519594" localSheetId="5">'Drying Summary'!$L$1</definedName>
    <definedName name="_xlnm.Print_Titles" localSheetId="3">LandmarkRM!$1:$1</definedName>
  </definedNames>
  <calcPr calcId="191029" iterateDelta="1E-4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38" l="1"/>
  <c r="G25" i="38"/>
  <c r="F25" i="38"/>
  <c r="E25" i="38"/>
  <c r="D25" i="38"/>
  <c r="C25" i="38"/>
  <c r="B25" i="38"/>
  <c r="O8" i="21" l="1"/>
  <c r="N8" i="21"/>
  <c r="C4" i="21"/>
  <c r="C7" i="21"/>
  <c r="I7" i="21" s="1"/>
  <c r="C8" i="21"/>
  <c r="C9" i="21"/>
  <c r="C10" i="21"/>
  <c r="I10" i="21" s="1"/>
  <c r="C11" i="21"/>
  <c r="I11" i="21" s="1"/>
  <c r="C12" i="21"/>
  <c r="C13" i="21"/>
  <c r="C14" i="21"/>
  <c r="C15" i="21"/>
  <c r="C16" i="21"/>
  <c r="I16" i="21" s="1"/>
  <c r="C17" i="21"/>
  <c r="C20" i="21"/>
  <c r="I20" i="21" s="1"/>
  <c r="C21" i="21"/>
  <c r="C24" i="21"/>
  <c r="C25" i="21"/>
  <c r="C26" i="21"/>
  <c r="C27" i="21"/>
  <c r="C28" i="21"/>
  <c r="C30" i="21"/>
  <c r="C31" i="21"/>
  <c r="C32" i="21"/>
  <c r="C33" i="21"/>
  <c r="C36" i="21"/>
  <c r="I36" i="21" s="1"/>
  <c r="C37" i="21"/>
  <c r="C39" i="21"/>
  <c r="C41" i="21"/>
  <c r="C42" i="21"/>
  <c r="C43" i="21"/>
  <c r="C44" i="21"/>
  <c r="C45" i="21"/>
  <c r="C46" i="21"/>
  <c r="C48" i="21"/>
  <c r="C49" i="21"/>
  <c r="C50" i="21"/>
  <c r="C52" i="21"/>
  <c r="C53" i="21"/>
  <c r="C55" i="21"/>
  <c r="C56" i="21"/>
  <c r="C57" i="21"/>
  <c r="C58" i="21"/>
  <c r="C59" i="21"/>
  <c r="I59" i="21" s="1"/>
  <c r="C60" i="21"/>
  <c r="I60" i="21" s="1"/>
  <c r="C61" i="21"/>
  <c r="I61" i="21" s="1"/>
  <c r="C62" i="21"/>
  <c r="C63" i="21"/>
  <c r="C64" i="21"/>
  <c r="C65" i="21"/>
  <c r="C66" i="21"/>
  <c r="C68" i="21"/>
  <c r="C71" i="21"/>
  <c r="C72" i="21"/>
  <c r="C73" i="21"/>
  <c r="C74" i="21"/>
  <c r="C75" i="21"/>
  <c r="C76" i="21"/>
  <c r="C77" i="21"/>
  <c r="C78" i="21"/>
  <c r="C79" i="21"/>
  <c r="C80" i="21"/>
  <c r="C81" i="21"/>
  <c r="C84" i="21"/>
  <c r="C85" i="21"/>
  <c r="C87" i="21"/>
  <c r="C88" i="21"/>
  <c r="C89" i="21"/>
  <c r="C90" i="21"/>
  <c r="C91" i="21"/>
  <c r="C92" i="21"/>
  <c r="I92" i="21" s="1"/>
  <c r="C93" i="21"/>
  <c r="I93" i="21" s="1"/>
  <c r="C94" i="21"/>
  <c r="I94" i="21" s="1"/>
  <c r="C96" i="21"/>
  <c r="I96" i="21" s="1"/>
  <c r="C97" i="21"/>
  <c r="C98" i="21"/>
  <c r="I98" i="21" s="1"/>
  <c r="C99" i="21"/>
  <c r="I99" i="21" s="1"/>
  <c r="C100" i="21"/>
  <c r="C101" i="21"/>
  <c r="I101" i="21" s="1"/>
  <c r="C102" i="21"/>
  <c r="I102" i="21" s="1"/>
  <c r="C103" i="21"/>
  <c r="I103" i="21" s="1"/>
  <c r="C104" i="21"/>
  <c r="I104" i="21" s="1"/>
  <c r="C105" i="21"/>
  <c r="I105" i="21" s="1"/>
  <c r="C106" i="21"/>
  <c r="I106" i="21" s="1"/>
  <c r="C107" i="21"/>
  <c r="I107" i="21" s="1"/>
  <c r="C108" i="21"/>
  <c r="I108" i="21" s="1"/>
  <c r="C109" i="21"/>
  <c r="I109" i="21" s="1"/>
  <c r="C111" i="21"/>
  <c r="C112" i="21"/>
  <c r="I112" i="21" s="1"/>
  <c r="C113" i="21"/>
  <c r="C116" i="21"/>
  <c r="C119" i="21"/>
  <c r="C120" i="21"/>
  <c r="C121" i="21"/>
  <c r="C122" i="21"/>
  <c r="C123" i="21"/>
  <c r="C124" i="21"/>
  <c r="C125" i="21"/>
  <c r="C126" i="21"/>
  <c r="C127" i="21"/>
  <c r="C128" i="21"/>
  <c r="C129" i="21"/>
  <c r="C132" i="21"/>
  <c r="C133" i="21"/>
  <c r="C135" i="21"/>
  <c r="C136" i="21"/>
  <c r="C137" i="21"/>
  <c r="C138" i="21"/>
  <c r="C139" i="21"/>
  <c r="C140" i="21"/>
  <c r="C3" i="21"/>
  <c r="C6" i="21"/>
  <c r="C19" i="21"/>
  <c r="I19" i="21" s="1"/>
  <c r="C22" i="21"/>
  <c r="C23" i="21"/>
  <c r="C29" i="21"/>
  <c r="C35" i="21"/>
  <c r="I35" i="21" s="1"/>
  <c r="C38" i="21"/>
  <c r="C51" i="21"/>
  <c r="C54" i="21"/>
  <c r="C67" i="21"/>
  <c r="C69" i="21"/>
  <c r="C70" i="21"/>
  <c r="C83" i="21"/>
  <c r="C86" i="21"/>
  <c r="C110" i="21"/>
  <c r="I110" i="21" s="1"/>
  <c r="C115" i="21"/>
  <c r="C117" i="21"/>
  <c r="C118" i="21"/>
  <c r="C131" i="21"/>
  <c r="C134" i="2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4" i="1"/>
  <c r="N148" i="1" s="1"/>
  <c r="N3" i="1"/>
  <c r="N2" i="1"/>
  <c r="C102" i="3"/>
  <c r="C103" i="3"/>
  <c r="C104" i="3"/>
  <c r="L115" i="3" s="1"/>
  <c r="C105" i="3"/>
  <c r="L119" i="3" s="1"/>
  <c r="C106" i="3"/>
  <c r="C107" i="3"/>
  <c r="L120" i="3" s="1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L101" i="3"/>
  <c r="L102" i="3"/>
  <c r="L103" i="3"/>
  <c r="L104" i="3"/>
  <c r="L105" i="3"/>
  <c r="L106" i="3"/>
  <c r="L108" i="3"/>
  <c r="L109" i="3"/>
  <c r="L11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G114" i="3" s="1"/>
  <c r="F115" i="3"/>
  <c r="F116" i="3"/>
  <c r="F117" i="3"/>
  <c r="G117" i="3" s="1"/>
  <c r="F118" i="3"/>
  <c r="F119" i="3"/>
  <c r="F120" i="3"/>
  <c r="G120" i="3"/>
  <c r="F121" i="3"/>
  <c r="F122" i="3"/>
  <c r="F123" i="3"/>
  <c r="G123" i="3" s="1"/>
  <c r="F124" i="3"/>
  <c r="G124" i="3" s="1"/>
  <c r="F125" i="3"/>
  <c r="G125" i="3" s="1"/>
  <c r="F126" i="3"/>
  <c r="G126" i="3" s="1"/>
  <c r="F127" i="3"/>
  <c r="F128" i="3"/>
  <c r="F129" i="3"/>
  <c r="F130" i="3"/>
  <c r="F131" i="3"/>
  <c r="F132" i="3"/>
  <c r="G132" i="3" s="1"/>
  <c r="F133" i="3"/>
  <c r="F134" i="3"/>
  <c r="G134" i="3" s="1"/>
  <c r="F135" i="3"/>
  <c r="F136" i="3"/>
  <c r="F137" i="3"/>
  <c r="F138" i="3"/>
  <c r="F139" i="3"/>
  <c r="F140" i="3"/>
  <c r="G140" i="3" s="1"/>
  <c r="F141" i="3"/>
  <c r="F142" i="3"/>
  <c r="G142" i="3" s="1"/>
  <c r="F143" i="3"/>
  <c r="G144" i="3" s="1"/>
  <c r="F144" i="3"/>
  <c r="F145" i="3"/>
  <c r="G145" i="3" s="1"/>
  <c r="F146" i="3"/>
  <c r="F147" i="3"/>
  <c r="F103" i="32"/>
  <c r="C103" i="32" s="1"/>
  <c r="F104" i="32"/>
  <c r="C104" i="32" s="1"/>
  <c r="F105" i="32"/>
  <c r="C105" i="32" s="1"/>
  <c r="F106" i="32"/>
  <c r="C106" i="32" s="1"/>
  <c r="F107" i="32"/>
  <c r="C107" i="32" s="1"/>
  <c r="F108" i="32"/>
  <c r="C108" i="32" s="1"/>
  <c r="F109" i="32"/>
  <c r="C109" i="32" s="1"/>
  <c r="C110" i="32"/>
  <c r="F110" i="32"/>
  <c r="F111" i="32"/>
  <c r="C111" i="32" s="1"/>
  <c r="F112" i="32"/>
  <c r="C112" i="32" s="1"/>
  <c r="C113" i="32"/>
  <c r="F113" i="32"/>
  <c r="G113" i="32"/>
  <c r="F114" i="32"/>
  <c r="C114" i="32" s="1"/>
  <c r="F115" i="32"/>
  <c r="G116" i="32" s="1"/>
  <c r="G115" i="32"/>
  <c r="F116" i="32"/>
  <c r="C116" i="32" s="1"/>
  <c r="C117" i="32"/>
  <c r="F117" i="32"/>
  <c r="G117" i="32" s="1"/>
  <c r="C118" i="32"/>
  <c r="F118" i="32"/>
  <c r="G119" i="32" s="1"/>
  <c r="C119" i="32"/>
  <c r="F119" i="32"/>
  <c r="F120" i="32"/>
  <c r="C120" i="32" s="1"/>
  <c r="F121" i="32"/>
  <c r="C121" i="32" s="1"/>
  <c r="F122" i="32"/>
  <c r="G123" i="32" s="1"/>
  <c r="G122" i="32"/>
  <c r="F123" i="32"/>
  <c r="C123" i="32" s="1"/>
  <c r="F124" i="32"/>
  <c r="C124" i="32" s="1"/>
  <c r="F125" i="32"/>
  <c r="C125" i="32" s="1"/>
  <c r="C126" i="32"/>
  <c r="F126" i="32"/>
  <c r="G126" i="32" s="1"/>
  <c r="C127" i="32"/>
  <c r="F127" i="32"/>
  <c r="G127" i="32"/>
  <c r="F128" i="32"/>
  <c r="C128" i="32" s="1"/>
  <c r="C129" i="32"/>
  <c r="F129" i="32"/>
  <c r="G129" i="32"/>
  <c r="F130" i="32"/>
  <c r="C130" i="32" s="1"/>
  <c r="F131" i="32"/>
  <c r="G132" i="32" s="1"/>
  <c r="G131" i="32"/>
  <c r="F132" i="32"/>
  <c r="C132" i="32" s="1"/>
  <c r="C133" i="32"/>
  <c r="F133" i="32"/>
  <c r="G133" i="32" s="1"/>
  <c r="F134" i="32"/>
  <c r="G135" i="32" s="1"/>
  <c r="C135" i="32"/>
  <c r="F135" i="32"/>
  <c r="F136" i="32"/>
  <c r="C136" i="32" s="1"/>
  <c r="F137" i="32"/>
  <c r="C137" i="32" s="1"/>
  <c r="F138" i="32"/>
  <c r="G139" i="32" s="1"/>
  <c r="G138" i="32"/>
  <c r="F139" i="32"/>
  <c r="C139" i="32" s="1"/>
  <c r="F140" i="32"/>
  <c r="C140" i="32" s="1"/>
  <c r="F141" i="32"/>
  <c r="C141" i="32" s="1"/>
  <c r="C142" i="32"/>
  <c r="F142" i="32"/>
  <c r="G142" i="32" s="1"/>
  <c r="C143" i="32"/>
  <c r="F143" i="32"/>
  <c r="G143" i="32"/>
  <c r="F144" i="32"/>
  <c r="C144" i="32" s="1"/>
  <c r="C145" i="32"/>
  <c r="F145" i="32"/>
  <c r="F103" i="1"/>
  <c r="C103" i="1" s="1"/>
  <c r="F104" i="1"/>
  <c r="F105" i="1"/>
  <c r="F106" i="1"/>
  <c r="G106" i="1" s="1"/>
  <c r="F107" i="1"/>
  <c r="C107" i="1" s="1"/>
  <c r="F108" i="1"/>
  <c r="C108" i="1" s="1"/>
  <c r="F109" i="1"/>
  <c r="C109" i="1" s="1"/>
  <c r="F110" i="1"/>
  <c r="F111" i="1"/>
  <c r="F112" i="1"/>
  <c r="F113" i="1"/>
  <c r="C113" i="1" s="1"/>
  <c r="F114" i="1"/>
  <c r="C114" i="1" s="1"/>
  <c r="F115" i="1"/>
  <c r="C115" i="1" s="1"/>
  <c r="C116" i="1"/>
  <c r="F116" i="1"/>
  <c r="G116" i="1" s="1"/>
  <c r="F117" i="1"/>
  <c r="G117" i="1" s="1"/>
  <c r="F118" i="1"/>
  <c r="C118" i="1" s="1"/>
  <c r="F119" i="1"/>
  <c r="G119" i="1" s="1"/>
  <c r="F120" i="1"/>
  <c r="G121" i="1" s="1"/>
  <c r="C121" i="1"/>
  <c r="F121" i="1"/>
  <c r="C122" i="1"/>
  <c r="F122" i="1"/>
  <c r="F123" i="1"/>
  <c r="C123" i="1" s="1"/>
  <c r="F124" i="1"/>
  <c r="C124" i="1" s="1"/>
  <c r="F125" i="1"/>
  <c r="C125" i="1" s="1"/>
  <c r="C126" i="1"/>
  <c r="F126" i="1"/>
  <c r="F127" i="1"/>
  <c r="C127" i="1" s="1"/>
  <c r="C128" i="1"/>
  <c r="F128" i="1"/>
  <c r="F129" i="1"/>
  <c r="G129" i="1" s="1"/>
  <c r="F130" i="1"/>
  <c r="C130" i="1" s="1"/>
  <c r="C131" i="1"/>
  <c r="F131" i="1"/>
  <c r="G131" i="1" s="1"/>
  <c r="F132" i="1"/>
  <c r="C132" i="1" s="1"/>
  <c r="F133" i="1"/>
  <c r="G133" i="1" s="1"/>
  <c r="F134" i="1"/>
  <c r="C134" i="1" s="1"/>
  <c r="F135" i="1"/>
  <c r="G135" i="1" s="1"/>
  <c r="F136" i="1"/>
  <c r="F137" i="1"/>
  <c r="C137" i="1" s="1"/>
  <c r="F138" i="1"/>
  <c r="G138" i="1" s="1"/>
  <c r="F139" i="1"/>
  <c r="C139" i="1" s="1"/>
  <c r="F140" i="1"/>
  <c r="C140" i="1" s="1"/>
  <c r="F141" i="1"/>
  <c r="C141" i="1" s="1"/>
  <c r="F142" i="1"/>
  <c r="F143" i="1"/>
  <c r="C143" i="1" s="1"/>
  <c r="C144" i="1"/>
  <c r="F144" i="1"/>
  <c r="F145" i="1"/>
  <c r="G145" i="1" s="1"/>
  <c r="F146" i="1"/>
  <c r="C146" i="1" s="1"/>
  <c r="G146" i="1"/>
  <c r="F147" i="1"/>
  <c r="C147" i="1" s="1"/>
  <c r="F74" i="32"/>
  <c r="F75" i="32"/>
  <c r="G75" i="32" s="1"/>
  <c r="F76" i="32"/>
  <c r="F77" i="32"/>
  <c r="F78" i="32"/>
  <c r="C78" i="32" s="1"/>
  <c r="F79" i="32"/>
  <c r="F80" i="32"/>
  <c r="H72" i="32"/>
  <c r="H73" i="32" s="1"/>
  <c r="H74" i="32" s="1"/>
  <c r="H71" i="32"/>
  <c r="J70" i="32"/>
  <c r="H70" i="32"/>
  <c r="I3" i="1"/>
  <c r="J3" i="1"/>
  <c r="K3" i="1"/>
  <c r="F18" i="32"/>
  <c r="G18" i="32" s="1"/>
  <c r="F19" i="32"/>
  <c r="G19" i="32" s="1"/>
  <c r="F20" i="32"/>
  <c r="G20" i="32" s="1"/>
  <c r="F21" i="32"/>
  <c r="G21" i="32"/>
  <c r="F22" i="32"/>
  <c r="G22" i="32" s="1"/>
  <c r="F23" i="32"/>
  <c r="F24" i="32"/>
  <c r="G24" i="32"/>
  <c r="F25" i="32"/>
  <c r="G25" i="32" s="1"/>
  <c r="F26" i="32"/>
  <c r="G26" i="32"/>
  <c r="F27" i="32"/>
  <c r="G27" i="32"/>
  <c r="F28" i="32"/>
  <c r="G28" i="32" s="1"/>
  <c r="F29" i="32"/>
  <c r="G29" i="32"/>
  <c r="F30" i="32"/>
  <c r="G30" i="32" s="1"/>
  <c r="F31" i="32"/>
  <c r="F32" i="32"/>
  <c r="G32" i="32"/>
  <c r="F33" i="32"/>
  <c r="G33" i="32" s="1"/>
  <c r="F34" i="32"/>
  <c r="G34" i="32"/>
  <c r="F35" i="32"/>
  <c r="C35" i="32" s="1"/>
  <c r="G35" i="32"/>
  <c r="F36" i="32"/>
  <c r="G36" i="32" s="1"/>
  <c r="F37" i="32"/>
  <c r="G37" i="32"/>
  <c r="F38" i="32"/>
  <c r="G38" i="32" s="1"/>
  <c r="F39" i="32"/>
  <c r="F40" i="32"/>
  <c r="G40" i="32"/>
  <c r="F41" i="32"/>
  <c r="G41" i="32" s="1"/>
  <c r="F42" i="32"/>
  <c r="G42" i="32"/>
  <c r="F43" i="32"/>
  <c r="C43" i="32" s="1"/>
  <c r="G43" i="32"/>
  <c r="F44" i="32"/>
  <c r="G44" i="32" s="1"/>
  <c r="F45" i="32"/>
  <c r="G45" i="32"/>
  <c r="F46" i="32"/>
  <c r="C46" i="32" s="1"/>
  <c r="F47" i="32"/>
  <c r="F48" i="32"/>
  <c r="G48" i="32"/>
  <c r="F49" i="32"/>
  <c r="G49" i="32" s="1"/>
  <c r="F50" i="32"/>
  <c r="G50" i="32"/>
  <c r="F51" i="32"/>
  <c r="C51" i="32" s="1"/>
  <c r="G51" i="32"/>
  <c r="F52" i="32"/>
  <c r="G52" i="32" s="1"/>
  <c r="F53" i="32"/>
  <c r="G53" i="32"/>
  <c r="F54" i="32"/>
  <c r="G54" i="32" s="1"/>
  <c r="F55" i="32"/>
  <c r="F56" i="32"/>
  <c r="G56" i="32"/>
  <c r="F57" i="32"/>
  <c r="G57" i="32" s="1"/>
  <c r="F58" i="32"/>
  <c r="G58" i="32"/>
  <c r="F59" i="32"/>
  <c r="C59" i="32" s="1"/>
  <c r="G59" i="32"/>
  <c r="F60" i="32"/>
  <c r="G60" i="32" s="1"/>
  <c r="F61" i="32"/>
  <c r="G61" i="32"/>
  <c r="F62" i="32"/>
  <c r="G62" i="32" s="1"/>
  <c r="F63" i="32"/>
  <c r="F64" i="32"/>
  <c r="G64" i="32"/>
  <c r="F65" i="32"/>
  <c r="G65" i="32" s="1"/>
  <c r="F66" i="32"/>
  <c r="C66" i="32" s="1"/>
  <c r="G66" i="32"/>
  <c r="F67" i="32"/>
  <c r="C67" i="32" s="1"/>
  <c r="G67" i="32"/>
  <c r="F68" i="32"/>
  <c r="G68" i="32" s="1"/>
  <c r="F69" i="32"/>
  <c r="G69" i="32"/>
  <c r="F70" i="32"/>
  <c r="G70" i="32" s="1"/>
  <c r="F71" i="32"/>
  <c r="F72" i="32"/>
  <c r="F73" i="32"/>
  <c r="F81" i="32"/>
  <c r="F82" i="32"/>
  <c r="F83" i="32"/>
  <c r="G84" i="32" s="1"/>
  <c r="F84" i="32"/>
  <c r="F85" i="32"/>
  <c r="G85" i="32"/>
  <c r="F86" i="32"/>
  <c r="F87" i="32"/>
  <c r="F88" i="32"/>
  <c r="F89" i="32"/>
  <c r="F90" i="32"/>
  <c r="F91" i="32"/>
  <c r="C91" i="32" s="1"/>
  <c r="F92" i="32"/>
  <c r="F93" i="32"/>
  <c r="F94" i="32"/>
  <c r="F95" i="32"/>
  <c r="F96" i="32"/>
  <c r="F97" i="32"/>
  <c r="F98" i="32"/>
  <c r="F99" i="32"/>
  <c r="F100" i="32"/>
  <c r="F101" i="32"/>
  <c r="F102" i="32"/>
  <c r="C102" i="32" s="1"/>
  <c r="F102" i="3"/>
  <c r="F42" i="3"/>
  <c r="F43" i="3"/>
  <c r="G43" i="3"/>
  <c r="F44" i="3"/>
  <c r="G44" i="3" s="1"/>
  <c r="F45" i="3"/>
  <c r="F46" i="3"/>
  <c r="C46" i="3" s="1"/>
  <c r="F47" i="3"/>
  <c r="F48" i="3"/>
  <c r="G48" i="3"/>
  <c r="F49" i="3"/>
  <c r="G49" i="3" s="1"/>
  <c r="F50" i="3"/>
  <c r="G50" i="3" s="1"/>
  <c r="F51" i="3"/>
  <c r="C51" i="3" s="1"/>
  <c r="F52" i="3"/>
  <c r="G52" i="3" s="1"/>
  <c r="F53" i="3"/>
  <c r="F54" i="3"/>
  <c r="G54" i="3"/>
  <c r="F55" i="3"/>
  <c r="C55" i="3" s="1"/>
  <c r="G55" i="3"/>
  <c r="F56" i="3"/>
  <c r="G56" i="3" s="1"/>
  <c r="F57" i="3"/>
  <c r="C57" i="3" s="1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G75" i="3" s="1"/>
  <c r="F76" i="3"/>
  <c r="F77" i="3"/>
  <c r="F78" i="3"/>
  <c r="F79" i="3"/>
  <c r="F80" i="3"/>
  <c r="C80" i="3" s="1"/>
  <c r="F81" i="3"/>
  <c r="F82" i="3"/>
  <c r="F83" i="3"/>
  <c r="C83" i="3" s="1"/>
  <c r="F84" i="3"/>
  <c r="F85" i="3"/>
  <c r="G85" i="3" s="1"/>
  <c r="F86" i="3"/>
  <c r="C86" i="3" s="1"/>
  <c r="F87" i="3"/>
  <c r="F88" i="3"/>
  <c r="C88" i="3" s="1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33" i="1"/>
  <c r="C33" i="1" s="1"/>
  <c r="F34" i="1"/>
  <c r="F35" i="1"/>
  <c r="C35" i="1" s="1"/>
  <c r="F36" i="1"/>
  <c r="C36" i="1" s="1"/>
  <c r="F37" i="1"/>
  <c r="G37" i="1" s="1"/>
  <c r="C37" i="1"/>
  <c r="F38" i="1"/>
  <c r="C38" i="1" s="1"/>
  <c r="F39" i="1"/>
  <c r="G39" i="1" s="1"/>
  <c r="F40" i="1"/>
  <c r="C40" i="1" s="1"/>
  <c r="F41" i="1"/>
  <c r="G42" i="1"/>
  <c r="F42" i="1"/>
  <c r="F43" i="1"/>
  <c r="F44" i="1"/>
  <c r="F45" i="1"/>
  <c r="F46" i="1"/>
  <c r="C46" i="1"/>
  <c r="F47" i="1"/>
  <c r="G47" i="1"/>
  <c r="F48" i="1"/>
  <c r="C48" i="1" s="1"/>
  <c r="F49" i="1"/>
  <c r="G49" i="1" s="1"/>
  <c r="F50" i="1"/>
  <c r="G51" i="1" s="1"/>
  <c r="F51" i="1"/>
  <c r="C51" i="1" s="1"/>
  <c r="F52" i="1"/>
  <c r="F53" i="1"/>
  <c r="C53" i="1" s="1"/>
  <c r="F54" i="1"/>
  <c r="F55" i="1"/>
  <c r="F56" i="1"/>
  <c r="C56" i="1" s="1"/>
  <c r="F57" i="1"/>
  <c r="F58" i="1"/>
  <c r="G58" i="1" s="1"/>
  <c r="F59" i="1"/>
  <c r="C59" i="1" s="1"/>
  <c r="F60" i="1"/>
  <c r="C60" i="1" s="1"/>
  <c r="F61" i="1"/>
  <c r="C61" i="1" s="1"/>
  <c r="F62" i="1"/>
  <c r="G63" i="1" s="1"/>
  <c r="F63" i="1"/>
  <c r="F64" i="1"/>
  <c r="C64" i="1"/>
  <c r="F65" i="1"/>
  <c r="C65" i="1"/>
  <c r="F66" i="1"/>
  <c r="F67" i="1"/>
  <c r="C67" i="1"/>
  <c r="F68" i="1"/>
  <c r="F69" i="1"/>
  <c r="C69" i="1"/>
  <c r="F70" i="1"/>
  <c r="G70" i="1" s="1"/>
  <c r="F71" i="1"/>
  <c r="C71" i="1" s="1"/>
  <c r="F72" i="1"/>
  <c r="G73" i="1" s="1"/>
  <c r="C72" i="1"/>
  <c r="F73" i="1"/>
  <c r="F74" i="1"/>
  <c r="C74" i="1" s="1"/>
  <c r="F75" i="1"/>
  <c r="G75" i="1" s="1"/>
  <c r="F76" i="1"/>
  <c r="F77" i="1"/>
  <c r="F78" i="1"/>
  <c r="C78" i="1"/>
  <c r="F79" i="1"/>
  <c r="F80" i="1"/>
  <c r="C80" i="1" s="1"/>
  <c r="F81" i="1"/>
  <c r="G81" i="1" s="1"/>
  <c r="C81" i="1"/>
  <c r="F82" i="1"/>
  <c r="C82" i="1" s="1"/>
  <c r="F83" i="1"/>
  <c r="G83" i="1" s="1"/>
  <c r="F84" i="1"/>
  <c r="F85" i="1"/>
  <c r="C85" i="1"/>
  <c r="F86" i="1"/>
  <c r="F87" i="1"/>
  <c r="F88" i="1"/>
  <c r="F89" i="1"/>
  <c r="C89" i="1" s="1"/>
  <c r="F90" i="1"/>
  <c r="F91" i="1"/>
  <c r="C91" i="1" s="1"/>
  <c r="F92" i="1"/>
  <c r="C92" i="1" s="1"/>
  <c r="F93" i="1"/>
  <c r="F94" i="1"/>
  <c r="G94" i="1" s="1"/>
  <c r="F95" i="1"/>
  <c r="G95" i="1" s="1"/>
  <c r="F96" i="1"/>
  <c r="C96" i="1" s="1"/>
  <c r="F97" i="1"/>
  <c r="C97" i="1" s="1"/>
  <c r="F98" i="1"/>
  <c r="F99" i="1"/>
  <c r="C99" i="1" s="1"/>
  <c r="F100" i="1"/>
  <c r="F101" i="1"/>
  <c r="C101" i="1" s="1"/>
  <c r="F102" i="1"/>
  <c r="F3" i="1"/>
  <c r="G3" i="1" s="1"/>
  <c r="F4" i="1"/>
  <c r="F5" i="1"/>
  <c r="C5" i="1"/>
  <c r="F6" i="1"/>
  <c r="F7" i="1"/>
  <c r="F8" i="1"/>
  <c r="G8" i="1" s="1"/>
  <c r="F9" i="1"/>
  <c r="G9" i="1" s="1"/>
  <c r="C9" i="1"/>
  <c r="F10" i="1"/>
  <c r="C10" i="1" s="1"/>
  <c r="F11" i="1"/>
  <c r="G12" i="1" s="1"/>
  <c r="F12" i="1"/>
  <c r="C12" i="1" s="1"/>
  <c r="F13" i="1"/>
  <c r="F14" i="1"/>
  <c r="C14" i="1"/>
  <c r="F15" i="1"/>
  <c r="F16" i="1"/>
  <c r="C16" i="1"/>
  <c r="F17" i="1"/>
  <c r="G17" i="1" s="1"/>
  <c r="F18" i="1"/>
  <c r="F19" i="1"/>
  <c r="G19" i="1" s="1"/>
  <c r="C19" i="1"/>
  <c r="F20" i="1"/>
  <c r="C20" i="1" s="1"/>
  <c r="F21" i="1"/>
  <c r="C21" i="1" s="1"/>
  <c r="F22" i="1"/>
  <c r="F23" i="1"/>
  <c r="G24" i="1" s="1"/>
  <c r="F24" i="1"/>
  <c r="F25" i="1"/>
  <c r="C25" i="1"/>
  <c r="F26" i="1"/>
  <c r="C26" i="1" s="1"/>
  <c r="F27" i="1"/>
  <c r="C27" i="1"/>
  <c r="F28" i="1"/>
  <c r="C28" i="1"/>
  <c r="F29" i="1"/>
  <c r="G29" i="1" s="1"/>
  <c r="F30" i="1"/>
  <c r="G31" i="1" s="1"/>
  <c r="F31" i="1"/>
  <c r="C31" i="1" s="1"/>
  <c r="F32" i="1"/>
  <c r="C32" i="1" s="1"/>
  <c r="F2" i="32"/>
  <c r="C2" i="32" s="1"/>
  <c r="H2" i="32"/>
  <c r="I2" i="32" s="1"/>
  <c r="F2" i="3"/>
  <c r="G2" i="3" s="1"/>
  <c r="C2" i="3"/>
  <c r="H2" i="3"/>
  <c r="M2" i="3" s="1"/>
  <c r="N18" i="21"/>
  <c r="O18" i="21"/>
  <c r="M3" i="1"/>
  <c r="C44" i="1"/>
  <c r="C42" i="1"/>
  <c r="C18" i="1"/>
  <c r="C58" i="1"/>
  <c r="G45" i="1"/>
  <c r="G34" i="1"/>
  <c r="G89" i="1"/>
  <c r="G98" i="3"/>
  <c r="G66" i="3"/>
  <c r="G53" i="3"/>
  <c r="G83" i="3"/>
  <c r="G51" i="3"/>
  <c r="G102" i="1"/>
  <c r="G66" i="1"/>
  <c r="G52" i="1"/>
  <c r="C7" i="1"/>
  <c r="G93" i="1"/>
  <c r="C88" i="1"/>
  <c r="G80" i="1"/>
  <c r="C24" i="1"/>
  <c r="C3" i="1"/>
  <c r="C90" i="1"/>
  <c r="C76" i="1"/>
  <c r="G27" i="1"/>
  <c r="G13" i="1"/>
  <c r="G6" i="1"/>
  <c r="G74" i="1"/>
  <c r="G26" i="1"/>
  <c r="G79" i="1"/>
  <c r="G43" i="1"/>
  <c r="G36" i="1"/>
  <c r="G100" i="1"/>
  <c r="G86" i="1"/>
  <c r="G11" i="1"/>
  <c r="G64" i="1"/>
  <c r="G57" i="1"/>
  <c r="G4" i="1"/>
  <c r="G77" i="1"/>
  <c r="G68" i="1"/>
  <c r="G54" i="1"/>
  <c r="G22" i="1"/>
  <c r="G90" i="1"/>
  <c r="G56" i="1"/>
  <c r="C79" i="1"/>
  <c r="C63" i="1"/>
  <c r="C47" i="1"/>
  <c r="C102" i="1"/>
  <c r="C86" i="1"/>
  <c r="C54" i="1"/>
  <c r="C93" i="1"/>
  <c r="C77" i="1"/>
  <c r="C45" i="1"/>
  <c r="C100" i="1"/>
  <c r="G98" i="1"/>
  <c r="C84" i="1"/>
  <c r="C68" i="1"/>
  <c r="C52" i="1"/>
  <c r="C75" i="1"/>
  <c r="C43" i="1"/>
  <c r="G41" i="1"/>
  <c r="C98" i="1"/>
  <c r="C66" i="1"/>
  <c r="C34" i="1"/>
  <c r="G87" i="1"/>
  <c r="C73" i="1"/>
  <c r="C57" i="1"/>
  <c r="G55" i="1"/>
  <c r="C41" i="1"/>
  <c r="G78" i="1"/>
  <c r="G46" i="1"/>
  <c r="G101" i="1"/>
  <c r="C87" i="1"/>
  <c r="G85" i="1"/>
  <c r="G69" i="1"/>
  <c r="C55" i="1"/>
  <c r="G53" i="1"/>
  <c r="C39" i="1"/>
  <c r="G76" i="1"/>
  <c r="G44" i="1"/>
  <c r="G99" i="1"/>
  <c r="G67" i="1"/>
  <c r="G35" i="1"/>
  <c r="G65" i="1"/>
  <c r="G33" i="1"/>
  <c r="C17" i="1"/>
  <c r="G15" i="1"/>
  <c r="C22" i="1"/>
  <c r="C6" i="1"/>
  <c r="C13" i="1"/>
  <c r="G18" i="1"/>
  <c r="C4" i="1"/>
  <c r="G25" i="1"/>
  <c r="G16" i="1"/>
  <c r="C15" i="1"/>
  <c r="G23" i="1"/>
  <c r="G7" i="1"/>
  <c r="G14" i="1"/>
  <c r="G5" i="1"/>
  <c r="G28" i="1"/>
  <c r="M2" i="32"/>
  <c r="E144" i="21"/>
  <c r="D144" i="21"/>
  <c r="E143" i="21"/>
  <c r="D143" i="21"/>
  <c r="H4" i="1"/>
  <c r="H5" i="1" s="1"/>
  <c r="J4" i="1"/>
  <c r="J5" i="1"/>
  <c r="J6" i="1" s="1"/>
  <c r="K5" i="1"/>
  <c r="C69" i="3"/>
  <c r="C58" i="32"/>
  <c r="C57" i="32"/>
  <c r="C56" i="32"/>
  <c r="C64" i="32"/>
  <c r="C65" i="32"/>
  <c r="C97" i="32"/>
  <c r="C63" i="32"/>
  <c r="C94" i="32"/>
  <c r="C98" i="32"/>
  <c r="C68" i="32"/>
  <c r="C69" i="32"/>
  <c r="C85" i="32"/>
  <c r="C54" i="32"/>
  <c r="C95" i="32"/>
  <c r="C99" i="32"/>
  <c r="C96" i="32"/>
  <c r="C55" i="32"/>
  <c r="C88" i="32"/>
  <c r="C90" i="32"/>
  <c r="C60" i="32"/>
  <c r="C92" i="32"/>
  <c r="C62" i="32"/>
  <c r="C61" i="32"/>
  <c r="C93" i="32"/>
  <c r="C89" i="32"/>
  <c r="C84" i="32"/>
  <c r="C82" i="32"/>
  <c r="C81" i="32"/>
  <c r="C80" i="32"/>
  <c r="C77" i="32"/>
  <c r="C76" i="32"/>
  <c r="C75" i="32"/>
  <c r="C74" i="32"/>
  <c r="C73" i="32"/>
  <c r="C72" i="32"/>
  <c r="C71" i="32"/>
  <c r="C50" i="3"/>
  <c r="C47" i="3"/>
  <c r="F41" i="3"/>
  <c r="G42" i="3" s="1"/>
  <c r="F40" i="3"/>
  <c r="F39" i="3"/>
  <c r="C60" i="3"/>
  <c r="C59" i="3"/>
  <c r="C62" i="3"/>
  <c r="C52" i="3"/>
  <c r="C53" i="3"/>
  <c r="C61" i="3"/>
  <c r="C39" i="3"/>
  <c r="C54" i="3"/>
  <c r="C63" i="3"/>
  <c r="C67" i="3"/>
  <c r="C48" i="3"/>
  <c r="C43" i="3"/>
  <c r="C93" i="3"/>
  <c r="C65" i="3"/>
  <c r="C98" i="3"/>
  <c r="C84" i="3"/>
  <c r="C68" i="3"/>
  <c r="C40" i="3"/>
  <c r="C64" i="3"/>
  <c r="C49" i="3"/>
  <c r="C74" i="3"/>
  <c r="C42" i="3"/>
  <c r="C58" i="3"/>
  <c r="C66" i="3"/>
  <c r="C75" i="3"/>
  <c r="C99" i="3"/>
  <c r="C101" i="3"/>
  <c r="C100" i="3"/>
  <c r="C97" i="3"/>
  <c r="C96" i="3"/>
  <c r="C95" i="3"/>
  <c r="C94" i="3"/>
  <c r="C91" i="3"/>
  <c r="C92" i="3"/>
  <c r="C90" i="3"/>
  <c r="C82" i="3"/>
  <c r="C81" i="3"/>
  <c r="C79" i="3"/>
  <c r="C78" i="3"/>
  <c r="C77" i="3"/>
  <c r="C76" i="3"/>
  <c r="G41" i="3"/>
  <c r="C47" i="32"/>
  <c r="C45" i="32"/>
  <c r="C44" i="32"/>
  <c r="C38" i="32"/>
  <c r="C48" i="32"/>
  <c r="C49" i="32"/>
  <c r="C52" i="32"/>
  <c r="C53" i="32"/>
  <c r="C39" i="32"/>
  <c r="C40" i="32"/>
  <c r="C41" i="32"/>
  <c r="C42" i="32"/>
  <c r="C50" i="32"/>
  <c r="F38" i="3"/>
  <c r="C38" i="3" s="1"/>
  <c r="G39" i="3"/>
  <c r="F17" i="32"/>
  <c r="F16" i="32"/>
  <c r="G16" i="32" s="1"/>
  <c r="F15" i="32"/>
  <c r="F14" i="32"/>
  <c r="F13" i="32"/>
  <c r="C13" i="32" s="1"/>
  <c r="F12" i="32"/>
  <c r="F11" i="32"/>
  <c r="F10" i="32"/>
  <c r="C10" i="32" s="1"/>
  <c r="F9" i="32"/>
  <c r="G9" i="32" s="1"/>
  <c r="F8" i="32"/>
  <c r="F7" i="32"/>
  <c r="C7" i="32" s="1"/>
  <c r="F6" i="32"/>
  <c r="G6" i="32" s="1"/>
  <c r="F5" i="32"/>
  <c r="F4" i="32"/>
  <c r="F3" i="32"/>
  <c r="C32" i="32"/>
  <c r="H3" i="32"/>
  <c r="H4" i="32" s="1"/>
  <c r="C20" i="32"/>
  <c r="C33" i="32"/>
  <c r="C22" i="32"/>
  <c r="G12" i="32"/>
  <c r="C12" i="32"/>
  <c r="C23" i="32"/>
  <c r="C36" i="32"/>
  <c r="G13" i="32"/>
  <c r="C37" i="32"/>
  <c r="G14" i="32"/>
  <c r="C14" i="32"/>
  <c r="C24" i="32"/>
  <c r="G15" i="32"/>
  <c r="C15" i="32"/>
  <c r="C16" i="32"/>
  <c r="C19" i="32"/>
  <c r="G17" i="32"/>
  <c r="C17" i="32"/>
  <c r="C21" i="32"/>
  <c r="C25" i="32"/>
  <c r="C18" i="32"/>
  <c r="C26" i="32"/>
  <c r="G3" i="32"/>
  <c r="C3" i="32"/>
  <c r="G4" i="32"/>
  <c r="C4" i="32"/>
  <c r="G11" i="32"/>
  <c r="C11" i="32"/>
  <c r="C28" i="32"/>
  <c r="G5" i="32"/>
  <c r="C5" i="32"/>
  <c r="C34" i="32"/>
  <c r="C29" i="32"/>
  <c r="C30" i="32"/>
  <c r="C9" i="32"/>
  <c r="C31" i="32"/>
  <c r="G8" i="32"/>
  <c r="C8" i="32"/>
  <c r="G10" i="32"/>
  <c r="I3" i="32"/>
  <c r="J3" i="32"/>
  <c r="J4" i="32" s="1"/>
  <c r="J3" i="3"/>
  <c r="K3" i="3" s="1"/>
  <c r="H3" i="3"/>
  <c r="H4" i="3" s="1"/>
  <c r="H14" i="3"/>
  <c r="I14" i="3" s="1"/>
  <c r="J14" i="3"/>
  <c r="K14" i="3"/>
  <c r="J15" i="3"/>
  <c r="J16" i="3" s="1"/>
  <c r="E142" i="21"/>
  <c r="D142" i="21"/>
  <c r="F121" i="21"/>
  <c r="G121" i="21" s="1"/>
  <c r="F2" i="21"/>
  <c r="G2" i="21" s="1"/>
  <c r="F3" i="21"/>
  <c r="G3" i="21" s="1"/>
  <c r="I3" i="21" s="1"/>
  <c r="F4" i="21"/>
  <c r="G4" i="21" s="1"/>
  <c r="F5" i="21"/>
  <c r="G5" i="21" s="1"/>
  <c r="F6" i="21"/>
  <c r="H6" i="21" s="1"/>
  <c r="F7" i="21"/>
  <c r="G7" i="21" s="1"/>
  <c r="F8" i="21"/>
  <c r="F9" i="21"/>
  <c r="G9" i="21" s="1"/>
  <c r="F10" i="21"/>
  <c r="G10" i="21" s="1"/>
  <c r="F11" i="21"/>
  <c r="G11" i="21" s="1"/>
  <c r="F12" i="21"/>
  <c r="H12" i="21" s="1"/>
  <c r="F13" i="21"/>
  <c r="H13" i="21" s="1"/>
  <c r="F14" i="21"/>
  <c r="H14" i="21" s="1"/>
  <c r="F15" i="21"/>
  <c r="F16" i="21"/>
  <c r="G16" i="21" s="1"/>
  <c r="F17" i="21"/>
  <c r="G17" i="21" s="1"/>
  <c r="F18" i="21"/>
  <c r="G18" i="21" s="1"/>
  <c r="F19" i="21"/>
  <c r="G19" i="21" s="1"/>
  <c r="F20" i="21"/>
  <c r="G20" i="21" s="1"/>
  <c r="F21" i="21"/>
  <c r="G21" i="21" s="1"/>
  <c r="F22" i="21"/>
  <c r="H22" i="21" s="1"/>
  <c r="F23" i="21"/>
  <c r="G23" i="21" s="1"/>
  <c r="F24" i="21"/>
  <c r="G24" i="21" s="1"/>
  <c r="F25" i="21"/>
  <c r="G25" i="21" s="1"/>
  <c r="F26" i="21"/>
  <c r="H26" i="21" s="1"/>
  <c r="F27" i="21"/>
  <c r="G27" i="21" s="1"/>
  <c r="F28" i="21"/>
  <c r="H28" i="21" s="1"/>
  <c r="F29" i="21"/>
  <c r="G29" i="21" s="1"/>
  <c r="F30" i="21"/>
  <c r="H30" i="21" s="1"/>
  <c r="F31" i="21"/>
  <c r="G31" i="21" s="1"/>
  <c r="F32" i="21"/>
  <c r="G32" i="21" s="1"/>
  <c r="F33" i="21"/>
  <c r="G33" i="21" s="1"/>
  <c r="F34" i="21"/>
  <c r="G34" i="21" s="1"/>
  <c r="F35" i="21"/>
  <c r="G35" i="21" s="1"/>
  <c r="F36" i="21"/>
  <c r="G36" i="21" s="1"/>
  <c r="F37" i="21"/>
  <c r="H37" i="21" s="1"/>
  <c r="F38" i="21"/>
  <c r="G38" i="21" s="1"/>
  <c r="I38" i="21" s="1"/>
  <c r="F39" i="21"/>
  <c r="G39" i="21" s="1"/>
  <c r="F40" i="21"/>
  <c r="G40" i="21" s="1"/>
  <c r="F41" i="21"/>
  <c r="H41" i="21" s="1"/>
  <c r="F42" i="21"/>
  <c r="G42" i="21" s="1"/>
  <c r="F43" i="21"/>
  <c r="G43" i="21" s="1"/>
  <c r="F44" i="21"/>
  <c r="H44" i="21" s="1"/>
  <c r="F45" i="21"/>
  <c r="G45" i="21" s="1"/>
  <c r="F46" i="21"/>
  <c r="G46" i="21" s="1"/>
  <c r="F47" i="21"/>
  <c r="G47" i="21" s="1"/>
  <c r="F48" i="21"/>
  <c r="F49" i="21"/>
  <c r="G49" i="21" s="1"/>
  <c r="F50" i="21"/>
  <c r="G50" i="21" s="1"/>
  <c r="F51" i="21"/>
  <c r="G51" i="21" s="1"/>
  <c r="I51" i="21" s="1"/>
  <c r="F52" i="21"/>
  <c r="G52" i="21" s="1"/>
  <c r="F53" i="21"/>
  <c r="G53" i="21" s="1"/>
  <c r="F54" i="21"/>
  <c r="H54" i="21" s="1"/>
  <c r="F55" i="21"/>
  <c r="G55" i="21" s="1"/>
  <c r="F56" i="21"/>
  <c r="G56" i="21" s="1"/>
  <c r="F57" i="21"/>
  <c r="G57" i="21" s="1"/>
  <c r="F58" i="21"/>
  <c r="G58" i="21" s="1"/>
  <c r="F59" i="21"/>
  <c r="H59" i="21" s="1"/>
  <c r="F60" i="21"/>
  <c r="G60" i="21" s="1"/>
  <c r="F61" i="21"/>
  <c r="G61" i="21" s="1"/>
  <c r="F62" i="21"/>
  <c r="G62" i="21" s="1"/>
  <c r="F63" i="21"/>
  <c r="G63" i="21" s="1"/>
  <c r="F64" i="21"/>
  <c r="G64" i="21" s="1"/>
  <c r="F65" i="21"/>
  <c r="G65" i="21" s="1"/>
  <c r="F66" i="21"/>
  <c r="F67" i="21"/>
  <c r="G67" i="21" s="1"/>
  <c r="I67" i="21" s="1"/>
  <c r="F68" i="21"/>
  <c r="G68" i="21" s="1"/>
  <c r="F69" i="21"/>
  <c r="G69" i="21" s="1"/>
  <c r="F70" i="21"/>
  <c r="G70" i="21" s="1"/>
  <c r="F71" i="21"/>
  <c r="G71" i="21" s="1"/>
  <c r="F72" i="21"/>
  <c r="F73" i="21"/>
  <c r="G73" i="21" s="1"/>
  <c r="F74" i="21"/>
  <c r="G74" i="21" s="1"/>
  <c r="F75" i="21"/>
  <c r="G75" i="21" s="1"/>
  <c r="F76" i="21"/>
  <c r="H76" i="21" s="1"/>
  <c r="F77" i="21"/>
  <c r="G77" i="21" s="1"/>
  <c r="F78" i="21"/>
  <c r="G78" i="21" s="1"/>
  <c r="F79" i="21"/>
  <c r="G79" i="21" s="1"/>
  <c r="F80" i="21"/>
  <c r="G80" i="21" s="1"/>
  <c r="F81" i="21"/>
  <c r="G81" i="21" s="1"/>
  <c r="F82" i="21"/>
  <c r="G82" i="21" s="1"/>
  <c r="F83" i="21"/>
  <c r="G83" i="21" s="1"/>
  <c r="I83" i="21" s="1"/>
  <c r="F84" i="21"/>
  <c r="G84" i="21" s="1"/>
  <c r="F85" i="21"/>
  <c r="F86" i="21"/>
  <c r="G86" i="21" s="1"/>
  <c r="F87" i="21"/>
  <c r="G87" i="21" s="1"/>
  <c r="F88" i="21"/>
  <c r="G88" i="21" s="1"/>
  <c r="F89" i="21"/>
  <c r="G89" i="21" s="1"/>
  <c r="F90" i="21"/>
  <c r="G90" i="21" s="1"/>
  <c r="F91" i="21"/>
  <c r="H91" i="21" s="1"/>
  <c r="F92" i="21"/>
  <c r="G92" i="21" s="1"/>
  <c r="F93" i="21"/>
  <c r="G93" i="21" s="1"/>
  <c r="F94" i="21"/>
  <c r="G94" i="21" s="1"/>
  <c r="F95" i="21"/>
  <c r="G95" i="21" s="1"/>
  <c r="F96" i="21"/>
  <c r="G96" i="21" s="1"/>
  <c r="F97" i="21"/>
  <c r="G97" i="21" s="1"/>
  <c r="F98" i="21"/>
  <c r="G98" i="21" s="1"/>
  <c r="F99" i="21"/>
  <c r="G99" i="21" s="1"/>
  <c r="F100" i="21"/>
  <c r="G100" i="21" s="1"/>
  <c r="F101" i="21"/>
  <c r="F102" i="21"/>
  <c r="G102" i="21" s="1"/>
  <c r="F103" i="21"/>
  <c r="G103" i="21" s="1"/>
  <c r="F104" i="21"/>
  <c r="F105" i="21"/>
  <c r="G105" i="21" s="1"/>
  <c r="F106" i="21"/>
  <c r="H106" i="21" s="1"/>
  <c r="F107" i="21"/>
  <c r="H107" i="21" s="1"/>
  <c r="F108" i="21"/>
  <c r="G108" i="21" s="1"/>
  <c r="F109" i="21"/>
  <c r="G109" i="21" s="1"/>
  <c r="F110" i="21"/>
  <c r="G110" i="21" s="1"/>
  <c r="F111" i="21"/>
  <c r="G111" i="21" s="1"/>
  <c r="F112" i="21"/>
  <c r="F113" i="21"/>
  <c r="F114" i="21"/>
  <c r="G114" i="21" s="1"/>
  <c r="F115" i="21"/>
  <c r="H115" i="21" s="1"/>
  <c r="F116" i="21"/>
  <c r="G116" i="21" s="1"/>
  <c r="F117" i="21"/>
  <c r="G117" i="21" s="1"/>
  <c r="F118" i="21"/>
  <c r="H118" i="21" s="1"/>
  <c r="F119" i="21"/>
  <c r="G119" i="21" s="1"/>
  <c r="F120" i="21"/>
  <c r="F122" i="21"/>
  <c r="H122" i="21" s="1"/>
  <c r="F123" i="21"/>
  <c r="G123" i="21" s="1"/>
  <c r="F124" i="21"/>
  <c r="G124" i="21" s="1"/>
  <c r="F125" i="21"/>
  <c r="G125" i="21" s="1"/>
  <c r="F126" i="21"/>
  <c r="G126" i="21" s="1"/>
  <c r="F127" i="21"/>
  <c r="G127" i="21" s="1"/>
  <c r="F128" i="21"/>
  <c r="G128" i="21" s="1"/>
  <c r="F129" i="21"/>
  <c r="G129" i="21" s="1"/>
  <c r="F130" i="21"/>
  <c r="G130" i="21" s="1"/>
  <c r="F131" i="21"/>
  <c r="H131" i="21" s="1"/>
  <c r="F132" i="21"/>
  <c r="G132" i="21" s="1"/>
  <c r="F133" i="21"/>
  <c r="F134" i="21"/>
  <c r="G134" i="21" s="1"/>
  <c r="I134" i="21" s="1"/>
  <c r="F135" i="21"/>
  <c r="G135" i="21" s="1"/>
  <c r="F136" i="21"/>
  <c r="G136" i="21" s="1"/>
  <c r="F137" i="21"/>
  <c r="H137" i="21" s="1"/>
  <c r="F138" i="21"/>
  <c r="F139" i="21"/>
  <c r="H139" i="21" s="1"/>
  <c r="F140" i="21"/>
  <c r="H140" i="21" s="1"/>
  <c r="I70" i="21"/>
  <c r="H109" i="21"/>
  <c r="M2" i="1"/>
  <c r="M13" i="3"/>
  <c r="F2" i="1"/>
  <c r="F3" i="3"/>
  <c r="G3" i="3" s="1"/>
  <c r="F4" i="3"/>
  <c r="G4" i="3" s="1"/>
  <c r="F5" i="3"/>
  <c r="C5" i="3"/>
  <c r="F6" i="3"/>
  <c r="C6" i="3" s="1"/>
  <c r="F7" i="3"/>
  <c r="C7" i="3" s="1"/>
  <c r="F8" i="3"/>
  <c r="F9" i="3"/>
  <c r="F10" i="3"/>
  <c r="F11" i="3"/>
  <c r="F12" i="3"/>
  <c r="F13" i="3"/>
  <c r="C13" i="3" s="1"/>
  <c r="F14" i="3"/>
  <c r="F15" i="3"/>
  <c r="F16" i="3"/>
  <c r="F17" i="3"/>
  <c r="F18" i="3"/>
  <c r="G18" i="3" s="1"/>
  <c r="F19" i="3"/>
  <c r="F20" i="3"/>
  <c r="G20" i="3" s="1"/>
  <c r="F21" i="3"/>
  <c r="G21" i="3" s="1"/>
  <c r="F22" i="3"/>
  <c r="G22" i="3" s="1"/>
  <c r="F23" i="3"/>
  <c r="F24" i="3"/>
  <c r="F25" i="3"/>
  <c r="C25" i="3" s="1"/>
  <c r="F26" i="3"/>
  <c r="F27" i="3"/>
  <c r="F28" i="3"/>
  <c r="C28" i="3" s="1"/>
  <c r="F29" i="3"/>
  <c r="C29" i="3" s="1"/>
  <c r="F30" i="3"/>
  <c r="F31" i="3"/>
  <c r="G31" i="3" s="1"/>
  <c r="F32" i="3"/>
  <c r="F33" i="3"/>
  <c r="C33" i="3"/>
  <c r="F34" i="3"/>
  <c r="G34" i="3" s="1"/>
  <c r="C34" i="3"/>
  <c r="F35" i="3"/>
  <c r="F36" i="3"/>
  <c r="G37" i="3" s="1"/>
  <c r="F37" i="3"/>
  <c r="G12" i="3"/>
  <c r="C2" i="1"/>
  <c r="G2" i="1"/>
  <c r="H35" i="21"/>
  <c r="C12" i="3"/>
  <c r="C26" i="3"/>
  <c r="C11" i="3"/>
  <c r="C3" i="3"/>
  <c r="C37" i="3"/>
  <c r="G38" i="3"/>
  <c r="C17" i="3"/>
  <c r="C31" i="3"/>
  <c r="C23" i="3"/>
  <c r="C16" i="3"/>
  <c r="C8" i="3"/>
  <c r="C32" i="3"/>
  <c r="C24" i="3"/>
  <c r="C9" i="3"/>
  <c r="C30" i="3"/>
  <c r="C15" i="3"/>
  <c r="G33" i="3"/>
  <c r="G32" i="3"/>
  <c r="G24" i="3"/>
  <c r="G17" i="3"/>
  <c r="G9" i="3"/>
  <c r="G27" i="3"/>
  <c r="H116" i="21" l="1"/>
  <c r="H70" i="21"/>
  <c r="G59" i="21"/>
  <c r="I69" i="21"/>
  <c r="H7" i="21"/>
  <c r="H100" i="21"/>
  <c r="H126" i="21"/>
  <c r="H124" i="21"/>
  <c r="H40" i="21"/>
  <c r="I52" i="21"/>
  <c r="H69" i="21"/>
  <c r="H5" i="21"/>
  <c r="H84" i="21"/>
  <c r="H86" i="21"/>
  <c r="G76" i="21"/>
  <c r="I76" i="21" s="1"/>
  <c r="H133" i="21"/>
  <c r="C5" i="21"/>
  <c r="I5" i="21" s="1"/>
  <c r="H63" i="21"/>
  <c r="I132" i="21"/>
  <c r="C40" i="21"/>
  <c r="I40" i="21" s="1"/>
  <c r="I62" i="21"/>
  <c r="I116" i="21"/>
  <c r="H101" i="21"/>
  <c r="H72" i="21"/>
  <c r="H20" i="21"/>
  <c r="H85" i="21"/>
  <c r="H51" i="21"/>
  <c r="H120" i="21"/>
  <c r="H104" i="21"/>
  <c r="H4" i="21"/>
  <c r="H8" i="21"/>
  <c r="I53" i="21"/>
  <c r="I135" i="21"/>
  <c r="H62" i="21"/>
  <c r="G91" i="21"/>
  <c r="H130" i="21"/>
  <c r="H114" i="21"/>
  <c r="H82" i="21"/>
  <c r="I50" i="21"/>
  <c r="H18" i="21"/>
  <c r="H74" i="21"/>
  <c r="H36" i="21"/>
  <c r="I128" i="21"/>
  <c r="H119" i="21"/>
  <c r="H25" i="21"/>
  <c r="H24" i="21"/>
  <c r="I71" i="21"/>
  <c r="I29" i="21"/>
  <c r="H93" i="21"/>
  <c r="H39" i="21"/>
  <c r="H123" i="21"/>
  <c r="H68" i="21"/>
  <c r="H11" i="21"/>
  <c r="H110" i="21"/>
  <c r="H67" i="21"/>
  <c r="G41" i="21"/>
  <c r="I41" i="21" s="1"/>
  <c r="G26" i="21"/>
  <c r="I26" i="21" s="1"/>
  <c r="I125" i="21"/>
  <c r="H57" i="21"/>
  <c r="H138" i="21"/>
  <c r="G54" i="21"/>
  <c r="I54" i="21" s="1"/>
  <c r="I55" i="21"/>
  <c r="I39" i="21"/>
  <c r="H134" i="21"/>
  <c r="H102" i="21"/>
  <c r="I23" i="21"/>
  <c r="H21" i="21"/>
  <c r="H43" i="21"/>
  <c r="H34" i="21"/>
  <c r="H95" i="21"/>
  <c r="I79" i="21"/>
  <c r="H47" i="21"/>
  <c r="I32" i="21"/>
  <c r="G139" i="21"/>
  <c r="H19" i="21"/>
  <c r="H46" i="21"/>
  <c r="H73" i="21"/>
  <c r="H61" i="21"/>
  <c r="H71" i="21"/>
  <c r="G101" i="21"/>
  <c r="I126" i="21"/>
  <c r="I78" i="21"/>
  <c r="I46" i="21"/>
  <c r="I127" i="21"/>
  <c r="I77" i="21"/>
  <c r="I45" i="21"/>
  <c r="I136" i="21"/>
  <c r="I124" i="21"/>
  <c r="H29" i="21"/>
  <c r="H92" i="21"/>
  <c r="H27" i="21"/>
  <c r="I139" i="21"/>
  <c r="I123" i="21"/>
  <c r="I75" i="21"/>
  <c r="I27" i="21"/>
  <c r="G137" i="21"/>
  <c r="I137" i="21" s="1"/>
  <c r="I58" i="21"/>
  <c r="I42" i="21"/>
  <c r="H125" i="21"/>
  <c r="H89" i="21"/>
  <c r="I63" i="21"/>
  <c r="I121" i="21"/>
  <c r="I73" i="21"/>
  <c r="I57" i="21"/>
  <c r="I25" i="21"/>
  <c r="I64" i="21"/>
  <c r="H55" i="21"/>
  <c r="G107" i="21"/>
  <c r="I24" i="21"/>
  <c r="H78" i="21"/>
  <c r="H77" i="21"/>
  <c r="G106" i="21"/>
  <c r="G44" i="21"/>
  <c r="I44" i="21" s="1"/>
  <c r="G115" i="21"/>
  <c r="I115" i="21" s="1"/>
  <c r="G30" i="21"/>
  <c r="I30" i="21" s="1"/>
  <c r="I119" i="21"/>
  <c r="H3" i="21"/>
  <c r="H127" i="21"/>
  <c r="C95" i="21"/>
  <c r="I95" i="21" s="1"/>
  <c r="H80" i="21"/>
  <c r="H112" i="21"/>
  <c r="H64" i="21"/>
  <c r="H79" i="21"/>
  <c r="H16" i="21"/>
  <c r="H48" i="21"/>
  <c r="H32" i="21"/>
  <c r="H128" i="21"/>
  <c r="C47" i="21"/>
  <c r="H66" i="21"/>
  <c r="H50" i="21"/>
  <c r="H81" i="21"/>
  <c r="C130" i="21"/>
  <c r="I130" i="21" s="1"/>
  <c r="C114" i="21"/>
  <c r="I114" i="21" s="1"/>
  <c r="C82" i="21"/>
  <c r="I82" i="21" s="1"/>
  <c r="C34" i="21"/>
  <c r="I34" i="21" s="1"/>
  <c r="C18" i="21"/>
  <c r="I18" i="21" s="1"/>
  <c r="I129" i="21"/>
  <c r="I97" i="21"/>
  <c r="I65" i="21"/>
  <c r="I49" i="21"/>
  <c r="I33" i="21"/>
  <c r="I17" i="21"/>
  <c r="I111" i="21"/>
  <c r="I47" i="21"/>
  <c r="I9" i="21"/>
  <c r="H17" i="21"/>
  <c r="I91" i="21"/>
  <c r="H65" i="21"/>
  <c r="H113" i="21"/>
  <c r="H129" i="21"/>
  <c r="I88" i="21"/>
  <c r="H97" i="21"/>
  <c r="I81" i="21"/>
  <c r="H108" i="21"/>
  <c r="H42" i="21"/>
  <c r="H94" i="21"/>
  <c r="H117" i="21"/>
  <c r="I15" i="21"/>
  <c r="G118" i="21"/>
  <c r="I118" i="21" s="1"/>
  <c r="G66" i="21"/>
  <c r="I66" i="21" s="1"/>
  <c r="G13" i="21"/>
  <c r="I14" i="21"/>
  <c r="I90" i="21"/>
  <c r="I13" i="21"/>
  <c r="H75" i="21"/>
  <c r="G138" i="21"/>
  <c r="I138" i="21" s="1"/>
  <c r="G22" i="21"/>
  <c r="I22" i="21" s="1"/>
  <c r="G85" i="21"/>
  <c r="I85" i="21" s="1"/>
  <c r="H10" i="21"/>
  <c r="F143" i="21"/>
  <c r="G37" i="21"/>
  <c r="H99" i="21"/>
  <c r="I84" i="21"/>
  <c r="G8" i="21"/>
  <c r="H9" i="21"/>
  <c r="H87" i="21"/>
  <c r="H38" i="21"/>
  <c r="H53" i="21"/>
  <c r="H60" i="21"/>
  <c r="H136" i="21"/>
  <c r="I21" i="21"/>
  <c r="G112" i="21"/>
  <c r="H88" i="21"/>
  <c r="H49" i="21"/>
  <c r="H98" i="21"/>
  <c r="G133" i="21"/>
  <c r="I133" i="21" s="1"/>
  <c r="H56" i="21"/>
  <c r="H111" i="21"/>
  <c r="H132" i="21"/>
  <c r="H121" i="21"/>
  <c r="H45" i="21"/>
  <c r="I4" i="21"/>
  <c r="G131" i="21"/>
  <c r="I131" i="21" s="1"/>
  <c r="H31" i="21"/>
  <c r="H15" i="21"/>
  <c r="G120" i="21"/>
  <c r="I120" i="21" s="1"/>
  <c r="I86" i="21"/>
  <c r="G14" i="21"/>
  <c r="F142" i="21"/>
  <c r="I89" i="21"/>
  <c r="G113" i="21"/>
  <c r="I113" i="21" s="1"/>
  <c r="F144" i="21"/>
  <c r="G122" i="21"/>
  <c r="I122" i="21" s="1"/>
  <c r="G104" i="21"/>
  <c r="G15" i="21"/>
  <c r="G6" i="21"/>
  <c r="I6" i="21" s="1"/>
  <c r="I74" i="21"/>
  <c r="I8" i="21"/>
  <c r="I80" i="21"/>
  <c r="H96" i="21"/>
  <c r="H103" i="21"/>
  <c r="H90" i="21"/>
  <c r="H83" i="21"/>
  <c r="I87" i="21"/>
  <c r="H33" i="21"/>
  <c r="I117" i="21"/>
  <c r="I68" i="21"/>
  <c r="I43" i="21"/>
  <c r="I37" i="21"/>
  <c r="I31" i="21"/>
  <c r="G140" i="21"/>
  <c r="I140" i="21" s="1"/>
  <c r="G48" i="21"/>
  <c r="I48" i="21" s="1"/>
  <c r="G72" i="21"/>
  <c r="I72" i="21" s="1"/>
  <c r="H52" i="21"/>
  <c r="I100" i="21"/>
  <c r="G28" i="21"/>
  <c r="I28" i="21" s="1"/>
  <c r="G12" i="21"/>
  <c r="I12" i="21" s="1"/>
  <c r="H135" i="21"/>
  <c r="C2" i="21"/>
  <c r="H23" i="21"/>
  <c r="I56" i="21"/>
  <c r="H58" i="21"/>
  <c r="H2" i="21"/>
  <c r="H105" i="21"/>
  <c r="K6" i="1"/>
  <c r="J7" i="1"/>
  <c r="M5" i="1"/>
  <c r="H6" i="1"/>
  <c r="I5" i="1"/>
  <c r="C29" i="1"/>
  <c r="G38" i="1"/>
  <c r="G10" i="1"/>
  <c r="C23" i="1"/>
  <c r="L56" i="1" s="1"/>
  <c r="L25" i="1"/>
  <c r="G141" i="1"/>
  <c r="G114" i="1"/>
  <c r="G21" i="1"/>
  <c r="G59" i="1"/>
  <c r="C11" i="1"/>
  <c r="C83" i="1"/>
  <c r="C62" i="1"/>
  <c r="L8" i="1"/>
  <c r="G122" i="1"/>
  <c r="G71" i="1"/>
  <c r="L7" i="1"/>
  <c r="G30" i="1"/>
  <c r="G40" i="1"/>
  <c r="G50" i="1"/>
  <c r="C30" i="1"/>
  <c r="C49" i="1"/>
  <c r="L22" i="1"/>
  <c r="L6" i="1"/>
  <c r="G147" i="1"/>
  <c r="G130" i="1"/>
  <c r="K4" i="1"/>
  <c r="L21" i="1"/>
  <c r="L5" i="1"/>
  <c r="L40" i="1"/>
  <c r="L20" i="1"/>
  <c r="L4" i="1"/>
  <c r="C138" i="1"/>
  <c r="M4" i="1"/>
  <c r="G48" i="1"/>
  <c r="G72" i="1"/>
  <c r="L19" i="1"/>
  <c r="C129" i="1"/>
  <c r="C50" i="1"/>
  <c r="L18" i="1"/>
  <c r="G128" i="1"/>
  <c r="C119" i="1"/>
  <c r="G32" i="1"/>
  <c r="G82" i="1"/>
  <c r="C8" i="1"/>
  <c r="L9" i="1" s="1"/>
  <c r="L17" i="1"/>
  <c r="G137" i="1"/>
  <c r="C70" i="1"/>
  <c r="G96" i="1"/>
  <c r="L16" i="1"/>
  <c r="C145" i="1"/>
  <c r="L54" i="1"/>
  <c r="G97" i="1"/>
  <c r="G144" i="1"/>
  <c r="C135" i="1"/>
  <c r="G88" i="1"/>
  <c r="L14" i="1"/>
  <c r="G126" i="1"/>
  <c r="G62" i="1"/>
  <c r="G84" i="1"/>
  <c r="G20" i="1"/>
  <c r="L2" i="1"/>
  <c r="I4" i="1"/>
  <c r="L3" i="1"/>
  <c r="L12" i="1"/>
  <c r="G132" i="1"/>
  <c r="G125" i="1"/>
  <c r="G115" i="1"/>
  <c r="L50" i="1"/>
  <c r="L27" i="1"/>
  <c r="L11" i="1"/>
  <c r="G142" i="1"/>
  <c r="C95" i="1"/>
  <c r="C142" i="1"/>
  <c r="L118" i="3"/>
  <c r="L117" i="3"/>
  <c r="L116" i="3"/>
  <c r="L114" i="3"/>
  <c r="L113" i="3"/>
  <c r="L112" i="3"/>
  <c r="L110" i="3"/>
  <c r="L107" i="3"/>
  <c r="L121" i="3"/>
  <c r="G112" i="3"/>
  <c r="G112" i="1"/>
  <c r="C111" i="1"/>
  <c r="G113" i="1"/>
  <c r="C112" i="1"/>
  <c r="G111" i="32"/>
  <c r="C110" i="1"/>
  <c r="G111" i="3"/>
  <c r="G110" i="3"/>
  <c r="G110" i="1"/>
  <c r="G110" i="32"/>
  <c r="G109" i="1"/>
  <c r="G108" i="3"/>
  <c r="C106" i="1"/>
  <c r="C105" i="1"/>
  <c r="G105" i="1"/>
  <c r="G106" i="32"/>
  <c r="C22" i="3"/>
  <c r="C36" i="3"/>
  <c r="G138" i="3"/>
  <c r="G122" i="3"/>
  <c r="C19" i="3"/>
  <c r="G29" i="3"/>
  <c r="C10" i="3"/>
  <c r="G16" i="3"/>
  <c r="G11" i="3"/>
  <c r="G14" i="3"/>
  <c r="M14" i="3"/>
  <c r="G136" i="3"/>
  <c r="C44" i="3"/>
  <c r="G64" i="3"/>
  <c r="C70" i="3"/>
  <c r="C56" i="3"/>
  <c r="C45" i="3"/>
  <c r="G147" i="3"/>
  <c r="G10" i="3"/>
  <c r="G36" i="3"/>
  <c r="G146" i="3"/>
  <c r="G23" i="3"/>
  <c r="G131" i="3"/>
  <c r="C73" i="3"/>
  <c r="G26" i="3"/>
  <c r="C89" i="3"/>
  <c r="G128" i="3"/>
  <c r="G121" i="3"/>
  <c r="G106" i="3"/>
  <c r="G118" i="3"/>
  <c r="G143" i="3"/>
  <c r="G130" i="3"/>
  <c r="G115" i="3"/>
  <c r="G113" i="3"/>
  <c r="J17" i="3"/>
  <c r="H5" i="3"/>
  <c r="I4" i="3"/>
  <c r="G35" i="3"/>
  <c r="C21" i="3"/>
  <c r="C20" i="3"/>
  <c r="G30" i="3"/>
  <c r="G47" i="3"/>
  <c r="G135" i="3"/>
  <c r="C4" i="3"/>
  <c r="L37" i="3" s="1"/>
  <c r="G5" i="3"/>
  <c r="C14" i="3"/>
  <c r="G40" i="3"/>
  <c r="G96" i="3"/>
  <c r="L16" i="3"/>
  <c r="G28" i="3"/>
  <c r="G13" i="3"/>
  <c r="G19" i="3"/>
  <c r="J4" i="3"/>
  <c r="I2" i="3"/>
  <c r="L2" i="3"/>
  <c r="G133" i="3"/>
  <c r="L3" i="3"/>
  <c r="I3" i="3"/>
  <c r="G7" i="3"/>
  <c r="C27" i="3"/>
  <c r="G69" i="3"/>
  <c r="L4" i="3"/>
  <c r="M3" i="3"/>
  <c r="G8" i="3"/>
  <c r="G15" i="3"/>
  <c r="K15" i="3"/>
  <c r="K16" i="3" s="1"/>
  <c r="C35" i="3"/>
  <c r="H15" i="3"/>
  <c r="C41" i="3"/>
  <c r="L6" i="3"/>
  <c r="G141" i="3"/>
  <c r="G109" i="3"/>
  <c r="C18" i="3"/>
  <c r="G25" i="3"/>
  <c r="G45" i="3"/>
  <c r="G119" i="3"/>
  <c r="G6" i="3"/>
  <c r="G102" i="3"/>
  <c r="L8" i="3"/>
  <c r="L24" i="3"/>
  <c r="G129" i="3"/>
  <c r="G139" i="3"/>
  <c r="G107" i="3"/>
  <c r="C85" i="3"/>
  <c r="G78" i="3"/>
  <c r="G62" i="3"/>
  <c r="L10" i="3"/>
  <c r="L11" i="3"/>
  <c r="G127" i="3"/>
  <c r="G116" i="3"/>
  <c r="G61" i="3"/>
  <c r="L12" i="3"/>
  <c r="G137" i="3"/>
  <c r="G105" i="3"/>
  <c r="G104" i="3"/>
  <c r="G103" i="1"/>
  <c r="G103" i="3"/>
  <c r="G102" i="32"/>
  <c r="G101" i="3"/>
  <c r="G140" i="32"/>
  <c r="G124" i="32"/>
  <c r="G108" i="32"/>
  <c r="G145" i="32"/>
  <c r="C131" i="32"/>
  <c r="C115" i="32"/>
  <c r="C138" i="32"/>
  <c r="G136" i="32"/>
  <c r="C122" i="32"/>
  <c r="G120" i="32"/>
  <c r="G104" i="32"/>
  <c r="G134" i="32"/>
  <c r="G118" i="32"/>
  <c r="G141" i="32"/>
  <c r="G125" i="32"/>
  <c r="G109" i="32"/>
  <c r="C134" i="32"/>
  <c r="G107" i="32"/>
  <c r="G130" i="32"/>
  <c r="G114" i="32"/>
  <c r="G137" i="32"/>
  <c r="G121" i="32"/>
  <c r="G105" i="32"/>
  <c r="G144" i="32"/>
  <c r="G128" i="32"/>
  <c r="G112" i="32"/>
  <c r="G103" i="32"/>
  <c r="L5" i="32"/>
  <c r="L4" i="32"/>
  <c r="L3" i="32"/>
  <c r="L2" i="32"/>
  <c r="H5" i="32"/>
  <c r="I4" i="32"/>
  <c r="J5" i="32"/>
  <c r="K4" i="32"/>
  <c r="M4" i="32"/>
  <c r="H75" i="32"/>
  <c r="H76" i="32" s="1"/>
  <c r="H77" i="32" s="1"/>
  <c r="K3" i="32"/>
  <c r="C86" i="32"/>
  <c r="G7" i="32"/>
  <c r="C101" i="32"/>
  <c r="L104" i="32" s="1"/>
  <c r="G101" i="32"/>
  <c r="C27" i="32"/>
  <c r="C83" i="32"/>
  <c r="G76" i="32"/>
  <c r="G63" i="32"/>
  <c r="G55" i="32"/>
  <c r="G47" i="32"/>
  <c r="G39" i="32"/>
  <c r="G31" i="32"/>
  <c r="G23" i="32"/>
  <c r="C6" i="32"/>
  <c r="L61" i="32" s="1"/>
  <c r="G2" i="32"/>
  <c r="G46" i="32"/>
  <c r="C87" i="32"/>
  <c r="M3" i="32"/>
  <c r="C100" i="32"/>
  <c r="G74" i="32"/>
  <c r="G140" i="1"/>
  <c r="G124" i="1"/>
  <c r="G108" i="1"/>
  <c r="C133" i="1"/>
  <c r="C117" i="1"/>
  <c r="G136" i="1"/>
  <c r="G120" i="1"/>
  <c r="G104" i="1"/>
  <c r="G143" i="1"/>
  <c r="G127" i="1"/>
  <c r="G111" i="1"/>
  <c r="C136" i="1"/>
  <c r="G134" i="1"/>
  <c r="C120" i="1"/>
  <c r="G118" i="1"/>
  <c r="C104" i="1"/>
  <c r="G139" i="1"/>
  <c r="G123" i="1"/>
  <c r="G107" i="1"/>
  <c r="G100" i="3"/>
  <c r="G100" i="32"/>
  <c r="G99" i="32"/>
  <c r="G99" i="3"/>
  <c r="G98" i="32"/>
  <c r="G97" i="32"/>
  <c r="G97" i="3"/>
  <c r="G96" i="32"/>
  <c r="G95" i="32"/>
  <c r="G94" i="32"/>
  <c r="G95" i="3"/>
  <c r="G94" i="3"/>
  <c r="C94" i="1"/>
  <c r="G93" i="32"/>
  <c r="G93" i="3"/>
  <c r="G92" i="3"/>
  <c r="G92" i="32"/>
  <c r="G91" i="3"/>
  <c r="G91" i="32"/>
  <c r="G90" i="3"/>
  <c r="G90" i="32"/>
  <c r="G92" i="1"/>
  <c r="G91" i="1"/>
  <c r="G89" i="3"/>
  <c r="G89" i="32"/>
  <c r="G88" i="32"/>
  <c r="G87" i="32"/>
  <c r="G87" i="3"/>
  <c r="C87" i="3"/>
  <c r="G86" i="32"/>
  <c r="G88" i="3"/>
  <c r="G83" i="32"/>
  <c r="G86" i="3"/>
  <c r="G84" i="3"/>
  <c r="G82" i="32"/>
  <c r="G82" i="3"/>
  <c r="G81" i="32"/>
  <c r="G81" i="3"/>
  <c r="G80" i="3"/>
  <c r="G78" i="32"/>
  <c r="G79" i="3"/>
  <c r="G77" i="32"/>
  <c r="G77" i="3"/>
  <c r="G76" i="3"/>
  <c r="G74" i="3"/>
  <c r="H78" i="32"/>
  <c r="G79" i="32"/>
  <c r="G80" i="32"/>
  <c r="C79" i="32"/>
  <c r="G73" i="32"/>
  <c r="G73" i="3"/>
  <c r="G72" i="32"/>
  <c r="C72" i="3"/>
  <c r="G72" i="3"/>
  <c r="G71" i="3"/>
  <c r="C71" i="3"/>
  <c r="I70" i="32"/>
  <c r="M70" i="32"/>
  <c r="K70" i="32"/>
  <c r="J71" i="32"/>
  <c r="C70" i="32"/>
  <c r="G71" i="32"/>
  <c r="G70" i="3"/>
  <c r="G68" i="3"/>
  <c r="G67" i="3"/>
  <c r="G65" i="3"/>
  <c r="G63" i="3"/>
  <c r="G61" i="1"/>
  <c r="L67" i="3"/>
  <c r="G60" i="3"/>
  <c r="L102" i="1"/>
  <c r="L92" i="1"/>
  <c r="L84" i="1"/>
  <c r="L73" i="1"/>
  <c r="L70" i="1"/>
  <c r="L90" i="1"/>
  <c r="G60" i="1"/>
  <c r="L60" i="3"/>
  <c r="L62" i="3"/>
  <c r="L69" i="3"/>
  <c r="L70" i="3"/>
  <c r="L68" i="3"/>
  <c r="L65" i="3"/>
  <c r="L61" i="3"/>
  <c r="L66" i="3"/>
  <c r="G59" i="3"/>
  <c r="L64" i="3"/>
  <c r="G58" i="3"/>
  <c r="G46" i="3"/>
  <c r="G57" i="3"/>
  <c r="H144" i="21" l="1"/>
  <c r="H142" i="21"/>
  <c r="H143" i="21"/>
  <c r="C141" i="21"/>
  <c r="I2" i="21"/>
  <c r="I141" i="21" s="1"/>
  <c r="G141" i="21"/>
  <c r="L36" i="1"/>
  <c r="L41" i="1"/>
  <c r="L72" i="1"/>
  <c r="L99" i="1"/>
  <c r="L107" i="1"/>
  <c r="L91" i="1"/>
  <c r="L45" i="1"/>
  <c r="L93" i="1"/>
  <c r="L28" i="1"/>
  <c r="L57" i="1"/>
  <c r="L24" i="1"/>
  <c r="L74" i="1"/>
  <c r="L62" i="1"/>
  <c r="L103" i="1"/>
  <c r="L55" i="1"/>
  <c r="L35" i="1"/>
  <c r="I6" i="1"/>
  <c r="H7" i="1"/>
  <c r="L34" i="1"/>
  <c r="L68" i="1"/>
  <c r="L37" i="1"/>
  <c r="L32" i="1"/>
  <c r="L76" i="1"/>
  <c r="L81" i="1"/>
  <c r="L79" i="1"/>
  <c r="L83" i="1"/>
  <c r="L124" i="1"/>
  <c r="L51" i="1"/>
  <c r="L52" i="1"/>
  <c r="L33" i="1"/>
  <c r="L82" i="1"/>
  <c r="L75" i="1"/>
  <c r="L77" i="1"/>
  <c r="L105" i="1"/>
  <c r="L48" i="1"/>
  <c r="L23" i="1"/>
  <c r="L88" i="1"/>
  <c r="L49" i="1"/>
  <c r="L78" i="1"/>
  <c r="L38" i="1"/>
  <c r="L26" i="1"/>
  <c r="L39" i="1"/>
  <c r="L10" i="1"/>
  <c r="L85" i="1"/>
  <c r="L31" i="1"/>
  <c r="L44" i="1"/>
  <c r="L97" i="1"/>
  <c r="L47" i="1"/>
  <c r="L95" i="1"/>
  <c r="L110" i="1"/>
  <c r="L89" i="1"/>
  <c r="L29" i="1"/>
  <c r="L66" i="1"/>
  <c r="L65" i="1"/>
  <c r="L61" i="1"/>
  <c r="L46" i="1"/>
  <c r="L13" i="1"/>
  <c r="L15" i="1"/>
  <c r="K7" i="1"/>
  <c r="J8" i="1"/>
  <c r="L80" i="1"/>
  <c r="L30" i="1"/>
  <c r="L87" i="1"/>
  <c r="L71" i="1"/>
  <c r="L86" i="1"/>
  <c r="L67" i="1"/>
  <c r="L64" i="1"/>
  <c r="L63" i="1"/>
  <c r="L98" i="1"/>
  <c r="L58" i="1"/>
  <c r="L42" i="1"/>
  <c r="L94" i="1"/>
  <c r="L43" i="1"/>
  <c r="L119" i="1"/>
  <c r="L69" i="1"/>
  <c r="L60" i="1"/>
  <c r="L59" i="1"/>
  <c r="L96" i="1"/>
  <c r="L53" i="1"/>
  <c r="M6" i="1"/>
  <c r="L116" i="1"/>
  <c r="L132" i="1"/>
  <c r="L109" i="1"/>
  <c r="L138" i="1"/>
  <c r="L135" i="1"/>
  <c r="L118" i="1"/>
  <c r="L121" i="1"/>
  <c r="L106" i="1"/>
  <c r="L115" i="1"/>
  <c r="L137" i="1"/>
  <c r="L108" i="1"/>
  <c r="L114" i="1"/>
  <c r="L140" i="1"/>
  <c r="L35" i="3"/>
  <c r="L19" i="3"/>
  <c r="L38" i="3"/>
  <c r="L40" i="3"/>
  <c r="L21" i="3"/>
  <c r="L5" i="3"/>
  <c r="L13" i="3"/>
  <c r="L59" i="3"/>
  <c r="L29" i="3"/>
  <c r="L27" i="3"/>
  <c r="L22" i="3"/>
  <c r="L20" i="3"/>
  <c r="L34" i="3"/>
  <c r="L18" i="3"/>
  <c r="L54" i="3"/>
  <c r="L26" i="3"/>
  <c r="L43" i="3"/>
  <c r="L44" i="3"/>
  <c r="L58" i="3"/>
  <c r="L51" i="3"/>
  <c r="L57" i="3"/>
  <c r="L46" i="3"/>
  <c r="L41" i="3"/>
  <c r="L55" i="3"/>
  <c r="L49" i="3"/>
  <c r="L47" i="3"/>
  <c r="L36" i="3"/>
  <c r="L52" i="3"/>
  <c r="H16" i="3"/>
  <c r="I15" i="3"/>
  <c r="L56" i="3"/>
  <c r="L23" i="3"/>
  <c r="L33" i="3"/>
  <c r="L63" i="3"/>
  <c r="L7" i="3"/>
  <c r="L17" i="3"/>
  <c r="L31" i="3"/>
  <c r="H6" i="3"/>
  <c r="I5" i="3"/>
  <c r="L15" i="3"/>
  <c r="L42" i="3"/>
  <c r="L39" i="3"/>
  <c r="K4" i="3"/>
  <c r="J5" i="3"/>
  <c r="M4" i="3"/>
  <c r="J18" i="3"/>
  <c r="K17" i="3"/>
  <c r="L45" i="3"/>
  <c r="L53" i="3"/>
  <c r="L30" i="3"/>
  <c r="L50" i="3"/>
  <c r="L14" i="3"/>
  <c r="L25" i="3"/>
  <c r="L48" i="3"/>
  <c r="L9" i="3"/>
  <c r="M15" i="3"/>
  <c r="L32" i="3"/>
  <c r="L28" i="3"/>
  <c r="L109" i="32"/>
  <c r="L117" i="32"/>
  <c r="L112" i="32"/>
  <c r="L103" i="32"/>
  <c r="L110" i="32"/>
  <c r="L124" i="32"/>
  <c r="L128" i="32"/>
  <c r="L108" i="32"/>
  <c r="L143" i="32"/>
  <c r="L131" i="32"/>
  <c r="L107" i="32"/>
  <c r="L121" i="32"/>
  <c r="L115" i="32"/>
  <c r="L127" i="32"/>
  <c r="L106" i="32"/>
  <c r="L105" i="32"/>
  <c r="L111" i="32"/>
  <c r="L113" i="32"/>
  <c r="L114" i="32"/>
  <c r="L125" i="32"/>
  <c r="L137" i="32"/>
  <c r="L140" i="32"/>
  <c r="L138" i="32"/>
  <c r="L141" i="32"/>
  <c r="L134" i="32"/>
  <c r="L122" i="32"/>
  <c r="L135" i="32"/>
  <c r="L119" i="32"/>
  <c r="L145" i="32"/>
  <c r="L132" i="32"/>
  <c r="L129" i="32"/>
  <c r="L116" i="32"/>
  <c r="L118" i="32"/>
  <c r="L139" i="32"/>
  <c r="L142" i="32"/>
  <c r="L136" i="32"/>
  <c r="L144" i="32"/>
  <c r="L123" i="32"/>
  <c r="L126" i="32"/>
  <c r="L120" i="32"/>
  <c r="L130" i="32"/>
  <c r="L133" i="32"/>
  <c r="L32" i="32"/>
  <c r="L36" i="32"/>
  <c r="L8" i="32"/>
  <c r="L31" i="32"/>
  <c r="L52" i="32"/>
  <c r="L24" i="32"/>
  <c r="L64" i="32"/>
  <c r="L18" i="32"/>
  <c r="L50" i="32"/>
  <c r="L21" i="32"/>
  <c r="L15" i="32"/>
  <c r="L43" i="32"/>
  <c r="L11" i="32"/>
  <c r="L56" i="32"/>
  <c r="L66" i="32"/>
  <c r="L37" i="32"/>
  <c r="L33" i="32"/>
  <c r="L59" i="32"/>
  <c r="L49" i="32"/>
  <c r="L53" i="32"/>
  <c r="L9" i="32"/>
  <c r="L16" i="32"/>
  <c r="L34" i="32"/>
  <c r="L69" i="32"/>
  <c r="L25" i="32"/>
  <c r="L12" i="32"/>
  <c r="L68" i="32"/>
  <c r="K5" i="32"/>
  <c r="J6" i="32"/>
  <c r="M5" i="32"/>
  <c r="L19" i="32"/>
  <c r="L6" i="32"/>
  <c r="L41" i="32"/>
  <c r="L28" i="32"/>
  <c r="L72" i="32"/>
  <c r="L35" i="32"/>
  <c r="L22" i="32"/>
  <c r="L57" i="32"/>
  <c r="L44" i="32"/>
  <c r="L27" i="32"/>
  <c r="L91" i="32"/>
  <c r="I5" i="32"/>
  <c r="H6" i="32"/>
  <c r="L51" i="32"/>
  <c r="L38" i="32"/>
  <c r="L48" i="32"/>
  <c r="L60" i="32"/>
  <c r="L79" i="32"/>
  <c r="L14" i="32"/>
  <c r="L67" i="32"/>
  <c r="L54" i="32"/>
  <c r="L17" i="32"/>
  <c r="L70" i="32"/>
  <c r="L96" i="32"/>
  <c r="L30" i="32"/>
  <c r="L47" i="32"/>
  <c r="L7" i="32"/>
  <c r="L10" i="32"/>
  <c r="L13" i="32"/>
  <c r="L40" i="32"/>
  <c r="L46" i="32"/>
  <c r="L65" i="32"/>
  <c r="L23" i="32"/>
  <c r="L26" i="32"/>
  <c r="L29" i="32"/>
  <c r="L62" i="32"/>
  <c r="L39" i="32"/>
  <c r="L42" i="32"/>
  <c r="L45" i="32"/>
  <c r="L63" i="32"/>
  <c r="L20" i="32"/>
  <c r="L55" i="32"/>
  <c r="L58" i="32"/>
  <c r="L147" i="1"/>
  <c r="L139" i="1"/>
  <c r="L125" i="1"/>
  <c r="L141" i="1"/>
  <c r="L126" i="1"/>
  <c r="L130" i="1"/>
  <c r="L142" i="1"/>
  <c r="L145" i="1"/>
  <c r="L146" i="1"/>
  <c r="L129" i="1"/>
  <c r="L134" i="1"/>
  <c r="L122" i="1"/>
  <c r="L104" i="1"/>
  <c r="L120" i="1"/>
  <c r="L136" i="1"/>
  <c r="L117" i="1"/>
  <c r="L133" i="1"/>
  <c r="L112" i="1"/>
  <c r="L128" i="1"/>
  <c r="L144" i="1"/>
  <c r="L111" i="1"/>
  <c r="L127" i="1"/>
  <c r="L143" i="1"/>
  <c r="L123" i="1"/>
  <c r="L131" i="1"/>
  <c r="L113" i="1"/>
  <c r="L100" i="1"/>
  <c r="L101" i="1"/>
  <c r="H79" i="32"/>
  <c r="L72" i="3"/>
  <c r="L81" i="3"/>
  <c r="L89" i="3"/>
  <c r="L79" i="3"/>
  <c r="L100" i="3"/>
  <c r="L94" i="3"/>
  <c r="L75" i="3"/>
  <c r="L76" i="3"/>
  <c r="L84" i="3"/>
  <c r="L77" i="3"/>
  <c r="L73" i="3"/>
  <c r="L99" i="3"/>
  <c r="L88" i="3"/>
  <c r="L93" i="3"/>
  <c r="L80" i="3"/>
  <c r="L83" i="3"/>
  <c r="L82" i="3"/>
  <c r="L92" i="3"/>
  <c r="L74" i="3"/>
  <c r="L95" i="3"/>
  <c r="L71" i="3"/>
  <c r="L98" i="3"/>
  <c r="L90" i="3"/>
  <c r="L86" i="3"/>
  <c r="L91" i="3"/>
  <c r="L97" i="3"/>
  <c r="L85" i="3"/>
  <c r="L87" i="3"/>
  <c r="L78" i="3"/>
  <c r="L96" i="3"/>
  <c r="L84" i="32"/>
  <c r="K71" i="32"/>
  <c r="J72" i="32"/>
  <c r="L97" i="32"/>
  <c r="L102" i="32"/>
  <c r="L87" i="32"/>
  <c r="L73" i="32"/>
  <c r="L101" i="32"/>
  <c r="L86" i="32"/>
  <c r="L71" i="32"/>
  <c r="L100" i="32"/>
  <c r="L85" i="32"/>
  <c r="L99" i="32"/>
  <c r="L83" i="32"/>
  <c r="L98" i="32"/>
  <c r="L82" i="32"/>
  <c r="L95" i="32"/>
  <c r="L81" i="32"/>
  <c r="L94" i="32"/>
  <c r="L80" i="32"/>
  <c r="L93" i="32"/>
  <c r="L78" i="32"/>
  <c r="L92" i="32"/>
  <c r="L77" i="32"/>
  <c r="L90" i="32"/>
  <c r="L76" i="32"/>
  <c r="L89" i="32"/>
  <c r="L75" i="32"/>
  <c r="L88" i="32"/>
  <c r="L74" i="32"/>
  <c r="M71" i="32"/>
  <c r="I71" i="32"/>
  <c r="H8" i="1" l="1"/>
  <c r="I7" i="1"/>
  <c r="J9" i="1"/>
  <c r="K8" i="1"/>
  <c r="M8" i="1"/>
  <c r="M7" i="1"/>
  <c r="J19" i="3"/>
  <c r="K18" i="3"/>
  <c r="I6" i="3"/>
  <c r="H7" i="3"/>
  <c r="H17" i="3"/>
  <c r="I16" i="3"/>
  <c r="M16" i="3"/>
  <c r="K5" i="3"/>
  <c r="M5" i="3"/>
  <c r="J6" i="3"/>
  <c r="H7" i="32"/>
  <c r="I6" i="32"/>
  <c r="J7" i="32"/>
  <c r="M6" i="32"/>
  <c r="K6" i="32"/>
  <c r="H80" i="32"/>
  <c r="K72" i="32"/>
  <c r="J73" i="32"/>
  <c r="J74" i="32" s="1"/>
  <c r="I72" i="32"/>
  <c r="M72" i="32"/>
  <c r="J10" i="1" l="1"/>
  <c r="K9" i="1"/>
  <c r="I8" i="1"/>
  <c r="H9" i="1"/>
  <c r="K6" i="3"/>
  <c r="J7" i="3"/>
  <c r="M6" i="3"/>
  <c r="H8" i="3"/>
  <c r="I7" i="3"/>
  <c r="H18" i="3"/>
  <c r="I17" i="3"/>
  <c r="M17" i="3"/>
  <c r="J20" i="3"/>
  <c r="K19" i="3"/>
  <c r="J75" i="32"/>
  <c r="J8" i="32"/>
  <c r="K7" i="32"/>
  <c r="M7" i="32"/>
  <c r="I7" i="32"/>
  <c r="H8" i="32"/>
  <c r="H81" i="32"/>
  <c r="H82" i="32" s="1"/>
  <c r="H83" i="32" s="1"/>
  <c r="H84" i="32" s="1"/>
  <c r="H85" i="32" s="1"/>
  <c r="H86" i="32" s="1"/>
  <c r="H87" i="32" s="1"/>
  <c r="H88" i="32" s="1"/>
  <c r="H89" i="32" s="1"/>
  <c r="H90" i="32" s="1"/>
  <c r="H91" i="32" s="1"/>
  <c r="H92" i="32" s="1"/>
  <c r="H93" i="32" s="1"/>
  <c r="H94" i="32" s="1"/>
  <c r="H95" i="32" s="1"/>
  <c r="H96" i="32" s="1"/>
  <c r="H97" i="32" s="1"/>
  <c r="H98" i="32" s="1"/>
  <c r="H99" i="32" s="1"/>
  <c r="H100" i="32" s="1"/>
  <c r="H101" i="32" s="1"/>
  <c r="H102" i="32" s="1"/>
  <c r="H103" i="32" s="1"/>
  <c r="K73" i="32"/>
  <c r="M73" i="32"/>
  <c r="I73" i="32"/>
  <c r="H10" i="1" l="1"/>
  <c r="I9" i="1"/>
  <c r="M9" i="1"/>
  <c r="M10" i="1"/>
  <c r="K10" i="1"/>
  <c r="J11" i="1"/>
  <c r="K20" i="3"/>
  <c r="J21" i="3"/>
  <c r="H19" i="3"/>
  <c r="I18" i="3"/>
  <c r="M18" i="3"/>
  <c r="J8" i="3"/>
  <c r="K7" i="3"/>
  <c r="M7" i="3"/>
  <c r="I8" i="3"/>
  <c r="H9" i="3"/>
  <c r="H104" i="32"/>
  <c r="I8" i="32"/>
  <c r="H9" i="32"/>
  <c r="I74" i="32"/>
  <c r="I75" i="32" s="1"/>
  <c r="I76" i="32" s="1"/>
  <c r="I77" i="32" s="1"/>
  <c r="I78" i="32" s="1"/>
  <c r="I79" i="32" s="1"/>
  <c r="I80" i="32" s="1"/>
  <c r="K8" i="32"/>
  <c r="M8" i="32"/>
  <c r="J9" i="32"/>
  <c r="J76" i="32"/>
  <c r="K74" i="32"/>
  <c r="M74" i="32"/>
  <c r="J12" i="1" l="1"/>
  <c r="K11" i="1"/>
  <c r="I10" i="1"/>
  <c r="H11" i="1"/>
  <c r="H105" i="32"/>
  <c r="I9" i="3"/>
  <c r="H10" i="3"/>
  <c r="I19" i="3"/>
  <c r="H20" i="3"/>
  <c r="M19" i="3"/>
  <c r="M8" i="3"/>
  <c r="K8" i="3"/>
  <c r="J9" i="3"/>
  <c r="J22" i="3"/>
  <c r="K21" i="3"/>
  <c r="H106" i="32"/>
  <c r="K75" i="32"/>
  <c r="K9" i="32"/>
  <c r="J10" i="32"/>
  <c r="M9" i="32"/>
  <c r="K76" i="32"/>
  <c r="J77" i="32"/>
  <c r="I9" i="32"/>
  <c r="H10" i="32"/>
  <c r="M75" i="32"/>
  <c r="I11" i="1" l="1"/>
  <c r="H12" i="1"/>
  <c r="M11" i="1"/>
  <c r="M12" i="1"/>
  <c r="K12" i="1"/>
  <c r="J13" i="1"/>
  <c r="I20" i="3"/>
  <c r="H21" i="3"/>
  <c r="M20" i="3"/>
  <c r="K22" i="3"/>
  <c r="J23" i="3"/>
  <c r="J10" i="3"/>
  <c r="K9" i="3"/>
  <c r="M9" i="3"/>
  <c r="I10" i="3"/>
  <c r="H11" i="3"/>
  <c r="H107" i="32"/>
  <c r="H11" i="32"/>
  <c r="I10" i="32"/>
  <c r="K77" i="32"/>
  <c r="J78" i="32"/>
  <c r="M10" i="32"/>
  <c r="J11" i="32"/>
  <c r="K10" i="32"/>
  <c r="M76" i="32"/>
  <c r="I12" i="1" l="1"/>
  <c r="H13" i="1"/>
  <c r="M13" i="1"/>
  <c r="K13" i="1"/>
  <c r="J14" i="1"/>
  <c r="I11" i="3"/>
  <c r="H12" i="3"/>
  <c r="I12" i="3" s="1"/>
  <c r="J24" i="3"/>
  <c r="K23" i="3"/>
  <c r="K10" i="3"/>
  <c r="M10" i="3"/>
  <c r="J11" i="3"/>
  <c r="I21" i="3"/>
  <c r="H22" i="3"/>
  <c r="M21" i="3"/>
  <c r="H108" i="32"/>
  <c r="J12" i="32"/>
  <c r="M11" i="32"/>
  <c r="K11" i="32"/>
  <c r="K78" i="32"/>
  <c r="J79" i="32"/>
  <c r="I11" i="32"/>
  <c r="H12" i="32"/>
  <c r="M77" i="32"/>
  <c r="K14" i="1" l="1"/>
  <c r="J15" i="1"/>
  <c r="H14" i="1"/>
  <c r="M14" i="1" s="1"/>
  <c r="I13" i="1"/>
  <c r="M11" i="3"/>
  <c r="J12" i="3"/>
  <c r="K11" i="3"/>
  <c r="J25" i="3"/>
  <c r="K24" i="3"/>
  <c r="H23" i="3"/>
  <c r="I22" i="3"/>
  <c r="M22" i="3"/>
  <c r="H109" i="32"/>
  <c r="H13" i="32"/>
  <c r="I12" i="32"/>
  <c r="K79" i="32"/>
  <c r="J80" i="32"/>
  <c r="K80" i="32" s="1"/>
  <c r="K12" i="32"/>
  <c r="M12" i="32"/>
  <c r="J13" i="32"/>
  <c r="M78" i="32"/>
  <c r="K15" i="1" l="1"/>
  <c r="J16" i="1"/>
  <c r="I14" i="1"/>
  <c r="H15" i="1"/>
  <c r="J26" i="3"/>
  <c r="K25" i="3"/>
  <c r="I23" i="3"/>
  <c r="H24" i="3"/>
  <c r="M23" i="3"/>
  <c r="K12" i="3"/>
  <c r="M12" i="3"/>
  <c r="H110" i="32"/>
  <c r="I13" i="32"/>
  <c r="H14" i="32"/>
  <c r="J14" i="32"/>
  <c r="K13" i="32"/>
  <c r="M13" i="32"/>
  <c r="M79" i="32"/>
  <c r="H16" i="1" l="1"/>
  <c r="I15" i="1"/>
  <c r="M16" i="1"/>
  <c r="K16" i="1"/>
  <c r="J17" i="1"/>
  <c r="M15" i="1"/>
  <c r="J27" i="3"/>
  <c r="K26" i="3"/>
  <c r="I24" i="3"/>
  <c r="H25" i="3"/>
  <c r="M24" i="3"/>
  <c r="H111" i="32"/>
  <c r="M14" i="32"/>
  <c r="K14" i="32"/>
  <c r="J15" i="32"/>
  <c r="H15" i="32"/>
  <c r="I14" i="32"/>
  <c r="J81" i="32"/>
  <c r="M80" i="32"/>
  <c r="J18" i="1" l="1"/>
  <c r="K17" i="1"/>
  <c r="I16" i="1"/>
  <c r="H17" i="1"/>
  <c r="H26" i="3"/>
  <c r="I25" i="3"/>
  <c r="M25" i="3"/>
  <c r="K27" i="3"/>
  <c r="J28" i="3"/>
  <c r="H112" i="32"/>
  <c r="H16" i="32"/>
  <c r="I15" i="32"/>
  <c r="K15" i="32"/>
  <c r="J16" i="32"/>
  <c r="M15" i="32"/>
  <c r="K81" i="32"/>
  <c r="J82" i="32"/>
  <c r="M81" i="32"/>
  <c r="I81" i="32"/>
  <c r="H18" i="1" l="1"/>
  <c r="I17" i="1"/>
  <c r="M17" i="1"/>
  <c r="J19" i="1"/>
  <c r="K18" i="1"/>
  <c r="M18" i="1"/>
  <c r="K28" i="3"/>
  <c r="J29" i="3"/>
  <c r="I26" i="3"/>
  <c r="H27" i="3"/>
  <c r="M26" i="3"/>
  <c r="H113" i="32"/>
  <c r="M16" i="32"/>
  <c r="K16" i="32"/>
  <c r="J17" i="32"/>
  <c r="H17" i="32"/>
  <c r="I16" i="32"/>
  <c r="K82" i="32"/>
  <c r="J83" i="32"/>
  <c r="I82" i="32"/>
  <c r="M82" i="32"/>
  <c r="J20" i="1" l="1"/>
  <c r="K19" i="1"/>
  <c r="I18" i="1"/>
  <c r="H19" i="1"/>
  <c r="K29" i="3"/>
  <c r="J30" i="3"/>
  <c r="H28" i="3"/>
  <c r="I27" i="3"/>
  <c r="M27" i="3"/>
  <c r="H114" i="32"/>
  <c r="H18" i="32"/>
  <c r="I17" i="32"/>
  <c r="M17" i="32"/>
  <c r="K17" i="32"/>
  <c r="J18" i="32"/>
  <c r="J84" i="32"/>
  <c r="K83" i="32"/>
  <c r="M83" i="32"/>
  <c r="I83" i="32"/>
  <c r="I19" i="1" l="1"/>
  <c r="H20" i="1"/>
  <c r="M20" i="1"/>
  <c r="K20" i="1"/>
  <c r="J21" i="1"/>
  <c r="M19" i="1"/>
  <c r="H29" i="3"/>
  <c r="I28" i="3"/>
  <c r="M28" i="3"/>
  <c r="K30" i="3"/>
  <c r="J31" i="3"/>
  <c r="H115" i="32"/>
  <c r="K18" i="32"/>
  <c r="M18" i="32"/>
  <c r="J19" i="32"/>
  <c r="I18" i="32"/>
  <c r="H19" i="32"/>
  <c r="K84" i="32"/>
  <c r="J85" i="32"/>
  <c r="I84" i="32"/>
  <c r="M84" i="32"/>
  <c r="J22" i="1" l="1"/>
  <c r="K21" i="1"/>
  <c r="H21" i="1"/>
  <c r="I20" i="1"/>
  <c r="K31" i="3"/>
  <c r="J32" i="3"/>
  <c r="H30" i="3"/>
  <c r="I29" i="3"/>
  <c r="M29" i="3"/>
  <c r="H116" i="32"/>
  <c r="H20" i="32"/>
  <c r="I19" i="32"/>
  <c r="J20" i="32"/>
  <c r="K19" i="32"/>
  <c r="M19" i="32"/>
  <c r="K85" i="32"/>
  <c r="J86" i="32"/>
  <c r="M85" i="32"/>
  <c r="I85" i="32"/>
  <c r="I21" i="1" l="1"/>
  <c r="H22" i="1"/>
  <c r="J23" i="1"/>
  <c r="M22" i="1"/>
  <c r="K22" i="1"/>
  <c r="M21" i="1"/>
  <c r="H31" i="3"/>
  <c r="I30" i="3"/>
  <c r="M30" i="3"/>
  <c r="K32" i="3"/>
  <c r="J33" i="3"/>
  <c r="H117" i="32"/>
  <c r="K20" i="32"/>
  <c r="M20" i="32"/>
  <c r="J21" i="32"/>
  <c r="I20" i="32"/>
  <c r="H21" i="32"/>
  <c r="K86" i="32"/>
  <c r="J87" i="32"/>
  <c r="M86" i="32"/>
  <c r="I86" i="32"/>
  <c r="J24" i="1" l="1"/>
  <c r="K23" i="1"/>
  <c r="I22" i="1"/>
  <c r="H23" i="1"/>
  <c r="J34" i="3"/>
  <c r="K33" i="3"/>
  <c r="H32" i="3"/>
  <c r="I31" i="3"/>
  <c r="M31" i="3"/>
  <c r="H118" i="32"/>
  <c r="H22" i="32"/>
  <c r="I21" i="32"/>
  <c r="J22" i="32"/>
  <c r="K21" i="32"/>
  <c r="M21" i="32"/>
  <c r="J88" i="32"/>
  <c r="K87" i="32"/>
  <c r="M87" i="32"/>
  <c r="I87" i="32"/>
  <c r="H24" i="1" l="1"/>
  <c r="I23" i="1"/>
  <c r="J25" i="1"/>
  <c r="M24" i="1"/>
  <c r="K24" i="1"/>
  <c r="M23" i="1"/>
  <c r="K34" i="3"/>
  <c r="J35" i="3"/>
  <c r="H33" i="3"/>
  <c r="I32" i="3"/>
  <c r="M32" i="3"/>
  <c r="H119" i="32"/>
  <c r="K22" i="32"/>
  <c r="M22" i="32"/>
  <c r="J23" i="32"/>
  <c r="I22" i="32"/>
  <c r="H23" i="32"/>
  <c r="K88" i="32"/>
  <c r="J89" i="32"/>
  <c r="I88" i="32"/>
  <c r="M88" i="32"/>
  <c r="J26" i="1" l="1"/>
  <c r="K25" i="1"/>
  <c r="I24" i="1"/>
  <c r="H25" i="1"/>
  <c r="H34" i="3"/>
  <c r="I33" i="3"/>
  <c r="M33" i="3"/>
  <c r="J36" i="3"/>
  <c r="K35" i="3"/>
  <c r="H120" i="32"/>
  <c r="H24" i="32"/>
  <c r="I23" i="32"/>
  <c r="K23" i="32"/>
  <c r="M23" i="32"/>
  <c r="J24" i="32"/>
  <c r="J90" i="32"/>
  <c r="K89" i="32"/>
  <c r="M89" i="32"/>
  <c r="I89" i="32"/>
  <c r="I25" i="1" l="1"/>
  <c r="H26" i="1"/>
  <c r="M25" i="1"/>
  <c r="M26" i="1"/>
  <c r="K26" i="1"/>
  <c r="J27" i="1"/>
  <c r="K36" i="3"/>
  <c r="J37" i="3"/>
  <c r="I34" i="3"/>
  <c r="H35" i="3"/>
  <c r="M34" i="3"/>
  <c r="H121" i="32"/>
  <c r="K24" i="32"/>
  <c r="M24" i="32"/>
  <c r="J25" i="32"/>
  <c r="I24" i="32"/>
  <c r="H25" i="32"/>
  <c r="K90" i="32"/>
  <c r="J91" i="32"/>
  <c r="I90" i="32"/>
  <c r="M90" i="32"/>
  <c r="K27" i="1" l="1"/>
  <c r="J28" i="1"/>
  <c r="H27" i="1"/>
  <c r="M27" i="1" s="1"/>
  <c r="I26" i="1"/>
  <c r="H36" i="3"/>
  <c r="I35" i="3"/>
  <c r="M35" i="3"/>
  <c r="J38" i="3"/>
  <c r="K37" i="3"/>
  <c r="H122" i="32"/>
  <c r="H26" i="32"/>
  <c r="I25" i="32"/>
  <c r="M25" i="32"/>
  <c r="J26" i="32"/>
  <c r="K25" i="32"/>
  <c r="J92" i="32"/>
  <c r="K91" i="32"/>
  <c r="M91" i="32"/>
  <c r="I91" i="32"/>
  <c r="K28" i="1" l="1"/>
  <c r="J29" i="1"/>
  <c r="I27" i="1"/>
  <c r="H28" i="1"/>
  <c r="M28" i="1" s="1"/>
  <c r="J39" i="3"/>
  <c r="K38" i="3"/>
  <c r="H37" i="3"/>
  <c r="I36" i="3"/>
  <c r="M36" i="3"/>
  <c r="H123" i="32"/>
  <c r="M26" i="32"/>
  <c r="J27" i="32"/>
  <c r="K26" i="32"/>
  <c r="I26" i="32"/>
  <c r="H27" i="32"/>
  <c r="K92" i="32"/>
  <c r="J93" i="32"/>
  <c r="M92" i="32"/>
  <c r="I92" i="32"/>
  <c r="I28" i="1" l="1"/>
  <c r="H29" i="1"/>
  <c r="K29" i="1"/>
  <c r="J30" i="1"/>
  <c r="M29" i="1"/>
  <c r="H38" i="3"/>
  <c r="I37" i="3"/>
  <c r="M37" i="3"/>
  <c r="K39" i="3"/>
  <c r="J40" i="3"/>
  <c r="H124" i="32"/>
  <c r="M27" i="32"/>
  <c r="J28" i="32"/>
  <c r="K27" i="32"/>
  <c r="H28" i="32"/>
  <c r="I27" i="32"/>
  <c r="J94" i="32"/>
  <c r="K93" i="32"/>
  <c r="M93" i="32"/>
  <c r="I93" i="32"/>
  <c r="H30" i="1" l="1"/>
  <c r="I29" i="1"/>
  <c r="J31" i="1"/>
  <c r="K30" i="1"/>
  <c r="M30" i="1"/>
  <c r="K40" i="3"/>
  <c r="J41" i="3"/>
  <c r="H39" i="3"/>
  <c r="I38" i="3"/>
  <c r="M38" i="3"/>
  <c r="H125" i="32"/>
  <c r="H29" i="32"/>
  <c r="I28" i="32"/>
  <c r="K28" i="32"/>
  <c r="M28" i="32"/>
  <c r="J29" i="32"/>
  <c r="K94" i="32"/>
  <c r="J95" i="32"/>
  <c r="M94" i="32"/>
  <c r="I94" i="32"/>
  <c r="K31" i="1" l="1"/>
  <c r="J32" i="1"/>
  <c r="I30" i="1"/>
  <c r="H31" i="1"/>
  <c r="I39" i="3"/>
  <c r="H40" i="3"/>
  <c r="M39" i="3"/>
  <c r="K41" i="3"/>
  <c r="J42" i="3"/>
  <c r="H126" i="32"/>
  <c r="J30" i="32"/>
  <c r="K29" i="32"/>
  <c r="M29" i="32"/>
  <c r="I29" i="32"/>
  <c r="H30" i="32"/>
  <c r="K95" i="32"/>
  <c r="J96" i="32"/>
  <c r="I95" i="32"/>
  <c r="M95" i="32"/>
  <c r="I31" i="1" l="1"/>
  <c r="H32" i="1"/>
  <c r="M31" i="1"/>
  <c r="M32" i="1"/>
  <c r="K32" i="1"/>
  <c r="J33" i="1"/>
  <c r="J43" i="3"/>
  <c r="K42" i="3"/>
  <c r="I40" i="3"/>
  <c r="H41" i="3"/>
  <c r="M40" i="3"/>
  <c r="H127" i="32"/>
  <c r="K30" i="32"/>
  <c r="M30" i="32"/>
  <c r="J31" i="32"/>
  <c r="I30" i="32"/>
  <c r="H31" i="32"/>
  <c r="K96" i="32"/>
  <c r="J97" i="32"/>
  <c r="M96" i="32"/>
  <c r="I96" i="32"/>
  <c r="K33" i="1" l="1"/>
  <c r="J34" i="1"/>
  <c r="H33" i="1"/>
  <c r="I32" i="1"/>
  <c r="H42" i="3"/>
  <c r="I41" i="3"/>
  <c r="M41" i="3"/>
  <c r="K43" i="3"/>
  <c r="J44" i="3"/>
  <c r="H128" i="32"/>
  <c r="I31" i="32"/>
  <c r="H32" i="32"/>
  <c r="K31" i="32"/>
  <c r="J32" i="32"/>
  <c r="M31" i="32"/>
  <c r="K97" i="32"/>
  <c r="J98" i="32"/>
  <c r="M97" i="32"/>
  <c r="I97" i="32"/>
  <c r="H34" i="1" l="1"/>
  <c r="I33" i="1"/>
  <c r="M33" i="1"/>
  <c r="K34" i="1"/>
  <c r="M34" i="1"/>
  <c r="J35" i="1"/>
  <c r="J45" i="3"/>
  <c r="K44" i="3"/>
  <c r="I42" i="3"/>
  <c r="H43" i="3"/>
  <c r="M42" i="3"/>
  <c r="H129" i="32"/>
  <c r="K32" i="32"/>
  <c r="M32" i="32"/>
  <c r="J33" i="32"/>
  <c r="I32" i="32"/>
  <c r="H33" i="32"/>
  <c r="K98" i="32"/>
  <c r="J99" i="32"/>
  <c r="I98" i="32"/>
  <c r="M98" i="32"/>
  <c r="K35" i="1" l="1"/>
  <c r="J36" i="1"/>
  <c r="H35" i="1"/>
  <c r="I34" i="1"/>
  <c r="H44" i="3"/>
  <c r="I43" i="3"/>
  <c r="M43" i="3"/>
  <c r="K45" i="3"/>
  <c r="J46" i="3"/>
  <c r="H130" i="32"/>
  <c r="H34" i="32"/>
  <c r="I33" i="32"/>
  <c r="J34" i="32"/>
  <c r="K33" i="32"/>
  <c r="M33" i="32"/>
  <c r="K99" i="32"/>
  <c r="J100" i="32"/>
  <c r="I99" i="32"/>
  <c r="M99" i="32"/>
  <c r="H36" i="1" l="1"/>
  <c r="I35" i="1"/>
  <c r="M35" i="1"/>
  <c r="M36" i="1"/>
  <c r="K36" i="1"/>
  <c r="J37" i="1"/>
  <c r="J47" i="3"/>
  <c r="K46" i="3"/>
  <c r="H45" i="3"/>
  <c r="I44" i="3"/>
  <c r="M44" i="3"/>
  <c r="H131" i="32"/>
  <c r="K34" i="32"/>
  <c r="M34" i="32"/>
  <c r="J35" i="32"/>
  <c r="I34" i="32"/>
  <c r="H35" i="32"/>
  <c r="K100" i="32"/>
  <c r="J101" i="32"/>
  <c r="M100" i="32"/>
  <c r="I100" i="32"/>
  <c r="K37" i="1" l="1"/>
  <c r="J38" i="1"/>
  <c r="H37" i="1"/>
  <c r="I36" i="1"/>
  <c r="I45" i="3"/>
  <c r="H46" i="3"/>
  <c r="M45" i="3"/>
  <c r="J48" i="3"/>
  <c r="K47" i="3"/>
  <c r="H132" i="32"/>
  <c r="H36" i="32"/>
  <c r="I35" i="32"/>
  <c r="M35" i="32"/>
  <c r="J36" i="32"/>
  <c r="K35" i="32"/>
  <c r="J102" i="32"/>
  <c r="J103" i="32" s="1"/>
  <c r="K101" i="32"/>
  <c r="I101" i="32"/>
  <c r="M101" i="32"/>
  <c r="H38" i="1" l="1"/>
  <c r="I37" i="1"/>
  <c r="K38" i="1"/>
  <c r="M38" i="1"/>
  <c r="J39" i="1"/>
  <c r="M37" i="1"/>
  <c r="J49" i="3"/>
  <c r="K48" i="3"/>
  <c r="H47" i="3"/>
  <c r="I46" i="3"/>
  <c r="M46" i="3"/>
  <c r="H133" i="32"/>
  <c r="M103" i="32"/>
  <c r="J104" i="32"/>
  <c r="J37" i="32"/>
  <c r="K36" i="32"/>
  <c r="M36" i="32"/>
  <c r="I36" i="32"/>
  <c r="H37" i="32"/>
  <c r="K102" i="32"/>
  <c r="I102" i="32"/>
  <c r="M102" i="32"/>
  <c r="K39" i="1" l="1"/>
  <c r="J40" i="1"/>
  <c r="I38" i="1"/>
  <c r="H39" i="1"/>
  <c r="I47" i="3"/>
  <c r="H48" i="3"/>
  <c r="M47" i="3"/>
  <c r="K49" i="3"/>
  <c r="J50" i="3"/>
  <c r="I103" i="32"/>
  <c r="I104" i="32" s="1"/>
  <c r="H134" i="32"/>
  <c r="M104" i="32"/>
  <c r="J105" i="32"/>
  <c r="K103" i="32"/>
  <c r="K104" i="32" s="1"/>
  <c r="I37" i="32"/>
  <c r="H38" i="32"/>
  <c r="J38" i="32"/>
  <c r="K37" i="32"/>
  <c r="M37" i="32"/>
  <c r="I39" i="1" l="1"/>
  <c r="H40" i="1"/>
  <c r="M39" i="1"/>
  <c r="K40" i="1"/>
  <c r="J41" i="1"/>
  <c r="M40" i="1"/>
  <c r="I105" i="32"/>
  <c r="K50" i="3"/>
  <c r="J51" i="3"/>
  <c r="I48" i="3"/>
  <c r="H49" i="3"/>
  <c r="M48" i="3"/>
  <c r="H135" i="32"/>
  <c r="M105" i="32"/>
  <c r="J106" i="32"/>
  <c r="K105" i="32"/>
  <c r="K38" i="32"/>
  <c r="M38" i="32"/>
  <c r="J39" i="32"/>
  <c r="I38" i="32"/>
  <c r="H39" i="32"/>
  <c r="K41" i="1" l="1"/>
  <c r="J42" i="1"/>
  <c r="I40" i="1"/>
  <c r="H41" i="1"/>
  <c r="I106" i="32"/>
  <c r="I49" i="3"/>
  <c r="H50" i="3"/>
  <c r="M49" i="3"/>
  <c r="K51" i="3"/>
  <c r="J52" i="3"/>
  <c r="H136" i="32"/>
  <c r="M106" i="32"/>
  <c r="K106" i="32"/>
  <c r="J107" i="32"/>
  <c r="J40" i="32"/>
  <c r="K39" i="32"/>
  <c r="M39" i="32"/>
  <c r="I39" i="32"/>
  <c r="H40" i="32"/>
  <c r="I41" i="1" l="1"/>
  <c r="H42" i="1"/>
  <c r="M41" i="1"/>
  <c r="K42" i="1"/>
  <c r="J43" i="1"/>
  <c r="M42" i="1"/>
  <c r="I107" i="32"/>
  <c r="K52" i="3"/>
  <c r="J53" i="3"/>
  <c r="H51" i="3"/>
  <c r="I50" i="3"/>
  <c r="M50" i="3"/>
  <c r="H137" i="32"/>
  <c r="J108" i="32"/>
  <c r="M107" i="32"/>
  <c r="K107" i="32"/>
  <c r="I40" i="32"/>
  <c r="H41" i="32"/>
  <c r="K40" i="32"/>
  <c r="M40" i="32"/>
  <c r="J41" i="32"/>
  <c r="K43" i="1" l="1"/>
  <c r="J44" i="1"/>
  <c r="I42" i="1"/>
  <c r="H43" i="1"/>
  <c r="I108" i="32"/>
  <c r="I51" i="3"/>
  <c r="H52" i="3"/>
  <c r="M51" i="3"/>
  <c r="J54" i="3"/>
  <c r="K53" i="3"/>
  <c r="H138" i="32"/>
  <c r="K108" i="32"/>
  <c r="M108" i="32"/>
  <c r="J109" i="32"/>
  <c r="J42" i="32"/>
  <c r="M41" i="32"/>
  <c r="K41" i="32"/>
  <c r="H42" i="32"/>
  <c r="I41" i="32"/>
  <c r="J45" i="1" l="1"/>
  <c r="K44" i="1"/>
  <c r="H44" i="1"/>
  <c r="M44" i="1" s="1"/>
  <c r="I43" i="1"/>
  <c r="M43" i="1"/>
  <c r="I109" i="32"/>
  <c r="I110" i="32" s="1"/>
  <c r="J55" i="3"/>
  <c r="K54" i="3"/>
  <c r="H53" i="3"/>
  <c r="I52" i="3"/>
  <c r="M52" i="3"/>
  <c r="H139" i="32"/>
  <c r="J110" i="32"/>
  <c r="M109" i="32"/>
  <c r="K109" i="32"/>
  <c r="I42" i="32"/>
  <c r="H43" i="32"/>
  <c r="M42" i="32"/>
  <c r="J43" i="32"/>
  <c r="K42" i="32"/>
  <c r="H45" i="1" l="1"/>
  <c r="I44" i="1"/>
  <c r="J46" i="1"/>
  <c r="K45" i="1"/>
  <c r="M45" i="1"/>
  <c r="I111" i="32"/>
  <c r="H54" i="3"/>
  <c r="I53" i="3"/>
  <c r="M53" i="3"/>
  <c r="J56" i="3"/>
  <c r="K55" i="3"/>
  <c r="H140" i="32"/>
  <c r="K110" i="32"/>
  <c r="J111" i="32"/>
  <c r="M110" i="32"/>
  <c r="K43" i="32"/>
  <c r="J44" i="32"/>
  <c r="M43" i="32"/>
  <c r="I43" i="32"/>
  <c r="H44" i="32"/>
  <c r="J47" i="1" l="1"/>
  <c r="K46" i="1"/>
  <c r="H46" i="1"/>
  <c r="I45" i="1"/>
  <c r="I112" i="32"/>
  <c r="J57" i="3"/>
  <c r="K56" i="3"/>
  <c r="H55" i="3"/>
  <c r="I54" i="3"/>
  <c r="M54" i="3"/>
  <c r="H141" i="32"/>
  <c r="M111" i="32"/>
  <c r="K111" i="32"/>
  <c r="J112" i="32"/>
  <c r="I44" i="32"/>
  <c r="H45" i="32"/>
  <c r="J45" i="32"/>
  <c r="M44" i="32"/>
  <c r="K44" i="32"/>
  <c r="H47" i="1" l="1"/>
  <c r="I46" i="1"/>
  <c r="M46" i="1"/>
  <c r="M47" i="1"/>
  <c r="J48" i="1"/>
  <c r="K47" i="1"/>
  <c r="I113" i="32"/>
  <c r="I114" i="32" s="1"/>
  <c r="I115" i="32" s="1"/>
  <c r="I116" i="32" s="1"/>
  <c r="I117" i="32" s="1"/>
  <c r="I118" i="32" s="1"/>
  <c r="I119" i="32" s="1"/>
  <c r="I120" i="32" s="1"/>
  <c r="I121" i="32" s="1"/>
  <c r="I122" i="32" s="1"/>
  <c r="I123" i="32" s="1"/>
  <c r="I124" i="32" s="1"/>
  <c r="I125" i="32" s="1"/>
  <c r="I126" i="32" s="1"/>
  <c r="I127" i="32" s="1"/>
  <c r="I128" i="32" s="1"/>
  <c r="I129" i="32" s="1"/>
  <c r="I130" i="32" s="1"/>
  <c r="I131" i="32" s="1"/>
  <c r="I132" i="32" s="1"/>
  <c r="I133" i="32" s="1"/>
  <c r="I134" i="32" s="1"/>
  <c r="I135" i="32" s="1"/>
  <c r="I136" i="32" s="1"/>
  <c r="I137" i="32" s="1"/>
  <c r="I138" i="32" s="1"/>
  <c r="I139" i="32" s="1"/>
  <c r="I140" i="32" s="1"/>
  <c r="I141" i="32" s="1"/>
  <c r="H56" i="3"/>
  <c r="I55" i="3"/>
  <c r="M55" i="3"/>
  <c r="J58" i="3"/>
  <c r="K57" i="3"/>
  <c r="H142" i="32"/>
  <c r="K112" i="32"/>
  <c r="M112" i="32"/>
  <c r="J113" i="32"/>
  <c r="K45" i="32"/>
  <c r="J46" i="32"/>
  <c r="M45" i="32"/>
  <c r="H46" i="32"/>
  <c r="I45" i="32"/>
  <c r="J49" i="1" l="1"/>
  <c r="K48" i="1"/>
  <c r="H48" i="1"/>
  <c r="I47" i="1"/>
  <c r="K58" i="3"/>
  <c r="J59" i="3"/>
  <c r="H57" i="3"/>
  <c r="I56" i="3"/>
  <c r="M56" i="3"/>
  <c r="I142" i="32"/>
  <c r="H143" i="32"/>
  <c r="K113" i="32"/>
  <c r="M113" i="32"/>
  <c r="J114" i="32"/>
  <c r="J47" i="32"/>
  <c r="K46" i="32"/>
  <c r="M46" i="32"/>
  <c r="I46" i="32"/>
  <c r="H47" i="32"/>
  <c r="H49" i="1" l="1"/>
  <c r="I48" i="1"/>
  <c r="M48" i="1"/>
  <c r="J50" i="1"/>
  <c r="K49" i="1"/>
  <c r="M49" i="1"/>
  <c r="I57" i="3"/>
  <c r="H58" i="3"/>
  <c r="M57" i="3"/>
  <c r="J60" i="3"/>
  <c r="K59" i="3"/>
  <c r="I143" i="32"/>
  <c r="H144" i="32"/>
  <c r="J115" i="32"/>
  <c r="K114" i="32"/>
  <c r="M114" i="32"/>
  <c r="H48" i="32"/>
  <c r="I47" i="32"/>
  <c r="J48" i="32"/>
  <c r="K47" i="32"/>
  <c r="M47" i="32"/>
  <c r="K50" i="1" l="1"/>
  <c r="J51" i="1"/>
  <c r="H50" i="1"/>
  <c r="M50" i="1" s="1"/>
  <c r="I49" i="1"/>
  <c r="J61" i="3"/>
  <c r="K60" i="3"/>
  <c r="H59" i="3"/>
  <c r="I58" i="3"/>
  <c r="M58" i="3"/>
  <c r="I144" i="32"/>
  <c r="H145" i="32"/>
  <c r="I145" i="32" s="1"/>
  <c r="M115" i="32"/>
  <c r="K115" i="32"/>
  <c r="J116" i="32"/>
  <c r="K48" i="32"/>
  <c r="M48" i="32"/>
  <c r="J49" i="32"/>
  <c r="I48" i="32"/>
  <c r="H49" i="32"/>
  <c r="H51" i="1" l="1"/>
  <c r="I50" i="1"/>
  <c r="K51" i="1"/>
  <c r="J52" i="1"/>
  <c r="M51" i="1"/>
  <c r="I59" i="3"/>
  <c r="H60" i="3"/>
  <c r="M59" i="3"/>
  <c r="J62" i="3"/>
  <c r="K61" i="3"/>
  <c r="J117" i="32"/>
  <c r="K116" i="32"/>
  <c r="M116" i="32"/>
  <c r="H50" i="32"/>
  <c r="I49" i="32"/>
  <c r="M49" i="32"/>
  <c r="J50" i="32"/>
  <c r="K49" i="32"/>
  <c r="H52" i="1" l="1"/>
  <c r="I51" i="1"/>
  <c r="K52" i="1"/>
  <c r="M52" i="1"/>
  <c r="J53" i="1"/>
  <c r="K62" i="3"/>
  <c r="J63" i="3"/>
  <c r="I60" i="3"/>
  <c r="H61" i="3"/>
  <c r="M60" i="3"/>
  <c r="K117" i="32"/>
  <c r="J118" i="32"/>
  <c r="M117" i="32"/>
  <c r="K50" i="32"/>
  <c r="M50" i="32"/>
  <c r="J51" i="32"/>
  <c r="I50" i="32"/>
  <c r="H51" i="32"/>
  <c r="K53" i="1" l="1"/>
  <c r="J54" i="1"/>
  <c r="H53" i="1"/>
  <c r="I52" i="1"/>
  <c r="H62" i="3"/>
  <c r="I61" i="3"/>
  <c r="M61" i="3"/>
  <c r="J64" i="3"/>
  <c r="K63" i="3"/>
  <c r="J119" i="32"/>
  <c r="K118" i="32"/>
  <c r="M118" i="32"/>
  <c r="H52" i="32"/>
  <c r="I51" i="32"/>
  <c r="J52" i="32"/>
  <c r="K51" i="32"/>
  <c r="M51" i="32"/>
  <c r="K54" i="1" l="1"/>
  <c r="J55" i="1"/>
  <c r="H54" i="1"/>
  <c r="I53" i="1"/>
  <c r="M53" i="1"/>
  <c r="J65" i="3"/>
  <c r="K64" i="3"/>
  <c r="I62" i="3"/>
  <c r="H63" i="3"/>
  <c r="M62" i="3"/>
  <c r="J120" i="32"/>
  <c r="M119" i="32"/>
  <c r="K119" i="32"/>
  <c r="K52" i="32"/>
  <c r="M52" i="32"/>
  <c r="J53" i="32"/>
  <c r="I52" i="32"/>
  <c r="H53" i="32"/>
  <c r="K55" i="1" l="1"/>
  <c r="J56" i="1"/>
  <c r="I54" i="1"/>
  <c r="H55" i="1"/>
  <c r="M54" i="1"/>
  <c r="H64" i="3"/>
  <c r="I63" i="3"/>
  <c r="M63" i="3"/>
  <c r="J66" i="3"/>
  <c r="K65" i="3"/>
  <c r="M120" i="32"/>
  <c r="K120" i="32"/>
  <c r="J121" i="32"/>
  <c r="H54" i="32"/>
  <c r="I53" i="32"/>
  <c r="K53" i="32"/>
  <c r="M53" i="32"/>
  <c r="J54" i="32"/>
  <c r="I55" i="1" l="1"/>
  <c r="H56" i="1"/>
  <c r="M55" i="1"/>
  <c r="M56" i="1"/>
  <c r="J57" i="1"/>
  <c r="K56" i="1"/>
  <c r="J67" i="3"/>
  <c r="K66" i="3"/>
  <c r="I64" i="3"/>
  <c r="H65" i="3"/>
  <c r="M64" i="3"/>
  <c r="J122" i="32"/>
  <c r="M121" i="32"/>
  <c r="K121" i="32"/>
  <c r="J55" i="32"/>
  <c r="K54" i="32"/>
  <c r="M54" i="32"/>
  <c r="I54" i="32"/>
  <c r="H55" i="32"/>
  <c r="J58" i="1" l="1"/>
  <c r="K57" i="1"/>
  <c r="I56" i="1"/>
  <c r="H57" i="1"/>
  <c r="I65" i="3"/>
  <c r="H66" i="3"/>
  <c r="M65" i="3"/>
  <c r="J68" i="3"/>
  <c r="K67" i="3"/>
  <c r="K122" i="32"/>
  <c r="M122" i="32"/>
  <c r="J123" i="32"/>
  <c r="H56" i="32"/>
  <c r="I55" i="32"/>
  <c r="K55" i="32"/>
  <c r="J56" i="32"/>
  <c r="M55" i="32"/>
  <c r="K58" i="1" l="1"/>
  <c r="J59" i="1"/>
  <c r="I57" i="1"/>
  <c r="H58" i="1"/>
  <c r="M57" i="1"/>
  <c r="K68" i="3"/>
  <c r="J69" i="3"/>
  <c r="H67" i="3"/>
  <c r="I66" i="3"/>
  <c r="M66" i="3"/>
  <c r="J124" i="32"/>
  <c r="K123" i="32"/>
  <c r="M123" i="32"/>
  <c r="K56" i="32"/>
  <c r="M56" i="32"/>
  <c r="J57" i="32"/>
  <c r="I56" i="32"/>
  <c r="H57" i="32"/>
  <c r="I58" i="1" l="1"/>
  <c r="H59" i="1"/>
  <c r="M58" i="1"/>
  <c r="K59" i="1"/>
  <c r="J60" i="1"/>
  <c r="M59" i="1"/>
  <c r="I67" i="3"/>
  <c r="H68" i="3"/>
  <c r="M67" i="3"/>
  <c r="K69" i="3"/>
  <c r="J70" i="3"/>
  <c r="K124" i="32"/>
  <c r="M124" i="32"/>
  <c r="J125" i="32"/>
  <c r="K57" i="32"/>
  <c r="J58" i="32"/>
  <c r="M57" i="32"/>
  <c r="H58" i="32"/>
  <c r="I57" i="32"/>
  <c r="J61" i="1" l="1"/>
  <c r="K60" i="1"/>
  <c r="H60" i="1"/>
  <c r="I59" i="1"/>
  <c r="J71" i="3"/>
  <c r="K70" i="3"/>
  <c r="I68" i="3"/>
  <c r="H69" i="3"/>
  <c r="M68" i="3"/>
  <c r="J126" i="32"/>
  <c r="M125" i="32"/>
  <c r="K125" i="32"/>
  <c r="I58" i="32"/>
  <c r="H59" i="32"/>
  <c r="K58" i="32"/>
  <c r="M58" i="32"/>
  <c r="J59" i="32"/>
  <c r="H61" i="1" l="1"/>
  <c r="I60" i="1"/>
  <c r="M61" i="1"/>
  <c r="K61" i="1"/>
  <c r="J62" i="1"/>
  <c r="M60" i="1"/>
  <c r="H70" i="3"/>
  <c r="I69" i="3"/>
  <c r="M69" i="3"/>
  <c r="J72" i="3"/>
  <c r="K71" i="3"/>
  <c r="K126" i="32"/>
  <c r="J127" i="32"/>
  <c r="M126" i="32"/>
  <c r="H60" i="32"/>
  <c r="I59" i="32"/>
  <c r="K59" i="32"/>
  <c r="M59" i="32"/>
  <c r="J60" i="32"/>
  <c r="K62" i="1" l="1"/>
  <c r="J63" i="1"/>
  <c r="I61" i="1"/>
  <c r="H62" i="1"/>
  <c r="J73" i="3"/>
  <c r="K72" i="3"/>
  <c r="H71" i="3"/>
  <c r="I70" i="3"/>
  <c r="M70" i="3"/>
  <c r="M127" i="32"/>
  <c r="J128" i="32"/>
  <c r="K127" i="32"/>
  <c r="K60" i="32"/>
  <c r="M60" i="32"/>
  <c r="J61" i="32"/>
  <c r="I60" i="32"/>
  <c r="H61" i="32"/>
  <c r="I62" i="1" l="1"/>
  <c r="H63" i="1"/>
  <c r="M62" i="1"/>
  <c r="M63" i="1"/>
  <c r="J64" i="1"/>
  <c r="K63" i="1"/>
  <c r="I71" i="3"/>
  <c r="H72" i="3"/>
  <c r="M71" i="3"/>
  <c r="J74" i="3"/>
  <c r="K73" i="3"/>
  <c r="K128" i="32"/>
  <c r="M128" i="32"/>
  <c r="J129" i="32"/>
  <c r="H62" i="32"/>
  <c r="I61" i="32"/>
  <c r="J62" i="32"/>
  <c r="K61" i="32"/>
  <c r="M61" i="32"/>
  <c r="I63" i="1" l="1"/>
  <c r="H64" i="1"/>
  <c r="M64" i="1"/>
  <c r="J65" i="1"/>
  <c r="K64" i="1"/>
  <c r="K74" i="3"/>
  <c r="J75" i="3"/>
  <c r="H73" i="3"/>
  <c r="I72" i="3"/>
  <c r="M72" i="3"/>
  <c r="K129" i="32"/>
  <c r="M129" i="32"/>
  <c r="J130" i="32"/>
  <c r="J63" i="32"/>
  <c r="K62" i="32"/>
  <c r="M62" i="32"/>
  <c r="I62" i="32"/>
  <c r="H63" i="32"/>
  <c r="K65" i="1" l="1"/>
  <c r="J66" i="1"/>
  <c r="H65" i="1"/>
  <c r="I64" i="1"/>
  <c r="I73" i="3"/>
  <c r="H74" i="3"/>
  <c r="M73" i="3"/>
  <c r="J76" i="3"/>
  <c r="K75" i="3"/>
  <c r="J131" i="32"/>
  <c r="K130" i="32"/>
  <c r="M130" i="32"/>
  <c r="H64" i="32"/>
  <c r="I63" i="32"/>
  <c r="J64" i="32"/>
  <c r="K63" i="32"/>
  <c r="M63" i="32"/>
  <c r="J67" i="1" l="1"/>
  <c r="K66" i="1"/>
  <c r="H66" i="1"/>
  <c r="M66" i="1" s="1"/>
  <c r="I65" i="1"/>
  <c r="M65" i="1"/>
  <c r="K76" i="3"/>
  <c r="J77" i="3"/>
  <c r="H75" i="3"/>
  <c r="I74" i="3"/>
  <c r="M74" i="3"/>
  <c r="K131" i="32"/>
  <c r="M131" i="32"/>
  <c r="J132" i="32"/>
  <c r="J65" i="32"/>
  <c r="M64" i="32"/>
  <c r="K64" i="32"/>
  <c r="I64" i="32"/>
  <c r="H65" i="32"/>
  <c r="K67" i="1" l="1"/>
  <c r="J68" i="1"/>
  <c r="I66" i="1"/>
  <c r="H67" i="1"/>
  <c r="M67" i="1" s="1"/>
  <c r="I75" i="3"/>
  <c r="H76" i="3"/>
  <c r="M75" i="3"/>
  <c r="K77" i="3"/>
  <c r="J78" i="3"/>
  <c r="J133" i="32"/>
  <c r="K132" i="32"/>
  <c r="M132" i="32"/>
  <c r="H66" i="32"/>
  <c r="I65" i="32"/>
  <c r="K65" i="32"/>
  <c r="M65" i="32"/>
  <c r="J66" i="32"/>
  <c r="H68" i="1" l="1"/>
  <c r="I67" i="1"/>
  <c r="J69" i="1"/>
  <c r="K68" i="1"/>
  <c r="M68" i="1"/>
  <c r="K78" i="3"/>
  <c r="J79" i="3"/>
  <c r="H77" i="3"/>
  <c r="I76" i="3"/>
  <c r="M76" i="3"/>
  <c r="K133" i="32"/>
  <c r="M133" i="32"/>
  <c r="J134" i="32"/>
  <c r="K66" i="32"/>
  <c r="M66" i="32"/>
  <c r="J67" i="32"/>
  <c r="I66" i="32"/>
  <c r="H67" i="32"/>
  <c r="J70" i="1" l="1"/>
  <c r="K69" i="1"/>
  <c r="H69" i="1"/>
  <c r="M69" i="1" s="1"/>
  <c r="I68" i="1"/>
  <c r="I77" i="3"/>
  <c r="H78" i="3"/>
  <c r="M77" i="3"/>
  <c r="J80" i="3"/>
  <c r="K79" i="3"/>
  <c r="J135" i="32"/>
  <c r="K134" i="32"/>
  <c r="M134" i="32"/>
  <c r="H68" i="32"/>
  <c r="I68" i="32" s="1"/>
  <c r="I67" i="32"/>
  <c r="J68" i="32"/>
  <c r="K67" i="32"/>
  <c r="M67" i="32"/>
  <c r="H70" i="1" l="1"/>
  <c r="I69" i="1"/>
  <c r="K70" i="1"/>
  <c r="J71" i="1"/>
  <c r="M70" i="1"/>
  <c r="K80" i="3"/>
  <c r="J81" i="3"/>
  <c r="I78" i="3"/>
  <c r="H79" i="3"/>
  <c r="M78" i="3"/>
  <c r="K135" i="32"/>
  <c r="J136" i="32"/>
  <c r="M135" i="32"/>
  <c r="M68" i="32"/>
  <c r="K68" i="32"/>
  <c r="J72" i="1" l="1"/>
  <c r="K71" i="1"/>
  <c r="H71" i="1"/>
  <c r="M71" i="1" s="1"/>
  <c r="I70" i="1"/>
  <c r="H80" i="3"/>
  <c r="I79" i="3"/>
  <c r="M79" i="3"/>
  <c r="K81" i="3"/>
  <c r="J82" i="3"/>
  <c r="M136" i="32"/>
  <c r="J137" i="32"/>
  <c r="K136" i="32"/>
  <c r="H72" i="1" l="1"/>
  <c r="I71" i="1"/>
  <c r="M72" i="1"/>
  <c r="K72" i="1"/>
  <c r="J73" i="1"/>
  <c r="J83" i="3"/>
  <c r="K82" i="3"/>
  <c r="H81" i="3"/>
  <c r="I80" i="3"/>
  <c r="M80" i="3"/>
  <c r="J138" i="32"/>
  <c r="M137" i="32"/>
  <c r="K137" i="32"/>
  <c r="J74" i="1" l="1"/>
  <c r="K73" i="1"/>
  <c r="H73" i="1"/>
  <c r="I72" i="1"/>
  <c r="H82" i="3"/>
  <c r="I81" i="3"/>
  <c r="M81" i="3"/>
  <c r="K83" i="3"/>
  <c r="J84" i="3"/>
  <c r="K138" i="32"/>
  <c r="J139" i="32"/>
  <c r="M138" i="32"/>
  <c r="I73" i="1" l="1"/>
  <c r="H74" i="1"/>
  <c r="J75" i="1"/>
  <c r="M74" i="1"/>
  <c r="K74" i="1"/>
  <c r="M73" i="1"/>
  <c r="J85" i="3"/>
  <c r="K84" i="3"/>
  <c r="H83" i="3"/>
  <c r="I82" i="3"/>
  <c r="M82" i="3"/>
  <c r="J140" i="32"/>
  <c r="M139" i="32"/>
  <c r="K139" i="32"/>
  <c r="I74" i="1" l="1"/>
  <c r="H75" i="1"/>
  <c r="M75" i="1"/>
  <c r="J76" i="1"/>
  <c r="K75" i="1"/>
  <c r="I83" i="3"/>
  <c r="H84" i="3"/>
  <c r="M83" i="3"/>
  <c r="J86" i="3"/>
  <c r="K85" i="3"/>
  <c r="K140" i="32"/>
  <c r="M140" i="32"/>
  <c r="J141" i="32"/>
  <c r="K76" i="1" l="1"/>
  <c r="J77" i="1"/>
  <c r="I75" i="1"/>
  <c r="H76" i="1"/>
  <c r="J87" i="3"/>
  <c r="K86" i="3"/>
  <c r="I84" i="3"/>
  <c r="H85" i="3"/>
  <c r="M84" i="3"/>
  <c r="J142" i="32"/>
  <c r="K141" i="32"/>
  <c r="M141" i="32"/>
  <c r="I76" i="1" l="1"/>
  <c r="H77" i="1"/>
  <c r="M77" i="1"/>
  <c r="J78" i="1"/>
  <c r="K77" i="1"/>
  <c r="M76" i="1"/>
  <c r="I85" i="3"/>
  <c r="H86" i="3"/>
  <c r="M85" i="3"/>
  <c r="J88" i="3"/>
  <c r="K87" i="3"/>
  <c r="K142" i="32"/>
  <c r="J143" i="32"/>
  <c r="M142" i="32"/>
  <c r="J79" i="1" l="1"/>
  <c r="K78" i="1"/>
  <c r="I77" i="1"/>
  <c r="H78" i="1"/>
  <c r="J89" i="3"/>
  <c r="K88" i="3"/>
  <c r="I86" i="3"/>
  <c r="H87" i="3"/>
  <c r="M86" i="3"/>
  <c r="J144" i="32"/>
  <c r="K143" i="32"/>
  <c r="M143" i="32"/>
  <c r="I78" i="1" l="1"/>
  <c r="H79" i="1"/>
  <c r="M79" i="1"/>
  <c r="K79" i="1"/>
  <c r="J80" i="1"/>
  <c r="M78" i="1"/>
  <c r="I87" i="3"/>
  <c r="H88" i="3"/>
  <c r="M87" i="3"/>
  <c r="K89" i="3"/>
  <c r="J90" i="3"/>
  <c r="K144" i="32"/>
  <c r="M144" i="32"/>
  <c r="J145" i="32"/>
  <c r="K80" i="1" l="1"/>
  <c r="J81" i="1"/>
  <c r="I79" i="1"/>
  <c r="H80" i="1"/>
  <c r="K90" i="3"/>
  <c r="J91" i="3"/>
  <c r="I88" i="3"/>
  <c r="H89" i="3"/>
  <c r="M88" i="3"/>
  <c r="K145" i="32"/>
  <c r="M145" i="32"/>
  <c r="I80" i="1" l="1"/>
  <c r="H81" i="1"/>
  <c r="M80" i="1"/>
  <c r="M81" i="1"/>
  <c r="K81" i="1"/>
  <c r="J82" i="1"/>
  <c r="I89" i="3"/>
  <c r="H90" i="3"/>
  <c r="M89" i="3"/>
  <c r="J92" i="3"/>
  <c r="K91" i="3"/>
  <c r="K82" i="1" l="1"/>
  <c r="J83" i="1"/>
  <c r="I81" i="1"/>
  <c r="H82" i="1"/>
  <c r="J93" i="3"/>
  <c r="K92" i="3"/>
  <c r="H91" i="3"/>
  <c r="I90" i="3"/>
  <c r="M90" i="3"/>
  <c r="I82" i="1" l="1"/>
  <c r="H83" i="1"/>
  <c r="M82" i="1"/>
  <c r="K83" i="1"/>
  <c r="M83" i="1"/>
  <c r="J84" i="1"/>
  <c r="H92" i="3"/>
  <c r="I91" i="3"/>
  <c r="M91" i="3"/>
  <c r="J94" i="3"/>
  <c r="K93" i="3"/>
  <c r="J85" i="1" l="1"/>
  <c r="K84" i="1"/>
  <c r="H84" i="1"/>
  <c r="I83" i="1"/>
  <c r="J95" i="3"/>
  <c r="K94" i="3"/>
  <c r="I92" i="3"/>
  <c r="H93" i="3"/>
  <c r="M92" i="3"/>
  <c r="H85" i="1" l="1"/>
  <c r="I84" i="1"/>
  <c r="M85" i="1"/>
  <c r="K85" i="1"/>
  <c r="J86" i="1"/>
  <c r="M84" i="1"/>
  <c r="I93" i="3"/>
  <c r="H94" i="3"/>
  <c r="M93" i="3"/>
  <c r="K95" i="3"/>
  <c r="J96" i="3"/>
  <c r="J87" i="1" l="1"/>
  <c r="K86" i="1"/>
  <c r="H86" i="1"/>
  <c r="I85" i="1"/>
  <c r="K96" i="3"/>
  <c r="J97" i="3"/>
  <c r="I94" i="3"/>
  <c r="H95" i="3"/>
  <c r="M94" i="3"/>
  <c r="I86" i="1" l="1"/>
  <c r="H87" i="1"/>
  <c r="M87" i="1" s="1"/>
  <c r="K87" i="1"/>
  <c r="J88" i="1"/>
  <c r="M86" i="1"/>
  <c r="I95" i="3"/>
  <c r="H96" i="3"/>
  <c r="M95" i="3"/>
  <c r="J98" i="3"/>
  <c r="K97" i="3"/>
  <c r="K88" i="1" l="1"/>
  <c r="J89" i="1"/>
  <c r="H88" i="1"/>
  <c r="M88" i="1" s="1"/>
  <c r="I87" i="1"/>
  <c r="K98" i="3"/>
  <c r="J99" i="3"/>
  <c r="I96" i="3"/>
  <c r="H97" i="3"/>
  <c r="M96" i="3"/>
  <c r="J90" i="1" l="1"/>
  <c r="K89" i="1"/>
  <c r="I88" i="1"/>
  <c r="H89" i="1"/>
  <c r="J100" i="3"/>
  <c r="K99" i="3"/>
  <c r="H98" i="3"/>
  <c r="I97" i="3"/>
  <c r="M97" i="3"/>
  <c r="I89" i="1" l="1"/>
  <c r="H90" i="1"/>
  <c r="M90" i="1" s="1"/>
  <c r="K90" i="1"/>
  <c r="J91" i="1"/>
  <c r="M89" i="1"/>
  <c r="H99" i="3"/>
  <c r="I98" i="3"/>
  <c r="M98" i="3"/>
  <c r="K100" i="3"/>
  <c r="J101" i="3"/>
  <c r="J92" i="1" l="1"/>
  <c r="K91" i="1"/>
  <c r="H91" i="1"/>
  <c r="I90" i="1"/>
  <c r="J102" i="3"/>
  <c r="K101" i="3"/>
  <c r="H100" i="3"/>
  <c r="I99" i="3"/>
  <c r="M99" i="3"/>
  <c r="H92" i="1" l="1"/>
  <c r="I91" i="1"/>
  <c r="M92" i="1"/>
  <c r="K92" i="1"/>
  <c r="J93" i="1"/>
  <c r="M91" i="1"/>
  <c r="I100" i="3"/>
  <c r="H101" i="3"/>
  <c r="M100" i="3"/>
  <c r="J103" i="3"/>
  <c r="K102" i="3"/>
  <c r="K103" i="3" s="1"/>
  <c r="J94" i="1" l="1"/>
  <c r="K93" i="1"/>
  <c r="H93" i="1"/>
  <c r="I92" i="1"/>
  <c r="J104" i="3"/>
  <c r="I101" i="3"/>
  <c r="H102" i="3"/>
  <c r="M101" i="3"/>
  <c r="I93" i="1" l="1"/>
  <c r="H94" i="1"/>
  <c r="M93" i="1"/>
  <c r="M94" i="1"/>
  <c r="K94" i="1"/>
  <c r="J95" i="1"/>
  <c r="H103" i="3"/>
  <c r="I102" i="3"/>
  <c r="I103" i="3" s="1"/>
  <c r="M102" i="3"/>
  <c r="J105" i="3"/>
  <c r="K104" i="3"/>
  <c r="J96" i="1" l="1"/>
  <c r="K95" i="1"/>
  <c r="I94" i="1"/>
  <c r="H95" i="1"/>
  <c r="J106" i="3"/>
  <c r="K105" i="3"/>
  <c r="H104" i="3"/>
  <c r="M103" i="3"/>
  <c r="I95" i="1" l="1"/>
  <c r="H96" i="1"/>
  <c r="M96" i="1"/>
  <c r="J97" i="1"/>
  <c r="K96" i="1"/>
  <c r="M95" i="1"/>
  <c r="H105" i="3"/>
  <c r="I104" i="3"/>
  <c r="M104" i="3"/>
  <c r="K106" i="3"/>
  <c r="J107" i="3"/>
  <c r="K97" i="1" l="1"/>
  <c r="J98" i="1"/>
  <c r="H97" i="1"/>
  <c r="I96" i="1"/>
  <c r="J108" i="3"/>
  <c r="K107" i="3"/>
  <c r="H106" i="3"/>
  <c r="I105" i="3"/>
  <c r="M105" i="3"/>
  <c r="H98" i="1" l="1"/>
  <c r="I97" i="1"/>
  <c r="M98" i="1"/>
  <c r="K98" i="1"/>
  <c r="J99" i="1"/>
  <c r="M97" i="1"/>
  <c r="I106" i="3"/>
  <c r="H107" i="3"/>
  <c r="M106" i="3"/>
  <c r="J109" i="3"/>
  <c r="K108" i="3"/>
  <c r="K99" i="1" l="1"/>
  <c r="J100" i="1"/>
  <c r="I98" i="1"/>
  <c r="H99" i="1"/>
  <c r="H108" i="3"/>
  <c r="I107" i="3"/>
  <c r="M107" i="3"/>
  <c r="J110" i="3"/>
  <c r="K109" i="3"/>
  <c r="H100" i="1" l="1"/>
  <c r="I99" i="1"/>
  <c r="M100" i="1"/>
  <c r="K100" i="1"/>
  <c r="J101" i="1"/>
  <c r="M99" i="1"/>
  <c r="K110" i="3"/>
  <c r="J111" i="3"/>
  <c r="H109" i="3"/>
  <c r="I108" i="3"/>
  <c r="M108" i="3"/>
  <c r="K101" i="1" l="1"/>
  <c r="J102" i="1"/>
  <c r="I100" i="1"/>
  <c r="H101" i="1"/>
  <c r="M101" i="1" s="1"/>
  <c r="J112" i="3"/>
  <c r="K111" i="3"/>
  <c r="H110" i="3"/>
  <c r="I109" i="3"/>
  <c r="M109" i="3"/>
  <c r="I101" i="1" l="1"/>
  <c r="H102" i="1"/>
  <c r="J103" i="1"/>
  <c r="M102" i="1"/>
  <c r="K102" i="1"/>
  <c r="H111" i="3"/>
  <c r="I110" i="3"/>
  <c r="M110" i="3"/>
  <c r="K112" i="3"/>
  <c r="J113" i="3"/>
  <c r="K103" i="1" l="1"/>
  <c r="J104" i="1"/>
  <c r="H103" i="1"/>
  <c r="I102" i="1"/>
  <c r="J114" i="3"/>
  <c r="K113" i="3"/>
  <c r="I111" i="3"/>
  <c r="H112" i="3"/>
  <c r="M111" i="3"/>
  <c r="H104" i="1" l="1"/>
  <c r="H105" i="1" s="1"/>
  <c r="I103" i="1"/>
  <c r="I104" i="1" s="1"/>
  <c r="J105" i="1"/>
  <c r="K104" i="1"/>
  <c r="M104" i="1"/>
  <c r="M103" i="1"/>
  <c r="H113" i="3"/>
  <c r="I112" i="3"/>
  <c r="M112" i="3"/>
  <c r="J115" i="3"/>
  <c r="K114" i="3"/>
  <c r="J106" i="1" l="1"/>
  <c r="K105" i="1"/>
  <c r="M105" i="1"/>
  <c r="H106" i="1"/>
  <c r="I105" i="1"/>
  <c r="J116" i="3"/>
  <c r="K115" i="3"/>
  <c r="H114" i="3"/>
  <c r="I113" i="3"/>
  <c r="M113" i="3"/>
  <c r="K106" i="1" l="1"/>
  <c r="M106" i="1"/>
  <c r="J107" i="1"/>
  <c r="H107" i="1"/>
  <c r="I106" i="1"/>
  <c r="H115" i="3"/>
  <c r="I114" i="3"/>
  <c r="M114" i="3"/>
  <c r="J117" i="3"/>
  <c r="K116" i="3"/>
  <c r="I107" i="1" l="1"/>
  <c r="H108" i="1"/>
  <c r="M107" i="1"/>
  <c r="K107" i="1"/>
  <c r="J108" i="1"/>
  <c r="K117" i="3"/>
  <c r="J118" i="3"/>
  <c r="I115" i="3"/>
  <c r="H116" i="3"/>
  <c r="M115" i="3"/>
  <c r="M108" i="1" l="1"/>
  <c r="K108" i="1"/>
  <c r="J109" i="1"/>
  <c r="H109" i="1"/>
  <c r="I108" i="1"/>
  <c r="K118" i="3"/>
  <c r="J119" i="3"/>
  <c r="H117" i="3"/>
  <c r="I116" i="3"/>
  <c r="M116" i="3"/>
  <c r="I109" i="1" l="1"/>
  <c r="H110" i="1"/>
  <c r="J110" i="1"/>
  <c r="M109" i="1"/>
  <c r="K109" i="1"/>
  <c r="I117" i="3"/>
  <c r="H118" i="3"/>
  <c r="M117" i="3"/>
  <c r="J120" i="3"/>
  <c r="K119" i="3"/>
  <c r="M110" i="1" l="1"/>
  <c r="J111" i="1"/>
  <c r="K110" i="1"/>
  <c r="H111" i="1"/>
  <c r="I110" i="1"/>
  <c r="J121" i="3"/>
  <c r="K120" i="3"/>
  <c r="H119" i="3"/>
  <c r="I118" i="3"/>
  <c r="M118" i="3"/>
  <c r="H112" i="1" l="1"/>
  <c r="I111" i="1"/>
  <c r="M111" i="1"/>
  <c r="J112" i="1"/>
  <c r="K111" i="1"/>
  <c r="H120" i="3"/>
  <c r="I119" i="3"/>
  <c r="M119" i="3"/>
  <c r="J122" i="3"/>
  <c r="K121" i="3"/>
  <c r="M112" i="1" l="1"/>
  <c r="J113" i="1"/>
  <c r="K112" i="1"/>
  <c r="H113" i="1"/>
  <c r="I112" i="1"/>
  <c r="K122" i="3"/>
  <c r="J123" i="3"/>
  <c r="I120" i="3"/>
  <c r="H121" i="3"/>
  <c r="M120" i="3"/>
  <c r="I113" i="1" l="1"/>
  <c r="H114" i="1"/>
  <c r="J114" i="1"/>
  <c r="K113" i="1"/>
  <c r="M113" i="1"/>
  <c r="I121" i="3"/>
  <c r="H122" i="3"/>
  <c r="M121" i="3"/>
  <c r="K123" i="3"/>
  <c r="J124" i="3"/>
  <c r="J115" i="1" l="1"/>
  <c r="M114" i="1"/>
  <c r="K114" i="1"/>
  <c r="I114" i="1"/>
  <c r="H115" i="1"/>
  <c r="J125" i="3"/>
  <c r="K124" i="3"/>
  <c r="I122" i="3"/>
  <c r="H123" i="3"/>
  <c r="M122" i="3"/>
  <c r="H116" i="1" l="1"/>
  <c r="I115" i="1"/>
  <c r="K115" i="1"/>
  <c r="M115" i="1"/>
  <c r="J116" i="1"/>
  <c r="H124" i="3"/>
  <c r="I123" i="3"/>
  <c r="M123" i="3"/>
  <c r="J126" i="3"/>
  <c r="K125" i="3"/>
  <c r="J117" i="1" l="1"/>
  <c r="M116" i="1"/>
  <c r="K116" i="1"/>
  <c r="H117" i="1"/>
  <c r="I116" i="1"/>
  <c r="K126" i="3"/>
  <c r="J127" i="3"/>
  <c r="H125" i="3"/>
  <c r="I124" i="3"/>
  <c r="M124" i="3"/>
  <c r="I117" i="1" l="1"/>
  <c r="H118" i="1"/>
  <c r="J118" i="1"/>
  <c r="K117" i="1"/>
  <c r="M117" i="1"/>
  <c r="H126" i="3"/>
  <c r="I125" i="3"/>
  <c r="M125" i="3"/>
  <c r="K127" i="3"/>
  <c r="J128" i="3"/>
  <c r="I118" i="1" l="1"/>
  <c r="H119" i="1"/>
  <c r="J119" i="1"/>
  <c r="K118" i="1"/>
  <c r="M118" i="1"/>
  <c r="K128" i="3"/>
  <c r="J129" i="3"/>
  <c r="H127" i="3"/>
  <c r="I126" i="3"/>
  <c r="M126" i="3"/>
  <c r="I119" i="1" l="1"/>
  <c r="H120" i="1"/>
  <c r="M119" i="1"/>
  <c r="J120" i="1"/>
  <c r="K119" i="1"/>
  <c r="H128" i="3"/>
  <c r="I127" i="3"/>
  <c r="M127" i="3"/>
  <c r="J130" i="3"/>
  <c r="K129" i="3"/>
  <c r="J121" i="1" l="1"/>
  <c r="K120" i="1"/>
  <c r="M120" i="1"/>
  <c r="H121" i="1"/>
  <c r="I120" i="1"/>
  <c r="K130" i="3"/>
  <c r="J131" i="3"/>
  <c r="H129" i="3"/>
  <c r="I128" i="3"/>
  <c r="M128" i="3"/>
  <c r="H122" i="1" l="1"/>
  <c r="I121" i="1"/>
  <c r="K121" i="1"/>
  <c r="J122" i="1"/>
  <c r="M121" i="1"/>
  <c r="H130" i="3"/>
  <c r="I129" i="3"/>
  <c r="M129" i="3"/>
  <c r="K131" i="3"/>
  <c r="J132" i="3"/>
  <c r="K122" i="1" l="1"/>
  <c r="J123" i="1"/>
  <c r="M122" i="1"/>
  <c r="H123" i="1"/>
  <c r="I122" i="1"/>
  <c r="J133" i="3"/>
  <c r="K132" i="3"/>
  <c r="H131" i="3"/>
  <c r="I130" i="3"/>
  <c r="M130" i="3"/>
  <c r="H124" i="1" l="1"/>
  <c r="I123" i="1"/>
  <c r="J124" i="1"/>
  <c r="M123" i="1"/>
  <c r="K123" i="1"/>
  <c r="I131" i="3"/>
  <c r="H132" i="3"/>
  <c r="M131" i="3"/>
  <c r="K133" i="3"/>
  <c r="J134" i="3"/>
  <c r="K124" i="1" l="1"/>
  <c r="M124" i="1"/>
  <c r="J125" i="1"/>
  <c r="H125" i="1"/>
  <c r="I124" i="1"/>
  <c r="K134" i="3"/>
  <c r="J135" i="3"/>
  <c r="H133" i="3"/>
  <c r="I132" i="3"/>
  <c r="M132" i="3"/>
  <c r="I125" i="1" l="1"/>
  <c r="H126" i="1"/>
  <c r="J126" i="1"/>
  <c r="K125" i="1"/>
  <c r="M125" i="1"/>
  <c r="I133" i="3"/>
  <c r="H134" i="3"/>
  <c r="M133" i="3"/>
  <c r="J136" i="3"/>
  <c r="K135" i="3"/>
  <c r="H127" i="1" l="1"/>
  <c r="I126" i="1"/>
  <c r="M126" i="1"/>
  <c r="J127" i="1"/>
  <c r="K126" i="1"/>
  <c r="J137" i="3"/>
  <c r="K136" i="3"/>
  <c r="I134" i="3"/>
  <c r="H135" i="3"/>
  <c r="M134" i="3"/>
  <c r="M127" i="1" l="1"/>
  <c r="J128" i="1"/>
  <c r="K127" i="1"/>
  <c r="H128" i="1"/>
  <c r="I127" i="1"/>
  <c r="I135" i="3"/>
  <c r="H136" i="3"/>
  <c r="M135" i="3"/>
  <c r="J138" i="3"/>
  <c r="K137" i="3"/>
  <c r="K128" i="1" l="1"/>
  <c r="M128" i="1"/>
  <c r="J129" i="1"/>
  <c r="I128" i="1"/>
  <c r="H129" i="1"/>
  <c r="K138" i="3"/>
  <c r="J139" i="3"/>
  <c r="H137" i="3"/>
  <c r="I136" i="3"/>
  <c r="M136" i="3"/>
  <c r="I129" i="1" l="1"/>
  <c r="H130" i="1"/>
  <c r="K129" i="1"/>
  <c r="J130" i="1"/>
  <c r="M129" i="1"/>
  <c r="H138" i="3"/>
  <c r="I137" i="3"/>
  <c r="M137" i="3"/>
  <c r="K139" i="3"/>
  <c r="J140" i="3"/>
  <c r="K130" i="1" l="1"/>
  <c r="M130" i="1"/>
  <c r="J131" i="1"/>
  <c r="H131" i="1"/>
  <c r="I130" i="1"/>
  <c r="K140" i="3"/>
  <c r="J141" i="3"/>
  <c r="H139" i="3"/>
  <c r="I138" i="3"/>
  <c r="M138" i="3"/>
  <c r="I131" i="1" l="1"/>
  <c r="H132" i="1"/>
  <c r="K131" i="1"/>
  <c r="J132" i="1"/>
  <c r="M131" i="1"/>
  <c r="H140" i="3"/>
  <c r="I139" i="3"/>
  <c r="M139" i="3"/>
  <c r="J142" i="3"/>
  <c r="K141" i="3"/>
  <c r="I132" i="1" l="1"/>
  <c r="H133" i="1"/>
  <c r="K132" i="1"/>
  <c r="J133" i="1"/>
  <c r="M132" i="1"/>
  <c r="K142" i="3"/>
  <c r="J143" i="3"/>
  <c r="H141" i="3"/>
  <c r="I140" i="3"/>
  <c r="M140" i="3"/>
  <c r="J134" i="1" l="1"/>
  <c r="M133" i="1"/>
  <c r="K133" i="1"/>
  <c r="I133" i="1"/>
  <c r="H134" i="1"/>
  <c r="H142" i="3"/>
  <c r="I141" i="3"/>
  <c r="M141" i="3"/>
  <c r="J144" i="3"/>
  <c r="K143" i="3"/>
  <c r="I134" i="1" l="1"/>
  <c r="H135" i="1"/>
  <c r="J135" i="1"/>
  <c r="M134" i="1"/>
  <c r="K134" i="1"/>
  <c r="J145" i="3"/>
  <c r="K144" i="3"/>
  <c r="H143" i="3"/>
  <c r="I142" i="3"/>
  <c r="M142" i="3"/>
  <c r="M135" i="1" l="1"/>
  <c r="J136" i="1"/>
  <c r="K135" i="1"/>
  <c r="H136" i="1"/>
  <c r="I135" i="1"/>
  <c r="I143" i="3"/>
  <c r="H144" i="3"/>
  <c r="M143" i="3"/>
  <c r="K145" i="3"/>
  <c r="J146" i="3"/>
  <c r="M136" i="1" l="1"/>
  <c r="K136" i="1"/>
  <c r="J137" i="1"/>
  <c r="I136" i="1"/>
  <c r="H137" i="1"/>
  <c r="I144" i="3"/>
  <c r="H145" i="3"/>
  <c r="M144" i="3"/>
  <c r="J147" i="3"/>
  <c r="K146" i="3"/>
  <c r="I137" i="1" l="1"/>
  <c r="H138" i="1"/>
  <c r="K137" i="1"/>
  <c r="M137" i="1"/>
  <c r="J138" i="1"/>
  <c r="K147" i="3"/>
  <c r="H146" i="3"/>
  <c r="I145" i="3"/>
  <c r="M145" i="3"/>
  <c r="J139" i="1" l="1"/>
  <c r="K138" i="1"/>
  <c r="M138" i="1"/>
  <c r="H139" i="1"/>
  <c r="I138" i="1"/>
  <c r="I146" i="3"/>
  <c r="H147" i="3"/>
  <c r="M146" i="3"/>
  <c r="H140" i="1" l="1"/>
  <c r="I139" i="1"/>
  <c r="M139" i="1"/>
  <c r="K139" i="1"/>
  <c r="J140" i="1"/>
  <c r="I147" i="3"/>
  <c r="M147" i="3"/>
  <c r="M140" i="1" l="1"/>
  <c r="K140" i="1"/>
  <c r="J141" i="1"/>
  <c r="I140" i="1"/>
  <c r="H141" i="1"/>
  <c r="H142" i="1" l="1"/>
  <c r="I141" i="1"/>
  <c r="K141" i="1"/>
  <c r="M141" i="1"/>
  <c r="J142" i="1"/>
  <c r="M142" i="1" l="1"/>
  <c r="J143" i="1"/>
  <c r="K142" i="1"/>
  <c r="I142" i="1"/>
  <c r="H143" i="1"/>
  <c r="K143" i="1" l="1"/>
  <c r="M143" i="1"/>
  <c r="J144" i="1"/>
  <c r="I143" i="1"/>
  <c r="H144" i="1"/>
  <c r="I144" i="1" l="1"/>
  <c r="H145" i="1"/>
  <c r="J145" i="1"/>
  <c r="M144" i="1"/>
  <c r="K144" i="1"/>
  <c r="H146" i="1" l="1"/>
  <c r="I145" i="1"/>
  <c r="K145" i="1"/>
  <c r="M145" i="1"/>
  <c r="J146" i="1"/>
  <c r="K146" i="1" l="1"/>
  <c r="J147" i="1"/>
  <c r="M146" i="1"/>
  <c r="H147" i="1"/>
  <c r="I146" i="1"/>
  <c r="I147" i="1" l="1"/>
  <c r="M147" i="1"/>
  <c r="K147" i="1"/>
</calcChain>
</file>

<file path=xl/sharedStrings.xml><?xml version="1.0" encoding="utf-8"?>
<sst xmlns="http://schemas.openxmlformats.org/spreadsheetml/2006/main" count="1781" uniqueCount="931">
  <si>
    <t>Date</t>
  </si>
  <si>
    <t>Reach</t>
  </si>
  <si>
    <t>US Seg1</t>
  </si>
  <si>
    <t>DS Seg1</t>
  </si>
  <si>
    <t>TotalDryMiles</t>
  </si>
  <si>
    <t>San Acacia</t>
  </si>
  <si>
    <t>Isleta</t>
  </si>
  <si>
    <t>NA</t>
  </si>
  <si>
    <t>Change Since Yesterday</t>
  </si>
  <si>
    <t>White Gate</t>
  </si>
  <si>
    <t>Power Line</t>
  </si>
  <si>
    <t>September</t>
  </si>
  <si>
    <t>Grand Total</t>
  </si>
  <si>
    <t>Site</t>
  </si>
  <si>
    <t>San Marcial RR Bridge</t>
  </si>
  <si>
    <t>Md BDA Pumps (Old Site)</t>
  </si>
  <si>
    <t>Socorro Drain</t>
  </si>
  <si>
    <t>San Antonio (U.S. 380)</t>
  </si>
  <si>
    <t>Brown Arroyo Wasteway</t>
  </si>
  <si>
    <t>Socorro Wastewater Treatment Plant Outfall (Otero St)</t>
  </si>
  <si>
    <t>Escondida Drain Outfall</t>
  </si>
  <si>
    <t>N. Socorro Div. Channel</t>
  </si>
  <si>
    <t>Escondida Br</t>
  </si>
  <si>
    <t>9-Mile Outfall</t>
  </si>
  <si>
    <t>Lemitar Diversion</t>
  </si>
  <si>
    <t>Rio Salado</t>
  </si>
  <si>
    <t>Rio Puerco</t>
  </si>
  <si>
    <t>Lower San Juan Riverside Drain</t>
  </si>
  <si>
    <t>San Francisco Riverside Drain</t>
  </si>
  <si>
    <t>Bernardo (U.S. 60 Bridge)</t>
  </si>
  <si>
    <t>Abeytas Heading</t>
  </si>
  <si>
    <t>Sabinal Drain Outfall</t>
  </si>
  <si>
    <t>Abo Arroyo</t>
  </si>
  <si>
    <t>Storrie Wasteway</t>
  </si>
  <si>
    <t>Feeder 3 Wasteway</t>
  </si>
  <si>
    <t>Aerial Gas Line</t>
  </si>
  <si>
    <t>New Belen Wasteway</t>
  </si>
  <si>
    <t>Belen Br (NM 6 Hwy 309)</t>
  </si>
  <si>
    <t>Peralta Main Canal Wasteway</t>
  </si>
  <si>
    <t>Los Chavez Wasteway</t>
  </si>
  <si>
    <t>Los Lunas Highway 6</t>
  </si>
  <si>
    <t>240 Wasteway</t>
  </si>
  <si>
    <t>Alejandro Drain</t>
  </si>
  <si>
    <t>Isleta Pueblo South Boundary</t>
  </si>
  <si>
    <t>Isleta Pueblo North Boundary</t>
  </si>
  <si>
    <t>Interstate 25 Crossing</t>
  </si>
  <si>
    <t>SW Valley Channel</t>
  </si>
  <si>
    <t>Brown Burn</t>
  </si>
  <si>
    <t>Valle de Oro</t>
  </si>
  <si>
    <t>South Diversion Channel</t>
  </si>
  <si>
    <t>Rio Bravo Bridge</t>
  </si>
  <si>
    <t>ABQ Wastewater Treatment Plant Outfall</t>
  </si>
  <si>
    <t>Cesar Chavez Bridge</t>
  </si>
  <si>
    <t>Central Ave Bridge</t>
  </si>
  <si>
    <t>Interstate 40 Crossing</t>
  </si>
  <si>
    <t>Montano Bridge</t>
  </si>
  <si>
    <t>Paseo del Norte Bridge</t>
  </si>
  <si>
    <t>Alameda Bridge</t>
  </si>
  <si>
    <t>North Diversion Channel</t>
  </si>
  <si>
    <t>South Boundary Sandia Pueblo</t>
  </si>
  <si>
    <t>Cabezon Channel</t>
  </si>
  <si>
    <t>Andrews Lane</t>
  </si>
  <si>
    <t>Dixon Road</t>
  </si>
  <si>
    <t>Romero Road</t>
  </si>
  <si>
    <t>Harvey Jones Canal</t>
  </si>
  <si>
    <t>Sevilleta North Boundary</t>
  </si>
  <si>
    <t>BDA North Boundary</t>
  </si>
  <si>
    <t>Belen Railroad Bridge</t>
  </si>
  <si>
    <t>Calabacillas Arroyo</t>
  </si>
  <si>
    <t>River Mile</t>
  </si>
  <si>
    <t>Max Upstream RM</t>
  </si>
  <si>
    <t>Max Upstream Date</t>
  </si>
  <si>
    <t>San Antonio Arroyo</t>
  </si>
  <si>
    <t>Low</t>
  </si>
  <si>
    <t>Low - Moderately Low</t>
  </si>
  <si>
    <t>Moderately Low</t>
  </si>
  <si>
    <t>Moderate</t>
  </si>
  <si>
    <t>Moderately High - High</t>
  </si>
  <si>
    <t>High</t>
  </si>
  <si>
    <t>Moderately High</t>
  </si>
  <si>
    <t>USRM</t>
  </si>
  <si>
    <t>DSRM</t>
  </si>
  <si>
    <t>Revised Potential</t>
  </si>
  <si>
    <t>Hatch Potential</t>
  </si>
  <si>
    <t>Notes</t>
  </si>
  <si>
    <t>Abeytas Heading Zone</t>
  </si>
  <si>
    <t>San Marcial Gauge</t>
  </si>
  <si>
    <t>RMAffected</t>
  </si>
  <si>
    <t>RM Affected</t>
  </si>
  <si>
    <t>Neil Cupp Pumping Station</t>
  </si>
  <si>
    <t>S Curve</t>
  </si>
  <si>
    <t>Written Extent</t>
  </si>
  <si>
    <t>IDD to Alejandro</t>
  </si>
  <si>
    <t>Just below Alejandro</t>
  </si>
  <si>
    <t>Alejandro to 240</t>
  </si>
  <si>
    <t>240 to HWY 6 Los Lunas</t>
  </si>
  <si>
    <t>Area DS of HWY 6</t>
  </si>
  <si>
    <t>HWY 6 to Los Chavez</t>
  </si>
  <si>
    <t>Below Los Chavez WW</t>
  </si>
  <si>
    <t>Lower Peralta Riverside Drain #1</t>
  </si>
  <si>
    <t>Lower Peralta Riverside Drain #2</t>
  </si>
  <si>
    <t>Lower San Juan Riverside Drain 2</t>
  </si>
  <si>
    <t>Above Peralta</t>
  </si>
  <si>
    <t>Below Peralta</t>
  </si>
  <si>
    <t>Near Lower Peralta Riverside Drain #1</t>
  </si>
  <si>
    <t>Why reduced potential?</t>
  </si>
  <si>
    <t>San Francisco Drain to SADD</t>
  </si>
  <si>
    <t>Includes Lower San Juan Drain</t>
  </si>
  <si>
    <t>Below SADD</t>
  </si>
  <si>
    <t>DryDaysTotal</t>
  </si>
  <si>
    <t>SA Dry Days</t>
  </si>
  <si>
    <t>IS Dry Days</t>
  </si>
  <si>
    <t>October</t>
  </si>
  <si>
    <t>First Day Drying Occurred</t>
  </si>
  <si>
    <t>Last Day Drying Occurred</t>
  </si>
  <si>
    <t>Segment Description</t>
  </si>
  <si>
    <t>Date the Maximum One-Day Extent Occurred</t>
  </si>
  <si>
    <t>Approximate RM Affected in Segment</t>
  </si>
  <si>
    <t>Maximum One-Day Extent (RM)</t>
  </si>
  <si>
    <t>TOTAL</t>
  </si>
  <si>
    <t>Min Downstream RM</t>
  </si>
  <si>
    <t>Min Downstream Date</t>
  </si>
  <si>
    <t>MEAN</t>
  </si>
  <si>
    <t>Socorro to below Fort Craig</t>
  </si>
  <si>
    <t>RM 62.75 to RM 98.71</t>
  </si>
  <si>
    <t>Near Peralta Wasteway</t>
  </si>
  <si>
    <t>Downstream of Sabinal Drain Near Abeytas Heading</t>
  </si>
  <si>
    <t>Riverwide</t>
  </si>
  <si>
    <t>Reachwide</t>
  </si>
  <si>
    <t>San Acacia Reach</t>
  </si>
  <si>
    <t>Month</t>
  </si>
  <si>
    <t>Total Number of Intermittent Days</t>
  </si>
  <si>
    <t>June</t>
  </si>
  <si>
    <t>July</t>
  </si>
  <si>
    <t>August</t>
  </si>
  <si>
    <t>Isleta Reach</t>
  </si>
  <si>
    <t>Maximum Length (RMs)</t>
  </si>
  <si>
    <t>Mean Length (RMs)</t>
  </si>
  <si>
    <t>Combined</t>
  </si>
  <si>
    <t>53 Miles</t>
  </si>
  <si>
    <t>58.5 Miles</t>
  </si>
  <si>
    <t>111.5 Miles</t>
  </si>
  <si>
    <t>Year</t>
  </si>
  <si>
    <t>Miles</t>
  </si>
  <si>
    <t>Percent</t>
  </si>
  <si>
    <t>Peralta Wasteway Segment</t>
  </si>
  <si>
    <t>Abeytas Heading Segment</t>
  </si>
  <si>
    <t>Isleta Reach Total</t>
  </si>
  <si>
    <t>Riverwide Total</t>
  </si>
  <si>
    <t>San Acacia Diversion Dam</t>
  </si>
  <si>
    <t>Jarales Rd Br</t>
  </si>
  <si>
    <t>Isleta Diversion Dam</t>
  </si>
  <si>
    <t>Angostura</t>
  </si>
  <si>
    <t>Central Wasteway</t>
  </si>
  <si>
    <t>Angostura Dam</t>
  </si>
  <si>
    <t>ABQ Drinking Water Diversion</t>
  </si>
  <si>
    <t>HWY 550 Bridge</t>
  </si>
  <si>
    <t>Jemez River Confluence</t>
  </si>
  <si>
    <t>Rio Ranch North Beach</t>
  </si>
  <si>
    <t>Sandia Lakes Wasteway</t>
  </si>
  <si>
    <t>Upper Corrales Riverside Drain Outlet</t>
  </si>
  <si>
    <t>Corrales Main Canal Wasteway</t>
  </si>
  <si>
    <t>Cambell Rd Entrance</t>
  </si>
  <si>
    <t>Tingley Beach</t>
  </si>
  <si>
    <t>Drying Active</t>
  </si>
  <si>
    <t>Total Dry Days</t>
  </si>
  <si>
    <t>North End of Pilot Channel</t>
  </si>
  <si>
    <t>South End of Pilot Channel</t>
  </si>
  <si>
    <t>DATE</t>
  </si>
  <si>
    <r>
      <t>1,070</t>
    </r>
    <r>
      <rPr>
        <vertAlign val="superscript"/>
        <sz val="10"/>
        <color rgb="FF000000"/>
        <rFont val="Verdana"/>
        <family val="2"/>
      </rPr>
      <t>P  </t>
    </r>
  </si>
  <si>
    <r>
      <t>232</t>
    </r>
    <r>
      <rPr>
        <vertAlign val="superscript"/>
        <sz val="10"/>
        <color rgb="FF000000"/>
        <rFont val="Verdana"/>
        <family val="2"/>
      </rPr>
      <t>P  </t>
    </r>
  </si>
  <si>
    <r>
      <t>333</t>
    </r>
    <r>
      <rPr>
        <vertAlign val="superscript"/>
        <sz val="10"/>
        <color rgb="FF000000"/>
        <rFont val="Verdana"/>
        <family val="2"/>
      </rPr>
      <t>P  </t>
    </r>
  </si>
  <si>
    <r>
      <t>30.0</t>
    </r>
    <r>
      <rPr>
        <vertAlign val="superscript"/>
        <sz val="10"/>
        <color rgb="FF000000"/>
        <rFont val="Verdana"/>
        <family val="2"/>
      </rPr>
      <t>P  </t>
    </r>
  </si>
  <si>
    <r>
      <t>69.4</t>
    </r>
    <r>
      <rPr>
        <vertAlign val="superscript"/>
        <sz val="10"/>
        <color rgb="FF000000"/>
        <rFont val="Verdana"/>
        <family val="2"/>
      </rPr>
      <t>P  </t>
    </r>
  </si>
  <si>
    <r>
      <t>675</t>
    </r>
    <r>
      <rPr>
        <vertAlign val="superscript"/>
        <sz val="10"/>
        <color rgb="FF000000"/>
        <rFont val="Verdana"/>
        <family val="2"/>
      </rPr>
      <t>P  </t>
    </r>
  </si>
  <si>
    <r>
      <t>197</t>
    </r>
    <r>
      <rPr>
        <vertAlign val="superscript"/>
        <sz val="10"/>
        <color rgb="FF000000"/>
        <rFont val="Verdana"/>
        <family val="2"/>
      </rPr>
      <t>P  </t>
    </r>
  </si>
  <si>
    <r>
      <t>283</t>
    </r>
    <r>
      <rPr>
        <vertAlign val="superscript"/>
        <sz val="10"/>
        <color rgb="FF000000"/>
        <rFont val="Verdana"/>
        <family val="2"/>
      </rPr>
      <t>P  </t>
    </r>
  </si>
  <si>
    <r>
      <t>41.0</t>
    </r>
    <r>
      <rPr>
        <vertAlign val="superscript"/>
        <sz val="10"/>
        <color rgb="FF000000"/>
        <rFont val="Verdana"/>
        <family val="2"/>
      </rPr>
      <t>P  </t>
    </r>
  </si>
  <si>
    <r>
      <t>110</t>
    </r>
    <r>
      <rPr>
        <vertAlign val="superscript"/>
        <sz val="10"/>
        <color rgb="FF000000"/>
        <rFont val="Verdana"/>
        <family val="2"/>
      </rPr>
      <t>P  </t>
    </r>
  </si>
  <si>
    <r>
      <t>601</t>
    </r>
    <r>
      <rPr>
        <vertAlign val="superscript"/>
        <sz val="10"/>
        <color rgb="FF000000"/>
        <rFont val="Verdana"/>
        <family val="2"/>
      </rPr>
      <t>P  </t>
    </r>
  </si>
  <si>
    <r>
      <t>200</t>
    </r>
    <r>
      <rPr>
        <vertAlign val="superscript"/>
        <sz val="10"/>
        <color rgb="FF000000"/>
        <rFont val="Verdana"/>
        <family val="2"/>
      </rPr>
      <t>P  </t>
    </r>
  </si>
  <si>
    <r>
      <t>143</t>
    </r>
    <r>
      <rPr>
        <vertAlign val="superscript"/>
        <sz val="10"/>
        <color rgb="FF000000"/>
        <rFont val="Verdana"/>
        <family val="2"/>
      </rPr>
      <t>P  e</t>
    </r>
  </si>
  <si>
    <r>
      <t>28.3</t>
    </r>
    <r>
      <rPr>
        <vertAlign val="superscript"/>
        <sz val="10"/>
        <color rgb="FF000000"/>
        <rFont val="Verdana"/>
        <family val="2"/>
      </rPr>
      <t>P  </t>
    </r>
  </si>
  <si>
    <r>
      <t>184</t>
    </r>
    <r>
      <rPr>
        <vertAlign val="superscript"/>
        <sz val="10"/>
        <color rgb="FF000000"/>
        <rFont val="Verdana"/>
        <family val="2"/>
      </rPr>
      <t>P  e</t>
    </r>
  </si>
  <si>
    <r>
      <t>832</t>
    </r>
    <r>
      <rPr>
        <vertAlign val="superscript"/>
        <sz val="10"/>
        <color rgb="FF000000"/>
        <rFont val="Verdana"/>
        <family val="2"/>
      </rPr>
      <t>P  </t>
    </r>
  </si>
  <si>
    <r>
      <t>593</t>
    </r>
    <r>
      <rPr>
        <vertAlign val="superscript"/>
        <sz val="10"/>
        <color rgb="FF000000"/>
        <rFont val="Verdana"/>
        <family val="2"/>
      </rPr>
      <t>P  </t>
    </r>
  </si>
  <si>
    <r>
      <t>104</t>
    </r>
    <r>
      <rPr>
        <vertAlign val="superscript"/>
        <sz val="10"/>
        <color rgb="FF000000"/>
        <rFont val="Verdana"/>
        <family val="2"/>
      </rPr>
      <t>P  e</t>
    </r>
  </si>
  <si>
    <r>
      <t>27.6</t>
    </r>
    <r>
      <rPr>
        <vertAlign val="superscript"/>
        <sz val="10"/>
        <color rgb="FF000000"/>
        <rFont val="Verdana"/>
        <family val="2"/>
      </rPr>
      <t>P  </t>
    </r>
  </si>
  <si>
    <r>
      <t>205</t>
    </r>
    <r>
      <rPr>
        <vertAlign val="superscript"/>
        <sz val="10"/>
        <color rgb="FF000000"/>
        <rFont val="Verdana"/>
        <family val="2"/>
      </rPr>
      <t>P  e</t>
    </r>
  </si>
  <si>
    <r>
      <t>859</t>
    </r>
    <r>
      <rPr>
        <vertAlign val="superscript"/>
        <sz val="10"/>
        <color rgb="FF000000"/>
        <rFont val="Verdana"/>
        <family val="2"/>
      </rPr>
      <t>P  </t>
    </r>
  </si>
  <si>
    <r>
      <t>281</t>
    </r>
    <r>
      <rPr>
        <vertAlign val="superscript"/>
        <sz val="10"/>
        <color rgb="FF000000"/>
        <rFont val="Verdana"/>
        <family val="2"/>
      </rPr>
      <t>P  </t>
    </r>
  </si>
  <si>
    <r>
      <t>91.9</t>
    </r>
    <r>
      <rPr>
        <vertAlign val="superscript"/>
        <sz val="10"/>
        <color rgb="FF000000"/>
        <rFont val="Verdana"/>
        <family val="2"/>
      </rPr>
      <t>P  e</t>
    </r>
  </si>
  <si>
    <r>
      <t>26.9</t>
    </r>
    <r>
      <rPr>
        <vertAlign val="superscript"/>
        <sz val="10"/>
        <color rgb="FF000000"/>
        <rFont val="Verdana"/>
        <family val="2"/>
      </rPr>
      <t>P  </t>
    </r>
  </si>
  <si>
    <r>
      <t>222</t>
    </r>
    <r>
      <rPr>
        <vertAlign val="superscript"/>
        <sz val="10"/>
        <color rgb="FF000000"/>
        <rFont val="Verdana"/>
        <family val="2"/>
      </rPr>
      <t>P  e</t>
    </r>
  </si>
  <si>
    <r>
      <t>905</t>
    </r>
    <r>
      <rPr>
        <vertAlign val="superscript"/>
        <sz val="10"/>
        <color rgb="FF000000"/>
        <rFont val="Verdana"/>
        <family val="2"/>
      </rPr>
      <t>P  </t>
    </r>
  </si>
  <si>
    <r>
      <t>291</t>
    </r>
    <r>
      <rPr>
        <vertAlign val="superscript"/>
        <sz val="10"/>
        <color rgb="FF000000"/>
        <rFont val="Verdana"/>
        <family val="2"/>
      </rPr>
      <t>P  </t>
    </r>
  </si>
  <si>
    <r>
      <t>67.1</t>
    </r>
    <r>
      <rPr>
        <vertAlign val="superscript"/>
        <sz val="10"/>
        <color rgb="FF000000"/>
        <rFont val="Verdana"/>
        <family val="2"/>
      </rPr>
      <t>P  e</t>
    </r>
  </si>
  <si>
    <r>
      <t>26.3</t>
    </r>
    <r>
      <rPr>
        <vertAlign val="superscript"/>
        <sz val="10"/>
        <color rgb="FF000000"/>
        <rFont val="Verdana"/>
        <family val="2"/>
      </rPr>
      <t>P  </t>
    </r>
  </si>
  <si>
    <r>
      <t>224</t>
    </r>
    <r>
      <rPr>
        <vertAlign val="superscript"/>
        <sz val="10"/>
        <color rgb="FF000000"/>
        <rFont val="Verdana"/>
        <family val="2"/>
      </rPr>
      <t>P  e</t>
    </r>
  </si>
  <si>
    <r>
      <t>844</t>
    </r>
    <r>
      <rPr>
        <vertAlign val="superscript"/>
        <sz val="10"/>
        <color rgb="FF000000"/>
        <rFont val="Verdana"/>
        <family val="2"/>
      </rPr>
      <t>P  </t>
    </r>
  </si>
  <si>
    <r>
      <t>373</t>
    </r>
    <r>
      <rPr>
        <vertAlign val="superscript"/>
        <sz val="10"/>
        <color rgb="FF000000"/>
        <rFont val="Verdana"/>
        <family val="2"/>
      </rPr>
      <t>P  </t>
    </r>
  </si>
  <si>
    <r>
      <t>58.6</t>
    </r>
    <r>
      <rPr>
        <vertAlign val="superscript"/>
        <sz val="10"/>
        <color rgb="FF000000"/>
        <rFont val="Verdana"/>
        <family val="2"/>
      </rPr>
      <t>P  e</t>
    </r>
  </si>
  <si>
    <r>
      <t>27.8</t>
    </r>
    <r>
      <rPr>
        <vertAlign val="superscript"/>
        <sz val="10"/>
        <color rgb="FF000000"/>
        <rFont val="Verdana"/>
        <family val="2"/>
      </rPr>
      <t>P  </t>
    </r>
  </si>
  <si>
    <r>
      <t>221</t>
    </r>
    <r>
      <rPr>
        <vertAlign val="superscript"/>
        <sz val="10"/>
        <color rgb="FF000000"/>
        <rFont val="Verdana"/>
        <family val="2"/>
      </rPr>
      <t>P  e</t>
    </r>
  </si>
  <si>
    <r>
      <t>644</t>
    </r>
    <r>
      <rPr>
        <vertAlign val="superscript"/>
        <sz val="10"/>
        <color rgb="FF000000"/>
        <rFont val="Verdana"/>
        <family val="2"/>
      </rPr>
      <t>P  </t>
    </r>
  </si>
  <si>
    <r>
      <t>253</t>
    </r>
    <r>
      <rPr>
        <vertAlign val="superscript"/>
        <sz val="10"/>
        <color rgb="FF000000"/>
        <rFont val="Verdana"/>
        <family val="2"/>
      </rPr>
      <t>P  </t>
    </r>
  </si>
  <si>
    <r>
      <t>54.0</t>
    </r>
    <r>
      <rPr>
        <vertAlign val="superscript"/>
        <sz val="10"/>
        <color rgb="FF000000"/>
        <rFont val="Verdana"/>
        <family val="2"/>
      </rPr>
      <t>P  e</t>
    </r>
  </si>
  <si>
    <r>
      <t>30.7</t>
    </r>
    <r>
      <rPr>
        <vertAlign val="superscript"/>
        <sz val="10"/>
        <color rgb="FF000000"/>
        <rFont val="Verdana"/>
        <family val="2"/>
      </rPr>
      <t>P  </t>
    </r>
  </si>
  <si>
    <r>
      <t>223</t>
    </r>
    <r>
      <rPr>
        <vertAlign val="superscript"/>
        <sz val="10"/>
        <color rgb="FF000000"/>
        <rFont val="Verdana"/>
        <family val="2"/>
      </rPr>
      <t>P  e</t>
    </r>
  </si>
  <si>
    <r>
      <t>455</t>
    </r>
    <r>
      <rPr>
        <vertAlign val="superscript"/>
        <sz val="10"/>
        <color rgb="FF000000"/>
        <rFont val="Verdana"/>
        <family val="2"/>
      </rPr>
      <t>P  </t>
    </r>
  </si>
  <si>
    <r>
      <t>48.5</t>
    </r>
    <r>
      <rPr>
        <vertAlign val="superscript"/>
        <sz val="10"/>
        <color rgb="FF000000"/>
        <rFont val="Verdana"/>
        <family val="2"/>
      </rPr>
      <t>P  e</t>
    </r>
  </si>
  <si>
    <r>
      <t>36.0</t>
    </r>
    <r>
      <rPr>
        <vertAlign val="superscript"/>
        <sz val="10"/>
        <color rgb="FF000000"/>
        <rFont val="Verdana"/>
        <family val="2"/>
      </rPr>
      <t>P  </t>
    </r>
  </si>
  <si>
    <r>
      <t>200</t>
    </r>
    <r>
      <rPr>
        <vertAlign val="superscript"/>
        <sz val="10"/>
        <color rgb="FF000000"/>
        <rFont val="Verdana"/>
        <family val="2"/>
      </rPr>
      <t>P  e</t>
    </r>
  </si>
  <si>
    <r>
      <t>410</t>
    </r>
    <r>
      <rPr>
        <vertAlign val="superscript"/>
        <sz val="10"/>
        <color rgb="FF000000"/>
        <rFont val="Verdana"/>
        <family val="2"/>
      </rPr>
      <t>P  </t>
    </r>
  </si>
  <si>
    <r>
      <t>210</t>
    </r>
    <r>
      <rPr>
        <vertAlign val="superscript"/>
        <sz val="10"/>
        <color rgb="FF000000"/>
        <rFont val="Verdana"/>
        <family val="2"/>
      </rPr>
      <t>P  </t>
    </r>
  </si>
  <si>
    <r>
      <t>38.9</t>
    </r>
    <r>
      <rPr>
        <vertAlign val="superscript"/>
        <sz val="10"/>
        <color rgb="FF000000"/>
        <rFont val="Verdana"/>
        <family val="2"/>
      </rPr>
      <t>P  </t>
    </r>
  </si>
  <si>
    <r>
      <t>35.3</t>
    </r>
    <r>
      <rPr>
        <vertAlign val="superscript"/>
        <sz val="10"/>
        <color rgb="FF000000"/>
        <rFont val="Verdana"/>
        <family val="2"/>
      </rPr>
      <t>P  </t>
    </r>
  </si>
  <si>
    <r>
      <t>198</t>
    </r>
    <r>
      <rPr>
        <vertAlign val="superscript"/>
        <sz val="10"/>
        <color rgb="FF000000"/>
        <rFont val="Verdana"/>
        <family val="2"/>
      </rPr>
      <t>P  </t>
    </r>
  </si>
  <si>
    <r>
      <t>387</t>
    </r>
    <r>
      <rPr>
        <vertAlign val="superscript"/>
        <sz val="10"/>
        <color rgb="FF000000"/>
        <rFont val="Verdana"/>
        <family val="2"/>
      </rPr>
      <t>P  </t>
    </r>
  </si>
  <si>
    <r>
      <t>173</t>
    </r>
    <r>
      <rPr>
        <vertAlign val="superscript"/>
        <sz val="10"/>
        <color rgb="FF000000"/>
        <rFont val="Verdana"/>
        <family val="2"/>
      </rPr>
      <t>P  </t>
    </r>
  </si>
  <si>
    <r>
      <t>33.1</t>
    </r>
    <r>
      <rPr>
        <vertAlign val="superscript"/>
        <sz val="10"/>
        <color rgb="FF000000"/>
        <rFont val="Verdana"/>
        <family val="2"/>
      </rPr>
      <t>P  </t>
    </r>
  </si>
  <si>
    <r>
      <t>34.9</t>
    </r>
    <r>
      <rPr>
        <vertAlign val="superscript"/>
        <sz val="10"/>
        <color rgb="FF000000"/>
        <rFont val="Verdana"/>
        <family val="2"/>
      </rPr>
      <t>P  </t>
    </r>
  </si>
  <si>
    <r>
      <t>386</t>
    </r>
    <r>
      <rPr>
        <vertAlign val="superscript"/>
        <sz val="10"/>
        <color rgb="FF000000"/>
        <rFont val="Verdana"/>
        <family val="2"/>
      </rPr>
      <t>P  </t>
    </r>
  </si>
  <si>
    <r>
      <t>116</t>
    </r>
    <r>
      <rPr>
        <vertAlign val="superscript"/>
        <sz val="10"/>
        <color rgb="FF000000"/>
        <rFont val="Verdana"/>
        <family val="2"/>
      </rPr>
      <t>P  </t>
    </r>
  </si>
  <si>
    <r>
      <t>32.8</t>
    </r>
    <r>
      <rPr>
        <vertAlign val="superscript"/>
        <sz val="10"/>
        <color rgb="FF000000"/>
        <rFont val="Verdana"/>
        <family val="2"/>
      </rPr>
      <t>P  </t>
    </r>
  </si>
  <si>
    <r>
      <t>218</t>
    </r>
    <r>
      <rPr>
        <vertAlign val="superscript"/>
        <sz val="10"/>
        <color rgb="FF000000"/>
        <rFont val="Verdana"/>
        <family val="2"/>
      </rPr>
      <t>P  </t>
    </r>
  </si>
  <si>
    <r>
      <t>316</t>
    </r>
    <r>
      <rPr>
        <vertAlign val="superscript"/>
        <sz val="10"/>
        <color rgb="FF000000"/>
        <rFont val="Verdana"/>
        <family val="2"/>
      </rPr>
      <t>P  </t>
    </r>
  </si>
  <si>
    <r>
      <t>88.5</t>
    </r>
    <r>
      <rPr>
        <vertAlign val="superscript"/>
        <sz val="10"/>
        <color rgb="FF000000"/>
        <rFont val="Verdana"/>
        <family val="2"/>
      </rPr>
      <t>P  </t>
    </r>
  </si>
  <si>
    <r>
      <t>32.6</t>
    </r>
    <r>
      <rPr>
        <vertAlign val="superscript"/>
        <sz val="10"/>
        <color rgb="FF000000"/>
        <rFont val="Verdana"/>
        <family val="2"/>
      </rPr>
      <t>P  </t>
    </r>
  </si>
  <si>
    <r>
      <t>34.8</t>
    </r>
    <r>
      <rPr>
        <vertAlign val="superscript"/>
        <sz val="10"/>
        <color rgb="FF000000"/>
        <rFont val="Verdana"/>
        <family val="2"/>
      </rPr>
      <t>P  </t>
    </r>
  </si>
  <si>
    <r>
      <t>241</t>
    </r>
    <r>
      <rPr>
        <vertAlign val="superscript"/>
        <sz val="10"/>
        <color rgb="FF000000"/>
        <rFont val="Verdana"/>
        <family val="2"/>
      </rPr>
      <t>P  </t>
    </r>
  </si>
  <si>
    <r>
      <t>226</t>
    </r>
    <r>
      <rPr>
        <vertAlign val="superscript"/>
        <sz val="10"/>
        <color rgb="FF000000"/>
        <rFont val="Verdana"/>
        <family val="2"/>
      </rPr>
      <t>P  </t>
    </r>
  </si>
  <si>
    <r>
      <t>73.7</t>
    </r>
    <r>
      <rPr>
        <vertAlign val="superscript"/>
        <sz val="10"/>
        <color rgb="FF000000"/>
        <rFont val="Verdana"/>
        <family val="2"/>
      </rPr>
      <t>P  </t>
    </r>
  </si>
  <si>
    <r>
      <t>35.2</t>
    </r>
    <r>
      <rPr>
        <vertAlign val="superscript"/>
        <sz val="10"/>
        <color rgb="FF000000"/>
        <rFont val="Verdana"/>
        <family val="2"/>
      </rPr>
      <t>P  </t>
    </r>
  </si>
  <si>
    <r>
      <t>35.0</t>
    </r>
    <r>
      <rPr>
        <vertAlign val="superscript"/>
        <sz val="10"/>
        <color rgb="FF000000"/>
        <rFont val="Verdana"/>
        <family val="2"/>
      </rPr>
      <t>P  </t>
    </r>
  </si>
  <si>
    <r>
      <t>193</t>
    </r>
    <r>
      <rPr>
        <vertAlign val="superscript"/>
        <sz val="10"/>
        <color rgb="FF000000"/>
        <rFont val="Verdana"/>
        <family val="2"/>
      </rPr>
      <t>P  </t>
    </r>
  </si>
  <si>
    <r>
      <t>63.4</t>
    </r>
    <r>
      <rPr>
        <vertAlign val="superscript"/>
        <sz val="10"/>
        <color rgb="FF000000"/>
        <rFont val="Verdana"/>
        <family val="2"/>
      </rPr>
      <t>P  </t>
    </r>
  </si>
  <si>
    <r>
      <t>36.7</t>
    </r>
    <r>
      <rPr>
        <vertAlign val="superscript"/>
        <sz val="10"/>
        <color rgb="FF000000"/>
        <rFont val="Verdana"/>
        <family val="2"/>
      </rPr>
      <t>P  </t>
    </r>
  </si>
  <si>
    <r>
      <t>35.1</t>
    </r>
    <r>
      <rPr>
        <vertAlign val="superscript"/>
        <sz val="10"/>
        <color rgb="FF000000"/>
        <rFont val="Verdana"/>
        <family val="2"/>
      </rPr>
      <t>P  </t>
    </r>
  </si>
  <si>
    <r>
      <t>208</t>
    </r>
    <r>
      <rPr>
        <vertAlign val="superscript"/>
        <sz val="10"/>
        <color rgb="FF000000"/>
        <rFont val="Verdana"/>
        <family val="2"/>
      </rPr>
      <t>P  </t>
    </r>
  </si>
  <si>
    <r>
      <t>158</t>
    </r>
    <r>
      <rPr>
        <vertAlign val="superscript"/>
        <sz val="10"/>
        <color rgb="FF000000"/>
        <rFont val="Verdana"/>
        <family val="2"/>
      </rPr>
      <t>P  </t>
    </r>
  </si>
  <si>
    <r>
      <t>46.8</t>
    </r>
    <r>
      <rPr>
        <vertAlign val="superscript"/>
        <sz val="10"/>
        <color rgb="FF000000"/>
        <rFont val="Verdana"/>
        <family val="2"/>
      </rPr>
      <t>P  </t>
    </r>
  </si>
  <si>
    <r>
      <t>57.0</t>
    </r>
    <r>
      <rPr>
        <vertAlign val="superscript"/>
        <sz val="10"/>
        <color rgb="FF000000"/>
        <rFont val="Verdana"/>
        <family val="2"/>
      </rPr>
      <t>P  </t>
    </r>
  </si>
  <si>
    <r>
      <t>33.0</t>
    </r>
    <r>
      <rPr>
        <vertAlign val="superscript"/>
        <sz val="10"/>
        <color rgb="FF000000"/>
        <rFont val="Verdana"/>
        <family val="2"/>
      </rPr>
      <t>P  </t>
    </r>
  </si>
  <si>
    <r>
      <t>135</t>
    </r>
    <r>
      <rPr>
        <vertAlign val="superscript"/>
        <sz val="10"/>
        <color rgb="FF000000"/>
        <rFont val="Verdana"/>
        <family val="2"/>
      </rPr>
      <t>P  </t>
    </r>
  </si>
  <si>
    <r>
      <t>118</t>
    </r>
    <r>
      <rPr>
        <vertAlign val="superscript"/>
        <sz val="10"/>
        <color rgb="FF000000"/>
        <rFont val="Verdana"/>
        <family val="2"/>
      </rPr>
      <t>P  </t>
    </r>
  </si>
  <si>
    <r>
      <t>32.2</t>
    </r>
    <r>
      <rPr>
        <vertAlign val="superscript"/>
        <sz val="10"/>
        <color rgb="FF000000"/>
        <rFont val="Verdana"/>
        <family val="2"/>
      </rPr>
      <t>P  </t>
    </r>
  </si>
  <si>
    <r>
      <t>222</t>
    </r>
    <r>
      <rPr>
        <vertAlign val="superscript"/>
        <sz val="10"/>
        <color rgb="FF000000"/>
        <rFont val="Verdana"/>
        <family val="2"/>
      </rPr>
      <t>P  </t>
    </r>
  </si>
  <si>
    <r>
      <t>105</t>
    </r>
    <r>
      <rPr>
        <vertAlign val="superscript"/>
        <sz val="10"/>
        <color rgb="FF000000"/>
        <rFont val="Verdana"/>
        <family val="2"/>
      </rPr>
      <t>P  </t>
    </r>
  </si>
  <si>
    <r>
      <t>36.6</t>
    </r>
    <r>
      <rPr>
        <vertAlign val="superscript"/>
        <sz val="10"/>
        <color rgb="FF000000"/>
        <rFont val="Verdana"/>
        <family val="2"/>
      </rPr>
      <t>P  </t>
    </r>
  </si>
  <si>
    <r>
      <t>38.3</t>
    </r>
    <r>
      <rPr>
        <vertAlign val="superscript"/>
        <sz val="10"/>
        <color rgb="FF000000"/>
        <rFont val="Verdana"/>
        <family val="2"/>
      </rPr>
      <t>P  </t>
    </r>
  </si>
  <si>
    <r>
      <t>31.5</t>
    </r>
    <r>
      <rPr>
        <vertAlign val="superscript"/>
        <sz val="10"/>
        <color rgb="FF000000"/>
        <rFont val="Verdana"/>
        <family val="2"/>
      </rPr>
      <t>P  </t>
    </r>
  </si>
  <si>
    <r>
      <t>236</t>
    </r>
    <r>
      <rPr>
        <vertAlign val="superscript"/>
        <sz val="10"/>
        <color rgb="FF000000"/>
        <rFont val="Verdana"/>
        <family val="2"/>
      </rPr>
      <t>P  </t>
    </r>
  </si>
  <si>
    <r>
      <t>104</t>
    </r>
    <r>
      <rPr>
        <vertAlign val="superscript"/>
        <sz val="10"/>
        <color rgb="FF000000"/>
        <rFont val="Verdana"/>
        <family val="2"/>
      </rPr>
      <t>P  </t>
    </r>
  </si>
  <si>
    <r>
      <t>18.0</t>
    </r>
    <r>
      <rPr>
        <vertAlign val="superscript"/>
        <sz val="10"/>
        <color rgb="FF000000"/>
        <rFont val="Verdana"/>
        <family val="2"/>
      </rPr>
      <t>P  </t>
    </r>
  </si>
  <si>
    <r>
      <t>34.0</t>
    </r>
    <r>
      <rPr>
        <vertAlign val="superscript"/>
        <sz val="10"/>
        <color rgb="FF000000"/>
        <rFont val="Verdana"/>
        <family val="2"/>
      </rPr>
      <t>P  </t>
    </r>
  </si>
  <si>
    <r>
      <t>32.0</t>
    </r>
    <r>
      <rPr>
        <vertAlign val="superscript"/>
        <sz val="10"/>
        <color rgb="FF000000"/>
        <rFont val="Verdana"/>
        <family val="2"/>
      </rPr>
      <t>P  </t>
    </r>
  </si>
  <si>
    <r>
      <t>221</t>
    </r>
    <r>
      <rPr>
        <vertAlign val="superscript"/>
        <sz val="10"/>
        <color rgb="FF000000"/>
        <rFont val="Verdana"/>
        <family val="2"/>
      </rPr>
      <t>P  </t>
    </r>
  </si>
  <si>
    <r>
      <t>89.7</t>
    </r>
    <r>
      <rPr>
        <vertAlign val="superscript"/>
        <sz val="10"/>
        <color rgb="FF000000"/>
        <rFont val="Verdana"/>
        <family val="2"/>
      </rPr>
      <t>P  </t>
    </r>
  </si>
  <si>
    <r>
      <t>16.5</t>
    </r>
    <r>
      <rPr>
        <vertAlign val="superscript"/>
        <sz val="10"/>
        <color rgb="FF000000"/>
        <rFont val="Verdana"/>
        <family val="2"/>
      </rPr>
      <t>P  e</t>
    </r>
  </si>
  <si>
    <r>
      <t>30.1</t>
    </r>
    <r>
      <rPr>
        <vertAlign val="superscript"/>
        <sz val="10"/>
        <color rgb="FF000000"/>
        <rFont val="Verdana"/>
        <family val="2"/>
      </rPr>
      <t>P  </t>
    </r>
  </si>
  <si>
    <r>
      <t>217</t>
    </r>
    <r>
      <rPr>
        <vertAlign val="superscript"/>
        <sz val="10"/>
        <color rgb="FF000000"/>
        <rFont val="Verdana"/>
        <family val="2"/>
      </rPr>
      <t>P  </t>
    </r>
  </si>
  <si>
    <r>
      <t>77.6</t>
    </r>
    <r>
      <rPr>
        <vertAlign val="superscript"/>
        <sz val="10"/>
        <color rgb="FF000000"/>
        <rFont val="Verdana"/>
        <family val="2"/>
      </rPr>
      <t>P  </t>
    </r>
  </si>
  <si>
    <r>
      <t>23.2</t>
    </r>
    <r>
      <rPr>
        <vertAlign val="superscript"/>
        <sz val="10"/>
        <color rgb="FF000000"/>
        <rFont val="Verdana"/>
        <family val="2"/>
      </rPr>
      <t>P  e</t>
    </r>
  </si>
  <si>
    <r>
      <t>32.4</t>
    </r>
    <r>
      <rPr>
        <vertAlign val="superscript"/>
        <sz val="10"/>
        <color rgb="FF000000"/>
        <rFont val="Verdana"/>
        <family val="2"/>
      </rPr>
      <t>P  </t>
    </r>
  </si>
  <si>
    <r>
      <t>31.0</t>
    </r>
    <r>
      <rPr>
        <vertAlign val="superscript"/>
        <sz val="10"/>
        <color rgb="FF000000"/>
        <rFont val="Verdana"/>
        <family val="2"/>
      </rPr>
      <t>P  </t>
    </r>
  </si>
  <si>
    <r>
      <t>213</t>
    </r>
    <r>
      <rPr>
        <vertAlign val="superscript"/>
        <sz val="10"/>
        <color rgb="FF000000"/>
        <rFont val="Verdana"/>
        <family val="2"/>
      </rPr>
      <t>P  </t>
    </r>
  </si>
  <si>
    <r>
      <t>64.3</t>
    </r>
    <r>
      <rPr>
        <vertAlign val="superscript"/>
        <sz val="10"/>
        <color rgb="FF000000"/>
        <rFont val="Verdana"/>
        <family val="2"/>
      </rPr>
      <t>P  </t>
    </r>
  </si>
  <si>
    <r>
      <t>27.8</t>
    </r>
    <r>
      <rPr>
        <vertAlign val="superscript"/>
        <sz val="10"/>
        <color rgb="FF000000"/>
        <rFont val="Verdana"/>
        <family val="2"/>
      </rPr>
      <t>P  e</t>
    </r>
  </si>
  <si>
    <r>
      <t>29.9</t>
    </r>
    <r>
      <rPr>
        <vertAlign val="superscript"/>
        <sz val="10"/>
        <color rgb="FF000000"/>
        <rFont val="Verdana"/>
        <family val="2"/>
      </rPr>
      <t>P  </t>
    </r>
  </si>
  <si>
    <r>
      <t>205</t>
    </r>
    <r>
      <rPr>
        <vertAlign val="superscript"/>
        <sz val="10"/>
        <color rgb="FF000000"/>
        <rFont val="Verdana"/>
        <family val="2"/>
      </rPr>
      <t>P  </t>
    </r>
  </si>
  <si>
    <r>
      <t>57.1</t>
    </r>
    <r>
      <rPr>
        <vertAlign val="superscript"/>
        <sz val="10"/>
        <color rgb="FF000000"/>
        <rFont val="Verdana"/>
        <family val="2"/>
      </rPr>
      <t>P  </t>
    </r>
  </si>
  <si>
    <r>
      <t>20.7</t>
    </r>
    <r>
      <rPr>
        <vertAlign val="superscript"/>
        <sz val="10"/>
        <color rgb="FF000000"/>
        <rFont val="Verdana"/>
        <family val="2"/>
      </rPr>
      <t>P  </t>
    </r>
  </si>
  <si>
    <r>
      <t>28.2</t>
    </r>
    <r>
      <rPr>
        <vertAlign val="superscript"/>
        <sz val="10"/>
        <color rgb="FF000000"/>
        <rFont val="Verdana"/>
        <family val="2"/>
      </rPr>
      <t>P  </t>
    </r>
  </si>
  <si>
    <r>
      <t>31.1</t>
    </r>
    <r>
      <rPr>
        <vertAlign val="superscript"/>
        <sz val="10"/>
        <color rgb="FF000000"/>
        <rFont val="Verdana"/>
        <family val="2"/>
      </rPr>
      <t>P  </t>
    </r>
  </si>
  <si>
    <r>
      <t>45.6</t>
    </r>
    <r>
      <rPr>
        <vertAlign val="superscript"/>
        <sz val="10"/>
        <color rgb="FF000000"/>
        <rFont val="Verdana"/>
        <family val="2"/>
      </rPr>
      <t>P  e</t>
    </r>
  </si>
  <si>
    <r>
      <t>142</t>
    </r>
    <r>
      <rPr>
        <vertAlign val="superscript"/>
        <sz val="10"/>
        <color rgb="FF000000"/>
        <rFont val="Verdana"/>
        <family val="2"/>
      </rPr>
      <t>P  </t>
    </r>
  </si>
  <si>
    <r>
      <t>28.0</t>
    </r>
    <r>
      <rPr>
        <vertAlign val="superscript"/>
        <sz val="10"/>
        <color rgb="FF000000"/>
        <rFont val="Verdana"/>
        <family val="2"/>
      </rPr>
      <t>P  </t>
    </r>
  </si>
  <si>
    <r>
      <t>189</t>
    </r>
    <r>
      <rPr>
        <vertAlign val="superscript"/>
        <sz val="10"/>
        <color rgb="FF000000"/>
        <rFont val="Verdana"/>
        <family val="2"/>
      </rPr>
      <t>P  </t>
    </r>
  </si>
  <si>
    <r>
      <t>43.2</t>
    </r>
    <r>
      <rPr>
        <vertAlign val="superscript"/>
        <sz val="10"/>
        <color rgb="FF000000"/>
        <rFont val="Verdana"/>
        <family val="2"/>
      </rPr>
      <t>P  e</t>
    </r>
  </si>
  <si>
    <r>
      <t>54.8</t>
    </r>
    <r>
      <rPr>
        <vertAlign val="superscript"/>
        <sz val="10"/>
        <color rgb="FF000000"/>
        <rFont val="Verdana"/>
        <family val="2"/>
      </rPr>
      <t>P  </t>
    </r>
  </si>
  <si>
    <r>
      <t>28.5</t>
    </r>
    <r>
      <rPr>
        <vertAlign val="superscript"/>
        <sz val="10"/>
        <color rgb="FF000000"/>
        <rFont val="Verdana"/>
        <family val="2"/>
      </rPr>
      <t>P  </t>
    </r>
  </si>
  <si>
    <r>
      <t>191</t>
    </r>
    <r>
      <rPr>
        <vertAlign val="superscript"/>
        <sz val="10"/>
        <color rgb="FF000000"/>
        <rFont val="Verdana"/>
        <family val="2"/>
      </rPr>
      <t>P  </t>
    </r>
  </si>
  <si>
    <r>
      <t>44.8</t>
    </r>
    <r>
      <rPr>
        <vertAlign val="superscript"/>
        <sz val="10"/>
        <color rgb="FF000000"/>
        <rFont val="Verdana"/>
        <family val="2"/>
      </rPr>
      <t>P  e</t>
    </r>
  </si>
  <si>
    <r>
      <t>75.1</t>
    </r>
    <r>
      <rPr>
        <vertAlign val="superscript"/>
        <sz val="10"/>
        <color rgb="FF000000"/>
        <rFont val="Verdana"/>
        <family val="2"/>
      </rPr>
      <t>P  </t>
    </r>
  </si>
  <si>
    <r>
      <t>28.9</t>
    </r>
    <r>
      <rPr>
        <vertAlign val="superscript"/>
        <sz val="10"/>
        <color rgb="FF000000"/>
        <rFont val="Verdana"/>
        <family val="2"/>
      </rPr>
      <t>P  </t>
    </r>
  </si>
  <si>
    <r>
      <t>29.4</t>
    </r>
    <r>
      <rPr>
        <vertAlign val="superscript"/>
        <sz val="10"/>
        <color rgb="FF000000"/>
        <rFont val="Verdana"/>
        <family val="2"/>
      </rPr>
      <t>P  </t>
    </r>
  </si>
  <si>
    <r>
      <t>172</t>
    </r>
    <r>
      <rPr>
        <vertAlign val="superscript"/>
        <sz val="10"/>
        <color rgb="FF000000"/>
        <rFont val="Verdana"/>
        <family val="2"/>
      </rPr>
      <t>P  </t>
    </r>
  </si>
  <si>
    <r>
      <t>48.2</t>
    </r>
    <r>
      <rPr>
        <vertAlign val="superscript"/>
        <sz val="10"/>
        <color rgb="FF000000"/>
        <rFont val="Verdana"/>
        <family val="2"/>
      </rPr>
      <t>P  e</t>
    </r>
  </si>
  <si>
    <r>
      <t>150</t>
    </r>
    <r>
      <rPr>
        <vertAlign val="superscript"/>
        <sz val="10"/>
        <color rgb="FF000000"/>
        <rFont val="Verdana"/>
        <family val="2"/>
      </rPr>
      <t>P  </t>
    </r>
  </si>
  <si>
    <r>
      <t>27.9</t>
    </r>
    <r>
      <rPr>
        <vertAlign val="superscript"/>
        <sz val="10"/>
        <color rgb="FF000000"/>
        <rFont val="Verdana"/>
        <family val="2"/>
      </rPr>
      <t>P  </t>
    </r>
  </si>
  <si>
    <r>
      <t>28.7</t>
    </r>
    <r>
      <rPr>
        <vertAlign val="superscript"/>
        <sz val="10"/>
        <color rgb="FF000000"/>
        <rFont val="Verdana"/>
        <family val="2"/>
      </rPr>
      <t>P  </t>
    </r>
  </si>
  <si>
    <r>
      <t>169</t>
    </r>
    <r>
      <rPr>
        <vertAlign val="superscript"/>
        <sz val="10"/>
        <color rgb="FF000000"/>
        <rFont val="Verdana"/>
        <family val="2"/>
      </rPr>
      <t>P  </t>
    </r>
  </si>
  <si>
    <r>
      <t>51.1</t>
    </r>
    <r>
      <rPr>
        <vertAlign val="superscript"/>
        <sz val="10"/>
        <color rgb="FF000000"/>
        <rFont val="Verdana"/>
        <family val="2"/>
      </rPr>
      <t>P  e</t>
    </r>
  </si>
  <si>
    <r>
      <t>372</t>
    </r>
    <r>
      <rPr>
        <vertAlign val="superscript"/>
        <sz val="10"/>
        <color rgb="FF000000"/>
        <rFont val="Verdana"/>
        <family val="2"/>
      </rPr>
      <t>P  </t>
    </r>
  </si>
  <si>
    <r>
      <t>27.1</t>
    </r>
    <r>
      <rPr>
        <vertAlign val="superscript"/>
        <sz val="10"/>
        <color rgb="FF000000"/>
        <rFont val="Verdana"/>
        <family val="2"/>
      </rPr>
      <t>P  </t>
    </r>
  </si>
  <si>
    <r>
      <t>30.2</t>
    </r>
    <r>
      <rPr>
        <vertAlign val="superscript"/>
        <sz val="10"/>
        <color rgb="FF000000"/>
        <rFont val="Verdana"/>
        <family val="2"/>
      </rPr>
      <t>P  </t>
    </r>
  </si>
  <si>
    <r>
      <t>170</t>
    </r>
    <r>
      <rPr>
        <vertAlign val="superscript"/>
        <sz val="10"/>
        <color rgb="FF000000"/>
        <rFont val="Verdana"/>
        <family val="2"/>
      </rPr>
      <t>P  </t>
    </r>
  </si>
  <si>
    <r>
      <t>72.5</t>
    </r>
    <r>
      <rPr>
        <vertAlign val="superscript"/>
        <sz val="10"/>
        <color rgb="FF000000"/>
        <rFont val="Verdana"/>
        <family val="2"/>
      </rPr>
      <t>P  </t>
    </r>
  </si>
  <si>
    <r>
      <t>196</t>
    </r>
    <r>
      <rPr>
        <vertAlign val="superscript"/>
        <sz val="10"/>
        <color rgb="FF000000"/>
        <rFont val="Verdana"/>
        <family val="2"/>
      </rPr>
      <t>P  </t>
    </r>
  </si>
  <si>
    <r>
      <t>26.5</t>
    </r>
    <r>
      <rPr>
        <vertAlign val="superscript"/>
        <sz val="10"/>
        <color rgb="FF000000"/>
        <rFont val="Verdana"/>
        <family val="2"/>
      </rPr>
      <t>P  </t>
    </r>
  </si>
  <si>
    <r>
      <t>29.5</t>
    </r>
    <r>
      <rPr>
        <vertAlign val="superscript"/>
        <sz val="10"/>
        <color rgb="FF000000"/>
        <rFont val="Verdana"/>
        <family val="2"/>
      </rPr>
      <t>P  </t>
    </r>
  </si>
  <si>
    <r>
      <t>182</t>
    </r>
    <r>
      <rPr>
        <vertAlign val="superscript"/>
        <sz val="10"/>
        <color rgb="FF000000"/>
        <rFont val="Verdana"/>
        <family val="2"/>
      </rPr>
      <t>P  </t>
    </r>
  </si>
  <si>
    <r>
      <t>161</t>
    </r>
    <r>
      <rPr>
        <vertAlign val="superscript"/>
        <sz val="10"/>
        <color rgb="FF000000"/>
        <rFont val="Verdana"/>
        <family val="2"/>
      </rPr>
      <t>P  </t>
    </r>
  </si>
  <si>
    <r>
      <t>174</t>
    </r>
    <r>
      <rPr>
        <vertAlign val="superscript"/>
        <sz val="10"/>
        <color rgb="FF000000"/>
        <rFont val="Verdana"/>
        <family val="2"/>
      </rPr>
      <t>P  </t>
    </r>
  </si>
  <si>
    <r>
      <t>26.6</t>
    </r>
    <r>
      <rPr>
        <vertAlign val="superscript"/>
        <sz val="10"/>
        <color rgb="FF000000"/>
        <rFont val="Verdana"/>
        <family val="2"/>
      </rPr>
      <t>P  </t>
    </r>
  </si>
  <si>
    <r>
      <t>199</t>
    </r>
    <r>
      <rPr>
        <vertAlign val="superscript"/>
        <sz val="10"/>
        <color rgb="FF000000"/>
        <rFont val="Verdana"/>
        <family val="2"/>
      </rPr>
      <t>P  </t>
    </r>
  </si>
  <si>
    <r>
      <t>211</t>
    </r>
    <r>
      <rPr>
        <vertAlign val="superscript"/>
        <sz val="10"/>
        <color rgb="FF000000"/>
        <rFont val="Verdana"/>
        <family val="2"/>
      </rPr>
      <t>P  </t>
    </r>
  </si>
  <si>
    <r>
      <t>27.5</t>
    </r>
    <r>
      <rPr>
        <vertAlign val="superscript"/>
        <sz val="10"/>
        <color rgb="FF000000"/>
        <rFont val="Verdana"/>
        <family val="2"/>
      </rPr>
      <t>P  </t>
    </r>
  </si>
  <si>
    <r>
      <t>220</t>
    </r>
    <r>
      <rPr>
        <vertAlign val="superscript"/>
        <sz val="10"/>
        <color rgb="FF000000"/>
        <rFont val="Verdana"/>
        <family val="2"/>
      </rPr>
      <t>P </t>
    </r>
  </si>
  <si>
    <r>
      <t>780</t>
    </r>
    <r>
      <rPr>
        <vertAlign val="superscript"/>
        <sz val="10"/>
        <color rgb="FF000000"/>
        <rFont val="Verdana"/>
        <family val="2"/>
      </rPr>
      <t>P  </t>
    </r>
  </si>
  <si>
    <r>
      <t>102</t>
    </r>
    <r>
      <rPr>
        <vertAlign val="superscript"/>
        <sz val="10"/>
        <color rgb="FF000000"/>
        <rFont val="Verdana"/>
        <family val="2"/>
      </rPr>
      <t>P  </t>
    </r>
  </si>
  <si>
    <r>
      <t>109</t>
    </r>
    <r>
      <rPr>
        <vertAlign val="superscript"/>
        <sz val="10"/>
        <color rgb="FF000000"/>
        <rFont val="Verdana"/>
        <family val="2"/>
      </rPr>
      <t>P  </t>
    </r>
  </si>
  <si>
    <r>
      <t>6.31</t>
    </r>
    <r>
      <rPr>
        <vertAlign val="superscript"/>
        <sz val="10"/>
        <color rgb="FF000000"/>
        <rFont val="Verdana"/>
        <family val="2"/>
      </rPr>
      <t>P  </t>
    </r>
  </si>
  <si>
    <r>
      <t>13.3</t>
    </r>
    <r>
      <rPr>
        <vertAlign val="superscript"/>
        <sz val="10"/>
        <color rgb="FF000000"/>
        <rFont val="Verdana"/>
        <family val="2"/>
      </rPr>
      <t>P  </t>
    </r>
  </si>
  <si>
    <r>
      <t>584</t>
    </r>
    <r>
      <rPr>
        <vertAlign val="superscript"/>
        <sz val="10"/>
        <color rgb="FF000000"/>
        <rFont val="Verdana"/>
        <family val="2"/>
      </rPr>
      <t>P  </t>
    </r>
  </si>
  <si>
    <r>
      <t>133</t>
    </r>
    <r>
      <rPr>
        <vertAlign val="superscript"/>
        <sz val="10"/>
        <color rgb="FF000000"/>
        <rFont val="Verdana"/>
        <family val="2"/>
      </rPr>
      <t>P  </t>
    </r>
  </si>
  <si>
    <r>
      <t>7.08</t>
    </r>
    <r>
      <rPr>
        <vertAlign val="superscript"/>
        <sz val="10"/>
        <color rgb="FF000000"/>
        <rFont val="Verdana"/>
        <family val="2"/>
      </rPr>
      <t>P  </t>
    </r>
  </si>
  <si>
    <r>
      <t>478</t>
    </r>
    <r>
      <rPr>
        <vertAlign val="superscript"/>
        <sz val="10"/>
        <color rgb="FF000000"/>
        <rFont val="Verdana"/>
        <family val="2"/>
      </rPr>
      <t>P  </t>
    </r>
  </si>
  <si>
    <r>
      <t>123</t>
    </r>
    <r>
      <rPr>
        <vertAlign val="superscript"/>
        <sz val="10"/>
        <color rgb="FF000000"/>
        <rFont val="Verdana"/>
        <family val="2"/>
      </rPr>
      <t>P  </t>
    </r>
  </si>
  <si>
    <r>
      <t>94.6</t>
    </r>
    <r>
      <rPr>
        <vertAlign val="superscript"/>
        <sz val="10"/>
        <color rgb="FF000000"/>
        <rFont val="Verdana"/>
        <family val="2"/>
      </rPr>
      <t>P  </t>
    </r>
  </si>
  <si>
    <r>
      <t>6.49</t>
    </r>
    <r>
      <rPr>
        <vertAlign val="superscript"/>
        <sz val="10"/>
        <color rgb="FF000000"/>
        <rFont val="Verdana"/>
        <family val="2"/>
      </rPr>
      <t>P  </t>
    </r>
  </si>
  <si>
    <r>
      <t>56.7</t>
    </r>
    <r>
      <rPr>
        <vertAlign val="superscript"/>
        <sz val="10"/>
        <color rgb="FF000000"/>
        <rFont val="Verdana"/>
        <family val="2"/>
      </rPr>
      <t>P  </t>
    </r>
  </si>
  <si>
    <r>
      <t>464</t>
    </r>
    <r>
      <rPr>
        <vertAlign val="superscript"/>
        <sz val="10"/>
        <color rgb="FF000000"/>
        <rFont val="Verdana"/>
        <family val="2"/>
      </rPr>
      <t>P  </t>
    </r>
  </si>
  <si>
    <r>
      <t>223</t>
    </r>
    <r>
      <rPr>
        <vertAlign val="superscript"/>
        <sz val="10"/>
        <color rgb="FF000000"/>
        <rFont val="Verdana"/>
        <family val="2"/>
      </rPr>
      <t>P  </t>
    </r>
  </si>
  <si>
    <r>
      <t>66.5</t>
    </r>
    <r>
      <rPr>
        <vertAlign val="superscript"/>
        <sz val="10"/>
        <color rgb="FF000000"/>
        <rFont val="Verdana"/>
        <family val="2"/>
      </rPr>
      <t>P  </t>
    </r>
  </si>
  <si>
    <r>
      <t>6.45</t>
    </r>
    <r>
      <rPr>
        <vertAlign val="superscript"/>
        <sz val="10"/>
        <color rgb="FF000000"/>
        <rFont val="Verdana"/>
        <family val="2"/>
      </rPr>
      <t>P  </t>
    </r>
  </si>
  <si>
    <r>
      <t>79.6</t>
    </r>
    <r>
      <rPr>
        <vertAlign val="superscript"/>
        <sz val="10"/>
        <color rgb="FF000000"/>
        <rFont val="Verdana"/>
        <family val="2"/>
      </rPr>
      <t>P  </t>
    </r>
  </si>
  <si>
    <r>
      <t>748</t>
    </r>
    <r>
      <rPr>
        <vertAlign val="superscript"/>
        <sz val="10"/>
        <color rgb="FF000000"/>
        <rFont val="Verdana"/>
        <family val="2"/>
      </rPr>
      <t>P  </t>
    </r>
  </si>
  <si>
    <r>
      <t>287</t>
    </r>
    <r>
      <rPr>
        <vertAlign val="superscript"/>
        <sz val="10"/>
        <color rgb="FF000000"/>
        <rFont val="Verdana"/>
        <family val="2"/>
      </rPr>
      <t>P  </t>
    </r>
  </si>
  <si>
    <r>
      <t>52.6</t>
    </r>
    <r>
      <rPr>
        <vertAlign val="superscript"/>
        <sz val="10"/>
        <color rgb="FF000000"/>
        <rFont val="Verdana"/>
        <family val="2"/>
      </rPr>
      <t>P  </t>
    </r>
  </si>
  <si>
    <r>
      <t>6.69</t>
    </r>
    <r>
      <rPr>
        <vertAlign val="superscript"/>
        <sz val="10"/>
        <color rgb="FF000000"/>
        <rFont val="Verdana"/>
        <family val="2"/>
      </rPr>
      <t>P  </t>
    </r>
  </si>
  <si>
    <r>
      <t>117</t>
    </r>
    <r>
      <rPr>
        <vertAlign val="superscript"/>
        <sz val="10"/>
        <color rgb="FF000000"/>
        <rFont val="Verdana"/>
        <family val="2"/>
      </rPr>
      <t>P  </t>
    </r>
  </si>
  <si>
    <r>
      <t>677</t>
    </r>
    <r>
      <rPr>
        <vertAlign val="superscript"/>
        <sz val="10"/>
        <color rgb="FF000000"/>
        <rFont val="Verdana"/>
        <family val="2"/>
      </rPr>
      <t>P  </t>
    </r>
  </si>
  <si>
    <r>
      <t>52.7</t>
    </r>
    <r>
      <rPr>
        <vertAlign val="superscript"/>
        <sz val="10"/>
        <color rgb="FF000000"/>
        <rFont val="Verdana"/>
        <family val="2"/>
      </rPr>
      <t>P  </t>
    </r>
  </si>
  <si>
    <r>
      <t>134</t>
    </r>
    <r>
      <rPr>
        <vertAlign val="superscript"/>
        <sz val="10"/>
        <color rgb="FF000000"/>
        <rFont val="Verdana"/>
        <family val="2"/>
      </rPr>
      <t>P  </t>
    </r>
  </si>
  <si>
    <r>
      <t>721</t>
    </r>
    <r>
      <rPr>
        <vertAlign val="superscript"/>
        <sz val="10"/>
        <color rgb="FF000000"/>
        <rFont val="Verdana"/>
        <family val="2"/>
      </rPr>
      <t>P  </t>
    </r>
  </si>
  <si>
    <r>
      <t>324</t>
    </r>
    <r>
      <rPr>
        <vertAlign val="superscript"/>
        <sz val="10"/>
        <color rgb="FF000000"/>
        <rFont val="Verdana"/>
        <family val="2"/>
      </rPr>
      <t>P  </t>
    </r>
  </si>
  <si>
    <r>
      <t>52.9</t>
    </r>
    <r>
      <rPr>
        <vertAlign val="superscript"/>
        <sz val="10"/>
        <color rgb="FF000000"/>
        <rFont val="Verdana"/>
        <family val="2"/>
      </rPr>
      <t>P  </t>
    </r>
  </si>
  <si>
    <r>
      <t>5.90</t>
    </r>
    <r>
      <rPr>
        <vertAlign val="superscript"/>
        <sz val="10"/>
        <color rgb="FF000000"/>
        <rFont val="Verdana"/>
        <family val="2"/>
      </rPr>
      <t>P  </t>
    </r>
  </si>
  <si>
    <r>
      <t>573</t>
    </r>
    <r>
      <rPr>
        <vertAlign val="superscript"/>
        <sz val="10"/>
        <color rgb="FF000000"/>
        <rFont val="Verdana"/>
        <family val="2"/>
      </rPr>
      <t>P  </t>
    </r>
  </si>
  <si>
    <r>
      <t>298</t>
    </r>
    <r>
      <rPr>
        <vertAlign val="superscript"/>
        <sz val="10"/>
        <color rgb="FF000000"/>
        <rFont val="Verdana"/>
        <family val="2"/>
      </rPr>
      <t>P  </t>
    </r>
  </si>
  <si>
    <r>
      <t>5.57</t>
    </r>
    <r>
      <rPr>
        <vertAlign val="superscript"/>
        <sz val="10"/>
        <color rgb="FF000000"/>
        <rFont val="Verdana"/>
        <family val="2"/>
      </rPr>
      <t>P  </t>
    </r>
  </si>
  <si>
    <r>
      <t>139</t>
    </r>
    <r>
      <rPr>
        <vertAlign val="superscript"/>
        <sz val="10"/>
        <color rgb="FF000000"/>
        <rFont val="Verdana"/>
        <family val="2"/>
      </rPr>
      <t>P  </t>
    </r>
  </si>
  <si>
    <r>
      <t>398</t>
    </r>
    <r>
      <rPr>
        <vertAlign val="superscript"/>
        <sz val="10"/>
        <color rgb="FF000000"/>
        <rFont val="Verdana"/>
        <family val="2"/>
      </rPr>
      <t>P  </t>
    </r>
  </si>
  <si>
    <r>
      <t>24.9</t>
    </r>
    <r>
      <rPr>
        <vertAlign val="superscript"/>
        <sz val="10"/>
        <color rgb="FF000000"/>
        <rFont val="Verdana"/>
        <family val="2"/>
      </rPr>
      <t>P  </t>
    </r>
  </si>
  <si>
    <r>
      <t>5.27</t>
    </r>
    <r>
      <rPr>
        <vertAlign val="superscript"/>
        <sz val="10"/>
        <color rgb="FF000000"/>
        <rFont val="Verdana"/>
        <family val="2"/>
      </rPr>
      <t>P  </t>
    </r>
  </si>
  <si>
    <r>
      <t>152</t>
    </r>
    <r>
      <rPr>
        <vertAlign val="superscript"/>
        <sz val="10"/>
        <color rgb="FF000000"/>
        <rFont val="Verdana"/>
        <family val="2"/>
      </rPr>
      <t>P  </t>
    </r>
  </si>
  <si>
    <r>
      <t>345</t>
    </r>
    <r>
      <rPr>
        <vertAlign val="superscript"/>
        <sz val="10"/>
        <color rgb="FF000000"/>
        <rFont val="Verdana"/>
        <family val="2"/>
      </rPr>
      <t>P  </t>
    </r>
  </si>
  <si>
    <r>
      <t>16.4</t>
    </r>
    <r>
      <rPr>
        <vertAlign val="superscript"/>
        <sz val="10"/>
        <color rgb="FF000000"/>
        <rFont val="Verdana"/>
        <family val="2"/>
      </rPr>
      <t>P  </t>
    </r>
  </si>
  <si>
    <r>
      <t>5.53</t>
    </r>
    <r>
      <rPr>
        <vertAlign val="superscript"/>
        <sz val="10"/>
        <color rgb="FF000000"/>
        <rFont val="Verdana"/>
        <family val="2"/>
      </rPr>
      <t>P  </t>
    </r>
  </si>
  <si>
    <r>
      <t>137</t>
    </r>
    <r>
      <rPr>
        <vertAlign val="superscript"/>
        <sz val="10"/>
        <color rgb="FF000000"/>
        <rFont val="Verdana"/>
        <family val="2"/>
      </rPr>
      <t>P  </t>
    </r>
  </si>
  <si>
    <r>
      <t>14.6</t>
    </r>
    <r>
      <rPr>
        <vertAlign val="superscript"/>
        <sz val="10"/>
        <color rgb="FF000000"/>
        <rFont val="Verdana"/>
        <family val="2"/>
      </rPr>
      <t>P  </t>
    </r>
  </si>
  <si>
    <r>
      <t>5.36</t>
    </r>
    <r>
      <rPr>
        <vertAlign val="superscript"/>
        <sz val="10"/>
        <color rgb="FF000000"/>
        <rFont val="Verdana"/>
        <family val="2"/>
      </rPr>
      <t>P  </t>
    </r>
  </si>
  <si>
    <r>
      <t>145</t>
    </r>
    <r>
      <rPr>
        <vertAlign val="superscript"/>
        <sz val="10"/>
        <color rgb="FF000000"/>
        <rFont val="Verdana"/>
        <family val="2"/>
      </rPr>
      <t>P  </t>
    </r>
  </si>
  <si>
    <r>
      <t>277</t>
    </r>
    <r>
      <rPr>
        <vertAlign val="superscript"/>
        <sz val="10"/>
        <color rgb="FF000000"/>
        <rFont val="Verdana"/>
        <family val="2"/>
      </rPr>
      <t>P  </t>
    </r>
  </si>
  <si>
    <r>
      <t>165</t>
    </r>
    <r>
      <rPr>
        <vertAlign val="superscript"/>
        <sz val="10"/>
        <color rgb="FF000000"/>
        <rFont val="Verdana"/>
        <family val="2"/>
      </rPr>
      <t>P  </t>
    </r>
  </si>
  <si>
    <r>
      <t>13.2</t>
    </r>
    <r>
      <rPr>
        <vertAlign val="superscript"/>
        <sz val="10"/>
        <color rgb="FF000000"/>
        <rFont val="Verdana"/>
        <family val="2"/>
      </rPr>
      <t>P  </t>
    </r>
  </si>
  <si>
    <r>
      <t>4.89</t>
    </r>
    <r>
      <rPr>
        <vertAlign val="superscript"/>
        <sz val="10"/>
        <color rgb="FF000000"/>
        <rFont val="Verdana"/>
        <family val="2"/>
      </rPr>
      <t>P  </t>
    </r>
  </si>
  <si>
    <r>
      <t>146</t>
    </r>
    <r>
      <rPr>
        <vertAlign val="superscript"/>
        <sz val="10"/>
        <color rgb="FF000000"/>
        <rFont val="Verdana"/>
        <family val="2"/>
      </rPr>
      <t>P  </t>
    </r>
  </si>
  <si>
    <r>
      <t>288</t>
    </r>
    <r>
      <rPr>
        <vertAlign val="superscript"/>
        <sz val="10"/>
        <color rgb="FF000000"/>
        <rFont val="Verdana"/>
        <family val="2"/>
      </rPr>
      <t>P  </t>
    </r>
  </si>
  <si>
    <r>
      <t>12.9</t>
    </r>
    <r>
      <rPr>
        <vertAlign val="superscript"/>
        <sz val="10"/>
        <color rgb="FF000000"/>
        <rFont val="Verdana"/>
        <family val="2"/>
      </rPr>
      <t>P  </t>
    </r>
  </si>
  <si>
    <r>
      <t>4.69</t>
    </r>
    <r>
      <rPr>
        <vertAlign val="superscript"/>
        <sz val="10"/>
        <color rgb="FF000000"/>
        <rFont val="Verdana"/>
        <family val="2"/>
      </rPr>
      <t>P  </t>
    </r>
  </si>
  <si>
    <r>
      <t>202</t>
    </r>
    <r>
      <rPr>
        <vertAlign val="superscript"/>
        <sz val="10"/>
        <color rgb="FF000000"/>
        <rFont val="Verdana"/>
        <family val="2"/>
      </rPr>
      <t>P  </t>
    </r>
  </si>
  <si>
    <r>
      <t>103</t>
    </r>
    <r>
      <rPr>
        <vertAlign val="superscript"/>
        <sz val="10"/>
        <color rgb="FF000000"/>
        <rFont val="Verdana"/>
        <family val="2"/>
      </rPr>
      <t>P  </t>
    </r>
  </si>
  <si>
    <r>
      <t>12.6</t>
    </r>
    <r>
      <rPr>
        <vertAlign val="superscript"/>
        <sz val="10"/>
        <color rgb="FF000000"/>
        <rFont val="Verdana"/>
        <family val="2"/>
      </rPr>
      <t>P  </t>
    </r>
  </si>
  <si>
    <r>
      <t>4.55</t>
    </r>
    <r>
      <rPr>
        <vertAlign val="superscript"/>
        <sz val="10"/>
        <color rgb="FF000000"/>
        <rFont val="Verdana"/>
        <family val="2"/>
      </rPr>
      <t>P  </t>
    </r>
  </si>
  <si>
    <r>
      <t>176</t>
    </r>
    <r>
      <rPr>
        <vertAlign val="superscript"/>
        <sz val="10"/>
        <color rgb="FF000000"/>
        <rFont val="Verdana"/>
        <family val="2"/>
      </rPr>
      <t>P  </t>
    </r>
  </si>
  <si>
    <r>
      <t>83.5</t>
    </r>
    <r>
      <rPr>
        <vertAlign val="superscript"/>
        <sz val="10"/>
        <color rgb="FF000000"/>
        <rFont val="Verdana"/>
        <family val="2"/>
      </rPr>
      <t>P  </t>
    </r>
  </si>
  <si>
    <r>
      <t>4.72</t>
    </r>
    <r>
      <rPr>
        <vertAlign val="superscript"/>
        <sz val="10"/>
        <color rgb="FF000000"/>
        <rFont val="Verdana"/>
        <family val="2"/>
      </rPr>
      <t>P  </t>
    </r>
  </si>
  <si>
    <r>
      <t>122</t>
    </r>
    <r>
      <rPr>
        <vertAlign val="superscript"/>
        <sz val="10"/>
        <color rgb="FF000000"/>
        <rFont val="Verdana"/>
        <family val="2"/>
      </rPr>
      <t>P  </t>
    </r>
  </si>
  <si>
    <r>
      <t>75.2</t>
    </r>
    <r>
      <rPr>
        <vertAlign val="superscript"/>
        <sz val="10"/>
        <color rgb="FF000000"/>
        <rFont val="Verdana"/>
        <family val="2"/>
      </rPr>
      <t>P  </t>
    </r>
  </si>
  <si>
    <r>
      <t>12.5</t>
    </r>
    <r>
      <rPr>
        <vertAlign val="superscript"/>
        <sz val="10"/>
        <color rgb="FF000000"/>
        <rFont val="Verdana"/>
        <family val="2"/>
      </rPr>
      <t>P  </t>
    </r>
  </si>
  <si>
    <r>
      <t>4.33</t>
    </r>
    <r>
      <rPr>
        <vertAlign val="superscript"/>
        <sz val="10"/>
        <color rgb="FF000000"/>
        <rFont val="Verdana"/>
        <family val="2"/>
      </rPr>
      <t>P  </t>
    </r>
  </si>
  <si>
    <r>
      <t>92.5</t>
    </r>
    <r>
      <rPr>
        <vertAlign val="superscript"/>
        <sz val="10"/>
        <color rgb="FF000000"/>
        <rFont val="Verdana"/>
        <family val="2"/>
      </rPr>
      <t>P  </t>
    </r>
  </si>
  <si>
    <r>
      <t>79.8</t>
    </r>
    <r>
      <rPr>
        <vertAlign val="superscript"/>
        <sz val="10"/>
        <color rgb="FF000000"/>
        <rFont val="Verdana"/>
        <family val="2"/>
      </rPr>
      <t>P  </t>
    </r>
  </si>
  <si>
    <r>
      <t>4.32</t>
    </r>
    <r>
      <rPr>
        <vertAlign val="superscript"/>
        <sz val="10"/>
        <color rgb="FF000000"/>
        <rFont val="Verdana"/>
        <family val="2"/>
      </rPr>
      <t>P  </t>
    </r>
  </si>
  <si>
    <r>
      <t>76.9</t>
    </r>
    <r>
      <rPr>
        <vertAlign val="superscript"/>
        <sz val="10"/>
        <color rgb="FF000000"/>
        <rFont val="Verdana"/>
        <family val="2"/>
      </rPr>
      <t>P  </t>
    </r>
  </si>
  <si>
    <r>
      <t>81.1</t>
    </r>
    <r>
      <rPr>
        <vertAlign val="superscript"/>
        <sz val="10"/>
        <color rgb="FF000000"/>
        <rFont val="Verdana"/>
        <family val="2"/>
      </rPr>
      <t>P  </t>
    </r>
  </si>
  <si>
    <r>
      <t>19.9</t>
    </r>
    <r>
      <rPr>
        <vertAlign val="superscript"/>
        <sz val="10"/>
        <color rgb="FF000000"/>
        <rFont val="Verdana"/>
        <family val="2"/>
      </rPr>
      <t>P  </t>
    </r>
  </si>
  <si>
    <r>
      <t>4.52</t>
    </r>
    <r>
      <rPr>
        <vertAlign val="superscript"/>
        <sz val="10"/>
        <color rgb="FF000000"/>
        <rFont val="Verdana"/>
        <family val="2"/>
      </rPr>
      <t>P  </t>
    </r>
  </si>
  <si>
    <r>
      <t>186</t>
    </r>
    <r>
      <rPr>
        <vertAlign val="superscript"/>
        <sz val="10"/>
        <color rgb="FF000000"/>
        <rFont val="Verdana"/>
        <family val="2"/>
      </rPr>
      <t>P  </t>
    </r>
  </si>
  <si>
    <r>
      <t>58.7</t>
    </r>
    <r>
      <rPr>
        <vertAlign val="superscript"/>
        <sz val="10"/>
        <color rgb="FF000000"/>
        <rFont val="Verdana"/>
        <family val="2"/>
      </rPr>
      <t>P  </t>
    </r>
  </si>
  <si>
    <r>
      <t>56.5</t>
    </r>
    <r>
      <rPr>
        <vertAlign val="superscript"/>
        <sz val="10"/>
        <color rgb="FF000000"/>
        <rFont val="Verdana"/>
        <family val="2"/>
      </rPr>
      <t>P  </t>
    </r>
  </si>
  <si>
    <r>
      <t>23.4</t>
    </r>
    <r>
      <rPr>
        <vertAlign val="superscript"/>
        <sz val="10"/>
        <color rgb="FF000000"/>
        <rFont val="Verdana"/>
        <family val="2"/>
      </rPr>
      <t>P  </t>
    </r>
  </si>
  <si>
    <r>
      <t>4.00</t>
    </r>
    <r>
      <rPr>
        <vertAlign val="superscript"/>
        <sz val="10"/>
        <color rgb="FF000000"/>
        <rFont val="Verdana"/>
        <family val="2"/>
      </rPr>
      <t>P  </t>
    </r>
  </si>
  <si>
    <r>
      <t>194</t>
    </r>
    <r>
      <rPr>
        <vertAlign val="superscript"/>
        <sz val="10"/>
        <color rgb="FF000000"/>
        <rFont val="Verdana"/>
        <family val="2"/>
      </rPr>
      <t>P  </t>
    </r>
  </si>
  <si>
    <r>
      <t>39.3</t>
    </r>
    <r>
      <rPr>
        <vertAlign val="superscript"/>
        <sz val="10"/>
        <color rgb="FF000000"/>
        <rFont val="Verdana"/>
        <family val="2"/>
      </rPr>
      <t>P  </t>
    </r>
  </si>
  <si>
    <r>
      <t>14.1</t>
    </r>
    <r>
      <rPr>
        <vertAlign val="superscript"/>
        <sz val="10"/>
        <color rgb="FF000000"/>
        <rFont val="Verdana"/>
        <family val="2"/>
      </rPr>
      <t>P  </t>
    </r>
  </si>
  <si>
    <r>
      <t>3.86</t>
    </r>
    <r>
      <rPr>
        <vertAlign val="superscript"/>
        <sz val="10"/>
        <color rgb="FF000000"/>
        <rFont val="Verdana"/>
        <family val="2"/>
      </rPr>
      <t>P  </t>
    </r>
  </si>
  <si>
    <r>
      <t>179</t>
    </r>
    <r>
      <rPr>
        <vertAlign val="superscript"/>
        <sz val="10"/>
        <color rgb="FF000000"/>
        <rFont val="Verdana"/>
        <family val="2"/>
      </rPr>
      <t>P  </t>
    </r>
  </si>
  <si>
    <r>
      <t>44.9</t>
    </r>
    <r>
      <rPr>
        <vertAlign val="superscript"/>
        <sz val="10"/>
        <color rgb="FF000000"/>
        <rFont val="Verdana"/>
        <family val="2"/>
      </rPr>
      <t>P  </t>
    </r>
  </si>
  <si>
    <r>
      <t>34.8</t>
    </r>
    <r>
      <rPr>
        <vertAlign val="superscript"/>
        <sz val="10"/>
        <color rgb="FF000000"/>
        <rFont val="Verdana"/>
        <family val="2"/>
      </rPr>
      <t>P  e</t>
    </r>
  </si>
  <si>
    <r>
      <t>10.8</t>
    </r>
    <r>
      <rPr>
        <vertAlign val="superscript"/>
        <sz val="10"/>
        <color rgb="FF000000"/>
        <rFont val="Verdana"/>
        <family val="2"/>
      </rPr>
      <t>P  </t>
    </r>
  </si>
  <si>
    <r>
      <t>37.0</t>
    </r>
    <r>
      <rPr>
        <vertAlign val="superscript"/>
        <sz val="10"/>
        <color rgb="FF000000"/>
        <rFont val="Verdana"/>
        <family val="2"/>
      </rPr>
      <t>P  </t>
    </r>
  </si>
  <si>
    <r>
      <t>43.4</t>
    </r>
    <r>
      <rPr>
        <vertAlign val="superscript"/>
        <sz val="10"/>
        <color rgb="FF000000"/>
        <rFont val="Verdana"/>
        <family val="2"/>
      </rPr>
      <t>P  e</t>
    </r>
  </si>
  <si>
    <r>
      <t>4.70</t>
    </r>
    <r>
      <rPr>
        <vertAlign val="superscript"/>
        <sz val="10"/>
        <color rgb="FF000000"/>
        <rFont val="Verdana"/>
        <family val="2"/>
      </rPr>
      <t>P  </t>
    </r>
  </si>
  <si>
    <r>
      <t>188</t>
    </r>
    <r>
      <rPr>
        <vertAlign val="superscript"/>
        <sz val="10"/>
        <color rgb="FF000000"/>
        <rFont val="Verdana"/>
        <family val="2"/>
      </rPr>
      <t>P  </t>
    </r>
  </si>
  <si>
    <r>
      <t>32.3</t>
    </r>
    <r>
      <rPr>
        <vertAlign val="superscript"/>
        <sz val="10"/>
        <color rgb="FF000000"/>
        <rFont val="Verdana"/>
        <family val="2"/>
      </rPr>
      <t>P  </t>
    </r>
  </si>
  <si>
    <r>
      <t>27.7</t>
    </r>
    <r>
      <rPr>
        <vertAlign val="superscript"/>
        <sz val="10"/>
        <color rgb="FF000000"/>
        <rFont val="Verdana"/>
        <family val="2"/>
      </rPr>
      <t>P  </t>
    </r>
  </si>
  <si>
    <r>
      <t>7.37</t>
    </r>
    <r>
      <rPr>
        <vertAlign val="superscript"/>
        <sz val="10"/>
        <color rgb="FF000000"/>
        <rFont val="Verdana"/>
        <family val="2"/>
      </rPr>
      <t>P  </t>
    </r>
  </si>
  <si>
    <r>
      <t>5.92</t>
    </r>
    <r>
      <rPr>
        <vertAlign val="superscript"/>
        <sz val="10"/>
        <color rgb="FF000000"/>
        <rFont val="Verdana"/>
        <family val="2"/>
      </rPr>
      <t>P  </t>
    </r>
  </si>
  <si>
    <r>
      <t>25.1</t>
    </r>
    <r>
      <rPr>
        <vertAlign val="superscript"/>
        <sz val="10"/>
        <color rgb="FF000000"/>
        <rFont val="Verdana"/>
        <family val="2"/>
      </rPr>
      <t>P  </t>
    </r>
  </si>
  <si>
    <r>
      <t>45.8</t>
    </r>
    <r>
      <rPr>
        <vertAlign val="superscript"/>
        <sz val="10"/>
        <color rgb="FF000000"/>
        <rFont val="Verdana"/>
        <family val="2"/>
      </rPr>
      <t>P  </t>
    </r>
  </si>
  <si>
    <r>
      <t>6.46</t>
    </r>
    <r>
      <rPr>
        <vertAlign val="superscript"/>
        <sz val="10"/>
        <color rgb="FF000000"/>
        <rFont val="Verdana"/>
        <family val="2"/>
      </rPr>
      <t>P  </t>
    </r>
  </si>
  <si>
    <r>
      <t>6.55</t>
    </r>
    <r>
      <rPr>
        <vertAlign val="superscript"/>
        <sz val="10"/>
        <color rgb="FF000000"/>
        <rFont val="Verdana"/>
        <family val="2"/>
      </rPr>
      <t>P  </t>
    </r>
  </si>
  <si>
    <r>
      <t>178</t>
    </r>
    <r>
      <rPr>
        <vertAlign val="superscript"/>
        <sz val="10"/>
        <color rgb="FF000000"/>
        <rFont val="Verdana"/>
        <family val="2"/>
      </rPr>
      <t>P  </t>
    </r>
  </si>
  <si>
    <r>
      <t>20.8</t>
    </r>
    <r>
      <rPr>
        <vertAlign val="superscript"/>
        <sz val="10"/>
        <color rgb="FF000000"/>
        <rFont val="Verdana"/>
        <family val="2"/>
      </rPr>
      <t>P  </t>
    </r>
  </si>
  <si>
    <r>
      <t>49.1</t>
    </r>
    <r>
      <rPr>
        <vertAlign val="superscript"/>
        <sz val="10"/>
        <color rgb="FF000000"/>
        <rFont val="Verdana"/>
        <family val="2"/>
      </rPr>
      <t>P  </t>
    </r>
  </si>
  <si>
    <r>
      <t>6.23</t>
    </r>
    <r>
      <rPr>
        <vertAlign val="superscript"/>
        <sz val="10"/>
        <color rgb="FF000000"/>
        <rFont val="Verdana"/>
        <family val="2"/>
      </rPr>
      <t>P  </t>
    </r>
  </si>
  <si>
    <r>
      <t>7.57</t>
    </r>
    <r>
      <rPr>
        <vertAlign val="superscript"/>
        <sz val="10"/>
        <color rgb="FF000000"/>
        <rFont val="Verdana"/>
        <family val="2"/>
      </rPr>
      <t>P  </t>
    </r>
  </si>
  <si>
    <r>
      <t>183</t>
    </r>
    <r>
      <rPr>
        <vertAlign val="superscript"/>
        <sz val="10"/>
        <color rgb="FF000000"/>
        <rFont val="Verdana"/>
        <family val="2"/>
      </rPr>
      <t>P  </t>
    </r>
  </si>
  <si>
    <r>
      <t>24.1</t>
    </r>
    <r>
      <rPr>
        <vertAlign val="superscript"/>
        <sz val="10"/>
        <color rgb="FF000000"/>
        <rFont val="Verdana"/>
        <family val="2"/>
      </rPr>
      <t>P  </t>
    </r>
  </si>
  <si>
    <r>
      <t>35.5</t>
    </r>
    <r>
      <rPr>
        <vertAlign val="superscript"/>
        <sz val="10"/>
        <color rgb="FF000000"/>
        <rFont val="Verdana"/>
        <family val="2"/>
      </rPr>
      <t>P  </t>
    </r>
  </si>
  <si>
    <r>
      <t>6.89</t>
    </r>
    <r>
      <rPr>
        <vertAlign val="superscript"/>
        <sz val="10"/>
        <color rgb="FF000000"/>
        <rFont val="Verdana"/>
        <family val="2"/>
      </rPr>
      <t>P  </t>
    </r>
  </si>
  <si>
    <r>
      <t>7.80</t>
    </r>
    <r>
      <rPr>
        <vertAlign val="superscript"/>
        <sz val="10"/>
        <color rgb="FF000000"/>
        <rFont val="Verdana"/>
        <family val="2"/>
      </rPr>
      <t>P  </t>
    </r>
  </si>
  <si>
    <r>
      <t>90.7</t>
    </r>
    <r>
      <rPr>
        <vertAlign val="superscript"/>
        <sz val="10"/>
        <color rgb="FF000000"/>
        <rFont val="Verdana"/>
        <family val="2"/>
      </rPr>
      <t>P  </t>
    </r>
  </si>
  <si>
    <r>
      <t>6.13</t>
    </r>
    <r>
      <rPr>
        <vertAlign val="superscript"/>
        <sz val="10"/>
        <color rgb="FF000000"/>
        <rFont val="Verdana"/>
        <family val="2"/>
      </rPr>
      <t>P  </t>
    </r>
  </si>
  <si>
    <r>
      <t>8.89</t>
    </r>
    <r>
      <rPr>
        <vertAlign val="superscript"/>
        <sz val="10"/>
        <color rgb="FF000000"/>
        <rFont val="Verdana"/>
        <family val="2"/>
      </rPr>
      <t>P  </t>
    </r>
  </si>
  <si>
    <r>
      <t>48.7</t>
    </r>
    <r>
      <rPr>
        <vertAlign val="superscript"/>
        <sz val="10"/>
        <color rgb="FF000000"/>
        <rFont val="Verdana"/>
        <family val="2"/>
      </rPr>
      <t>P  </t>
    </r>
  </si>
  <si>
    <r>
      <t>144</t>
    </r>
    <r>
      <rPr>
        <vertAlign val="superscript"/>
        <sz val="10"/>
        <color rgb="FF000000"/>
        <rFont val="Verdana"/>
        <family val="2"/>
      </rPr>
      <t>P  </t>
    </r>
  </si>
  <si>
    <r>
      <t>9.62</t>
    </r>
    <r>
      <rPr>
        <vertAlign val="superscript"/>
        <sz val="10"/>
        <color rgb="FF000000"/>
        <rFont val="Verdana"/>
        <family val="2"/>
      </rPr>
      <t>P  </t>
    </r>
  </si>
  <si>
    <r>
      <t>185</t>
    </r>
    <r>
      <rPr>
        <vertAlign val="superscript"/>
        <sz val="10"/>
        <color rgb="FF000000"/>
        <rFont val="Verdana"/>
        <family val="2"/>
      </rPr>
      <t>P  </t>
    </r>
  </si>
  <si>
    <r>
      <t>69.6</t>
    </r>
    <r>
      <rPr>
        <vertAlign val="superscript"/>
        <sz val="10"/>
        <color rgb="FF000000"/>
        <rFont val="Verdana"/>
        <family val="2"/>
      </rPr>
      <t>P  </t>
    </r>
  </si>
  <si>
    <r>
      <t>90.1</t>
    </r>
    <r>
      <rPr>
        <vertAlign val="superscript"/>
        <sz val="10"/>
        <color rgb="FF000000"/>
        <rFont val="Verdana"/>
        <family val="2"/>
      </rPr>
      <t>P  </t>
    </r>
  </si>
  <si>
    <r>
      <t>6.79</t>
    </r>
    <r>
      <rPr>
        <vertAlign val="superscript"/>
        <sz val="10"/>
        <color rgb="FF000000"/>
        <rFont val="Verdana"/>
        <family val="2"/>
      </rPr>
      <t>P  </t>
    </r>
  </si>
  <si>
    <r>
      <t>10.9</t>
    </r>
    <r>
      <rPr>
        <vertAlign val="superscript"/>
        <sz val="10"/>
        <color rgb="FF000000"/>
        <rFont val="Verdana"/>
        <family val="2"/>
      </rPr>
      <t>P  </t>
    </r>
  </si>
  <si>
    <r>
      <t>82.2</t>
    </r>
    <r>
      <rPr>
        <vertAlign val="superscript"/>
        <sz val="10"/>
        <color rgb="FF000000"/>
        <rFont val="Verdana"/>
        <family val="2"/>
      </rPr>
      <t>P  </t>
    </r>
  </si>
  <si>
    <r>
      <t>5.83</t>
    </r>
    <r>
      <rPr>
        <vertAlign val="superscript"/>
        <sz val="10"/>
        <color rgb="FF000000"/>
        <rFont val="Verdana"/>
        <family val="2"/>
      </rPr>
      <t>P  </t>
    </r>
  </si>
  <si>
    <r>
      <t>204</t>
    </r>
    <r>
      <rPr>
        <vertAlign val="superscript"/>
        <sz val="10"/>
        <color rgb="FF000000"/>
        <rFont val="Verdana"/>
        <family val="2"/>
      </rPr>
      <t>P  </t>
    </r>
  </si>
  <si>
    <r>
      <t>551</t>
    </r>
    <r>
      <rPr>
        <vertAlign val="superscript"/>
        <sz val="10"/>
        <color rgb="FF000000"/>
        <rFont val="Verdana"/>
        <family val="2"/>
      </rPr>
      <t>P  </t>
    </r>
  </si>
  <si>
    <r>
      <t>82.5</t>
    </r>
    <r>
      <rPr>
        <vertAlign val="superscript"/>
        <sz val="10"/>
        <color rgb="FF000000"/>
        <rFont val="Verdana"/>
        <family val="2"/>
      </rPr>
      <t>P  </t>
    </r>
  </si>
  <si>
    <r>
      <t>71.0</t>
    </r>
    <r>
      <rPr>
        <vertAlign val="superscript"/>
        <sz val="10"/>
        <color rgb="FF000000"/>
        <rFont val="Verdana"/>
        <family val="2"/>
      </rPr>
      <t>P  </t>
    </r>
  </si>
  <si>
    <r>
      <t>2.64</t>
    </r>
    <r>
      <rPr>
        <vertAlign val="superscript"/>
        <sz val="10"/>
        <color rgb="FF000000"/>
        <rFont val="Verdana"/>
        <family val="2"/>
      </rPr>
      <t>P  </t>
    </r>
  </si>
  <si>
    <r>
      <t>0.05</t>
    </r>
    <r>
      <rPr>
        <vertAlign val="superscript"/>
        <sz val="10"/>
        <color rgb="FF000000"/>
        <rFont val="Verdana"/>
        <family val="2"/>
      </rPr>
      <t>P  </t>
    </r>
  </si>
  <si>
    <r>
      <t>666</t>
    </r>
    <r>
      <rPr>
        <vertAlign val="superscript"/>
        <sz val="10"/>
        <color rgb="FF000000"/>
        <rFont val="Verdana"/>
        <family val="2"/>
      </rPr>
      <t>P  </t>
    </r>
  </si>
  <si>
    <r>
      <t>132</t>
    </r>
    <r>
      <rPr>
        <vertAlign val="superscript"/>
        <sz val="10"/>
        <color rgb="FF000000"/>
        <rFont val="Verdana"/>
        <family val="2"/>
      </rPr>
      <t>P  </t>
    </r>
  </si>
  <si>
    <r>
      <t>136</t>
    </r>
    <r>
      <rPr>
        <vertAlign val="superscript"/>
        <sz val="10"/>
        <color rgb="FF000000"/>
        <rFont val="Verdana"/>
        <family val="2"/>
      </rPr>
      <t>P  </t>
    </r>
  </si>
  <si>
    <r>
      <t>2.23</t>
    </r>
    <r>
      <rPr>
        <vertAlign val="superscript"/>
        <sz val="10"/>
        <color rgb="FF000000"/>
        <rFont val="Verdana"/>
        <family val="2"/>
      </rPr>
      <t>P  </t>
    </r>
  </si>
  <si>
    <r>
      <t>0.00</t>
    </r>
    <r>
      <rPr>
        <vertAlign val="superscript"/>
        <sz val="10"/>
        <color rgb="FF000000"/>
        <rFont val="Verdana"/>
        <family val="2"/>
      </rPr>
      <t>P  </t>
    </r>
  </si>
  <si>
    <r>
      <t>469</t>
    </r>
    <r>
      <rPr>
        <vertAlign val="superscript"/>
        <sz val="10"/>
        <color rgb="FF000000"/>
        <rFont val="Verdana"/>
        <family val="2"/>
      </rPr>
      <t>P  </t>
    </r>
  </si>
  <si>
    <r>
      <t>120</t>
    </r>
    <r>
      <rPr>
        <vertAlign val="superscript"/>
        <sz val="10"/>
        <color rgb="FF000000"/>
        <rFont val="Verdana"/>
        <family val="2"/>
      </rPr>
      <t>P  </t>
    </r>
  </si>
  <si>
    <r>
      <t>2.31</t>
    </r>
    <r>
      <rPr>
        <vertAlign val="superscript"/>
        <sz val="10"/>
        <color rgb="FF000000"/>
        <rFont val="Verdana"/>
        <family val="2"/>
      </rPr>
      <t>P  </t>
    </r>
  </si>
  <si>
    <r>
      <t>15.5</t>
    </r>
    <r>
      <rPr>
        <vertAlign val="superscript"/>
        <sz val="10"/>
        <color rgb="FF000000"/>
        <rFont val="Verdana"/>
        <family val="2"/>
      </rPr>
      <t>P  </t>
    </r>
  </si>
  <si>
    <r>
      <t>445</t>
    </r>
    <r>
      <rPr>
        <vertAlign val="superscript"/>
        <sz val="10"/>
        <color rgb="FF000000"/>
        <rFont val="Verdana"/>
        <family val="2"/>
      </rPr>
      <t>P  </t>
    </r>
  </si>
  <si>
    <r>
      <t>154</t>
    </r>
    <r>
      <rPr>
        <vertAlign val="superscript"/>
        <sz val="10"/>
        <color rgb="FF000000"/>
        <rFont val="Verdana"/>
        <family val="2"/>
      </rPr>
      <t>P  </t>
    </r>
  </si>
  <si>
    <r>
      <t>62.0</t>
    </r>
    <r>
      <rPr>
        <vertAlign val="superscript"/>
        <sz val="10"/>
        <color rgb="FF000000"/>
        <rFont val="Verdana"/>
        <family val="2"/>
      </rPr>
      <t>P  </t>
    </r>
  </si>
  <si>
    <r>
      <t>2.45</t>
    </r>
    <r>
      <rPr>
        <vertAlign val="superscript"/>
        <sz val="10"/>
        <color rgb="FF000000"/>
        <rFont val="Verdana"/>
        <family val="2"/>
      </rPr>
      <t>P  </t>
    </r>
  </si>
  <si>
    <r>
      <t>685</t>
    </r>
    <r>
      <rPr>
        <vertAlign val="superscript"/>
        <sz val="10"/>
        <color rgb="FF000000"/>
        <rFont val="Verdana"/>
        <family val="2"/>
      </rPr>
      <t>P  </t>
    </r>
  </si>
  <si>
    <r>
      <t>405</t>
    </r>
    <r>
      <rPr>
        <vertAlign val="superscript"/>
        <sz val="10"/>
        <color rgb="FF000000"/>
        <rFont val="Verdana"/>
        <family val="2"/>
      </rPr>
      <t>P  </t>
    </r>
  </si>
  <si>
    <r>
      <t>46.6</t>
    </r>
    <r>
      <rPr>
        <vertAlign val="superscript"/>
        <sz val="10"/>
        <color rgb="FF000000"/>
        <rFont val="Verdana"/>
        <family val="2"/>
      </rPr>
      <t>P  </t>
    </r>
  </si>
  <si>
    <r>
      <t>303</t>
    </r>
    <r>
      <rPr>
        <vertAlign val="superscript"/>
        <sz val="10"/>
        <color rgb="FF000000"/>
        <rFont val="Verdana"/>
        <family val="2"/>
      </rPr>
      <t>P  e</t>
    </r>
  </si>
  <si>
    <r>
      <t>80.5</t>
    </r>
    <r>
      <rPr>
        <vertAlign val="superscript"/>
        <sz val="10"/>
        <color rgb="FF000000"/>
        <rFont val="Verdana"/>
        <family val="2"/>
      </rPr>
      <t>P  </t>
    </r>
  </si>
  <si>
    <r>
      <t>684</t>
    </r>
    <r>
      <rPr>
        <vertAlign val="superscript"/>
        <sz val="10"/>
        <color rgb="FF000000"/>
        <rFont val="Verdana"/>
        <family val="2"/>
      </rPr>
      <t>P  </t>
    </r>
  </si>
  <si>
    <r>
      <t>260</t>
    </r>
    <r>
      <rPr>
        <vertAlign val="superscript"/>
        <sz val="10"/>
        <color rgb="FF000000"/>
        <rFont val="Verdana"/>
        <family val="2"/>
      </rPr>
      <t>P  </t>
    </r>
  </si>
  <si>
    <r>
      <t>36.8</t>
    </r>
    <r>
      <rPr>
        <vertAlign val="superscript"/>
        <sz val="10"/>
        <color rgb="FF000000"/>
        <rFont val="Verdana"/>
        <family val="2"/>
      </rPr>
      <t>P  </t>
    </r>
  </si>
  <si>
    <r>
      <t>17.7</t>
    </r>
    <r>
      <rPr>
        <vertAlign val="superscript"/>
        <sz val="10"/>
        <color rgb="FF000000"/>
        <rFont val="Verdana"/>
        <family val="2"/>
      </rPr>
      <t>P  e</t>
    </r>
  </si>
  <si>
    <r>
      <t>107</t>
    </r>
    <r>
      <rPr>
        <vertAlign val="superscript"/>
        <sz val="10"/>
        <color rgb="FF000000"/>
        <rFont val="Verdana"/>
        <family val="2"/>
      </rPr>
      <t>P  </t>
    </r>
  </si>
  <si>
    <r>
      <t>736</t>
    </r>
    <r>
      <rPr>
        <vertAlign val="superscript"/>
        <sz val="10"/>
        <color rgb="FF000000"/>
        <rFont val="Verdana"/>
        <family val="2"/>
      </rPr>
      <t>P  </t>
    </r>
  </si>
  <si>
    <r>
      <t>508</t>
    </r>
    <r>
      <rPr>
        <vertAlign val="superscript"/>
        <sz val="10"/>
        <color rgb="FF000000"/>
        <rFont val="Verdana"/>
        <family val="2"/>
      </rPr>
      <t>P  </t>
    </r>
  </si>
  <si>
    <r>
      <t>35.8</t>
    </r>
    <r>
      <rPr>
        <vertAlign val="superscript"/>
        <sz val="10"/>
        <color rgb="FF000000"/>
        <rFont val="Verdana"/>
        <family val="2"/>
      </rPr>
      <t>P  </t>
    </r>
  </si>
  <si>
    <r>
      <t>12.5</t>
    </r>
    <r>
      <rPr>
        <vertAlign val="superscript"/>
        <sz val="10"/>
        <color rgb="FF000000"/>
        <rFont val="Verdana"/>
        <family val="2"/>
      </rPr>
      <t>P  e</t>
    </r>
  </si>
  <si>
    <r>
      <t>111</t>
    </r>
    <r>
      <rPr>
        <vertAlign val="superscript"/>
        <sz val="10"/>
        <color rgb="FF000000"/>
        <rFont val="Verdana"/>
        <family val="2"/>
      </rPr>
      <t>P  </t>
    </r>
  </si>
  <si>
    <r>
      <t>629</t>
    </r>
    <r>
      <rPr>
        <vertAlign val="superscript"/>
        <sz val="10"/>
        <color rgb="FF000000"/>
        <rFont val="Verdana"/>
        <family val="2"/>
      </rPr>
      <t>P  </t>
    </r>
  </si>
  <si>
    <r>
      <t>382</t>
    </r>
    <r>
      <rPr>
        <vertAlign val="superscript"/>
        <sz val="10"/>
        <color rgb="FF000000"/>
        <rFont val="Verdana"/>
        <family val="2"/>
      </rPr>
      <t>P  </t>
    </r>
  </si>
  <si>
    <r>
      <t>11.2</t>
    </r>
    <r>
      <rPr>
        <vertAlign val="superscript"/>
        <sz val="10"/>
        <color rgb="FF000000"/>
        <rFont val="Verdana"/>
        <family val="2"/>
      </rPr>
      <t>P  e</t>
    </r>
  </si>
  <si>
    <r>
      <t>113</t>
    </r>
    <r>
      <rPr>
        <vertAlign val="superscript"/>
        <sz val="10"/>
        <color rgb="FF000000"/>
        <rFont val="Verdana"/>
        <family val="2"/>
      </rPr>
      <t>P  </t>
    </r>
  </si>
  <si>
    <r>
      <t>441</t>
    </r>
    <r>
      <rPr>
        <vertAlign val="superscript"/>
        <sz val="10"/>
        <color rgb="FF000000"/>
        <rFont val="Verdana"/>
        <family val="2"/>
      </rPr>
      <t>P  </t>
    </r>
  </si>
  <si>
    <r>
      <t>273</t>
    </r>
    <r>
      <rPr>
        <vertAlign val="superscript"/>
        <sz val="10"/>
        <color rgb="FF000000"/>
        <rFont val="Verdana"/>
        <family val="2"/>
      </rPr>
      <t>P  </t>
    </r>
  </si>
  <si>
    <r>
      <t>9.68</t>
    </r>
    <r>
      <rPr>
        <vertAlign val="superscript"/>
        <sz val="10"/>
        <color rgb="FF000000"/>
        <rFont val="Verdana"/>
        <family val="2"/>
      </rPr>
      <t>P  e</t>
    </r>
  </si>
  <si>
    <r>
      <t>128</t>
    </r>
    <r>
      <rPr>
        <vertAlign val="superscript"/>
        <sz val="10"/>
        <color rgb="FF000000"/>
        <rFont val="Verdana"/>
        <family val="2"/>
      </rPr>
      <t>P  </t>
    </r>
  </si>
  <si>
    <r>
      <t>355</t>
    </r>
    <r>
      <rPr>
        <vertAlign val="superscript"/>
        <sz val="10"/>
        <color rgb="FF000000"/>
        <rFont val="Verdana"/>
        <family val="2"/>
      </rPr>
      <t>P  </t>
    </r>
  </si>
  <si>
    <r>
      <t>8.55</t>
    </r>
    <r>
      <rPr>
        <vertAlign val="superscript"/>
        <sz val="10"/>
        <color rgb="FF000000"/>
        <rFont val="Verdana"/>
        <family val="2"/>
      </rPr>
      <t>P  </t>
    </r>
  </si>
  <si>
    <r>
      <t>6.78</t>
    </r>
    <r>
      <rPr>
        <vertAlign val="superscript"/>
        <sz val="10"/>
        <color rgb="FF000000"/>
        <rFont val="Verdana"/>
        <family val="2"/>
      </rPr>
      <t>P  e</t>
    </r>
  </si>
  <si>
    <r>
      <t>121</t>
    </r>
    <r>
      <rPr>
        <vertAlign val="superscript"/>
        <sz val="10"/>
        <color rgb="FF000000"/>
        <rFont val="Verdana"/>
        <family val="2"/>
      </rPr>
      <t>P  </t>
    </r>
  </si>
  <si>
    <r>
      <t>309</t>
    </r>
    <r>
      <rPr>
        <vertAlign val="superscript"/>
        <sz val="10"/>
        <color rgb="FF000000"/>
        <rFont val="Verdana"/>
        <family val="2"/>
      </rPr>
      <t>P  </t>
    </r>
  </si>
  <si>
    <r>
      <t>6.08</t>
    </r>
    <r>
      <rPr>
        <vertAlign val="superscript"/>
        <sz val="10"/>
        <color rgb="FF000000"/>
        <rFont val="Verdana"/>
        <family val="2"/>
      </rPr>
      <t>P  </t>
    </r>
  </si>
  <si>
    <r>
      <t>4.17</t>
    </r>
    <r>
      <rPr>
        <vertAlign val="superscript"/>
        <sz val="10"/>
        <color rgb="FF000000"/>
        <rFont val="Verdana"/>
        <family val="2"/>
      </rPr>
      <t>P  e</t>
    </r>
  </si>
  <si>
    <r>
      <t>130</t>
    </r>
    <r>
      <rPr>
        <vertAlign val="superscript"/>
        <sz val="10"/>
        <color rgb="FF000000"/>
        <rFont val="Verdana"/>
        <family val="2"/>
      </rPr>
      <t>P  </t>
    </r>
  </si>
  <si>
    <r>
      <t>265</t>
    </r>
    <r>
      <rPr>
        <vertAlign val="superscript"/>
        <sz val="10"/>
        <color rgb="FF000000"/>
        <rFont val="Verdana"/>
        <family val="2"/>
      </rPr>
      <t>P  </t>
    </r>
  </si>
  <si>
    <r>
      <t>3.90</t>
    </r>
    <r>
      <rPr>
        <vertAlign val="superscript"/>
        <sz val="10"/>
        <color rgb="FF000000"/>
        <rFont val="Verdana"/>
        <family val="2"/>
      </rPr>
      <t>P  </t>
    </r>
  </si>
  <si>
    <r>
      <t>3.01</t>
    </r>
    <r>
      <rPr>
        <vertAlign val="superscript"/>
        <sz val="10"/>
        <color rgb="FF000000"/>
        <rFont val="Verdana"/>
        <family val="2"/>
      </rPr>
      <t>P  e</t>
    </r>
  </si>
  <si>
    <r>
      <t>315</t>
    </r>
    <r>
      <rPr>
        <vertAlign val="superscript"/>
        <sz val="10"/>
        <color rgb="FF000000"/>
        <rFont val="Verdana"/>
        <family val="2"/>
      </rPr>
      <t>P  </t>
    </r>
  </si>
  <si>
    <r>
      <t>162</t>
    </r>
    <r>
      <rPr>
        <vertAlign val="superscript"/>
        <sz val="10"/>
        <color rgb="FF000000"/>
        <rFont val="Verdana"/>
        <family val="2"/>
      </rPr>
      <t>P  </t>
    </r>
  </si>
  <si>
    <r>
      <t>15.4</t>
    </r>
    <r>
      <rPr>
        <vertAlign val="superscript"/>
        <sz val="10"/>
        <color rgb="FF000000"/>
        <rFont val="Verdana"/>
        <family val="2"/>
      </rPr>
      <t>P  </t>
    </r>
  </si>
  <si>
    <r>
      <t>3.32</t>
    </r>
    <r>
      <rPr>
        <vertAlign val="superscript"/>
        <sz val="10"/>
        <color rgb="FF000000"/>
        <rFont val="Verdana"/>
        <family val="2"/>
      </rPr>
      <t>P  e</t>
    </r>
  </si>
  <si>
    <r>
      <t>157</t>
    </r>
    <r>
      <rPr>
        <vertAlign val="superscript"/>
        <sz val="10"/>
        <color rgb="FF000000"/>
        <rFont val="Verdana"/>
        <family val="2"/>
      </rPr>
      <t>P  </t>
    </r>
  </si>
  <si>
    <r>
      <t>225</t>
    </r>
    <r>
      <rPr>
        <vertAlign val="superscript"/>
        <sz val="10"/>
        <color rgb="FF000000"/>
        <rFont val="Verdana"/>
        <family val="2"/>
      </rPr>
      <t>P  </t>
    </r>
  </si>
  <si>
    <r>
      <t>7.24</t>
    </r>
    <r>
      <rPr>
        <vertAlign val="superscript"/>
        <sz val="10"/>
        <color rgb="FF000000"/>
        <rFont val="Verdana"/>
        <family val="2"/>
      </rPr>
      <t>P  </t>
    </r>
  </si>
  <si>
    <r>
      <t>3.23</t>
    </r>
    <r>
      <rPr>
        <vertAlign val="superscript"/>
        <sz val="10"/>
        <color rgb="FF000000"/>
        <rFont val="Verdana"/>
        <family val="2"/>
      </rPr>
      <t>P  e</t>
    </r>
  </si>
  <si>
    <r>
      <t>171</t>
    </r>
    <r>
      <rPr>
        <vertAlign val="superscript"/>
        <sz val="10"/>
        <color rgb="FF000000"/>
        <rFont val="Verdana"/>
        <family val="2"/>
      </rPr>
      <t>P  </t>
    </r>
  </si>
  <si>
    <r>
      <t>73.0</t>
    </r>
    <r>
      <rPr>
        <vertAlign val="superscript"/>
        <sz val="10"/>
        <color rgb="FF000000"/>
        <rFont val="Verdana"/>
        <family val="2"/>
      </rPr>
      <t>P  </t>
    </r>
  </si>
  <si>
    <r>
      <t>2.13</t>
    </r>
    <r>
      <rPr>
        <vertAlign val="superscript"/>
        <sz val="10"/>
        <color rgb="FF000000"/>
        <rFont val="Verdana"/>
        <family val="2"/>
      </rPr>
      <t>P  </t>
    </r>
  </si>
  <si>
    <r>
      <t>3.11</t>
    </r>
    <r>
      <rPr>
        <vertAlign val="superscript"/>
        <sz val="10"/>
        <color rgb="FF000000"/>
        <rFont val="Verdana"/>
        <family val="2"/>
      </rPr>
      <t>P  e</t>
    </r>
  </si>
  <si>
    <r>
      <t>175</t>
    </r>
    <r>
      <rPr>
        <vertAlign val="superscript"/>
        <sz val="10"/>
        <color rgb="FF000000"/>
        <rFont val="Verdana"/>
        <family val="2"/>
      </rPr>
      <t>P  </t>
    </r>
  </si>
  <si>
    <r>
      <t>7.48</t>
    </r>
    <r>
      <rPr>
        <vertAlign val="superscript"/>
        <sz val="10"/>
        <color rgb="FF000000"/>
        <rFont val="Verdana"/>
        <family val="2"/>
      </rPr>
      <t>P  </t>
    </r>
  </si>
  <si>
    <r>
      <t>0.50</t>
    </r>
    <r>
      <rPr>
        <vertAlign val="superscript"/>
        <sz val="10"/>
        <color rgb="FF000000"/>
        <rFont val="Verdana"/>
        <family val="2"/>
      </rPr>
      <t>P  e</t>
    </r>
  </si>
  <si>
    <r>
      <t>89.3</t>
    </r>
    <r>
      <rPr>
        <vertAlign val="superscript"/>
        <sz val="10"/>
        <color rgb="FF000000"/>
        <rFont val="Verdana"/>
        <family val="2"/>
      </rPr>
      <t>P  </t>
    </r>
  </si>
  <si>
    <r>
      <t>2.34</t>
    </r>
    <r>
      <rPr>
        <vertAlign val="superscript"/>
        <sz val="10"/>
        <color rgb="FF000000"/>
        <rFont val="Verdana"/>
        <family val="2"/>
      </rPr>
      <t>P  </t>
    </r>
  </si>
  <si>
    <r>
      <t>67.3</t>
    </r>
    <r>
      <rPr>
        <vertAlign val="superscript"/>
        <sz val="10"/>
        <color rgb="FF000000"/>
        <rFont val="Verdana"/>
        <family val="2"/>
      </rPr>
      <t>P  </t>
    </r>
  </si>
  <si>
    <r>
      <t>78.1</t>
    </r>
    <r>
      <rPr>
        <vertAlign val="superscript"/>
        <sz val="10"/>
        <color rgb="FF000000"/>
        <rFont val="Verdana"/>
        <family val="2"/>
      </rPr>
      <t>P  </t>
    </r>
  </si>
  <si>
    <r>
      <t>2.91</t>
    </r>
    <r>
      <rPr>
        <vertAlign val="superscript"/>
        <sz val="10"/>
        <color rgb="FF000000"/>
        <rFont val="Verdana"/>
        <family val="2"/>
      </rPr>
      <t>P  </t>
    </r>
  </si>
  <si>
    <r>
      <t>187</t>
    </r>
    <r>
      <rPr>
        <vertAlign val="superscript"/>
        <sz val="10"/>
        <color rgb="FF000000"/>
        <rFont val="Verdana"/>
        <family val="2"/>
      </rPr>
      <t>P  </t>
    </r>
  </si>
  <si>
    <r>
      <t>46.2</t>
    </r>
    <r>
      <rPr>
        <vertAlign val="superscript"/>
        <sz val="10"/>
        <color rgb="FF000000"/>
        <rFont val="Verdana"/>
        <family val="2"/>
      </rPr>
      <t>P  </t>
    </r>
  </si>
  <si>
    <r>
      <t>8.74</t>
    </r>
    <r>
      <rPr>
        <vertAlign val="superscript"/>
        <sz val="10"/>
        <color rgb="FF000000"/>
        <rFont val="Verdana"/>
        <family val="2"/>
      </rPr>
      <t>P  </t>
    </r>
  </si>
  <si>
    <r>
      <t>31.3</t>
    </r>
    <r>
      <rPr>
        <vertAlign val="superscript"/>
        <sz val="10"/>
        <color rgb="FF000000"/>
        <rFont val="Verdana"/>
        <family val="2"/>
      </rPr>
      <t>P  </t>
    </r>
  </si>
  <si>
    <r>
      <t>8.61</t>
    </r>
    <r>
      <rPr>
        <vertAlign val="superscript"/>
        <sz val="10"/>
        <color rgb="FF000000"/>
        <rFont val="Verdana"/>
        <family val="2"/>
      </rPr>
      <t>P  </t>
    </r>
  </si>
  <si>
    <r>
      <t>184</t>
    </r>
    <r>
      <rPr>
        <vertAlign val="superscript"/>
        <sz val="10"/>
        <color rgb="FF000000"/>
        <rFont val="Verdana"/>
        <family val="2"/>
      </rPr>
      <t>P  </t>
    </r>
  </si>
  <si>
    <r>
      <t>25.6</t>
    </r>
    <r>
      <rPr>
        <vertAlign val="superscript"/>
        <sz val="10"/>
        <color rgb="FF000000"/>
        <rFont val="Verdana"/>
        <family val="2"/>
      </rPr>
      <t>P  </t>
    </r>
  </si>
  <si>
    <r>
      <t>5.70</t>
    </r>
    <r>
      <rPr>
        <vertAlign val="superscript"/>
        <sz val="10"/>
        <color rgb="FF000000"/>
        <rFont val="Verdana"/>
        <family val="2"/>
      </rPr>
      <t>P  </t>
    </r>
  </si>
  <si>
    <r>
      <t>0.61</t>
    </r>
    <r>
      <rPr>
        <vertAlign val="superscript"/>
        <sz val="10"/>
        <color rgb="FF000000"/>
        <rFont val="Verdana"/>
        <family val="2"/>
      </rPr>
      <t>P  </t>
    </r>
  </si>
  <si>
    <r>
      <t>19.7</t>
    </r>
    <r>
      <rPr>
        <vertAlign val="superscript"/>
        <sz val="10"/>
        <color rgb="FF000000"/>
        <rFont val="Verdana"/>
        <family val="2"/>
      </rPr>
      <t>P  </t>
    </r>
  </si>
  <si>
    <r>
      <t>9.07</t>
    </r>
    <r>
      <rPr>
        <vertAlign val="superscript"/>
        <sz val="10"/>
        <color rgb="FF000000"/>
        <rFont val="Verdana"/>
        <family val="2"/>
      </rPr>
      <t>P  </t>
    </r>
  </si>
  <si>
    <r>
      <t>14.3</t>
    </r>
    <r>
      <rPr>
        <vertAlign val="superscript"/>
        <sz val="10"/>
        <color rgb="FF000000"/>
        <rFont val="Verdana"/>
        <family val="2"/>
      </rPr>
      <t>P  </t>
    </r>
  </si>
  <si>
    <r>
      <t>5.45</t>
    </r>
    <r>
      <rPr>
        <vertAlign val="superscript"/>
        <sz val="10"/>
        <color rgb="FF000000"/>
        <rFont val="Verdana"/>
        <family val="2"/>
      </rPr>
      <t>P  </t>
    </r>
  </si>
  <si>
    <r>
      <t>2.03</t>
    </r>
    <r>
      <rPr>
        <vertAlign val="superscript"/>
        <sz val="10"/>
        <color rgb="FF000000"/>
        <rFont val="Verdana"/>
        <family val="2"/>
      </rPr>
      <t>P  </t>
    </r>
  </si>
  <si>
    <r>
      <t>11.4</t>
    </r>
    <r>
      <rPr>
        <vertAlign val="superscript"/>
        <sz val="10"/>
        <color rgb="FF000000"/>
        <rFont val="Verdana"/>
        <family val="2"/>
      </rPr>
      <t>P  </t>
    </r>
  </si>
  <si>
    <r>
      <t>0.27</t>
    </r>
    <r>
      <rPr>
        <vertAlign val="superscript"/>
        <sz val="10"/>
        <color rgb="FF000000"/>
        <rFont val="Verdana"/>
        <family val="2"/>
      </rPr>
      <t>P  </t>
    </r>
  </si>
  <si>
    <r>
      <t>201</t>
    </r>
    <r>
      <rPr>
        <vertAlign val="superscript"/>
        <sz val="10"/>
        <color rgb="FF000000"/>
        <rFont val="Verdana"/>
        <family val="2"/>
      </rPr>
      <t>P  </t>
    </r>
  </si>
  <si>
    <r>
      <t>9.77</t>
    </r>
    <r>
      <rPr>
        <vertAlign val="superscript"/>
        <sz val="10"/>
        <color rgb="FF000000"/>
        <rFont val="Verdana"/>
        <family val="2"/>
      </rPr>
      <t>P  </t>
    </r>
  </si>
  <si>
    <r>
      <t>67.6</t>
    </r>
    <r>
      <rPr>
        <vertAlign val="superscript"/>
        <sz val="10"/>
        <color rgb="FF000000"/>
        <rFont val="Verdana"/>
        <family val="2"/>
      </rPr>
      <t>P  </t>
    </r>
  </si>
  <si>
    <r>
      <t>7.33</t>
    </r>
    <r>
      <rPr>
        <vertAlign val="superscript"/>
        <sz val="10"/>
        <color rgb="FF000000"/>
        <rFont val="Verdana"/>
        <family val="2"/>
      </rPr>
      <t>P  </t>
    </r>
  </si>
  <si>
    <r>
      <t>52.0</t>
    </r>
    <r>
      <rPr>
        <vertAlign val="superscript"/>
        <sz val="10"/>
        <color rgb="FF000000"/>
        <rFont val="Verdana"/>
        <family val="2"/>
      </rPr>
      <t>P  </t>
    </r>
  </si>
  <si>
    <r>
      <t>6.17</t>
    </r>
    <r>
      <rPr>
        <vertAlign val="superscript"/>
        <sz val="10"/>
        <color rgb="FF000000"/>
        <rFont val="Verdana"/>
        <family val="2"/>
      </rPr>
      <t>P  </t>
    </r>
  </si>
  <si>
    <r>
      <t>23.8</t>
    </r>
    <r>
      <rPr>
        <vertAlign val="superscript"/>
        <sz val="10"/>
        <color rgb="FF000000"/>
        <rFont val="Verdana"/>
        <family val="2"/>
      </rPr>
      <t>P  </t>
    </r>
  </si>
  <si>
    <r>
      <t>9.01</t>
    </r>
    <r>
      <rPr>
        <vertAlign val="superscript"/>
        <sz val="10"/>
        <color rgb="FF000000"/>
        <rFont val="Verdana"/>
        <family val="2"/>
      </rPr>
      <t>P  </t>
    </r>
  </si>
  <si>
    <r>
      <t>33.3</t>
    </r>
    <r>
      <rPr>
        <vertAlign val="superscript"/>
        <sz val="10"/>
        <color rgb="FF000000"/>
        <rFont val="Verdana"/>
        <family val="2"/>
      </rPr>
      <t>P  </t>
    </r>
  </si>
  <si>
    <r>
      <t>181</t>
    </r>
    <r>
      <rPr>
        <vertAlign val="superscript"/>
        <sz val="10"/>
        <color rgb="FF000000"/>
        <rFont val="Verdana"/>
        <family val="2"/>
      </rPr>
      <t>P  </t>
    </r>
  </si>
  <si>
    <r>
      <t>166</t>
    </r>
    <r>
      <rPr>
        <vertAlign val="superscript"/>
        <sz val="10"/>
        <color rgb="FF000000"/>
        <rFont val="Verdana"/>
        <family val="2"/>
      </rPr>
      <t>P  </t>
    </r>
  </si>
  <si>
    <r>
      <t>11.7</t>
    </r>
    <r>
      <rPr>
        <vertAlign val="superscript"/>
        <sz val="10"/>
        <color rgb="FF000000"/>
        <rFont val="Verdana"/>
        <family val="2"/>
      </rPr>
      <t>P  </t>
    </r>
  </si>
  <si>
    <r>
      <t>57.9</t>
    </r>
    <r>
      <rPr>
        <vertAlign val="superscript"/>
        <sz val="10"/>
        <color rgb="FF000000"/>
        <rFont val="Verdana"/>
        <family val="2"/>
      </rPr>
      <t>P  </t>
    </r>
  </si>
  <si>
    <r>
      <t>85.5</t>
    </r>
    <r>
      <rPr>
        <vertAlign val="superscript"/>
        <sz val="10"/>
        <color rgb="FF000000"/>
        <rFont val="Verdana"/>
        <family val="2"/>
      </rPr>
      <t>P  </t>
    </r>
  </si>
  <si>
    <r>
      <t>5.14</t>
    </r>
    <r>
      <rPr>
        <vertAlign val="superscript"/>
        <sz val="10"/>
        <color rgb="FF000000"/>
        <rFont val="Verdana"/>
        <family val="2"/>
      </rPr>
      <t>P  </t>
    </r>
  </si>
  <si>
    <r>
      <t>0.14</t>
    </r>
    <r>
      <rPr>
        <vertAlign val="superscript"/>
        <sz val="10"/>
        <color rgb="FF000000"/>
        <rFont val="Verdana"/>
        <family val="2"/>
      </rPr>
      <t>P  </t>
    </r>
  </si>
  <si>
    <r>
      <t>63.9</t>
    </r>
    <r>
      <rPr>
        <vertAlign val="superscript"/>
        <sz val="10"/>
        <color rgb="FF000000"/>
        <rFont val="Verdana"/>
        <family val="2"/>
      </rPr>
      <t>P  </t>
    </r>
  </si>
  <si>
    <r>
      <t>5.69</t>
    </r>
    <r>
      <rPr>
        <vertAlign val="superscript"/>
        <sz val="10"/>
        <color rgb="FF000000"/>
        <rFont val="Verdana"/>
        <family val="2"/>
      </rPr>
      <t>P  </t>
    </r>
  </si>
  <si>
    <r>
      <t>207</t>
    </r>
    <r>
      <rPr>
        <vertAlign val="superscript"/>
        <sz val="10"/>
        <color rgb="FF000000"/>
        <rFont val="Verdana"/>
        <family val="2"/>
      </rPr>
      <t>P  </t>
    </r>
  </si>
  <si>
    <r>
      <t>609</t>
    </r>
    <r>
      <rPr>
        <vertAlign val="superscript"/>
        <sz val="10"/>
        <color rgb="FF000000"/>
        <rFont val="Verdana"/>
        <family val="2"/>
      </rPr>
      <t>A  </t>
    </r>
  </si>
  <si>
    <r>
      <t>19.1</t>
    </r>
    <r>
      <rPr>
        <vertAlign val="superscript"/>
        <sz val="10"/>
        <color rgb="FF000000"/>
        <rFont val="Verdana"/>
        <family val="2"/>
      </rPr>
      <t>A  </t>
    </r>
  </si>
  <si>
    <r>
      <t>307</t>
    </r>
    <r>
      <rPr>
        <vertAlign val="superscript"/>
        <sz val="10"/>
        <color rgb="FF000000"/>
        <rFont val="Verdana"/>
        <family val="2"/>
      </rPr>
      <t>A  </t>
    </r>
  </si>
  <si>
    <r>
      <t>48.7</t>
    </r>
    <r>
      <rPr>
        <vertAlign val="superscript"/>
        <sz val="10"/>
        <color rgb="FF000000"/>
        <rFont val="Verdana"/>
        <family val="2"/>
      </rPr>
      <t>A  </t>
    </r>
  </si>
  <si>
    <r>
      <t>36.2</t>
    </r>
    <r>
      <rPr>
        <vertAlign val="superscript"/>
        <sz val="10"/>
        <color rgb="FF000000"/>
        <rFont val="Verdana"/>
        <family val="2"/>
      </rPr>
      <t>A  </t>
    </r>
  </si>
  <si>
    <r>
      <t>772</t>
    </r>
    <r>
      <rPr>
        <vertAlign val="superscript"/>
        <sz val="10"/>
        <color rgb="FF000000"/>
        <rFont val="Verdana"/>
        <family val="2"/>
      </rPr>
      <t>A  </t>
    </r>
  </si>
  <si>
    <r>
      <t>28.5</t>
    </r>
    <r>
      <rPr>
        <vertAlign val="superscript"/>
        <sz val="10"/>
        <color rgb="FF000000"/>
        <rFont val="Verdana"/>
        <family val="2"/>
      </rPr>
      <t>A  </t>
    </r>
  </si>
  <si>
    <r>
      <t>366</t>
    </r>
    <r>
      <rPr>
        <vertAlign val="superscript"/>
        <sz val="10"/>
        <color rgb="FF000000"/>
        <rFont val="Verdana"/>
        <family val="2"/>
      </rPr>
      <t>A  e</t>
    </r>
  </si>
  <si>
    <r>
      <t>160</t>
    </r>
    <r>
      <rPr>
        <vertAlign val="superscript"/>
        <sz val="10"/>
        <color rgb="FF000000"/>
        <rFont val="Verdana"/>
        <family val="2"/>
      </rPr>
      <t>A  </t>
    </r>
  </si>
  <si>
    <r>
      <t>76.0</t>
    </r>
    <r>
      <rPr>
        <vertAlign val="superscript"/>
        <sz val="10"/>
        <color rgb="FF000000"/>
        <rFont val="Verdana"/>
        <family val="2"/>
      </rPr>
      <t>A  </t>
    </r>
  </si>
  <si>
    <r>
      <t>577</t>
    </r>
    <r>
      <rPr>
        <vertAlign val="superscript"/>
        <sz val="10"/>
        <color rgb="FF000000"/>
        <rFont val="Verdana"/>
        <family val="2"/>
      </rPr>
      <t>A  </t>
    </r>
  </si>
  <si>
    <r>
      <t>705</t>
    </r>
    <r>
      <rPr>
        <vertAlign val="superscript"/>
        <sz val="10"/>
        <color rgb="FF000000"/>
        <rFont val="Verdana"/>
        <family val="2"/>
      </rPr>
      <t>A  </t>
    </r>
  </si>
  <si>
    <r>
      <t>177</t>
    </r>
    <r>
      <rPr>
        <vertAlign val="superscript"/>
        <sz val="10"/>
        <color rgb="FF000000"/>
        <rFont val="Verdana"/>
        <family val="2"/>
      </rPr>
      <t>A  e</t>
    </r>
  </si>
  <si>
    <r>
      <t>107</t>
    </r>
    <r>
      <rPr>
        <vertAlign val="superscript"/>
        <sz val="10"/>
        <color rgb="FF000000"/>
        <rFont val="Verdana"/>
        <family val="2"/>
      </rPr>
      <t>A  </t>
    </r>
  </si>
  <si>
    <r>
      <t>85.2</t>
    </r>
    <r>
      <rPr>
        <vertAlign val="superscript"/>
        <sz val="10"/>
        <color rgb="FF000000"/>
        <rFont val="Verdana"/>
        <family val="2"/>
      </rPr>
      <t>A  </t>
    </r>
  </si>
  <si>
    <r>
      <t>497</t>
    </r>
    <r>
      <rPr>
        <vertAlign val="superscript"/>
        <sz val="10"/>
        <color rgb="FF000000"/>
        <rFont val="Verdana"/>
        <family val="2"/>
      </rPr>
      <t>A  </t>
    </r>
  </si>
  <si>
    <r>
      <t>97.3</t>
    </r>
    <r>
      <rPr>
        <vertAlign val="superscript"/>
        <sz val="10"/>
        <color rgb="FF000000"/>
        <rFont val="Verdana"/>
        <family val="2"/>
      </rPr>
      <t>A  </t>
    </r>
  </si>
  <si>
    <r>
      <t>135</t>
    </r>
    <r>
      <rPr>
        <vertAlign val="superscript"/>
        <sz val="10"/>
        <color rgb="FF000000"/>
        <rFont val="Verdana"/>
        <family val="2"/>
      </rPr>
      <t>A  e</t>
    </r>
  </si>
  <si>
    <r>
      <t>60.5</t>
    </r>
    <r>
      <rPr>
        <vertAlign val="superscript"/>
        <sz val="10"/>
        <color rgb="FF000000"/>
        <rFont val="Verdana"/>
        <family val="2"/>
      </rPr>
      <t>A  </t>
    </r>
  </si>
  <si>
    <r>
      <t>95.8</t>
    </r>
    <r>
      <rPr>
        <vertAlign val="superscript"/>
        <sz val="10"/>
        <color rgb="FF000000"/>
        <rFont val="Verdana"/>
        <family val="2"/>
      </rPr>
      <t>A  e</t>
    </r>
  </si>
  <si>
    <r>
      <t>548</t>
    </r>
    <r>
      <rPr>
        <vertAlign val="superscript"/>
        <sz val="10"/>
        <color rgb="FF000000"/>
        <rFont val="Verdana"/>
        <family val="2"/>
      </rPr>
      <t>A  </t>
    </r>
  </si>
  <si>
    <r>
      <t>217</t>
    </r>
    <r>
      <rPr>
        <vertAlign val="superscript"/>
        <sz val="10"/>
        <color rgb="FF000000"/>
        <rFont val="Verdana"/>
        <family val="2"/>
      </rPr>
      <t>A  </t>
    </r>
  </si>
  <si>
    <r>
      <t>83.4</t>
    </r>
    <r>
      <rPr>
        <vertAlign val="superscript"/>
        <sz val="10"/>
        <color rgb="FF000000"/>
        <rFont val="Verdana"/>
        <family val="2"/>
      </rPr>
      <t>A  </t>
    </r>
  </si>
  <si>
    <r>
      <t>419</t>
    </r>
    <r>
      <rPr>
        <vertAlign val="superscript"/>
        <sz val="10"/>
        <color rgb="FF000000"/>
        <rFont val="Verdana"/>
        <family val="2"/>
      </rPr>
      <t>A  </t>
    </r>
  </si>
  <si>
    <r>
      <t>137</t>
    </r>
    <r>
      <rPr>
        <vertAlign val="superscript"/>
        <sz val="10"/>
        <color rgb="FF000000"/>
        <rFont val="Verdana"/>
        <family val="2"/>
      </rPr>
      <t>P  e</t>
    </r>
  </si>
  <si>
    <r>
      <t>646</t>
    </r>
    <r>
      <rPr>
        <vertAlign val="superscript"/>
        <sz val="10"/>
        <color rgb="FF000000"/>
        <rFont val="Verdana"/>
        <family val="2"/>
      </rPr>
      <t>A  </t>
    </r>
  </si>
  <si>
    <r>
      <t>310</t>
    </r>
    <r>
      <rPr>
        <vertAlign val="superscript"/>
        <sz val="10"/>
        <color rgb="FF000000"/>
        <rFont val="Verdana"/>
        <family val="2"/>
      </rPr>
      <t>A  </t>
    </r>
  </si>
  <si>
    <r>
      <t>69.5</t>
    </r>
    <r>
      <rPr>
        <vertAlign val="superscript"/>
        <sz val="10"/>
        <color rgb="FF000000"/>
        <rFont val="Verdana"/>
        <family val="2"/>
      </rPr>
      <t>A  </t>
    </r>
  </si>
  <si>
    <r>
      <t>82.0</t>
    </r>
    <r>
      <rPr>
        <vertAlign val="superscript"/>
        <sz val="10"/>
        <color rgb="FF000000"/>
        <rFont val="Verdana"/>
        <family val="2"/>
      </rPr>
      <t>A  </t>
    </r>
  </si>
  <si>
    <r>
      <t>639</t>
    </r>
    <r>
      <rPr>
        <vertAlign val="superscript"/>
        <sz val="10"/>
        <color rgb="FF000000"/>
        <rFont val="Verdana"/>
        <family val="2"/>
      </rPr>
      <t>A  </t>
    </r>
  </si>
  <si>
    <r>
      <t>1,040</t>
    </r>
    <r>
      <rPr>
        <vertAlign val="superscript"/>
        <sz val="10"/>
        <color rgb="FF000000"/>
        <rFont val="Verdana"/>
        <family val="2"/>
      </rPr>
      <t>A  </t>
    </r>
  </si>
  <si>
    <r>
      <t>46.1</t>
    </r>
    <r>
      <rPr>
        <vertAlign val="superscript"/>
        <sz val="10"/>
        <color rgb="FF000000"/>
        <rFont val="Verdana"/>
        <family val="2"/>
      </rPr>
      <t>A  </t>
    </r>
  </si>
  <si>
    <r>
      <t>31.0</t>
    </r>
    <r>
      <rPr>
        <vertAlign val="superscript"/>
        <sz val="10"/>
        <color rgb="FF000000"/>
        <rFont val="Verdana"/>
        <family val="2"/>
      </rPr>
      <t>A  </t>
    </r>
  </si>
  <si>
    <r>
      <t>159</t>
    </r>
    <r>
      <rPr>
        <vertAlign val="superscript"/>
        <sz val="10"/>
        <color rgb="FF000000"/>
        <rFont val="Verdana"/>
        <family val="2"/>
      </rPr>
      <t>P  e</t>
    </r>
  </si>
  <si>
    <r>
      <t>627</t>
    </r>
    <r>
      <rPr>
        <vertAlign val="superscript"/>
        <sz val="10"/>
        <color rgb="FF000000"/>
        <rFont val="Verdana"/>
        <family val="2"/>
      </rPr>
      <t>A  </t>
    </r>
  </si>
  <si>
    <r>
      <t>543</t>
    </r>
    <r>
      <rPr>
        <vertAlign val="superscript"/>
        <sz val="10"/>
        <color rgb="FF000000"/>
        <rFont val="Verdana"/>
        <family val="2"/>
      </rPr>
      <t>A  </t>
    </r>
  </si>
  <si>
    <r>
      <t>32.4</t>
    </r>
    <r>
      <rPr>
        <vertAlign val="superscript"/>
        <sz val="10"/>
        <color rgb="FF000000"/>
        <rFont val="Verdana"/>
        <family val="2"/>
      </rPr>
      <t>A  </t>
    </r>
  </si>
  <si>
    <r>
      <t>24.7</t>
    </r>
    <r>
      <rPr>
        <vertAlign val="superscript"/>
        <sz val="10"/>
        <color rgb="FF000000"/>
        <rFont val="Verdana"/>
        <family val="2"/>
      </rPr>
      <t>A  </t>
    </r>
  </si>
  <si>
    <r>
      <t>169</t>
    </r>
    <r>
      <rPr>
        <vertAlign val="superscript"/>
        <sz val="10"/>
        <color rgb="FF000000"/>
        <rFont val="Verdana"/>
        <family val="2"/>
      </rPr>
      <t>P  e</t>
    </r>
  </si>
  <si>
    <r>
      <t>485</t>
    </r>
    <r>
      <rPr>
        <vertAlign val="superscript"/>
        <sz val="10"/>
        <color rgb="FF000000"/>
        <rFont val="Verdana"/>
        <family val="2"/>
      </rPr>
      <t>A  </t>
    </r>
  </si>
  <si>
    <r>
      <t>285</t>
    </r>
    <r>
      <rPr>
        <vertAlign val="superscript"/>
        <sz val="10"/>
        <color rgb="FF000000"/>
        <rFont val="Verdana"/>
        <family val="2"/>
      </rPr>
      <t>A  e</t>
    </r>
  </si>
  <si>
    <r>
      <t>25.8</t>
    </r>
    <r>
      <rPr>
        <vertAlign val="superscript"/>
        <sz val="10"/>
        <color rgb="FF000000"/>
        <rFont val="Verdana"/>
        <family val="2"/>
      </rPr>
      <t>A  </t>
    </r>
  </si>
  <si>
    <r>
      <t>27.4</t>
    </r>
    <r>
      <rPr>
        <vertAlign val="superscript"/>
        <sz val="10"/>
        <color rgb="FF000000"/>
        <rFont val="Verdana"/>
        <family val="2"/>
      </rPr>
      <t>A  </t>
    </r>
  </si>
  <si>
    <r>
      <t>172</t>
    </r>
    <r>
      <rPr>
        <vertAlign val="superscript"/>
        <sz val="10"/>
        <color rgb="FF000000"/>
        <rFont val="Verdana"/>
        <family val="2"/>
      </rPr>
      <t>P  e</t>
    </r>
  </si>
  <si>
    <r>
      <t>353</t>
    </r>
    <r>
      <rPr>
        <vertAlign val="superscript"/>
        <sz val="10"/>
        <color rgb="FF000000"/>
        <rFont val="Verdana"/>
        <family val="2"/>
      </rPr>
      <t>A  </t>
    </r>
  </si>
  <si>
    <r>
      <t>351</t>
    </r>
    <r>
      <rPr>
        <vertAlign val="superscript"/>
        <sz val="10"/>
        <color rgb="FF000000"/>
        <rFont val="Verdana"/>
        <family val="2"/>
      </rPr>
      <t>A  e</t>
    </r>
  </si>
  <si>
    <r>
      <t>20.8</t>
    </r>
    <r>
      <rPr>
        <vertAlign val="superscript"/>
        <sz val="10"/>
        <color rgb="FF000000"/>
        <rFont val="Verdana"/>
        <family val="2"/>
      </rPr>
      <t>A  e</t>
    </r>
  </si>
  <si>
    <r>
      <t>26.3</t>
    </r>
    <r>
      <rPr>
        <vertAlign val="superscript"/>
        <sz val="10"/>
        <color rgb="FF000000"/>
        <rFont val="Verdana"/>
        <family val="2"/>
      </rPr>
      <t>A  </t>
    </r>
  </si>
  <si>
    <r>
      <t>174</t>
    </r>
    <r>
      <rPr>
        <vertAlign val="superscript"/>
        <sz val="10"/>
        <color rgb="FF000000"/>
        <rFont val="Verdana"/>
        <family val="2"/>
      </rPr>
      <t>P  e</t>
    </r>
  </si>
  <si>
    <r>
      <t>281</t>
    </r>
    <r>
      <rPr>
        <vertAlign val="superscript"/>
        <sz val="10"/>
        <color rgb="FF000000"/>
        <rFont val="Verdana"/>
        <family val="2"/>
      </rPr>
      <t>A  </t>
    </r>
  </si>
  <si>
    <r>
      <t>471</t>
    </r>
    <r>
      <rPr>
        <vertAlign val="superscript"/>
        <sz val="10"/>
        <color rgb="FF000000"/>
        <rFont val="Verdana"/>
        <family val="2"/>
      </rPr>
      <t>A  e</t>
    </r>
  </si>
  <si>
    <r>
      <t>14.0</t>
    </r>
    <r>
      <rPr>
        <vertAlign val="superscript"/>
        <sz val="10"/>
        <color rgb="FF000000"/>
        <rFont val="Verdana"/>
        <family val="2"/>
      </rPr>
      <t>A  e</t>
    </r>
  </si>
  <si>
    <r>
      <t>25.6</t>
    </r>
    <r>
      <rPr>
        <vertAlign val="superscript"/>
        <sz val="10"/>
        <color rgb="FF000000"/>
        <rFont val="Verdana"/>
        <family val="2"/>
      </rPr>
      <t>A  </t>
    </r>
  </si>
  <si>
    <r>
      <t>177</t>
    </r>
    <r>
      <rPr>
        <vertAlign val="superscript"/>
        <sz val="10"/>
        <color rgb="FF000000"/>
        <rFont val="Verdana"/>
        <family val="2"/>
      </rPr>
      <t>P  e</t>
    </r>
  </si>
  <si>
    <r>
      <t>251</t>
    </r>
    <r>
      <rPr>
        <vertAlign val="superscript"/>
        <sz val="10"/>
        <color rgb="FF000000"/>
        <rFont val="Verdana"/>
        <family val="2"/>
      </rPr>
      <t>A  </t>
    </r>
  </si>
  <si>
    <r>
      <t>343</t>
    </r>
    <r>
      <rPr>
        <vertAlign val="superscript"/>
        <sz val="10"/>
        <color rgb="FF000000"/>
        <rFont val="Verdana"/>
        <family val="2"/>
      </rPr>
      <t>A  e</t>
    </r>
  </si>
  <si>
    <r>
      <t>12.4</t>
    </r>
    <r>
      <rPr>
        <vertAlign val="superscript"/>
        <sz val="10"/>
        <color rgb="FF000000"/>
        <rFont val="Verdana"/>
        <family val="2"/>
      </rPr>
      <t>A  e</t>
    </r>
  </si>
  <si>
    <r>
      <t>27.3</t>
    </r>
    <r>
      <rPr>
        <vertAlign val="superscript"/>
        <sz val="10"/>
        <color rgb="FF000000"/>
        <rFont val="Verdana"/>
        <family val="2"/>
      </rPr>
      <t>A  </t>
    </r>
  </si>
  <si>
    <r>
      <t>236</t>
    </r>
    <r>
      <rPr>
        <vertAlign val="superscript"/>
        <sz val="10"/>
        <color rgb="FF000000"/>
        <rFont val="Verdana"/>
        <family val="2"/>
      </rPr>
      <t>A  </t>
    </r>
  </si>
  <si>
    <r>
      <t>233</t>
    </r>
    <r>
      <rPr>
        <vertAlign val="superscript"/>
        <sz val="10"/>
        <color rgb="FF000000"/>
        <rFont val="Verdana"/>
        <family val="2"/>
      </rPr>
      <t>A  </t>
    </r>
  </si>
  <si>
    <r>
      <t>81.1</t>
    </r>
    <r>
      <rPr>
        <vertAlign val="superscript"/>
        <sz val="10"/>
        <color rgb="FF000000"/>
        <rFont val="Verdana"/>
        <family val="2"/>
      </rPr>
      <t>A  </t>
    </r>
  </si>
  <si>
    <r>
      <t>26.9</t>
    </r>
    <r>
      <rPr>
        <vertAlign val="superscript"/>
        <sz val="10"/>
        <color rgb="FF000000"/>
        <rFont val="Verdana"/>
        <family val="2"/>
      </rPr>
      <t>A  </t>
    </r>
  </si>
  <si>
    <r>
      <t>191</t>
    </r>
    <r>
      <rPr>
        <vertAlign val="superscript"/>
        <sz val="10"/>
        <color rgb="FF000000"/>
        <rFont val="Verdana"/>
        <family val="2"/>
      </rPr>
      <t>A  </t>
    </r>
  </si>
  <si>
    <r>
      <t>181</t>
    </r>
    <r>
      <rPr>
        <vertAlign val="superscript"/>
        <sz val="10"/>
        <color rgb="FF000000"/>
        <rFont val="Verdana"/>
        <family val="2"/>
      </rPr>
      <t>A  </t>
    </r>
  </si>
  <si>
    <r>
      <t>22.3</t>
    </r>
    <r>
      <rPr>
        <vertAlign val="superscript"/>
        <sz val="10"/>
        <color rgb="FF000000"/>
        <rFont val="Verdana"/>
        <family val="2"/>
      </rPr>
      <t>A  </t>
    </r>
  </si>
  <si>
    <r>
      <t>25.4</t>
    </r>
    <r>
      <rPr>
        <vertAlign val="superscript"/>
        <sz val="10"/>
        <color rgb="FF000000"/>
        <rFont val="Verdana"/>
        <family val="2"/>
      </rPr>
      <t>A  </t>
    </r>
  </si>
  <si>
    <r>
      <t>157</t>
    </r>
    <r>
      <rPr>
        <vertAlign val="superscript"/>
        <sz val="10"/>
        <color rgb="FF000000"/>
        <rFont val="Verdana"/>
        <family val="2"/>
      </rPr>
      <t>A  </t>
    </r>
  </si>
  <si>
    <r>
      <t>125</t>
    </r>
    <r>
      <rPr>
        <vertAlign val="superscript"/>
        <sz val="10"/>
        <color rgb="FF000000"/>
        <rFont val="Verdana"/>
        <family val="2"/>
      </rPr>
      <t>A  </t>
    </r>
  </si>
  <si>
    <r>
      <t>21.6</t>
    </r>
    <r>
      <rPr>
        <vertAlign val="superscript"/>
        <sz val="10"/>
        <color rgb="FF000000"/>
        <rFont val="Verdana"/>
        <family val="2"/>
      </rPr>
      <t>A  </t>
    </r>
  </si>
  <si>
    <r>
      <t>18.5</t>
    </r>
    <r>
      <rPr>
        <vertAlign val="superscript"/>
        <sz val="10"/>
        <color rgb="FF000000"/>
        <rFont val="Verdana"/>
        <family val="2"/>
      </rPr>
      <t>A  </t>
    </r>
  </si>
  <si>
    <r>
      <t>142</t>
    </r>
    <r>
      <rPr>
        <vertAlign val="superscript"/>
        <sz val="10"/>
        <color rgb="FF000000"/>
        <rFont val="Verdana"/>
        <family val="2"/>
      </rPr>
      <t>A  </t>
    </r>
  </si>
  <si>
    <r>
      <t>97.9</t>
    </r>
    <r>
      <rPr>
        <vertAlign val="superscript"/>
        <sz val="10"/>
        <color rgb="FF000000"/>
        <rFont val="Verdana"/>
        <family val="2"/>
      </rPr>
      <t>A  </t>
    </r>
  </si>
  <si>
    <r>
      <t>43.3</t>
    </r>
    <r>
      <rPr>
        <vertAlign val="superscript"/>
        <sz val="10"/>
        <color rgb="FF000000"/>
        <rFont val="Verdana"/>
        <family val="2"/>
      </rPr>
      <t>A  </t>
    </r>
  </si>
  <si>
    <r>
      <t>16.9</t>
    </r>
    <r>
      <rPr>
        <vertAlign val="superscript"/>
        <sz val="10"/>
        <color rgb="FF000000"/>
        <rFont val="Verdana"/>
        <family val="2"/>
      </rPr>
      <t>A  </t>
    </r>
  </si>
  <si>
    <r>
      <t>121</t>
    </r>
    <r>
      <rPr>
        <vertAlign val="superscript"/>
        <sz val="10"/>
        <color rgb="FF000000"/>
        <rFont val="Verdana"/>
        <family val="2"/>
      </rPr>
      <t>A  </t>
    </r>
  </si>
  <si>
    <r>
      <t>87.4</t>
    </r>
    <r>
      <rPr>
        <vertAlign val="superscript"/>
        <sz val="10"/>
        <color rgb="FF000000"/>
        <rFont val="Verdana"/>
        <family val="2"/>
      </rPr>
      <t>A  </t>
    </r>
  </si>
  <si>
    <r>
      <t>119</t>
    </r>
    <r>
      <rPr>
        <vertAlign val="superscript"/>
        <sz val="10"/>
        <color rgb="FF000000"/>
        <rFont val="Verdana"/>
        <family val="2"/>
      </rPr>
      <t>A  </t>
    </r>
  </si>
  <si>
    <r>
      <t>14.9</t>
    </r>
    <r>
      <rPr>
        <vertAlign val="superscript"/>
        <sz val="10"/>
        <color rgb="FF000000"/>
        <rFont val="Verdana"/>
        <family val="2"/>
      </rPr>
      <t>A  </t>
    </r>
  </si>
  <si>
    <r>
      <t>103</t>
    </r>
    <r>
      <rPr>
        <vertAlign val="superscript"/>
        <sz val="10"/>
        <color rgb="FF000000"/>
        <rFont val="Verdana"/>
        <family val="2"/>
      </rPr>
      <t>A  </t>
    </r>
  </si>
  <si>
    <r>
      <t>106</t>
    </r>
    <r>
      <rPr>
        <vertAlign val="superscript"/>
        <sz val="10"/>
        <color rgb="FF000000"/>
        <rFont val="Verdana"/>
        <family val="2"/>
      </rPr>
      <t>A  </t>
    </r>
  </si>
  <si>
    <r>
      <t>24.0</t>
    </r>
    <r>
      <rPr>
        <vertAlign val="superscript"/>
        <sz val="10"/>
        <color rgb="FF000000"/>
        <rFont val="Verdana"/>
        <family val="2"/>
      </rPr>
      <t>A  </t>
    </r>
  </si>
  <si>
    <r>
      <t>15.7</t>
    </r>
    <r>
      <rPr>
        <vertAlign val="superscript"/>
        <sz val="10"/>
        <color rgb="FF000000"/>
        <rFont val="Verdana"/>
        <family val="2"/>
      </rPr>
      <t>A  </t>
    </r>
  </si>
  <si>
    <r>
      <t>98.6</t>
    </r>
    <r>
      <rPr>
        <vertAlign val="superscript"/>
        <sz val="10"/>
        <color rgb="FF000000"/>
        <rFont val="Verdana"/>
        <family val="2"/>
      </rPr>
      <t>A  </t>
    </r>
  </si>
  <si>
    <r>
      <t>130</t>
    </r>
    <r>
      <rPr>
        <vertAlign val="superscript"/>
        <sz val="10"/>
        <color rgb="FF000000"/>
        <rFont val="Verdana"/>
        <family val="2"/>
      </rPr>
      <t>A  </t>
    </r>
  </si>
  <si>
    <r>
      <t>28.8</t>
    </r>
    <r>
      <rPr>
        <vertAlign val="superscript"/>
        <sz val="10"/>
        <color rgb="FF000000"/>
        <rFont val="Verdana"/>
        <family val="2"/>
      </rPr>
      <t>A  e</t>
    </r>
  </si>
  <si>
    <r>
      <t>15.8</t>
    </r>
    <r>
      <rPr>
        <vertAlign val="superscript"/>
        <sz val="10"/>
        <color rgb="FF000000"/>
        <rFont val="Verdana"/>
        <family val="2"/>
      </rPr>
      <t>A  </t>
    </r>
  </si>
  <si>
    <r>
      <t>88.8</t>
    </r>
    <r>
      <rPr>
        <vertAlign val="superscript"/>
        <sz val="10"/>
        <color rgb="FF000000"/>
        <rFont val="Verdana"/>
        <family val="2"/>
      </rPr>
      <t>A  e</t>
    </r>
  </si>
  <si>
    <r>
      <t>72.1</t>
    </r>
    <r>
      <rPr>
        <vertAlign val="superscript"/>
        <sz val="10"/>
        <color rgb="FF000000"/>
        <rFont val="Verdana"/>
        <family val="2"/>
      </rPr>
      <t>A  </t>
    </r>
  </si>
  <si>
    <r>
      <t>15.6</t>
    </r>
    <r>
      <rPr>
        <vertAlign val="superscript"/>
        <sz val="10"/>
        <color rgb="FF000000"/>
        <rFont val="Verdana"/>
        <family val="2"/>
      </rPr>
      <t>A  e</t>
    </r>
  </si>
  <si>
    <r>
      <t>15.9</t>
    </r>
    <r>
      <rPr>
        <vertAlign val="superscript"/>
        <sz val="10"/>
        <color rgb="FF000000"/>
        <rFont val="Verdana"/>
        <family val="2"/>
      </rPr>
      <t>A  </t>
    </r>
  </si>
  <si>
    <r>
      <t>71.2</t>
    </r>
    <r>
      <rPr>
        <vertAlign val="superscript"/>
        <sz val="10"/>
        <color rgb="FF000000"/>
        <rFont val="Verdana"/>
        <family val="2"/>
      </rPr>
      <t>A  e</t>
    </r>
  </si>
  <si>
    <r>
      <t>82.6</t>
    </r>
    <r>
      <rPr>
        <vertAlign val="superscript"/>
        <sz val="10"/>
        <color rgb="FF000000"/>
        <rFont val="Verdana"/>
        <family val="2"/>
      </rPr>
      <t>A  e</t>
    </r>
  </si>
  <si>
    <r>
      <t>18.4</t>
    </r>
    <r>
      <rPr>
        <vertAlign val="superscript"/>
        <sz val="10"/>
        <color rgb="FF000000"/>
        <rFont val="Verdana"/>
        <family val="2"/>
      </rPr>
      <t>A  </t>
    </r>
  </si>
  <si>
    <r>
      <t>14.2</t>
    </r>
    <r>
      <rPr>
        <vertAlign val="superscript"/>
        <sz val="10"/>
        <color rgb="FF000000"/>
        <rFont val="Verdana"/>
        <family val="2"/>
      </rPr>
      <t>A  </t>
    </r>
  </si>
  <si>
    <r>
      <t>51.2</t>
    </r>
    <r>
      <rPr>
        <vertAlign val="superscript"/>
        <sz val="10"/>
        <color rgb="FF000000"/>
        <rFont val="Verdana"/>
        <family val="2"/>
      </rPr>
      <t>A  e</t>
    </r>
  </si>
  <si>
    <r>
      <t>41.6</t>
    </r>
    <r>
      <rPr>
        <vertAlign val="superscript"/>
        <sz val="10"/>
        <color rgb="FF000000"/>
        <rFont val="Verdana"/>
        <family val="2"/>
      </rPr>
      <t>A  e</t>
    </r>
  </si>
  <si>
    <r>
      <t>135</t>
    </r>
    <r>
      <rPr>
        <vertAlign val="superscript"/>
        <sz val="10"/>
        <color rgb="FF000000"/>
        <rFont val="Verdana"/>
        <family val="2"/>
      </rPr>
      <t>A  </t>
    </r>
  </si>
  <si>
    <r>
      <t>14.4</t>
    </r>
    <r>
      <rPr>
        <vertAlign val="superscript"/>
        <sz val="10"/>
        <color rgb="FF000000"/>
        <rFont val="Verdana"/>
        <family val="2"/>
      </rPr>
      <t>A  </t>
    </r>
  </si>
  <si>
    <r>
      <t>30.5</t>
    </r>
    <r>
      <rPr>
        <vertAlign val="superscript"/>
        <sz val="10"/>
        <color rgb="FF000000"/>
        <rFont val="Verdana"/>
        <family val="2"/>
      </rPr>
      <t>A  e</t>
    </r>
  </si>
  <si>
    <r>
      <t>1,740</t>
    </r>
    <r>
      <rPr>
        <vertAlign val="superscript"/>
        <sz val="10"/>
        <color rgb="FF000000"/>
        <rFont val="Verdana"/>
        <family val="2"/>
      </rPr>
      <t>A  e</t>
    </r>
  </si>
  <si>
    <r>
      <t>14.6</t>
    </r>
    <r>
      <rPr>
        <vertAlign val="superscript"/>
        <sz val="10"/>
        <color rgb="FF000000"/>
        <rFont val="Verdana"/>
        <family val="2"/>
      </rPr>
      <t>A  </t>
    </r>
  </si>
  <si>
    <r>
      <t>212</t>
    </r>
    <r>
      <rPr>
        <vertAlign val="superscript"/>
        <sz val="10"/>
        <color rgb="FF000000"/>
        <rFont val="Verdana"/>
        <family val="2"/>
      </rPr>
      <t>P  </t>
    </r>
  </si>
  <si>
    <r>
      <t>30.2</t>
    </r>
    <r>
      <rPr>
        <vertAlign val="superscript"/>
        <sz val="10"/>
        <color rgb="FF000000"/>
        <rFont val="Verdana"/>
        <family val="2"/>
      </rPr>
      <t>A  </t>
    </r>
  </si>
  <si>
    <r>
      <t>1,160</t>
    </r>
    <r>
      <rPr>
        <vertAlign val="superscript"/>
        <sz val="10"/>
        <color rgb="FF000000"/>
        <rFont val="Verdana"/>
        <family val="2"/>
      </rPr>
      <t>A  e</t>
    </r>
  </si>
  <si>
    <r>
      <t>215</t>
    </r>
    <r>
      <rPr>
        <vertAlign val="superscript"/>
        <sz val="10"/>
        <color rgb="FF000000"/>
        <rFont val="Verdana"/>
        <family val="2"/>
      </rPr>
      <t>P  </t>
    </r>
  </si>
  <si>
    <r>
      <t>30.1</t>
    </r>
    <r>
      <rPr>
        <vertAlign val="superscript"/>
        <sz val="10"/>
        <color rgb="FF000000"/>
        <rFont val="Verdana"/>
        <family val="2"/>
      </rPr>
      <t>A  </t>
    </r>
  </si>
  <si>
    <r>
      <t>224</t>
    </r>
    <r>
      <rPr>
        <vertAlign val="superscript"/>
        <sz val="10"/>
        <color rgb="FF000000"/>
        <rFont val="Verdana"/>
        <family val="2"/>
      </rPr>
      <t>A  e</t>
    </r>
  </si>
  <si>
    <r>
      <t>17.7</t>
    </r>
    <r>
      <rPr>
        <vertAlign val="superscript"/>
        <sz val="10"/>
        <color rgb="FF000000"/>
        <rFont val="Verdana"/>
        <family val="2"/>
      </rPr>
      <t>A  </t>
    </r>
  </si>
  <si>
    <r>
      <t>13.4</t>
    </r>
    <r>
      <rPr>
        <vertAlign val="superscript"/>
        <sz val="10"/>
        <color rgb="FF000000"/>
        <rFont val="Verdana"/>
        <family val="2"/>
      </rPr>
      <t>A  </t>
    </r>
  </si>
  <si>
    <r>
      <t>216</t>
    </r>
    <r>
      <rPr>
        <vertAlign val="superscript"/>
        <sz val="10"/>
        <color rgb="FF000000"/>
        <rFont val="Verdana"/>
        <family val="2"/>
      </rPr>
      <t>P  </t>
    </r>
  </si>
  <si>
    <r>
      <t>30.5</t>
    </r>
    <r>
      <rPr>
        <vertAlign val="superscript"/>
        <sz val="10"/>
        <color rgb="FF000000"/>
        <rFont val="Verdana"/>
        <family val="2"/>
      </rPr>
      <t>A  </t>
    </r>
  </si>
  <si>
    <r>
      <t>92.0</t>
    </r>
    <r>
      <rPr>
        <vertAlign val="superscript"/>
        <sz val="10"/>
        <color rgb="FF000000"/>
        <rFont val="Verdana"/>
        <family val="2"/>
      </rPr>
      <t>A  e</t>
    </r>
  </si>
  <si>
    <r>
      <t>24.6</t>
    </r>
    <r>
      <rPr>
        <vertAlign val="superscript"/>
        <sz val="10"/>
        <color rgb="FF000000"/>
        <rFont val="Verdana"/>
        <family val="2"/>
      </rPr>
      <t>A  </t>
    </r>
  </si>
  <si>
    <r>
      <t>12.5</t>
    </r>
    <r>
      <rPr>
        <vertAlign val="superscript"/>
        <sz val="10"/>
        <color rgb="FF000000"/>
        <rFont val="Verdana"/>
        <family val="2"/>
      </rPr>
      <t>A  </t>
    </r>
  </si>
  <si>
    <r>
      <t>29.4</t>
    </r>
    <r>
      <rPr>
        <vertAlign val="superscript"/>
        <sz val="10"/>
        <color rgb="FF000000"/>
        <rFont val="Verdana"/>
        <family val="2"/>
      </rPr>
      <t>A  </t>
    </r>
  </si>
  <si>
    <r>
      <t>66.5</t>
    </r>
    <r>
      <rPr>
        <vertAlign val="superscript"/>
        <sz val="10"/>
        <color rgb="FF000000"/>
        <rFont val="Verdana"/>
        <family val="2"/>
      </rPr>
      <t>A  </t>
    </r>
  </si>
  <si>
    <r>
      <t>8.44</t>
    </r>
    <r>
      <rPr>
        <vertAlign val="superscript"/>
        <sz val="10"/>
        <color rgb="FF000000"/>
        <rFont val="Verdana"/>
        <family val="2"/>
      </rPr>
      <t>A  </t>
    </r>
  </si>
  <si>
    <r>
      <t>28.9</t>
    </r>
    <r>
      <rPr>
        <vertAlign val="superscript"/>
        <sz val="10"/>
        <color rgb="FF000000"/>
        <rFont val="Verdana"/>
        <family val="2"/>
      </rPr>
      <t>A  </t>
    </r>
  </si>
  <si>
    <r>
      <t>177</t>
    </r>
    <r>
      <rPr>
        <vertAlign val="superscript"/>
        <sz val="10"/>
        <color rgb="FF000000"/>
        <rFont val="Verdana"/>
        <family val="2"/>
      </rPr>
      <t>A  </t>
    </r>
  </si>
  <si>
    <r>
      <t>79.1</t>
    </r>
    <r>
      <rPr>
        <vertAlign val="superscript"/>
        <sz val="10"/>
        <color rgb="FF000000"/>
        <rFont val="Verdana"/>
        <family val="2"/>
      </rPr>
      <t>A  </t>
    </r>
  </si>
  <si>
    <r>
      <t>10.5</t>
    </r>
    <r>
      <rPr>
        <vertAlign val="superscript"/>
        <sz val="10"/>
        <color rgb="FF000000"/>
        <rFont val="Verdana"/>
        <family val="2"/>
      </rPr>
      <t>A  </t>
    </r>
  </si>
  <si>
    <r>
      <t>22.0</t>
    </r>
    <r>
      <rPr>
        <vertAlign val="superscript"/>
        <sz val="10"/>
        <color rgb="FF000000"/>
        <rFont val="Verdana"/>
        <family val="2"/>
      </rPr>
      <t>A  </t>
    </r>
  </si>
  <si>
    <r>
      <t>195</t>
    </r>
    <r>
      <rPr>
        <vertAlign val="superscript"/>
        <sz val="10"/>
        <color rgb="FF000000"/>
        <rFont val="Verdana"/>
        <family val="2"/>
      </rPr>
      <t>A  </t>
    </r>
  </si>
  <si>
    <r>
      <t>52.4</t>
    </r>
    <r>
      <rPr>
        <vertAlign val="superscript"/>
        <sz val="10"/>
        <color rgb="FF000000"/>
        <rFont val="Verdana"/>
        <family val="2"/>
      </rPr>
      <t>A  </t>
    </r>
  </si>
  <si>
    <r>
      <t>11.1</t>
    </r>
    <r>
      <rPr>
        <vertAlign val="superscript"/>
        <sz val="10"/>
        <color rgb="FF000000"/>
        <rFont val="Verdana"/>
        <family val="2"/>
      </rPr>
      <t>A  </t>
    </r>
  </si>
  <si>
    <r>
      <t>18.8</t>
    </r>
    <r>
      <rPr>
        <vertAlign val="superscript"/>
        <sz val="10"/>
        <color rgb="FF000000"/>
        <rFont val="Verdana"/>
        <family val="2"/>
      </rPr>
      <t>A  </t>
    </r>
  </si>
  <si>
    <r>
      <t>235</t>
    </r>
    <r>
      <rPr>
        <vertAlign val="superscript"/>
        <sz val="10"/>
        <color rgb="FF000000"/>
        <rFont val="Verdana"/>
        <family val="2"/>
      </rPr>
      <t>A  </t>
    </r>
  </si>
  <si>
    <r>
      <t>117</t>
    </r>
    <r>
      <rPr>
        <vertAlign val="superscript"/>
        <sz val="10"/>
        <color rgb="FF000000"/>
        <rFont val="Verdana"/>
        <family val="2"/>
      </rPr>
      <t>A  </t>
    </r>
  </si>
  <si>
    <r>
      <t>13.2</t>
    </r>
    <r>
      <rPr>
        <vertAlign val="superscript"/>
        <sz val="10"/>
        <color rgb="FF000000"/>
        <rFont val="Verdana"/>
        <family val="2"/>
      </rPr>
      <t>A  </t>
    </r>
  </si>
  <si>
    <r>
      <t>297</t>
    </r>
    <r>
      <rPr>
        <vertAlign val="superscript"/>
        <sz val="10"/>
        <color rgb="FF000000"/>
        <rFont val="Verdana"/>
        <family val="2"/>
      </rPr>
      <t>A  </t>
    </r>
  </si>
  <si>
    <r>
      <t>45.5</t>
    </r>
    <r>
      <rPr>
        <vertAlign val="superscript"/>
        <sz val="10"/>
        <color rgb="FF000000"/>
        <rFont val="Verdana"/>
        <family val="2"/>
      </rPr>
      <t>A  </t>
    </r>
  </si>
  <si>
    <r>
      <t>205</t>
    </r>
    <r>
      <rPr>
        <vertAlign val="superscript"/>
        <sz val="10"/>
        <color rgb="FF000000"/>
        <rFont val="Verdana"/>
        <family val="2"/>
      </rPr>
      <t>P </t>
    </r>
  </si>
  <si>
    <r>
      <t>572</t>
    </r>
    <r>
      <rPr>
        <vertAlign val="superscript"/>
        <sz val="10"/>
        <color rgb="FF000000"/>
        <rFont val="Verdana"/>
        <family val="2"/>
      </rPr>
      <t>P  </t>
    </r>
  </si>
  <si>
    <r>
      <t>59.4</t>
    </r>
    <r>
      <rPr>
        <vertAlign val="superscript"/>
        <sz val="10"/>
        <color rgb="FF000000"/>
        <rFont val="Verdana"/>
        <family val="2"/>
      </rPr>
      <t>P  </t>
    </r>
  </si>
  <si>
    <r>
      <t>53.9</t>
    </r>
    <r>
      <rPr>
        <vertAlign val="superscript"/>
        <sz val="10"/>
        <color rgb="FF000000"/>
        <rFont val="Verdana"/>
        <family val="2"/>
      </rPr>
      <t>P  </t>
    </r>
  </si>
  <si>
    <r>
      <t>35.7</t>
    </r>
    <r>
      <rPr>
        <vertAlign val="superscript"/>
        <sz val="10"/>
        <color rgb="FF000000"/>
        <rFont val="Verdana"/>
        <family val="2"/>
      </rPr>
      <t>P  </t>
    </r>
  </si>
  <si>
    <r>
      <t>662</t>
    </r>
    <r>
      <rPr>
        <vertAlign val="superscript"/>
        <sz val="10"/>
        <color rgb="FF000000"/>
        <rFont val="Verdana"/>
        <family val="2"/>
      </rPr>
      <t>P  </t>
    </r>
  </si>
  <si>
    <r>
      <t>68.3</t>
    </r>
    <r>
      <rPr>
        <vertAlign val="superscript"/>
        <sz val="10"/>
        <color rgb="FF000000"/>
        <rFont val="Verdana"/>
        <family val="2"/>
      </rPr>
      <t>P  </t>
    </r>
  </si>
  <si>
    <r>
      <t>219</t>
    </r>
    <r>
      <rPr>
        <vertAlign val="superscript"/>
        <sz val="10"/>
        <color rgb="FF000000"/>
        <rFont val="Verdana"/>
        <family val="2"/>
      </rPr>
      <t>P  </t>
    </r>
  </si>
  <si>
    <r>
      <t>71.9</t>
    </r>
    <r>
      <rPr>
        <vertAlign val="superscript"/>
        <sz val="10"/>
        <color rgb="FF000000"/>
        <rFont val="Verdana"/>
        <family val="2"/>
      </rPr>
      <t>P  </t>
    </r>
  </si>
  <si>
    <r>
      <t>496</t>
    </r>
    <r>
      <rPr>
        <vertAlign val="superscript"/>
        <sz val="10"/>
        <color rgb="FF000000"/>
        <rFont val="Verdana"/>
        <family val="2"/>
      </rPr>
      <t>P  </t>
    </r>
  </si>
  <si>
    <r>
      <t>335</t>
    </r>
    <r>
      <rPr>
        <vertAlign val="superscript"/>
        <sz val="10"/>
        <color rgb="FF000000"/>
        <rFont val="Verdana"/>
        <family val="2"/>
      </rPr>
      <t>P  </t>
    </r>
  </si>
  <si>
    <r>
      <t>119</t>
    </r>
    <r>
      <rPr>
        <vertAlign val="superscript"/>
        <sz val="10"/>
        <color rgb="FF000000"/>
        <rFont val="Verdana"/>
        <family val="2"/>
      </rPr>
      <t>P  </t>
    </r>
  </si>
  <si>
    <r>
      <t>100</t>
    </r>
    <r>
      <rPr>
        <vertAlign val="superscript"/>
        <sz val="10"/>
        <color rgb="FF000000"/>
        <rFont val="Verdana"/>
        <family val="2"/>
      </rPr>
      <t>P  </t>
    </r>
  </si>
  <si>
    <r>
      <t>84.4</t>
    </r>
    <r>
      <rPr>
        <vertAlign val="superscript"/>
        <sz val="10"/>
        <color rgb="FF000000"/>
        <rFont val="Verdana"/>
        <family val="2"/>
      </rPr>
      <t>P  </t>
    </r>
  </si>
  <si>
    <r>
      <t>430</t>
    </r>
    <r>
      <rPr>
        <vertAlign val="superscript"/>
        <sz val="10"/>
        <color rgb="FF000000"/>
        <rFont val="Verdana"/>
        <family val="2"/>
      </rPr>
      <t>P  </t>
    </r>
  </si>
  <si>
    <r>
      <t>153</t>
    </r>
    <r>
      <rPr>
        <vertAlign val="superscript"/>
        <sz val="10"/>
        <color rgb="FF000000"/>
        <rFont val="Verdana"/>
        <family val="2"/>
      </rPr>
      <t>P  </t>
    </r>
  </si>
  <si>
    <r>
      <t>76.0</t>
    </r>
    <r>
      <rPr>
        <vertAlign val="superscript"/>
        <sz val="10"/>
        <color rgb="FF000000"/>
        <rFont val="Verdana"/>
        <family val="2"/>
      </rPr>
      <t>P  </t>
    </r>
  </si>
  <si>
    <r>
      <t>412</t>
    </r>
    <r>
      <rPr>
        <vertAlign val="superscript"/>
        <sz val="10"/>
        <color rgb="FF000000"/>
        <rFont val="Verdana"/>
        <family val="2"/>
      </rPr>
      <t>P  </t>
    </r>
  </si>
  <si>
    <r>
      <t>90.8</t>
    </r>
    <r>
      <rPr>
        <vertAlign val="superscript"/>
        <sz val="10"/>
        <color rgb="FF000000"/>
        <rFont val="Verdana"/>
        <family val="2"/>
      </rPr>
      <t>P  </t>
    </r>
  </si>
  <si>
    <r>
      <t>292</t>
    </r>
    <r>
      <rPr>
        <vertAlign val="superscript"/>
        <sz val="10"/>
        <color rgb="FF000000"/>
        <rFont val="Verdana"/>
        <family val="2"/>
      </rPr>
      <t>P  </t>
    </r>
  </si>
  <si>
    <r>
      <t>66.9</t>
    </r>
    <r>
      <rPr>
        <vertAlign val="superscript"/>
        <sz val="10"/>
        <color rgb="FF000000"/>
        <rFont val="Verdana"/>
        <family val="2"/>
      </rPr>
      <t>P  </t>
    </r>
  </si>
  <si>
    <r>
      <t>549</t>
    </r>
    <r>
      <rPr>
        <vertAlign val="superscript"/>
        <sz val="10"/>
        <color rgb="FF000000"/>
        <rFont val="Verdana"/>
        <family val="2"/>
      </rPr>
      <t>P  </t>
    </r>
  </si>
  <si>
    <r>
      <t>733</t>
    </r>
    <r>
      <rPr>
        <vertAlign val="superscript"/>
        <sz val="10"/>
        <color rgb="FF000000"/>
        <rFont val="Verdana"/>
        <family val="2"/>
      </rPr>
      <t>P  </t>
    </r>
  </si>
  <si>
    <r>
      <t>54.1</t>
    </r>
    <r>
      <rPr>
        <vertAlign val="superscript"/>
        <sz val="10"/>
        <color rgb="FF000000"/>
        <rFont val="Verdana"/>
        <family val="2"/>
      </rPr>
      <t>P  </t>
    </r>
  </si>
  <si>
    <r>
      <t>37.5</t>
    </r>
    <r>
      <rPr>
        <vertAlign val="superscript"/>
        <sz val="10"/>
        <color rgb="FF000000"/>
        <rFont val="Verdana"/>
        <family val="2"/>
      </rPr>
      <t>P  </t>
    </r>
  </si>
  <si>
    <r>
      <t>149</t>
    </r>
    <r>
      <rPr>
        <vertAlign val="superscript"/>
        <sz val="10"/>
        <color rgb="FF000000"/>
        <rFont val="Verdana"/>
        <family val="2"/>
      </rPr>
      <t>P  </t>
    </r>
  </si>
  <si>
    <r>
      <t>559</t>
    </r>
    <r>
      <rPr>
        <vertAlign val="superscript"/>
        <sz val="10"/>
        <color rgb="FF000000"/>
        <rFont val="Verdana"/>
        <family val="2"/>
      </rPr>
      <t>P  </t>
    </r>
  </si>
  <si>
    <r>
      <t>653</t>
    </r>
    <r>
      <rPr>
        <vertAlign val="superscript"/>
        <sz val="10"/>
        <color rgb="FF000000"/>
        <rFont val="Verdana"/>
        <family val="2"/>
      </rPr>
      <t>P  </t>
    </r>
  </si>
  <si>
    <r>
      <t>39.0</t>
    </r>
    <r>
      <rPr>
        <vertAlign val="superscript"/>
        <sz val="10"/>
        <color rgb="FF000000"/>
        <rFont val="Verdana"/>
        <family val="2"/>
      </rPr>
      <t>P  </t>
    </r>
  </si>
  <si>
    <r>
      <t>466</t>
    </r>
    <r>
      <rPr>
        <vertAlign val="superscript"/>
        <sz val="10"/>
        <color rgb="FF000000"/>
        <rFont val="Verdana"/>
        <family val="2"/>
      </rPr>
      <t>P  </t>
    </r>
  </si>
  <si>
    <r>
      <t>381</t>
    </r>
    <r>
      <rPr>
        <vertAlign val="superscript"/>
        <sz val="10"/>
        <color rgb="FF000000"/>
        <rFont val="Verdana"/>
        <family val="2"/>
      </rPr>
      <t>P  </t>
    </r>
  </si>
  <si>
    <r>
      <t>27.3</t>
    </r>
    <r>
      <rPr>
        <vertAlign val="superscript"/>
        <sz val="10"/>
        <color rgb="FF000000"/>
        <rFont val="Verdana"/>
        <family val="2"/>
      </rPr>
      <t>P  </t>
    </r>
  </si>
  <si>
    <r>
      <t>156</t>
    </r>
    <r>
      <rPr>
        <vertAlign val="superscript"/>
        <sz val="10"/>
        <color rgb="FF000000"/>
        <rFont val="Verdana"/>
        <family val="2"/>
      </rPr>
      <t>P  </t>
    </r>
  </si>
  <si>
    <r>
      <t>319</t>
    </r>
    <r>
      <rPr>
        <vertAlign val="superscript"/>
        <sz val="10"/>
        <color rgb="FF000000"/>
        <rFont val="Verdana"/>
        <family val="2"/>
      </rPr>
      <t>P  </t>
    </r>
  </si>
  <si>
    <r>
      <t>463</t>
    </r>
    <r>
      <rPr>
        <vertAlign val="superscript"/>
        <sz val="10"/>
        <color rgb="FF000000"/>
        <rFont val="Verdana"/>
        <family val="2"/>
      </rPr>
      <t>P  </t>
    </r>
  </si>
  <si>
    <r>
      <t>22.5</t>
    </r>
    <r>
      <rPr>
        <vertAlign val="superscript"/>
        <sz val="10"/>
        <color rgb="FF000000"/>
        <rFont val="Verdana"/>
        <family val="2"/>
      </rPr>
      <t>P  </t>
    </r>
  </si>
  <si>
    <r>
      <t>24.7</t>
    </r>
    <r>
      <rPr>
        <vertAlign val="superscript"/>
        <sz val="10"/>
        <color rgb="FF000000"/>
        <rFont val="Verdana"/>
        <family val="2"/>
      </rPr>
      <t>P  </t>
    </r>
  </si>
  <si>
    <r>
      <t>269</t>
    </r>
    <r>
      <rPr>
        <vertAlign val="superscript"/>
        <sz val="10"/>
        <color rgb="FF000000"/>
        <rFont val="Verdana"/>
        <family val="2"/>
      </rPr>
      <t>P  </t>
    </r>
  </si>
  <si>
    <r>
      <t>486</t>
    </r>
    <r>
      <rPr>
        <vertAlign val="superscript"/>
        <sz val="10"/>
        <color rgb="FF000000"/>
        <rFont val="Verdana"/>
        <family val="2"/>
      </rPr>
      <t>P  </t>
    </r>
  </si>
  <si>
    <r>
      <t>13.0</t>
    </r>
    <r>
      <rPr>
        <vertAlign val="superscript"/>
        <sz val="10"/>
        <color rgb="FF000000"/>
        <rFont val="Verdana"/>
        <family val="2"/>
      </rPr>
      <t>P  </t>
    </r>
  </si>
  <si>
    <r>
      <t>26.7</t>
    </r>
    <r>
      <rPr>
        <vertAlign val="superscript"/>
        <sz val="10"/>
        <color rgb="FF000000"/>
        <rFont val="Verdana"/>
        <family val="2"/>
      </rPr>
      <t>P  </t>
    </r>
  </si>
  <si>
    <r>
      <t>151</t>
    </r>
    <r>
      <rPr>
        <vertAlign val="superscript"/>
        <sz val="10"/>
        <color rgb="FF000000"/>
        <rFont val="Verdana"/>
        <family val="2"/>
      </rPr>
      <t>P  </t>
    </r>
  </si>
  <si>
    <r>
      <t>228</t>
    </r>
    <r>
      <rPr>
        <vertAlign val="superscript"/>
        <sz val="10"/>
        <color rgb="FF000000"/>
        <rFont val="Verdana"/>
        <family val="2"/>
      </rPr>
      <t>P  </t>
    </r>
  </si>
  <si>
    <r>
      <t>397</t>
    </r>
    <r>
      <rPr>
        <vertAlign val="superscript"/>
        <sz val="10"/>
        <color rgb="FF000000"/>
        <rFont val="Verdana"/>
        <family val="2"/>
      </rPr>
      <t>P  </t>
    </r>
  </si>
  <si>
    <r>
      <t>11.2</t>
    </r>
    <r>
      <rPr>
        <vertAlign val="superscript"/>
        <sz val="10"/>
        <color rgb="FF000000"/>
        <rFont val="Verdana"/>
        <family val="2"/>
      </rPr>
      <t>P  </t>
    </r>
  </si>
  <si>
    <r>
      <t>230</t>
    </r>
    <r>
      <rPr>
        <vertAlign val="superscript"/>
        <sz val="10"/>
        <color rgb="FF000000"/>
        <rFont val="Verdana"/>
        <family val="2"/>
      </rPr>
      <t>P  </t>
    </r>
  </si>
  <si>
    <r>
      <t>278</t>
    </r>
    <r>
      <rPr>
        <vertAlign val="superscript"/>
        <sz val="10"/>
        <color rgb="FF000000"/>
        <rFont val="Verdana"/>
        <family val="2"/>
      </rPr>
      <t>P  </t>
    </r>
  </si>
  <si>
    <r>
      <t>72.0</t>
    </r>
    <r>
      <rPr>
        <vertAlign val="superscript"/>
        <sz val="10"/>
        <color rgb="FF000000"/>
        <rFont val="Verdana"/>
        <family val="2"/>
      </rPr>
      <t>P  </t>
    </r>
  </si>
  <si>
    <r>
      <t>29.8</t>
    </r>
    <r>
      <rPr>
        <vertAlign val="superscript"/>
        <sz val="10"/>
        <color rgb="FF000000"/>
        <rFont val="Verdana"/>
        <family val="2"/>
      </rPr>
      <t>P  </t>
    </r>
  </si>
  <si>
    <r>
      <t>26.2</t>
    </r>
    <r>
      <rPr>
        <vertAlign val="superscript"/>
        <sz val="10"/>
        <color rgb="FF000000"/>
        <rFont val="Verdana"/>
        <family val="2"/>
      </rPr>
      <t>P  e</t>
    </r>
  </si>
  <si>
    <r>
      <t>30.8</t>
    </r>
    <r>
      <rPr>
        <vertAlign val="superscript"/>
        <sz val="10"/>
        <color rgb="FF000000"/>
        <rFont val="Verdana"/>
        <family val="2"/>
      </rPr>
      <t>P  </t>
    </r>
  </si>
  <si>
    <r>
      <t>192</t>
    </r>
    <r>
      <rPr>
        <vertAlign val="superscript"/>
        <sz val="10"/>
        <color rgb="FF000000"/>
        <rFont val="Verdana"/>
        <family val="2"/>
      </rPr>
      <t>P  </t>
    </r>
  </si>
  <si>
    <r>
      <t>21.2</t>
    </r>
    <r>
      <rPr>
        <vertAlign val="superscript"/>
        <sz val="10"/>
        <color rgb="FF000000"/>
        <rFont val="Verdana"/>
        <family val="2"/>
      </rPr>
      <t>P  </t>
    </r>
  </si>
  <si>
    <r>
      <t>23.6</t>
    </r>
    <r>
      <rPr>
        <vertAlign val="superscript"/>
        <sz val="10"/>
        <color rgb="FF000000"/>
        <rFont val="Verdana"/>
        <family val="2"/>
      </rPr>
      <t>P  </t>
    </r>
  </si>
  <si>
    <r>
      <t>159</t>
    </r>
    <r>
      <rPr>
        <vertAlign val="superscript"/>
        <sz val="10"/>
        <color rgb="FF000000"/>
        <rFont val="Verdana"/>
        <family val="2"/>
      </rPr>
      <t>P  </t>
    </r>
  </si>
  <si>
    <r>
      <t>19.4</t>
    </r>
    <r>
      <rPr>
        <vertAlign val="superscript"/>
        <sz val="10"/>
        <color rgb="FF000000"/>
        <rFont val="Verdana"/>
        <family val="2"/>
      </rPr>
      <t>P  </t>
    </r>
  </si>
  <si>
    <r>
      <t>80.7</t>
    </r>
    <r>
      <rPr>
        <vertAlign val="superscript"/>
        <sz val="10"/>
        <color rgb="FF000000"/>
        <rFont val="Verdana"/>
        <family val="2"/>
      </rPr>
      <t>P  </t>
    </r>
  </si>
  <si>
    <r>
      <t>15.9</t>
    </r>
    <r>
      <rPr>
        <vertAlign val="superscript"/>
        <sz val="10"/>
        <color rgb="FF000000"/>
        <rFont val="Verdana"/>
        <family val="2"/>
      </rPr>
      <t>P  </t>
    </r>
  </si>
  <si>
    <r>
      <t>25.8</t>
    </r>
    <r>
      <rPr>
        <vertAlign val="superscript"/>
        <sz val="10"/>
        <color rgb="FF000000"/>
        <rFont val="Verdana"/>
        <family val="2"/>
      </rPr>
      <t>P  </t>
    </r>
  </si>
  <si>
    <r>
      <t>14.4</t>
    </r>
    <r>
      <rPr>
        <vertAlign val="superscript"/>
        <sz val="10"/>
        <color rgb="FF000000"/>
        <rFont val="Verdana"/>
        <family val="2"/>
      </rPr>
      <t>P  </t>
    </r>
  </si>
  <si>
    <r>
      <t>129</t>
    </r>
    <r>
      <rPr>
        <vertAlign val="superscript"/>
        <sz val="10"/>
        <color rgb="FF000000"/>
        <rFont val="Verdana"/>
        <family val="2"/>
      </rPr>
      <t>P  </t>
    </r>
  </si>
  <si>
    <r>
      <t>168</t>
    </r>
    <r>
      <rPr>
        <vertAlign val="superscript"/>
        <sz val="10"/>
        <color rgb="FF000000"/>
        <rFont val="Verdana"/>
        <family val="2"/>
      </rPr>
      <t>P  </t>
    </r>
  </si>
  <si>
    <r>
      <t>26.8</t>
    </r>
    <r>
      <rPr>
        <vertAlign val="superscript"/>
        <sz val="10"/>
        <color rgb="FF000000"/>
        <rFont val="Verdana"/>
        <family val="2"/>
      </rPr>
      <t>P  </t>
    </r>
  </si>
  <si>
    <r>
      <t>190</t>
    </r>
    <r>
      <rPr>
        <vertAlign val="superscript"/>
        <sz val="10"/>
        <color rgb="FF000000"/>
        <rFont val="Verdana"/>
        <family val="2"/>
      </rPr>
      <t>P  </t>
    </r>
  </si>
  <si>
    <r>
      <t>125</t>
    </r>
    <r>
      <rPr>
        <vertAlign val="superscript"/>
        <sz val="10"/>
        <color rgb="FF000000"/>
        <rFont val="Verdana"/>
        <family val="2"/>
      </rPr>
      <t>P  </t>
    </r>
  </si>
  <si>
    <r>
      <t>6.00</t>
    </r>
    <r>
      <rPr>
        <vertAlign val="superscript"/>
        <sz val="10"/>
        <color rgb="FF000000"/>
        <rFont val="Verdana"/>
        <family val="2"/>
      </rPr>
      <t>P  </t>
    </r>
  </si>
  <si>
    <r>
      <t>127</t>
    </r>
    <r>
      <rPr>
        <vertAlign val="superscript"/>
        <sz val="10"/>
        <color rgb="FF000000"/>
        <rFont val="Verdana"/>
        <family val="2"/>
      </rPr>
      <t>P  e</t>
    </r>
  </si>
  <si>
    <r>
      <t>7.26</t>
    </r>
    <r>
      <rPr>
        <vertAlign val="superscript"/>
        <sz val="10"/>
        <color rgb="FF000000"/>
        <rFont val="Verdana"/>
        <family val="2"/>
      </rPr>
      <t>P  e</t>
    </r>
  </si>
  <si>
    <r>
      <t>13.6</t>
    </r>
    <r>
      <rPr>
        <vertAlign val="superscript"/>
        <sz val="10"/>
        <color rgb="FF000000"/>
        <rFont val="Verdana"/>
        <family val="2"/>
      </rPr>
      <t>P  </t>
    </r>
  </si>
  <si>
    <r>
      <t>96.6</t>
    </r>
    <r>
      <rPr>
        <vertAlign val="superscript"/>
        <sz val="10"/>
        <color rgb="FF000000"/>
        <rFont val="Verdana"/>
        <family val="2"/>
      </rPr>
      <t>P  </t>
    </r>
  </si>
  <si>
    <r>
      <t>120</t>
    </r>
    <r>
      <rPr>
        <vertAlign val="superscript"/>
        <sz val="10"/>
        <color rgb="FF000000"/>
        <rFont val="Verdana"/>
        <family val="2"/>
      </rPr>
      <t>P  e</t>
    </r>
  </si>
  <si>
    <r>
      <t>21.1</t>
    </r>
    <r>
      <rPr>
        <vertAlign val="superscript"/>
        <sz val="10"/>
        <color rgb="FF000000"/>
        <rFont val="Verdana"/>
        <family val="2"/>
      </rPr>
      <t>P  </t>
    </r>
  </si>
  <si>
    <r>
      <t>8.53</t>
    </r>
    <r>
      <rPr>
        <vertAlign val="superscript"/>
        <sz val="10"/>
        <color rgb="FF000000"/>
        <rFont val="Verdana"/>
        <family val="2"/>
      </rPr>
      <t>P  e</t>
    </r>
  </si>
  <si>
    <r>
      <t>81.5</t>
    </r>
    <r>
      <rPr>
        <vertAlign val="superscript"/>
        <sz val="10"/>
        <color rgb="FF000000"/>
        <rFont val="Verdana"/>
        <family val="2"/>
      </rPr>
      <t>P  </t>
    </r>
  </si>
  <si>
    <r>
      <t>965</t>
    </r>
    <r>
      <rPr>
        <vertAlign val="superscript"/>
        <sz val="10"/>
        <color rgb="FF000000"/>
        <rFont val="Verdana"/>
        <family val="2"/>
      </rPr>
      <t>P  </t>
    </r>
  </si>
  <si>
    <r>
      <t>11.7</t>
    </r>
    <r>
      <rPr>
        <vertAlign val="superscript"/>
        <sz val="10"/>
        <color rgb="FF000000"/>
        <rFont val="Verdana"/>
        <family val="2"/>
      </rPr>
      <t>P  e</t>
    </r>
  </si>
  <si>
    <r>
      <t>206</t>
    </r>
    <r>
      <rPr>
        <vertAlign val="superscript"/>
        <sz val="10"/>
        <color rgb="FF000000"/>
        <rFont val="Verdana"/>
        <family val="2"/>
      </rPr>
      <t>P  </t>
    </r>
  </si>
  <si>
    <r>
      <t>78.0</t>
    </r>
    <r>
      <rPr>
        <vertAlign val="superscript"/>
        <sz val="10"/>
        <color rgb="FF000000"/>
        <rFont val="Verdana"/>
        <family val="2"/>
      </rPr>
      <t>P  </t>
    </r>
  </si>
  <si>
    <r>
      <t>1,130</t>
    </r>
    <r>
      <rPr>
        <vertAlign val="superscript"/>
        <sz val="10"/>
        <color rgb="FF000000"/>
        <rFont val="Verdana"/>
        <family val="2"/>
      </rPr>
      <t>P  </t>
    </r>
  </si>
  <si>
    <r>
      <t>10.5</t>
    </r>
    <r>
      <rPr>
        <vertAlign val="superscript"/>
        <sz val="10"/>
        <color rgb="FF000000"/>
        <rFont val="Verdana"/>
        <family val="2"/>
      </rPr>
      <t>P  e</t>
    </r>
  </si>
  <si>
    <r>
      <t>74.9</t>
    </r>
    <r>
      <rPr>
        <vertAlign val="superscript"/>
        <sz val="10"/>
        <color rgb="FF000000"/>
        <rFont val="Verdana"/>
        <family val="2"/>
      </rPr>
      <t>P  </t>
    </r>
  </si>
  <si>
    <r>
      <t>245</t>
    </r>
    <r>
      <rPr>
        <vertAlign val="superscript"/>
        <sz val="10"/>
        <color rgb="FF000000"/>
        <rFont val="Verdana"/>
        <family val="2"/>
      </rPr>
      <t>P  </t>
    </r>
  </si>
  <si>
    <r>
      <t>12.1</t>
    </r>
    <r>
      <rPr>
        <vertAlign val="superscript"/>
        <sz val="10"/>
        <color rgb="FF000000"/>
        <rFont val="Verdana"/>
        <family val="2"/>
      </rPr>
      <t>P  e</t>
    </r>
  </si>
  <si>
    <r>
      <t>72.2</t>
    </r>
    <r>
      <rPr>
        <vertAlign val="superscript"/>
        <sz val="10"/>
        <color rgb="FF000000"/>
        <rFont val="Verdana"/>
        <family val="2"/>
      </rPr>
      <t>P  </t>
    </r>
  </si>
  <si>
    <r>
      <t>91.7</t>
    </r>
    <r>
      <rPr>
        <vertAlign val="superscript"/>
        <sz val="10"/>
        <color rgb="FF000000"/>
        <rFont val="Verdana"/>
        <family val="2"/>
      </rPr>
      <t>P  </t>
    </r>
  </si>
  <si>
    <r>
      <t>12.3</t>
    </r>
    <r>
      <rPr>
        <vertAlign val="superscript"/>
        <sz val="10"/>
        <color rgb="FF000000"/>
        <rFont val="Verdana"/>
        <family val="2"/>
      </rPr>
      <t>P  e</t>
    </r>
  </si>
  <si>
    <r>
      <t>84.6</t>
    </r>
    <r>
      <rPr>
        <vertAlign val="superscript"/>
        <sz val="10"/>
        <color rgb="FF000000"/>
        <rFont val="Verdana"/>
        <family val="2"/>
      </rPr>
      <t>P  </t>
    </r>
  </si>
  <si>
    <r>
      <t>41.4</t>
    </r>
    <r>
      <rPr>
        <vertAlign val="superscript"/>
        <sz val="10"/>
        <color rgb="FF000000"/>
        <rFont val="Verdana"/>
        <family val="2"/>
      </rPr>
      <t>P  </t>
    </r>
  </si>
  <si>
    <r>
      <t>9.81</t>
    </r>
    <r>
      <rPr>
        <vertAlign val="superscript"/>
        <sz val="10"/>
        <color rgb="FF000000"/>
        <rFont val="Verdana"/>
        <family val="2"/>
      </rPr>
      <t>P  e</t>
    </r>
  </si>
  <si>
    <r>
      <t>195</t>
    </r>
    <r>
      <rPr>
        <vertAlign val="superscript"/>
        <sz val="10"/>
        <color rgb="FF000000"/>
        <rFont val="Verdana"/>
        <family val="2"/>
      </rPr>
      <t>P  </t>
    </r>
  </si>
  <si>
    <r>
      <t>58.6</t>
    </r>
    <r>
      <rPr>
        <vertAlign val="superscript"/>
        <sz val="10"/>
        <color rgb="FF000000"/>
        <rFont val="Verdana"/>
        <family val="2"/>
      </rPr>
      <t>P  </t>
    </r>
  </si>
  <si>
    <r>
      <t>7.22</t>
    </r>
    <r>
      <rPr>
        <vertAlign val="superscript"/>
        <sz val="10"/>
        <color rgb="FF000000"/>
        <rFont val="Verdana"/>
        <family val="2"/>
      </rPr>
      <t>P  e</t>
    </r>
  </si>
  <si>
    <r>
      <t>79.7</t>
    </r>
    <r>
      <rPr>
        <vertAlign val="superscript"/>
        <sz val="10"/>
        <color rgb="FF000000"/>
        <rFont val="Verdana"/>
        <family val="2"/>
      </rPr>
      <t>P  </t>
    </r>
  </si>
  <si>
    <r>
      <t>7.52</t>
    </r>
    <r>
      <rPr>
        <vertAlign val="superscript"/>
        <sz val="10"/>
        <color rgb="FF000000"/>
        <rFont val="Verdana"/>
        <family val="2"/>
      </rPr>
      <t>P  </t>
    </r>
  </si>
  <si>
    <r>
      <t>64.5</t>
    </r>
    <r>
      <rPr>
        <vertAlign val="superscript"/>
        <sz val="10"/>
        <color rgb="FF000000"/>
        <rFont val="Verdana"/>
        <family val="2"/>
      </rPr>
      <t>P  </t>
    </r>
  </si>
  <si>
    <r>
      <t>86.1</t>
    </r>
    <r>
      <rPr>
        <vertAlign val="superscript"/>
        <sz val="10"/>
        <color rgb="FF000000"/>
        <rFont val="Verdana"/>
        <family val="2"/>
      </rPr>
      <t>P  </t>
    </r>
  </si>
  <si>
    <r>
      <t>27.2</t>
    </r>
    <r>
      <rPr>
        <vertAlign val="superscript"/>
        <sz val="10"/>
        <color rgb="FF000000"/>
        <rFont val="Verdana"/>
        <family val="2"/>
      </rPr>
      <t>P  </t>
    </r>
  </si>
  <si>
    <r>
      <t>78.3</t>
    </r>
    <r>
      <rPr>
        <vertAlign val="superscript"/>
        <sz val="10"/>
        <color rgb="FF000000"/>
        <rFont val="Verdana"/>
        <family val="2"/>
      </rPr>
      <t>P  </t>
    </r>
  </si>
  <si>
    <r>
      <t>468</t>
    </r>
    <r>
      <rPr>
        <vertAlign val="superscript"/>
        <sz val="10"/>
        <color rgb="FF000000"/>
        <rFont val="Verdana"/>
        <family val="2"/>
      </rPr>
      <t>P  </t>
    </r>
  </si>
  <si>
    <r>
      <t>284</t>
    </r>
    <r>
      <rPr>
        <vertAlign val="superscript"/>
        <sz val="10"/>
        <color rgb="FF000000"/>
        <rFont val="Verdana"/>
        <family val="2"/>
      </rPr>
      <t>P  </t>
    </r>
  </si>
  <si>
    <r>
      <t>62.4</t>
    </r>
    <r>
      <rPr>
        <vertAlign val="superscript"/>
        <sz val="10"/>
        <color rgb="FF000000"/>
        <rFont val="Verdana"/>
        <family val="2"/>
      </rPr>
      <t>P  </t>
    </r>
  </si>
  <si>
    <r>
      <t>491</t>
    </r>
    <r>
      <rPr>
        <vertAlign val="superscript"/>
        <sz val="10"/>
        <color rgb="FF000000"/>
        <rFont val="Verdana"/>
        <family val="2"/>
      </rPr>
      <t>P  </t>
    </r>
  </si>
  <si>
    <r>
      <t>48.1</t>
    </r>
    <r>
      <rPr>
        <vertAlign val="superscript"/>
        <sz val="10"/>
        <color rgb="FF000000"/>
        <rFont val="Verdana"/>
        <family val="2"/>
      </rPr>
      <t>P  </t>
    </r>
  </si>
  <si>
    <r>
      <t>115</t>
    </r>
    <r>
      <rPr>
        <vertAlign val="superscript"/>
        <sz val="10"/>
        <color rgb="FF000000"/>
        <rFont val="Verdana"/>
        <family val="2"/>
      </rPr>
      <t>P  </t>
    </r>
  </si>
  <si>
    <r>
      <t>67.2</t>
    </r>
    <r>
      <rPr>
        <vertAlign val="superscript"/>
        <sz val="10"/>
        <color rgb="FF000000"/>
        <rFont val="Verdana"/>
        <family val="2"/>
      </rPr>
      <t>P  </t>
    </r>
  </si>
  <si>
    <r>
      <t>108</t>
    </r>
    <r>
      <rPr>
        <vertAlign val="superscript"/>
        <sz val="10"/>
        <color rgb="FF000000"/>
        <rFont val="Verdana"/>
        <family val="2"/>
      </rPr>
      <t>P  </t>
    </r>
  </si>
  <si>
    <r>
      <t>312</t>
    </r>
    <r>
      <rPr>
        <vertAlign val="superscript"/>
        <sz val="10"/>
        <color rgb="FF000000"/>
        <rFont val="Verdana"/>
        <family val="2"/>
      </rPr>
      <t>P  </t>
    </r>
  </si>
  <si>
    <r>
      <t>167</t>
    </r>
    <r>
      <rPr>
        <vertAlign val="superscript"/>
        <sz val="10"/>
        <color rgb="FF000000"/>
        <rFont val="Verdana"/>
        <family val="2"/>
      </rPr>
      <t>P  </t>
    </r>
  </si>
  <si>
    <r>
      <t>275</t>
    </r>
    <r>
      <rPr>
        <vertAlign val="superscript"/>
        <sz val="10"/>
        <color rgb="FF000000"/>
        <rFont val="Verdana"/>
        <family val="2"/>
      </rPr>
      <t>P  </t>
    </r>
  </si>
  <si>
    <r>
      <t>77.3</t>
    </r>
    <r>
      <rPr>
        <vertAlign val="superscript"/>
        <sz val="10"/>
        <color rgb="FF000000"/>
        <rFont val="Verdana"/>
        <family val="2"/>
      </rPr>
      <t>P  </t>
    </r>
  </si>
  <si>
    <r>
      <t>258</t>
    </r>
    <r>
      <rPr>
        <vertAlign val="superscript"/>
        <sz val="10"/>
        <color rgb="FF000000"/>
        <rFont val="Verdana"/>
        <family val="2"/>
      </rPr>
      <t>P  e</t>
    </r>
  </si>
  <si>
    <r>
      <t>55.7</t>
    </r>
    <r>
      <rPr>
        <vertAlign val="superscript"/>
        <sz val="10"/>
        <color rgb="FF000000"/>
        <rFont val="Verdana"/>
        <family val="2"/>
      </rPr>
      <t>P  </t>
    </r>
  </si>
  <si>
    <r>
      <t>467</t>
    </r>
    <r>
      <rPr>
        <vertAlign val="superscript"/>
        <sz val="10"/>
        <color rgb="FF000000"/>
        <rFont val="Verdana"/>
        <family val="2"/>
      </rPr>
      <t>P  </t>
    </r>
  </si>
  <si>
    <r>
      <t>393</t>
    </r>
    <r>
      <rPr>
        <vertAlign val="superscript"/>
        <sz val="10"/>
        <color rgb="FF000000"/>
        <rFont val="Verdana"/>
        <family val="2"/>
      </rPr>
      <t>P  </t>
    </r>
  </si>
  <si>
    <r>
      <t>70.1</t>
    </r>
    <r>
      <rPr>
        <vertAlign val="superscript"/>
        <sz val="10"/>
        <color rgb="FF000000"/>
        <rFont val="Verdana"/>
        <family val="2"/>
      </rPr>
      <t>P  </t>
    </r>
  </si>
  <si>
    <r>
      <t>86.0</t>
    </r>
    <r>
      <rPr>
        <vertAlign val="superscript"/>
        <sz val="10"/>
        <color rgb="FF000000"/>
        <rFont val="Verdana"/>
        <family val="2"/>
      </rPr>
      <t>P  </t>
    </r>
  </si>
  <si>
    <r>
      <t>461</t>
    </r>
    <r>
      <rPr>
        <vertAlign val="superscript"/>
        <sz val="10"/>
        <color rgb="FF000000"/>
        <rFont val="Verdana"/>
        <family val="2"/>
      </rPr>
      <t>P  </t>
    </r>
  </si>
  <si>
    <t>---</t>
  </si>
  <si>
    <r>
      <t>64.0</t>
    </r>
    <r>
      <rPr>
        <vertAlign val="superscript"/>
        <sz val="10"/>
        <color rgb="FF000000"/>
        <rFont val="Verdana"/>
        <family val="2"/>
      </rPr>
      <t>P  e</t>
    </r>
  </si>
  <si>
    <r>
      <t>92.0</t>
    </r>
    <r>
      <rPr>
        <vertAlign val="superscript"/>
        <sz val="10"/>
        <color rgb="FF000000"/>
        <rFont val="Verdana"/>
        <family val="2"/>
      </rPr>
      <t>P  </t>
    </r>
  </si>
  <si>
    <r>
      <t>507</t>
    </r>
    <r>
      <rPr>
        <vertAlign val="superscript"/>
        <sz val="10"/>
        <color rgb="FF000000"/>
        <rFont val="Verdana"/>
        <family val="2"/>
      </rPr>
      <t>P  </t>
    </r>
  </si>
  <si>
    <r>
      <t>908</t>
    </r>
    <r>
      <rPr>
        <vertAlign val="superscript"/>
        <sz val="10"/>
        <color rgb="FF000000"/>
        <rFont val="Verdana"/>
        <family val="2"/>
      </rPr>
      <t>P  </t>
    </r>
  </si>
  <si>
    <r>
      <t>49.9</t>
    </r>
    <r>
      <rPr>
        <vertAlign val="superscript"/>
        <sz val="10"/>
        <color rgb="FF000000"/>
        <rFont val="Verdana"/>
        <family val="2"/>
      </rPr>
      <t>P  </t>
    </r>
  </si>
  <si>
    <r>
      <t>28.9</t>
    </r>
    <r>
      <rPr>
        <vertAlign val="superscript"/>
        <sz val="10"/>
        <color rgb="FF000000"/>
        <rFont val="Verdana"/>
        <family val="2"/>
      </rPr>
      <t>P  e</t>
    </r>
  </si>
  <si>
    <r>
      <t>89.9</t>
    </r>
    <r>
      <rPr>
        <vertAlign val="superscript"/>
        <sz val="10"/>
        <color rgb="FF000000"/>
        <rFont val="Verdana"/>
        <family val="2"/>
      </rPr>
      <t>P  </t>
    </r>
  </si>
  <si>
    <r>
      <t>431</t>
    </r>
    <r>
      <rPr>
        <vertAlign val="superscript"/>
        <sz val="10"/>
        <color rgb="FF000000"/>
        <rFont val="Verdana"/>
        <family val="2"/>
      </rPr>
      <t>P  </t>
    </r>
  </si>
  <si>
    <r>
      <t>462</t>
    </r>
    <r>
      <rPr>
        <vertAlign val="superscript"/>
        <sz val="10"/>
        <color rgb="FF000000"/>
        <rFont val="Verdana"/>
        <family val="2"/>
      </rPr>
      <t>P  </t>
    </r>
  </si>
  <si>
    <r>
      <t>37.2</t>
    </r>
    <r>
      <rPr>
        <vertAlign val="superscript"/>
        <sz val="10"/>
        <color rgb="FF000000"/>
        <rFont val="Verdana"/>
        <family val="2"/>
      </rPr>
      <t>P  </t>
    </r>
  </si>
  <si>
    <r>
      <t>13.1</t>
    </r>
    <r>
      <rPr>
        <vertAlign val="superscript"/>
        <sz val="10"/>
        <color rgb="FF000000"/>
        <rFont val="Verdana"/>
        <family val="2"/>
      </rPr>
      <t>P  </t>
    </r>
  </si>
  <si>
    <r>
      <t>98.4</t>
    </r>
    <r>
      <rPr>
        <vertAlign val="superscript"/>
        <sz val="10"/>
        <color rgb="FF000000"/>
        <rFont val="Verdana"/>
        <family val="2"/>
      </rPr>
      <t>P  </t>
    </r>
  </si>
  <si>
    <r>
      <t>257</t>
    </r>
    <r>
      <rPr>
        <vertAlign val="superscript"/>
        <sz val="10"/>
        <color rgb="FF000000"/>
        <rFont val="Verdana"/>
        <family val="2"/>
      </rPr>
      <t>P  </t>
    </r>
  </si>
  <si>
    <r>
      <t>334</t>
    </r>
    <r>
      <rPr>
        <vertAlign val="superscript"/>
        <sz val="10"/>
        <color rgb="FF000000"/>
        <rFont val="Verdana"/>
        <family val="2"/>
      </rPr>
      <t>P  </t>
    </r>
  </si>
  <si>
    <r>
      <t>26.2</t>
    </r>
    <r>
      <rPr>
        <vertAlign val="superscript"/>
        <sz val="10"/>
        <color rgb="FF000000"/>
        <rFont val="Verdana"/>
        <family val="2"/>
      </rPr>
      <t>P  </t>
    </r>
  </si>
  <si>
    <r>
      <t>96.7</t>
    </r>
    <r>
      <rPr>
        <vertAlign val="superscript"/>
        <sz val="10"/>
        <color rgb="FF000000"/>
        <rFont val="Verdana"/>
        <family val="2"/>
      </rPr>
      <t>P  </t>
    </r>
  </si>
  <si>
    <r>
      <t>651</t>
    </r>
    <r>
      <rPr>
        <vertAlign val="superscript"/>
        <sz val="10"/>
        <color rgb="FF000000"/>
        <rFont val="Verdana"/>
        <family val="2"/>
      </rPr>
      <t>P  </t>
    </r>
  </si>
  <si>
    <r>
      <t>18.8</t>
    </r>
    <r>
      <rPr>
        <vertAlign val="superscript"/>
        <sz val="10"/>
        <color rgb="FF000000"/>
        <rFont val="Verdana"/>
        <family val="2"/>
      </rPr>
      <t>P  </t>
    </r>
  </si>
  <si>
    <r>
      <t>10.3</t>
    </r>
    <r>
      <rPr>
        <vertAlign val="superscript"/>
        <sz val="10"/>
        <color rgb="FF000000"/>
        <rFont val="Verdana"/>
        <family val="2"/>
      </rPr>
      <t>P  </t>
    </r>
  </si>
  <si>
    <r>
      <t>99.8</t>
    </r>
    <r>
      <rPr>
        <vertAlign val="superscript"/>
        <sz val="10"/>
        <color rgb="FF000000"/>
        <rFont val="Verdana"/>
        <family val="2"/>
      </rPr>
      <t>P  </t>
    </r>
  </si>
  <si>
    <r>
      <t>304</t>
    </r>
    <r>
      <rPr>
        <vertAlign val="superscript"/>
        <sz val="10"/>
        <color rgb="FF000000"/>
        <rFont val="Verdana"/>
        <family val="2"/>
      </rPr>
      <t>P  </t>
    </r>
  </si>
  <si>
    <r>
      <t>17.7</t>
    </r>
    <r>
      <rPr>
        <vertAlign val="superscript"/>
        <sz val="10"/>
        <color rgb="FF000000"/>
        <rFont val="Verdana"/>
        <family val="2"/>
      </rPr>
      <t>P  </t>
    </r>
  </si>
  <si>
    <r>
      <t>8.33</t>
    </r>
    <r>
      <rPr>
        <vertAlign val="superscript"/>
        <sz val="10"/>
        <color rgb="FF000000"/>
        <rFont val="Verdana"/>
        <family val="2"/>
      </rPr>
      <t>P  </t>
    </r>
  </si>
  <si>
    <r>
      <t>276</t>
    </r>
    <r>
      <rPr>
        <vertAlign val="superscript"/>
        <sz val="10"/>
        <color rgb="FF000000"/>
        <rFont val="Verdana"/>
        <family val="2"/>
      </rPr>
      <t>P  </t>
    </r>
  </si>
  <si>
    <r>
      <t>61.5</t>
    </r>
    <r>
      <rPr>
        <vertAlign val="superscript"/>
        <sz val="10"/>
        <color rgb="FF000000"/>
        <rFont val="Verdana"/>
        <family val="2"/>
      </rPr>
      <t>P  </t>
    </r>
  </si>
  <si>
    <r>
      <t>7.55</t>
    </r>
    <r>
      <rPr>
        <vertAlign val="superscript"/>
        <sz val="10"/>
        <color rgb="FF000000"/>
        <rFont val="Verdana"/>
        <family val="2"/>
      </rPr>
      <t>P  </t>
    </r>
  </si>
  <si>
    <r>
      <t>101</t>
    </r>
    <r>
      <rPr>
        <vertAlign val="superscript"/>
        <sz val="10"/>
        <color rgb="FF000000"/>
        <rFont val="Verdana"/>
        <family val="2"/>
      </rPr>
      <t>P  </t>
    </r>
  </si>
  <si>
    <r>
      <t>110</t>
    </r>
    <r>
      <rPr>
        <vertAlign val="superscript"/>
        <sz val="10"/>
        <color rgb="FF000000"/>
        <rFont val="Verdana"/>
        <family val="2"/>
      </rPr>
      <t>P  e</t>
    </r>
  </si>
  <si>
    <r>
      <t>68.7</t>
    </r>
    <r>
      <rPr>
        <vertAlign val="superscript"/>
        <sz val="10"/>
        <color rgb="FF000000"/>
        <rFont val="Verdana"/>
        <family val="2"/>
      </rPr>
      <t>P  </t>
    </r>
  </si>
  <si>
    <r>
      <t>5.41</t>
    </r>
    <r>
      <rPr>
        <vertAlign val="superscript"/>
        <sz val="10"/>
        <color rgb="FF000000"/>
        <rFont val="Verdana"/>
        <family val="2"/>
      </rPr>
      <t>P  </t>
    </r>
  </si>
  <si>
    <r>
      <t>83.9</t>
    </r>
    <r>
      <rPr>
        <vertAlign val="superscript"/>
        <sz val="10"/>
        <color rgb="FF000000"/>
        <rFont val="Verdana"/>
        <family val="2"/>
      </rPr>
      <t>P  e</t>
    </r>
  </si>
  <si>
    <r>
      <t>21.5</t>
    </r>
    <r>
      <rPr>
        <vertAlign val="superscript"/>
        <sz val="10"/>
        <color rgb="FF000000"/>
        <rFont val="Verdana"/>
        <family val="2"/>
      </rPr>
      <t>P  </t>
    </r>
  </si>
  <si>
    <r>
      <t>3.61</t>
    </r>
    <r>
      <rPr>
        <vertAlign val="superscript"/>
        <sz val="10"/>
        <color rgb="FF000000"/>
        <rFont val="Verdana"/>
        <family val="2"/>
      </rPr>
      <t>P  </t>
    </r>
  </si>
  <si>
    <r>
      <t>127</t>
    </r>
    <r>
      <rPr>
        <vertAlign val="superscript"/>
        <sz val="10"/>
        <color rgb="FF000000"/>
        <rFont val="Verdana"/>
        <family val="2"/>
      </rPr>
      <t>P  </t>
    </r>
  </si>
  <si>
    <r>
      <t>58.1</t>
    </r>
    <r>
      <rPr>
        <vertAlign val="superscript"/>
        <sz val="10"/>
        <color rgb="FF000000"/>
        <rFont val="Verdana"/>
        <family val="2"/>
      </rPr>
      <t>P  </t>
    </r>
  </si>
  <si>
    <r>
      <t>0.88</t>
    </r>
    <r>
      <rPr>
        <vertAlign val="superscript"/>
        <sz val="10"/>
        <color rgb="FF000000"/>
        <rFont val="Verdana"/>
        <family val="2"/>
      </rPr>
      <t>P  </t>
    </r>
  </si>
  <si>
    <r>
      <t>138</t>
    </r>
    <r>
      <rPr>
        <vertAlign val="superscript"/>
        <sz val="10"/>
        <color rgb="FF000000"/>
        <rFont val="Verdana"/>
        <family val="2"/>
      </rPr>
      <t>P  </t>
    </r>
  </si>
  <si>
    <r>
      <t>79.0</t>
    </r>
    <r>
      <rPr>
        <vertAlign val="superscript"/>
        <sz val="10"/>
        <color rgb="FF000000"/>
        <rFont val="Verdana"/>
        <family val="2"/>
      </rPr>
      <t>P  </t>
    </r>
  </si>
  <si>
    <r>
      <t>0.28</t>
    </r>
    <r>
      <rPr>
        <vertAlign val="superscript"/>
        <sz val="10"/>
        <color rgb="FF000000"/>
        <rFont val="Verdana"/>
        <family val="2"/>
      </rPr>
      <t>P  </t>
    </r>
  </si>
  <si>
    <r>
      <t>0.02</t>
    </r>
    <r>
      <rPr>
        <vertAlign val="superscript"/>
        <sz val="10"/>
        <color rgb="FF000000"/>
        <rFont val="Verdana"/>
        <family val="2"/>
      </rPr>
      <t>P  </t>
    </r>
  </si>
  <si>
    <r>
      <t>148</t>
    </r>
    <r>
      <rPr>
        <vertAlign val="superscript"/>
        <sz val="10"/>
        <color rgb="FF000000"/>
        <rFont val="Verdana"/>
        <family val="2"/>
      </rPr>
      <t>P  </t>
    </r>
  </si>
  <si>
    <r>
      <t>114</t>
    </r>
    <r>
      <rPr>
        <vertAlign val="superscript"/>
        <sz val="10"/>
        <color rgb="FF000000"/>
        <rFont val="Verdana"/>
        <family val="2"/>
      </rPr>
      <t>P  </t>
    </r>
  </si>
  <si>
    <r>
      <t>163</t>
    </r>
    <r>
      <rPr>
        <vertAlign val="superscript"/>
        <sz val="10"/>
        <color rgb="FF000000"/>
        <rFont val="Verdana"/>
        <family val="2"/>
      </rPr>
      <t>P  </t>
    </r>
  </si>
  <si>
    <r>
      <t>5.77</t>
    </r>
    <r>
      <rPr>
        <vertAlign val="superscript"/>
        <sz val="10"/>
        <color rgb="FF000000"/>
        <rFont val="Verdana"/>
        <family val="2"/>
      </rPr>
      <t>P  </t>
    </r>
  </si>
  <si>
    <r>
      <t>63.3</t>
    </r>
    <r>
      <rPr>
        <vertAlign val="superscript"/>
        <sz val="10"/>
        <color rgb="FF000000"/>
        <rFont val="Verdana"/>
        <family val="2"/>
      </rPr>
      <t>P  </t>
    </r>
  </si>
  <si>
    <r>
      <t>54.0</t>
    </r>
    <r>
      <rPr>
        <vertAlign val="superscript"/>
        <sz val="10"/>
        <color rgb="FF000000"/>
        <rFont val="Verdana"/>
        <family val="2"/>
      </rPr>
      <t>P  </t>
    </r>
  </si>
  <si>
    <r>
      <t>1,360</t>
    </r>
    <r>
      <rPr>
        <vertAlign val="superscript"/>
        <sz val="10"/>
        <color rgb="FF000000"/>
        <rFont val="Verdana"/>
        <family val="2"/>
      </rPr>
      <t>P  </t>
    </r>
  </si>
  <si>
    <r>
      <t>554</t>
    </r>
    <r>
      <rPr>
        <vertAlign val="superscript"/>
        <sz val="10"/>
        <color rgb="FF000000"/>
        <rFont val="Verdana"/>
        <family val="2"/>
      </rPr>
      <t>P  </t>
    </r>
  </si>
  <si>
    <r>
      <t>2,350</t>
    </r>
    <r>
      <rPr>
        <vertAlign val="superscript"/>
        <sz val="10"/>
        <color rgb="FF000000"/>
        <rFont val="Verdana"/>
        <family val="2"/>
      </rPr>
      <t>P  </t>
    </r>
  </si>
  <si>
    <r>
      <t>552</t>
    </r>
    <r>
      <rPr>
        <vertAlign val="superscript"/>
        <sz val="10"/>
        <color rgb="FF000000"/>
        <rFont val="Verdana"/>
        <family val="2"/>
      </rPr>
      <t>P  </t>
    </r>
  </si>
  <si>
    <r>
      <t>180</t>
    </r>
    <r>
      <rPr>
        <vertAlign val="superscript"/>
        <sz val="10"/>
        <color rgb="FF000000"/>
        <rFont val="Verdana"/>
        <family val="2"/>
      </rPr>
      <t>P  </t>
    </r>
  </si>
  <si>
    <r>
      <t>411</t>
    </r>
    <r>
      <rPr>
        <vertAlign val="superscript"/>
        <sz val="10"/>
        <color rgb="FF000000"/>
        <rFont val="Verdana"/>
        <family val="2"/>
      </rPr>
      <t>P  </t>
    </r>
  </si>
  <si>
    <r>
      <t>68.5</t>
    </r>
    <r>
      <rPr>
        <vertAlign val="superscript"/>
        <sz val="10"/>
        <color rgb="FF000000"/>
        <rFont val="Verdana"/>
        <family val="2"/>
      </rPr>
      <t>P  </t>
    </r>
  </si>
  <si>
    <r>
      <t>81.6</t>
    </r>
    <r>
      <rPr>
        <vertAlign val="superscript"/>
        <sz val="10"/>
        <color rgb="FF000000"/>
        <rFont val="Verdana"/>
        <family val="2"/>
      </rPr>
      <t>P  </t>
    </r>
  </si>
  <si>
    <r>
      <t>53.4</t>
    </r>
    <r>
      <rPr>
        <vertAlign val="superscript"/>
        <sz val="10"/>
        <color rgb="FF000000"/>
        <rFont val="Verdana"/>
        <family val="2"/>
      </rPr>
      <t>P  </t>
    </r>
  </si>
  <si>
    <r>
      <t>96.8</t>
    </r>
    <r>
      <rPr>
        <vertAlign val="superscript"/>
        <sz val="10"/>
        <color rgb="FF000000"/>
        <rFont val="Verdana"/>
        <family val="2"/>
      </rPr>
      <t>P  </t>
    </r>
  </si>
  <si>
    <r>
      <t>51.1</t>
    </r>
    <r>
      <rPr>
        <vertAlign val="superscript"/>
        <sz val="10"/>
        <color rgb="FF000000"/>
        <rFont val="Verdana"/>
        <family val="2"/>
      </rPr>
      <t>P  </t>
    </r>
  </si>
  <si>
    <r>
      <t>203</t>
    </r>
    <r>
      <rPr>
        <vertAlign val="superscript"/>
        <sz val="10"/>
        <color rgb="FF000000"/>
        <rFont val="Verdana"/>
        <family val="2"/>
      </rPr>
      <t>P  </t>
    </r>
  </si>
  <si>
    <r>
      <t>106</t>
    </r>
    <r>
      <rPr>
        <vertAlign val="superscript"/>
        <sz val="10"/>
        <color rgb="FF000000"/>
        <rFont val="Verdana"/>
        <family val="2"/>
      </rPr>
      <t>P  </t>
    </r>
  </si>
  <si>
    <r>
      <t>161</t>
    </r>
    <r>
      <rPr>
        <vertAlign val="superscript"/>
        <sz val="10"/>
        <color rgb="FF000000"/>
        <rFont val="Verdana"/>
        <family val="2"/>
      </rPr>
      <t>P </t>
    </r>
  </si>
  <si>
    <r>
      <t>370</t>
    </r>
    <r>
      <rPr>
        <vertAlign val="superscript"/>
        <sz val="10"/>
        <color rgb="FF000000"/>
        <rFont val="Verdana"/>
        <family val="2"/>
      </rPr>
      <t>P  </t>
    </r>
  </si>
  <si>
    <r>
      <t>44.5</t>
    </r>
    <r>
      <rPr>
        <vertAlign val="superscript"/>
        <sz val="10"/>
        <color rgb="FF000000"/>
        <rFont val="Verdana"/>
        <family val="2"/>
      </rPr>
      <t>P  e</t>
    </r>
  </si>
  <si>
    <r>
      <t>0.00</t>
    </r>
    <r>
      <rPr>
        <vertAlign val="superscript"/>
        <sz val="10"/>
        <color rgb="FF000000"/>
        <rFont val="Verdana"/>
        <family val="2"/>
      </rPr>
      <t>P  e</t>
    </r>
  </si>
  <si>
    <r>
      <t>229</t>
    </r>
    <r>
      <rPr>
        <vertAlign val="superscript"/>
        <sz val="10"/>
        <color rgb="FF000000"/>
        <rFont val="Verdana"/>
        <family val="2"/>
      </rPr>
      <t>P  </t>
    </r>
  </si>
  <si>
    <r>
      <t>28.0</t>
    </r>
    <r>
      <rPr>
        <vertAlign val="superscript"/>
        <sz val="10"/>
        <color rgb="FF000000"/>
        <rFont val="Verdana"/>
        <family val="2"/>
      </rPr>
      <t>P  e</t>
    </r>
  </si>
  <si>
    <r>
      <t>558</t>
    </r>
    <r>
      <rPr>
        <vertAlign val="superscript"/>
        <sz val="10"/>
        <color rgb="FF000000"/>
        <rFont val="Verdana"/>
        <family val="2"/>
      </rPr>
      <t>P  </t>
    </r>
  </si>
  <si>
    <r>
      <t>22.9</t>
    </r>
    <r>
      <rPr>
        <vertAlign val="superscript"/>
        <sz val="10"/>
        <color rgb="FF000000"/>
        <rFont val="Verdana"/>
        <family val="2"/>
      </rPr>
      <t>P  </t>
    </r>
  </si>
  <si>
    <r>
      <t>146</t>
    </r>
    <r>
      <rPr>
        <vertAlign val="superscript"/>
        <sz val="10"/>
        <color rgb="FF000000"/>
        <rFont val="Verdana"/>
        <family val="2"/>
      </rPr>
      <t>P  e</t>
    </r>
  </si>
  <si>
    <r>
      <t>21.9</t>
    </r>
    <r>
      <rPr>
        <vertAlign val="superscript"/>
        <sz val="10"/>
        <color rgb="FF000000"/>
        <rFont val="Verdana"/>
        <family val="2"/>
      </rPr>
      <t>P  e</t>
    </r>
  </si>
  <si>
    <r>
      <t>314</t>
    </r>
    <r>
      <rPr>
        <vertAlign val="superscript"/>
        <sz val="10"/>
        <color rgb="FF000000"/>
        <rFont val="Verdana"/>
        <family val="2"/>
      </rPr>
      <t>P  </t>
    </r>
  </si>
  <si>
    <r>
      <t>41.6</t>
    </r>
    <r>
      <rPr>
        <vertAlign val="superscript"/>
        <sz val="10"/>
        <color rgb="FF000000"/>
        <rFont val="Verdana"/>
        <family val="2"/>
      </rPr>
      <t>P  </t>
    </r>
  </si>
  <si>
    <r>
      <t>92.3</t>
    </r>
    <r>
      <rPr>
        <vertAlign val="superscript"/>
        <sz val="10"/>
        <color rgb="FF000000"/>
        <rFont val="Verdana"/>
        <family val="2"/>
      </rPr>
      <t>P  </t>
    </r>
  </si>
  <si>
    <r>
      <t>33.8</t>
    </r>
    <r>
      <rPr>
        <vertAlign val="superscript"/>
        <sz val="10"/>
        <color rgb="FF000000"/>
        <rFont val="Verdana"/>
        <family val="2"/>
      </rPr>
      <t>P  e</t>
    </r>
  </si>
  <si>
    <r>
      <t>28.4</t>
    </r>
    <r>
      <rPr>
        <vertAlign val="superscript"/>
        <sz val="10"/>
        <color rgb="FF000000"/>
        <rFont val="Verdana"/>
        <family val="2"/>
      </rPr>
      <t>P  </t>
    </r>
  </si>
  <si>
    <r>
      <t>47.2</t>
    </r>
    <r>
      <rPr>
        <vertAlign val="superscript"/>
        <sz val="10"/>
        <color rgb="FF000000"/>
        <rFont val="Verdana"/>
        <family val="2"/>
      </rPr>
      <t>P  </t>
    </r>
  </si>
  <si>
    <r>
      <t>217</t>
    </r>
    <r>
      <rPr>
        <vertAlign val="superscript"/>
        <sz val="10"/>
        <color rgb="FF000000"/>
        <rFont val="Verdana"/>
        <family val="2"/>
      </rPr>
      <t>P  e</t>
    </r>
  </si>
  <si>
    <r>
      <t>39.2</t>
    </r>
    <r>
      <rPr>
        <vertAlign val="superscript"/>
        <sz val="10"/>
        <color rgb="FF000000"/>
        <rFont val="Verdana"/>
        <family val="2"/>
      </rPr>
      <t>P  </t>
    </r>
  </si>
  <si>
    <r>
      <t>479</t>
    </r>
    <r>
      <rPr>
        <vertAlign val="superscript"/>
        <sz val="10"/>
        <color rgb="FF000000"/>
        <rFont val="Verdana"/>
        <family val="2"/>
      </rPr>
      <t>P  </t>
    </r>
  </si>
  <si>
    <r>
      <t>456</t>
    </r>
    <r>
      <rPr>
        <vertAlign val="superscript"/>
        <sz val="10"/>
        <color rgb="FF000000"/>
        <rFont val="Verdana"/>
        <family val="2"/>
      </rPr>
      <t>P  </t>
    </r>
  </si>
  <si>
    <r>
      <t>66.6</t>
    </r>
    <r>
      <rPr>
        <vertAlign val="superscript"/>
        <sz val="10"/>
        <color rgb="FF000000"/>
        <rFont val="Verdana"/>
        <family val="2"/>
      </rPr>
      <t>P  e</t>
    </r>
  </si>
  <si>
    <r>
      <t>70.5</t>
    </r>
    <r>
      <rPr>
        <vertAlign val="superscript"/>
        <sz val="10"/>
        <color rgb="FF000000"/>
        <rFont val="Verdana"/>
        <family val="2"/>
      </rPr>
      <t>P  </t>
    </r>
  </si>
  <si>
    <r>
      <t>451</t>
    </r>
    <r>
      <rPr>
        <vertAlign val="superscript"/>
        <sz val="10"/>
        <color rgb="FF000000"/>
        <rFont val="Verdana"/>
        <family val="2"/>
      </rPr>
      <t>P  </t>
    </r>
  </si>
  <si>
    <r>
      <t>22.8</t>
    </r>
    <r>
      <rPr>
        <vertAlign val="superscript"/>
        <sz val="10"/>
        <color rgb="FF000000"/>
        <rFont val="Verdana"/>
        <family val="2"/>
      </rPr>
      <t>P  </t>
    </r>
  </si>
  <si>
    <r>
      <t>75.3</t>
    </r>
    <r>
      <rPr>
        <vertAlign val="superscript"/>
        <sz val="10"/>
        <color rgb="FF000000"/>
        <rFont val="Verdana"/>
        <family val="2"/>
      </rPr>
      <t>P  </t>
    </r>
  </si>
  <si>
    <r>
      <t>289</t>
    </r>
    <r>
      <rPr>
        <vertAlign val="superscript"/>
        <sz val="10"/>
        <color rgb="FF000000"/>
        <rFont val="Verdana"/>
        <family val="2"/>
      </rPr>
      <t>P  </t>
    </r>
  </si>
  <si>
    <r>
      <t>14.7</t>
    </r>
    <r>
      <rPr>
        <vertAlign val="superscript"/>
        <sz val="10"/>
        <color rgb="FF000000"/>
        <rFont val="Verdana"/>
        <family val="2"/>
      </rPr>
      <t>P  </t>
    </r>
  </si>
  <si>
    <r>
      <t>69.5</t>
    </r>
    <r>
      <rPr>
        <vertAlign val="superscript"/>
        <sz val="10"/>
        <color rgb="FF000000"/>
        <rFont val="Verdana"/>
        <family val="2"/>
      </rPr>
      <t>P  </t>
    </r>
  </si>
  <si>
    <r>
      <t>352</t>
    </r>
    <r>
      <rPr>
        <vertAlign val="superscript"/>
        <sz val="10"/>
        <color rgb="FF000000"/>
        <rFont val="Verdana"/>
        <family val="2"/>
      </rPr>
      <t>P  </t>
    </r>
  </si>
  <si>
    <r>
      <t>7.12</t>
    </r>
    <r>
      <rPr>
        <vertAlign val="superscript"/>
        <sz val="10"/>
        <color rgb="FF000000"/>
        <rFont val="Verdana"/>
        <family val="2"/>
      </rPr>
      <t>P  </t>
    </r>
  </si>
  <si>
    <r>
      <t>78.7</t>
    </r>
    <r>
      <rPr>
        <vertAlign val="superscript"/>
        <sz val="10"/>
        <color rgb="FF000000"/>
        <rFont val="Verdana"/>
        <family val="2"/>
      </rPr>
      <t>P  </t>
    </r>
  </si>
  <si>
    <r>
      <t>202</t>
    </r>
    <r>
      <rPr>
        <vertAlign val="superscript"/>
        <sz val="10"/>
        <color rgb="FF000000"/>
        <rFont val="Verdana"/>
        <family val="2"/>
      </rPr>
      <t>P  e</t>
    </r>
  </si>
  <si>
    <r>
      <t>85.3</t>
    </r>
    <r>
      <rPr>
        <vertAlign val="superscript"/>
        <sz val="10"/>
        <color rgb="FF000000"/>
        <rFont val="Verdana"/>
        <family val="2"/>
      </rPr>
      <t>P  </t>
    </r>
  </si>
  <si>
    <r>
      <t>125</t>
    </r>
    <r>
      <rPr>
        <vertAlign val="superscript"/>
        <sz val="10"/>
        <color rgb="FF000000"/>
        <rFont val="Verdana"/>
        <family val="2"/>
      </rPr>
      <t>P  e</t>
    </r>
  </si>
  <si>
    <r>
      <t>82.1</t>
    </r>
    <r>
      <rPr>
        <vertAlign val="superscript"/>
        <sz val="10"/>
        <color rgb="FF000000"/>
        <rFont val="Verdana"/>
        <family val="2"/>
      </rPr>
      <t>P  </t>
    </r>
  </si>
  <si>
    <r>
      <t>117</t>
    </r>
    <r>
      <rPr>
        <vertAlign val="superscript"/>
        <sz val="10"/>
        <color rgb="FF000000"/>
        <rFont val="Verdana"/>
        <family val="2"/>
      </rPr>
      <t>P  e</t>
    </r>
  </si>
  <si>
    <r>
      <t>6.42</t>
    </r>
    <r>
      <rPr>
        <vertAlign val="superscript"/>
        <sz val="10"/>
        <color rgb="FF000000"/>
        <rFont val="Verdana"/>
        <family val="2"/>
      </rPr>
      <t>P  </t>
    </r>
  </si>
  <si>
    <r>
      <t>86.2</t>
    </r>
    <r>
      <rPr>
        <vertAlign val="superscript"/>
        <sz val="10"/>
        <color rgb="FF000000"/>
        <rFont val="Verdana"/>
        <family val="2"/>
      </rPr>
      <t>P  </t>
    </r>
  </si>
  <si>
    <r>
      <t>99.3</t>
    </r>
    <r>
      <rPr>
        <vertAlign val="superscript"/>
        <sz val="10"/>
        <color rgb="FF000000"/>
        <rFont val="Verdana"/>
        <family val="2"/>
      </rPr>
      <t>P  e</t>
    </r>
  </si>
  <si>
    <r>
      <t>47.9</t>
    </r>
    <r>
      <rPr>
        <vertAlign val="superscript"/>
        <sz val="10"/>
        <color rgb="FF000000"/>
        <rFont val="Verdana"/>
        <family val="2"/>
      </rPr>
      <t>P  </t>
    </r>
  </si>
  <si>
    <r>
      <t>47.4</t>
    </r>
    <r>
      <rPr>
        <vertAlign val="superscript"/>
        <sz val="10"/>
        <color rgb="FF000000"/>
        <rFont val="Verdana"/>
        <family val="2"/>
      </rPr>
      <t>P  e</t>
    </r>
  </si>
  <si>
    <r>
      <t>65.8</t>
    </r>
    <r>
      <rPr>
        <vertAlign val="superscript"/>
        <sz val="10"/>
        <color rgb="FF000000"/>
        <rFont val="Verdana"/>
        <family val="2"/>
      </rPr>
      <t>P  </t>
    </r>
  </si>
  <si>
    <r>
      <t>15.0</t>
    </r>
    <r>
      <rPr>
        <vertAlign val="superscript"/>
        <sz val="10"/>
        <color rgb="FF000000"/>
        <rFont val="Verdana"/>
        <family val="2"/>
      </rPr>
      <t>P  </t>
    </r>
  </si>
  <si>
    <r>
      <t>25.0</t>
    </r>
    <r>
      <rPr>
        <vertAlign val="superscript"/>
        <sz val="10"/>
        <color rgb="FF000000"/>
        <rFont val="Verdana"/>
        <family val="2"/>
      </rPr>
      <t>P  </t>
    </r>
  </si>
  <si>
    <r>
      <t>46.2</t>
    </r>
    <r>
      <rPr>
        <vertAlign val="superscript"/>
        <sz val="10"/>
        <color rgb="FF000000"/>
        <rFont val="Verdana"/>
        <family val="2"/>
      </rPr>
      <t>P  e</t>
    </r>
  </si>
  <si>
    <r>
      <t>35.9</t>
    </r>
    <r>
      <rPr>
        <vertAlign val="superscript"/>
        <sz val="10"/>
        <color rgb="FF000000"/>
        <rFont val="Verdana"/>
        <family val="2"/>
      </rPr>
      <t>P  </t>
    </r>
  </si>
  <si>
    <r>
      <t>10.1</t>
    </r>
    <r>
      <rPr>
        <vertAlign val="superscript"/>
        <sz val="10"/>
        <color rgb="FF000000"/>
        <rFont val="Verdana"/>
        <family val="2"/>
      </rPr>
      <t>P  </t>
    </r>
  </si>
  <si>
    <r>
      <t>47.1</t>
    </r>
    <r>
      <rPr>
        <vertAlign val="superscript"/>
        <sz val="10"/>
        <color rgb="FF000000"/>
        <rFont val="Verdana"/>
        <family val="2"/>
      </rPr>
      <t>P  e</t>
    </r>
  </si>
  <si>
    <r>
      <t>4.59</t>
    </r>
    <r>
      <rPr>
        <vertAlign val="superscript"/>
        <sz val="10"/>
        <color rgb="FF000000"/>
        <rFont val="Verdana"/>
        <family val="2"/>
      </rPr>
      <t>P  </t>
    </r>
  </si>
  <si>
    <r>
      <t>0.50</t>
    </r>
    <r>
      <rPr>
        <vertAlign val="superscript"/>
        <sz val="10"/>
        <color rgb="FF000000"/>
        <rFont val="Verdana"/>
        <family val="2"/>
      </rPr>
      <t>P  </t>
    </r>
  </si>
  <si>
    <r>
      <t>31.9</t>
    </r>
    <r>
      <rPr>
        <vertAlign val="superscript"/>
        <sz val="10"/>
        <color rgb="FF000000"/>
        <rFont val="Verdana"/>
        <family val="2"/>
      </rPr>
      <t>P  </t>
    </r>
  </si>
  <si>
    <r>
      <t>98.6</t>
    </r>
    <r>
      <rPr>
        <vertAlign val="superscript"/>
        <sz val="10"/>
        <color rgb="FF000000"/>
        <rFont val="Verdana"/>
        <family val="2"/>
      </rPr>
      <t>P  </t>
    </r>
  </si>
  <si>
    <r>
      <t>54.5</t>
    </r>
    <r>
      <rPr>
        <vertAlign val="superscript"/>
        <sz val="10"/>
        <color rgb="FF000000"/>
        <rFont val="Verdana"/>
        <family val="2"/>
      </rPr>
      <t>P  e</t>
    </r>
  </si>
  <si>
    <r>
      <t>95.8</t>
    </r>
    <r>
      <rPr>
        <vertAlign val="superscript"/>
        <sz val="10"/>
        <color rgb="FF000000"/>
        <rFont val="Verdana"/>
        <family val="2"/>
      </rPr>
      <t>P  </t>
    </r>
  </si>
  <si>
    <r>
      <t>58.3</t>
    </r>
    <r>
      <rPr>
        <vertAlign val="superscript"/>
        <sz val="10"/>
        <color rgb="FF000000"/>
        <rFont val="Verdana"/>
        <family val="2"/>
      </rPr>
      <t>P  e</t>
    </r>
  </si>
  <si>
    <r>
      <t>10.5</t>
    </r>
    <r>
      <rPr>
        <vertAlign val="superscript"/>
        <sz val="10"/>
        <color rgb="FF000000"/>
        <rFont val="Verdana"/>
        <family val="2"/>
      </rPr>
      <t>P  </t>
    </r>
  </si>
  <si>
    <r>
      <t>49.3</t>
    </r>
    <r>
      <rPr>
        <vertAlign val="superscript"/>
        <sz val="10"/>
        <color rgb="FF000000"/>
        <rFont val="Verdana"/>
        <family val="2"/>
      </rPr>
      <t>P  e</t>
    </r>
  </si>
  <si>
    <r>
      <t>0.82</t>
    </r>
    <r>
      <rPr>
        <vertAlign val="superscript"/>
        <sz val="10"/>
        <color rgb="FF000000"/>
        <rFont val="Verdana"/>
        <family val="2"/>
      </rPr>
      <t>P  </t>
    </r>
  </si>
  <si>
    <r>
      <t>37.4</t>
    </r>
    <r>
      <rPr>
        <vertAlign val="superscript"/>
        <sz val="10"/>
        <color rgb="FF000000"/>
        <rFont val="Verdana"/>
        <family val="2"/>
      </rPr>
      <t>P  e</t>
    </r>
  </si>
  <si>
    <r>
      <t>0.24</t>
    </r>
    <r>
      <rPr>
        <vertAlign val="superscript"/>
        <sz val="10"/>
        <color rgb="FF000000"/>
        <rFont val="Verdana"/>
        <family val="2"/>
      </rPr>
      <t>P  </t>
    </r>
  </si>
  <si>
    <r>
      <t>97.8</t>
    </r>
    <r>
      <rPr>
        <vertAlign val="superscript"/>
        <sz val="10"/>
        <color rgb="FF000000"/>
        <rFont val="Verdana"/>
        <family val="2"/>
      </rPr>
      <t>P  </t>
    </r>
  </si>
  <si>
    <r>
      <t>247</t>
    </r>
    <r>
      <rPr>
        <vertAlign val="superscript"/>
        <sz val="10"/>
        <color rgb="FF000000"/>
        <rFont val="Verdana"/>
        <family val="2"/>
      </rPr>
      <t>P  </t>
    </r>
  </si>
  <si>
    <r>
      <t>124</t>
    </r>
    <r>
      <rPr>
        <vertAlign val="superscript"/>
        <sz val="10"/>
        <color rgb="FF000000"/>
        <rFont val="Verdana"/>
        <family val="2"/>
      </rPr>
      <t>P  </t>
    </r>
  </si>
  <si>
    <r>
      <t>814</t>
    </r>
    <r>
      <rPr>
        <vertAlign val="superscript"/>
        <sz val="10"/>
        <color rgb="FF000000"/>
        <rFont val="Verdana"/>
        <family val="2"/>
      </rPr>
      <t>P  </t>
    </r>
  </si>
  <si>
    <r>
      <t>429</t>
    </r>
    <r>
      <rPr>
        <vertAlign val="superscript"/>
        <sz val="10"/>
        <color rgb="FF000000"/>
        <rFont val="Verdana"/>
        <family val="2"/>
      </rPr>
      <t>P  e</t>
    </r>
  </si>
  <si>
    <r>
      <t>126</t>
    </r>
    <r>
      <rPr>
        <vertAlign val="superscript"/>
        <sz val="10"/>
        <color rgb="FF000000"/>
        <rFont val="Verdana"/>
        <family val="2"/>
      </rPr>
      <t>P  </t>
    </r>
  </si>
  <si>
    <r>
      <t>17.0</t>
    </r>
    <r>
      <rPr>
        <vertAlign val="superscript"/>
        <sz val="10"/>
        <color rgb="FF000000"/>
        <rFont val="Verdana"/>
        <family val="2"/>
      </rPr>
      <t>P  </t>
    </r>
  </si>
  <si>
    <r>
      <t>112</t>
    </r>
    <r>
      <rPr>
        <vertAlign val="superscript"/>
        <sz val="10"/>
        <color rgb="FF000000"/>
        <rFont val="Verdana"/>
        <family val="2"/>
      </rPr>
      <t>P  </t>
    </r>
  </si>
  <si>
    <r>
      <t>6.85</t>
    </r>
    <r>
      <rPr>
        <vertAlign val="superscript"/>
        <sz val="10"/>
        <color rgb="FF000000"/>
        <rFont val="Verdana"/>
        <family val="2"/>
      </rPr>
      <t>P  </t>
    </r>
  </si>
  <si>
    <r>
      <t>96.3</t>
    </r>
    <r>
      <rPr>
        <vertAlign val="superscript"/>
        <sz val="10"/>
        <color rgb="FF000000"/>
        <rFont val="Verdana"/>
        <family val="2"/>
      </rPr>
      <t>P  </t>
    </r>
  </si>
  <si>
    <r>
      <t>15.3</t>
    </r>
    <r>
      <rPr>
        <vertAlign val="superscript"/>
        <sz val="10"/>
        <color rgb="FF000000"/>
        <rFont val="Verdana"/>
        <family val="2"/>
      </rPr>
      <t>P  </t>
    </r>
  </si>
  <si>
    <r>
      <t>40.7</t>
    </r>
    <r>
      <rPr>
        <vertAlign val="superscript"/>
        <sz val="10"/>
        <color rgb="FF000000"/>
        <rFont val="Verdana"/>
        <family val="2"/>
      </rPr>
      <t>P  e</t>
    </r>
  </si>
  <si>
    <r>
      <t>96.2</t>
    </r>
    <r>
      <rPr>
        <vertAlign val="superscript"/>
        <sz val="10"/>
        <color rgb="FF000000"/>
        <rFont val="Verdana"/>
        <family val="2"/>
      </rPr>
      <t>P  </t>
    </r>
  </si>
  <si>
    <r>
      <t>56.9</t>
    </r>
    <r>
      <rPr>
        <vertAlign val="superscript"/>
        <sz val="10"/>
        <color rgb="FF000000"/>
        <rFont val="Verdana"/>
        <family val="2"/>
      </rPr>
      <t>P  </t>
    </r>
  </si>
  <si>
    <r>
      <t>24.8</t>
    </r>
    <r>
      <rPr>
        <vertAlign val="superscript"/>
        <sz val="10"/>
        <color rgb="FF000000"/>
        <rFont val="Verdana"/>
        <family val="2"/>
      </rPr>
      <t>P  e</t>
    </r>
  </si>
  <si>
    <r>
      <t>81.2</t>
    </r>
    <r>
      <rPr>
        <vertAlign val="superscript"/>
        <sz val="10"/>
        <color rgb="FF000000"/>
        <rFont val="Verdana"/>
        <family val="2"/>
      </rPr>
      <t>P  </t>
    </r>
  </si>
  <si>
    <r>
      <t>85.7</t>
    </r>
    <r>
      <rPr>
        <vertAlign val="superscript"/>
        <sz val="10"/>
        <color rgb="FF000000"/>
        <rFont val="Verdana"/>
        <family val="2"/>
      </rPr>
      <t>P  </t>
    </r>
  </si>
  <si>
    <r>
      <t>46.1</t>
    </r>
    <r>
      <rPr>
        <vertAlign val="superscript"/>
        <sz val="10"/>
        <color rgb="FF000000"/>
        <rFont val="Verdana"/>
        <family val="2"/>
      </rPr>
      <t>P  e</t>
    </r>
  </si>
  <si>
    <r>
      <t>78.2</t>
    </r>
    <r>
      <rPr>
        <vertAlign val="superscript"/>
        <sz val="10"/>
        <color rgb="FF000000"/>
        <rFont val="Verdana"/>
        <family val="2"/>
      </rPr>
      <t>P  </t>
    </r>
  </si>
  <si>
    <r>
      <t>43.7</t>
    </r>
    <r>
      <rPr>
        <vertAlign val="superscript"/>
        <sz val="10"/>
        <color rgb="FF000000"/>
        <rFont val="Verdana"/>
        <family val="2"/>
      </rPr>
      <t>P  e</t>
    </r>
  </si>
  <si>
    <r>
      <t>93.3</t>
    </r>
    <r>
      <rPr>
        <vertAlign val="superscript"/>
        <sz val="10"/>
        <color rgb="FF000000"/>
        <rFont val="Verdana"/>
        <family val="2"/>
      </rPr>
      <t>P  </t>
    </r>
  </si>
  <si>
    <t>Longest</t>
  </si>
  <si>
    <t>First</t>
  </si>
  <si>
    <t>Last</t>
  </si>
  <si>
    <t>BdA South Boundary</t>
  </si>
  <si>
    <t>Fort Craig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</si>
</sst>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;@"/>
  </numFmts>
  <fonts count="1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2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vertAlign val="superscript"/>
      <sz val="10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1" xfId="0" applyBorder="1" applyAlignment="1">
      <alignment wrapText="1"/>
    </xf>
    <xf numFmtId="0" fontId="0" fillId="0" borderId="3" xfId="0" applyBorder="1"/>
    <xf numFmtId="0" fontId="2" fillId="0" borderId="0" xfId="0" applyFont="1"/>
    <xf numFmtId="0" fontId="2" fillId="0" borderId="5" xfId="0" applyFont="1" applyBorder="1"/>
    <xf numFmtId="165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0" borderId="0" xfId="0" applyFill="1"/>
    <xf numFmtId="2" fontId="0" fillId="3" borderId="0" xfId="0" applyNumberFormat="1" applyFill="1"/>
    <xf numFmtId="0" fontId="0" fillId="0" borderId="14" xfId="0" applyBorder="1"/>
    <xf numFmtId="0" fontId="3" fillId="0" borderId="0" xfId="0" applyFont="1" applyAlignment="1">
      <alignment vertical="center"/>
    </xf>
    <xf numFmtId="0" fontId="2" fillId="0" borderId="5" xfId="0" applyFont="1" applyFill="1" applyBorder="1"/>
    <xf numFmtId="0" fontId="0" fillId="0" borderId="0" xfId="0" applyAlignment="1">
      <alignment horizontal="left" wrapText="1"/>
    </xf>
    <xf numFmtId="0" fontId="0" fillId="0" borderId="0" xfId="0" applyFont="1" applyBorder="1" applyAlignment="1">
      <alignment horizontal="left" wrapText="1"/>
    </xf>
    <xf numFmtId="14" fontId="0" fillId="0" borderId="0" xfId="0" applyNumberFormat="1" applyFont="1" applyBorder="1"/>
    <xf numFmtId="14" fontId="0" fillId="0" borderId="4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6" xfId="0" applyFont="1" applyBorder="1" applyAlignment="1">
      <alignment horizontal="left"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14" fontId="3" fillId="0" borderId="0" xfId="0" applyNumberFormat="1" applyFont="1" applyAlignment="1">
      <alignment vertical="center"/>
    </xf>
    <xf numFmtId="14" fontId="1" fillId="0" borderId="9" xfId="0" applyNumberFormat="1" applyFont="1" applyBorder="1"/>
    <xf numFmtId="0" fontId="0" fillId="0" borderId="4" xfId="0" applyBorder="1"/>
    <xf numFmtId="14" fontId="0" fillId="0" borderId="3" xfId="0" applyNumberFormat="1" applyBorder="1"/>
    <xf numFmtId="14" fontId="0" fillId="0" borderId="0" xfId="0" applyNumberForma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4" xfId="0" applyNumberFormat="1" applyBorder="1"/>
    <xf numFmtId="0" fontId="0" fillId="0" borderId="0" xfId="0" applyFont="1" applyFill="1" applyBorder="1"/>
    <xf numFmtId="14" fontId="1" fillId="0" borderId="0" xfId="0" applyNumberFormat="1" applyFont="1" applyBorder="1"/>
    <xf numFmtId="0" fontId="1" fillId="0" borderId="0" xfId="0" applyFont="1" applyFill="1" applyBorder="1"/>
    <xf numFmtId="14" fontId="1" fillId="0" borderId="4" xfId="0" applyNumberFormat="1" applyFont="1" applyBorder="1" applyAlignment="1">
      <alignment horizontal="right"/>
    </xf>
    <xf numFmtId="0" fontId="0" fillId="0" borderId="2" xfId="0" applyFont="1" applyBorder="1" applyAlignment="1">
      <alignment horizontal="left" wrapText="1"/>
    </xf>
    <xf numFmtId="14" fontId="0" fillId="0" borderId="2" xfId="0" applyNumberFormat="1" applyFont="1" applyBorder="1"/>
    <xf numFmtId="0" fontId="0" fillId="0" borderId="2" xfId="0" applyFont="1" applyFill="1" applyBorder="1"/>
    <xf numFmtId="14" fontId="0" fillId="0" borderId="18" xfId="0" applyNumberFormat="1" applyFont="1" applyBorder="1" applyAlignment="1">
      <alignment horizontal="right"/>
    </xf>
    <xf numFmtId="0" fontId="0" fillId="0" borderId="19" xfId="0" applyFont="1" applyBorder="1" applyAlignment="1">
      <alignment horizontal="left" wrapText="1"/>
    </xf>
    <xf numFmtId="14" fontId="0" fillId="0" borderId="19" xfId="0" applyNumberFormat="1" applyFont="1" applyBorder="1"/>
    <xf numFmtId="0" fontId="0" fillId="0" borderId="19" xfId="0" applyFont="1" applyBorder="1"/>
    <xf numFmtId="14" fontId="0" fillId="0" borderId="20" xfId="0" applyNumberFormat="1" applyFont="1" applyBorder="1" applyAlignment="1">
      <alignment horizontal="right"/>
    </xf>
    <xf numFmtId="0" fontId="1" fillId="0" borderId="9" xfId="0" applyFont="1" applyFill="1" applyBorder="1"/>
    <xf numFmtId="14" fontId="1" fillId="0" borderId="10" xfId="0" applyNumberFormat="1" applyFont="1" applyBorder="1" applyAlignment="1">
      <alignment horizontal="right"/>
    </xf>
    <xf numFmtId="0" fontId="4" fillId="0" borderId="11" xfId="0" applyFont="1" applyBorder="1" applyAlignment="1">
      <alignment horizontal="left"/>
    </xf>
    <xf numFmtId="14" fontId="4" fillId="0" borderId="13" xfId="0" applyNumberFormat="1" applyFont="1" applyBorder="1"/>
    <xf numFmtId="0" fontId="4" fillId="0" borderId="13" xfId="0" applyFont="1" applyBorder="1"/>
    <xf numFmtId="14" fontId="4" fillId="0" borderId="12" xfId="0" applyNumberFormat="1" applyFont="1" applyBorder="1"/>
    <xf numFmtId="0" fontId="6" fillId="0" borderId="22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7" fillId="0" borderId="23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5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4" fontId="6" fillId="0" borderId="27" xfId="0" applyNumberFormat="1" applyFont="1" applyBorder="1" applyAlignment="1">
      <alignment horizontal="center" vertical="center" wrapText="1"/>
    </xf>
    <xf numFmtId="14" fontId="0" fillId="2" borderId="0" xfId="0" applyNumberFormat="1" applyFill="1"/>
    <xf numFmtId="0" fontId="0" fillId="2" borderId="0" xfId="0" applyFill="1"/>
    <xf numFmtId="2" fontId="0" fillId="2" borderId="0" xfId="0" applyNumberFormat="1" applyFill="1"/>
    <xf numFmtId="165" fontId="0" fillId="2" borderId="0" xfId="0" applyNumberFormat="1" applyFill="1"/>
    <xf numFmtId="0" fontId="8" fillId="4" borderId="32" xfId="0" applyFont="1" applyFill="1" applyBorder="1" applyAlignment="1">
      <alignment horizontal="center" vertical="center" wrapText="1"/>
    </xf>
    <xf numFmtId="0" fontId="8" fillId="4" borderId="31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/>
    </xf>
    <xf numFmtId="17" fontId="8" fillId="4" borderId="32" xfId="0" applyNumberFormat="1" applyFont="1" applyFill="1" applyBorder="1" applyAlignment="1">
      <alignment horizontal="center" vertical="center" wrapText="1"/>
    </xf>
    <xf numFmtId="0" fontId="2" fillId="0" borderId="10" xfId="0" applyFont="1" applyBorder="1"/>
    <xf numFmtId="164" fontId="6" fillId="0" borderId="16" xfId="0" applyNumberFormat="1" applyFont="1" applyBorder="1" applyAlignment="1">
      <alignment vertical="center" wrapText="1"/>
    </xf>
    <xf numFmtId="164" fontId="7" fillId="0" borderId="10" xfId="0" applyNumberFormat="1" applyFont="1" applyBorder="1" applyAlignment="1">
      <alignment vertical="center"/>
    </xf>
    <xf numFmtId="164" fontId="2" fillId="0" borderId="10" xfId="0" applyNumberFormat="1" applyFont="1" applyBorder="1"/>
    <xf numFmtId="164" fontId="6" fillId="0" borderId="10" xfId="0" applyNumberFormat="1" applyFont="1" applyBorder="1" applyAlignment="1">
      <alignment vertical="center"/>
    </xf>
    <xf numFmtId="14" fontId="0" fillId="0" borderId="1" xfId="0" applyNumberFormat="1" applyBorder="1"/>
    <xf numFmtId="0" fontId="0" fillId="0" borderId="1" xfId="0" applyBorder="1"/>
    <xf numFmtId="0" fontId="7" fillId="0" borderId="24" xfId="0" applyFont="1" applyBorder="1" applyAlignment="1">
      <alignment vertical="center" wrapText="1"/>
    </xf>
    <xf numFmtId="0" fontId="7" fillId="0" borderId="25" xfId="0" applyFont="1" applyBorder="1" applyAlignment="1">
      <alignment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4" fillId="0" borderId="1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6859-1076-4086-8FC6-42DF786562AB}">
  <sheetPr codeName="Sheet2"/>
  <dimension ref="A1:O147"/>
  <sheetViews>
    <sheetView workbookViewId="0">
      <selection sqref="A1:E1048576"/>
    </sheetView>
  </sheetViews>
  <sheetFormatPr defaultRowHeight="15"/>
  <cols>
    <col min="1" max="1" width="10.7109375" style="1" bestFit="1" customWidth="1"/>
    <col min="3" max="3" width="17.42578125" customWidth="1"/>
    <col min="6" max="6" width="8.85546875" style="11"/>
    <col min="7" max="7" width="22.28515625" style="2" bestFit="1" customWidth="1"/>
    <col min="8" max="8" width="16.85546875" bestFit="1" customWidth="1"/>
    <col min="9" max="9" width="18.28515625" bestFit="1" customWidth="1"/>
    <col min="10" max="10" width="17.28515625" bestFit="1" customWidth="1"/>
    <col min="11" max="11" width="18.5703125" bestFit="1" customWidth="1"/>
    <col min="14" max="14" width="19.5703125" bestFit="1" customWidth="1"/>
  </cols>
  <sheetData>
    <row r="1" spans="1:13">
      <c r="A1" s="1" t="s">
        <v>0</v>
      </c>
      <c r="B1" t="s">
        <v>1</v>
      </c>
      <c r="C1" t="s">
        <v>164</v>
      </c>
      <c r="D1" t="s">
        <v>3</v>
      </c>
      <c r="E1" t="s">
        <v>2</v>
      </c>
      <c r="F1" s="11" t="s">
        <v>4</v>
      </c>
      <c r="G1" s="2" t="s">
        <v>8</v>
      </c>
      <c r="H1" t="s">
        <v>120</v>
      </c>
      <c r="I1" t="s">
        <v>121</v>
      </c>
      <c r="J1" t="s">
        <v>70</v>
      </c>
      <c r="K1" t="s">
        <v>71</v>
      </c>
      <c r="L1" t="s">
        <v>165</v>
      </c>
      <c r="M1" t="s">
        <v>88</v>
      </c>
    </row>
    <row r="2" spans="1:13">
      <c r="A2" s="1">
        <v>44362</v>
      </c>
      <c r="B2" t="s">
        <v>6</v>
      </c>
      <c r="C2">
        <f t="shared" ref="C2" si="0">IF(F2&gt;0,1,0)</f>
        <v>0</v>
      </c>
      <c r="D2">
        <v>0</v>
      </c>
      <c r="E2">
        <v>0</v>
      </c>
      <c r="F2" s="11">
        <f t="shared" ref="F2" si="1">(E2-D2)</f>
        <v>0</v>
      </c>
      <c r="G2" s="2" t="e">
        <f t="shared" ref="G2" si="2">F2-F1</f>
        <v>#VALUE!</v>
      </c>
      <c r="H2">
        <f t="shared" ref="H2" si="3">IF($D2&lt;$H1,$D2,$H1)</f>
        <v>0</v>
      </c>
      <c r="I2" s="7">
        <f t="shared" ref="I2" si="4">IF($H2&gt;=$H1,$I1,$A2)</f>
        <v>44362</v>
      </c>
      <c r="J2">
        <v>0</v>
      </c>
      <c r="K2" s="7">
        <v>0</v>
      </c>
      <c r="L2">
        <f>SUM(C2)</f>
        <v>0</v>
      </c>
      <c r="M2">
        <f t="shared" ref="M2" si="5">J2-H2</f>
        <v>0</v>
      </c>
    </row>
    <row r="3" spans="1:13">
      <c r="A3" s="1">
        <v>44363</v>
      </c>
      <c r="B3" t="s">
        <v>6</v>
      </c>
      <c r="C3">
        <f t="shared" ref="C3:C29" si="6">IF(F3&gt;0,1,0)</f>
        <v>0</v>
      </c>
      <c r="D3">
        <v>0</v>
      </c>
      <c r="E3">
        <v>0</v>
      </c>
      <c r="F3" s="11">
        <f t="shared" ref="F3:F36" si="7">(E3-D3)</f>
        <v>0</v>
      </c>
      <c r="G3" s="2" t="e">
        <f>F3-#REF!</f>
        <v>#REF!</v>
      </c>
      <c r="H3" t="e">
        <f>IF($D3&lt;#REF!,$D3,#REF!)</f>
        <v>#REF!</v>
      </c>
      <c r="I3" s="7" t="e">
        <f>IF($H3&gt;=#REF!,#REF!,$A3)</f>
        <v>#REF!</v>
      </c>
      <c r="J3" t="e">
        <f>IF($E3&gt;#REF!,$E3,#REF!)</f>
        <v>#REF!</v>
      </c>
      <c r="K3" s="7" t="e">
        <f>IF($J3&lt;=#REF!,#REF!,$A3)</f>
        <v>#REF!</v>
      </c>
      <c r="L3">
        <f>SUM($C$2:C3)</f>
        <v>0</v>
      </c>
      <c r="M3" t="e">
        <f t="shared" ref="M3:M34" si="8">J3-H3</f>
        <v>#REF!</v>
      </c>
    </row>
    <row r="4" spans="1:13">
      <c r="A4" s="1">
        <v>44364</v>
      </c>
      <c r="B4" t="s">
        <v>6</v>
      </c>
      <c r="C4">
        <f t="shared" si="6"/>
        <v>0</v>
      </c>
      <c r="D4">
        <v>0</v>
      </c>
      <c r="E4">
        <v>0</v>
      </c>
      <c r="F4" s="11">
        <f t="shared" si="7"/>
        <v>0</v>
      </c>
      <c r="G4" s="2">
        <f t="shared" ref="G4:G38" si="9">F4-F3</f>
        <v>0</v>
      </c>
      <c r="H4" t="e">
        <f t="shared" ref="H4:H15" si="10">IF($D4&lt;$H3,$D4,$H3)</f>
        <v>#REF!</v>
      </c>
      <c r="I4" s="7" t="e">
        <f t="shared" ref="I4:I41" si="11">IF($H4&gt;=$H3,$I3,$A4)</f>
        <v>#REF!</v>
      </c>
      <c r="J4" t="e">
        <f t="shared" ref="J4:J62" si="12">IF($E4&gt;$J3,$E4,$J3)</f>
        <v>#REF!</v>
      </c>
      <c r="K4" s="7" t="e">
        <f t="shared" ref="K4:K41" si="13">IF($J4&lt;=$J3,$K3,$A4)</f>
        <v>#REF!</v>
      </c>
      <c r="L4">
        <f>SUM($C$2:C4)</f>
        <v>0</v>
      </c>
      <c r="M4" t="e">
        <f t="shared" si="8"/>
        <v>#REF!</v>
      </c>
    </row>
    <row r="5" spans="1:13">
      <c r="A5" s="1">
        <v>44365</v>
      </c>
      <c r="B5" t="s">
        <v>6</v>
      </c>
      <c r="C5">
        <f t="shared" si="6"/>
        <v>0</v>
      </c>
      <c r="D5">
        <v>0</v>
      </c>
      <c r="E5">
        <v>0</v>
      </c>
      <c r="F5" s="11">
        <f t="shared" si="7"/>
        <v>0</v>
      </c>
      <c r="G5" s="2">
        <f t="shared" si="9"/>
        <v>0</v>
      </c>
      <c r="H5" t="e">
        <f t="shared" si="10"/>
        <v>#REF!</v>
      </c>
      <c r="I5" s="7" t="e">
        <f t="shared" si="11"/>
        <v>#REF!</v>
      </c>
      <c r="J5" t="e">
        <f t="shared" si="12"/>
        <v>#REF!</v>
      </c>
      <c r="K5" s="7" t="e">
        <f t="shared" si="13"/>
        <v>#REF!</v>
      </c>
      <c r="L5">
        <f>SUM($C$2:C5)</f>
        <v>0</v>
      </c>
      <c r="M5" t="e">
        <f t="shared" si="8"/>
        <v>#REF!</v>
      </c>
    </row>
    <row r="6" spans="1:13">
      <c r="A6" s="1">
        <v>44366</v>
      </c>
      <c r="B6" t="s">
        <v>6</v>
      </c>
      <c r="C6">
        <f t="shared" si="6"/>
        <v>0</v>
      </c>
      <c r="D6">
        <v>0</v>
      </c>
      <c r="E6">
        <v>0</v>
      </c>
      <c r="F6" s="11">
        <f t="shared" si="7"/>
        <v>0</v>
      </c>
      <c r="G6" s="2">
        <f t="shared" si="9"/>
        <v>0</v>
      </c>
      <c r="H6" t="e">
        <f t="shared" si="10"/>
        <v>#REF!</v>
      </c>
      <c r="I6" s="7" t="e">
        <f t="shared" si="11"/>
        <v>#REF!</v>
      </c>
      <c r="J6" t="e">
        <f t="shared" si="12"/>
        <v>#REF!</v>
      </c>
      <c r="K6" s="7" t="e">
        <f t="shared" si="13"/>
        <v>#REF!</v>
      </c>
      <c r="L6">
        <f>SUM($C$2:C6)</f>
        <v>0</v>
      </c>
      <c r="M6" t="e">
        <f t="shared" si="8"/>
        <v>#REF!</v>
      </c>
    </row>
    <row r="7" spans="1:13">
      <c r="A7" s="1">
        <v>44367</v>
      </c>
      <c r="B7" t="s">
        <v>6</v>
      </c>
      <c r="C7">
        <f t="shared" si="6"/>
        <v>0</v>
      </c>
      <c r="D7">
        <v>0</v>
      </c>
      <c r="E7">
        <v>0</v>
      </c>
      <c r="F7" s="11">
        <f t="shared" si="7"/>
        <v>0</v>
      </c>
      <c r="G7" s="2">
        <f t="shared" si="9"/>
        <v>0</v>
      </c>
      <c r="H7" t="e">
        <f t="shared" si="10"/>
        <v>#REF!</v>
      </c>
      <c r="I7" s="7" t="e">
        <f t="shared" si="11"/>
        <v>#REF!</v>
      </c>
      <c r="J7" t="e">
        <f t="shared" si="12"/>
        <v>#REF!</v>
      </c>
      <c r="K7" s="7" t="e">
        <f t="shared" si="13"/>
        <v>#REF!</v>
      </c>
      <c r="L7">
        <f>SUM($C$2:C7)</f>
        <v>0</v>
      </c>
      <c r="M7" t="e">
        <f t="shared" si="8"/>
        <v>#REF!</v>
      </c>
    </row>
    <row r="8" spans="1:13">
      <c r="A8" s="1">
        <v>44368</v>
      </c>
      <c r="B8" t="s">
        <v>6</v>
      </c>
      <c r="C8">
        <f t="shared" si="6"/>
        <v>0</v>
      </c>
      <c r="D8">
        <v>0</v>
      </c>
      <c r="E8">
        <v>0</v>
      </c>
      <c r="F8" s="11">
        <f t="shared" si="7"/>
        <v>0</v>
      </c>
      <c r="G8" s="2">
        <f t="shared" si="9"/>
        <v>0</v>
      </c>
      <c r="H8" t="e">
        <f t="shared" si="10"/>
        <v>#REF!</v>
      </c>
      <c r="I8" s="7" t="e">
        <f t="shared" si="11"/>
        <v>#REF!</v>
      </c>
      <c r="J8" t="e">
        <f t="shared" si="12"/>
        <v>#REF!</v>
      </c>
      <c r="K8" s="7" t="e">
        <f t="shared" si="13"/>
        <v>#REF!</v>
      </c>
      <c r="L8">
        <f>SUM($C$2:C8)</f>
        <v>0</v>
      </c>
      <c r="M8" t="e">
        <f t="shared" si="8"/>
        <v>#REF!</v>
      </c>
    </row>
    <row r="9" spans="1:13">
      <c r="A9" s="1">
        <v>44369</v>
      </c>
      <c r="B9" t="s">
        <v>6</v>
      </c>
      <c r="C9">
        <f t="shared" si="6"/>
        <v>0</v>
      </c>
      <c r="D9">
        <v>0</v>
      </c>
      <c r="E9">
        <v>0</v>
      </c>
      <c r="F9" s="11">
        <f t="shared" si="7"/>
        <v>0</v>
      </c>
      <c r="G9" s="2">
        <f t="shared" si="9"/>
        <v>0</v>
      </c>
      <c r="H9" t="e">
        <f t="shared" si="10"/>
        <v>#REF!</v>
      </c>
      <c r="I9" s="7" t="e">
        <f t="shared" si="11"/>
        <v>#REF!</v>
      </c>
      <c r="J9" t="e">
        <f t="shared" si="12"/>
        <v>#REF!</v>
      </c>
      <c r="K9" s="7" t="e">
        <f t="shared" si="13"/>
        <v>#REF!</v>
      </c>
      <c r="L9">
        <f>SUM($C$2:C9)</f>
        <v>0</v>
      </c>
      <c r="M9" t="e">
        <f t="shared" si="8"/>
        <v>#REF!</v>
      </c>
    </row>
    <row r="10" spans="1:13">
      <c r="A10" s="1">
        <v>44370</v>
      </c>
      <c r="B10" t="s">
        <v>6</v>
      </c>
      <c r="C10">
        <f t="shared" si="6"/>
        <v>0</v>
      </c>
      <c r="D10">
        <v>0</v>
      </c>
      <c r="E10">
        <v>0</v>
      </c>
      <c r="F10" s="11">
        <f t="shared" si="7"/>
        <v>0</v>
      </c>
      <c r="G10" s="2">
        <f t="shared" si="9"/>
        <v>0</v>
      </c>
      <c r="H10" t="e">
        <f t="shared" si="10"/>
        <v>#REF!</v>
      </c>
      <c r="I10" s="7" t="e">
        <f t="shared" si="11"/>
        <v>#REF!</v>
      </c>
      <c r="J10" t="e">
        <f t="shared" si="12"/>
        <v>#REF!</v>
      </c>
      <c r="K10" s="7" t="e">
        <f t="shared" si="13"/>
        <v>#REF!</v>
      </c>
      <c r="L10">
        <f>SUM($C$2:C10)</f>
        <v>0</v>
      </c>
      <c r="M10" t="e">
        <f t="shared" si="8"/>
        <v>#REF!</v>
      </c>
    </row>
    <row r="11" spans="1:13">
      <c r="A11" s="1">
        <v>44371</v>
      </c>
      <c r="B11" t="s">
        <v>6</v>
      </c>
      <c r="C11">
        <f t="shared" si="6"/>
        <v>0</v>
      </c>
      <c r="D11">
        <v>0</v>
      </c>
      <c r="E11">
        <v>0</v>
      </c>
      <c r="F11" s="11">
        <f t="shared" si="7"/>
        <v>0</v>
      </c>
      <c r="G11" s="2">
        <f t="shared" si="9"/>
        <v>0</v>
      </c>
      <c r="H11" t="e">
        <f t="shared" si="10"/>
        <v>#REF!</v>
      </c>
      <c r="I11" s="7" t="e">
        <f t="shared" si="11"/>
        <v>#REF!</v>
      </c>
      <c r="J11" t="e">
        <f t="shared" si="12"/>
        <v>#REF!</v>
      </c>
      <c r="K11" s="7" t="e">
        <f t="shared" si="13"/>
        <v>#REF!</v>
      </c>
      <c r="L11">
        <f>SUM($C$2:C11)</f>
        <v>0</v>
      </c>
      <c r="M11" t="e">
        <f t="shared" si="8"/>
        <v>#REF!</v>
      </c>
    </row>
    <row r="12" spans="1:13">
      <c r="A12" s="1">
        <v>44372</v>
      </c>
      <c r="B12" t="s">
        <v>6</v>
      </c>
      <c r="C12">
        <f t="shared" si="6"/>
        <v>0</v>
      </c>
      <c r="D12">
        <v>0</v>
      </c>
      <c r="E12">
        <v>0</v>
      </c>
      <c r="F12" s="11">
        <f t="shared" si="7"/>
        <v>0</v>
      </c>
      <c r="G12" s="2">
        <f t="shared" si="9"/>
        <v>0</v>
      </c>
      <c r="H12" t="e">
        <f t="shared" si="10"/>
        <v>#REF!</v>
      </c>
      <c r="I12" s="7" t="e">
        <f t="shared" si="11"/>
        <v>#REF!</v>
      </c>
      <c r="J12" t="e">
        <f t="shared" si="12"/>
        <v>#REF!</v>
      </c>
      <c r="K12" s="7" t="e">
        <f t="shared" si="13"/>
        <v>#REF!</v>
      </c>
      <c r="L12">
        <f>SUM($C$2:C12)</f>
        <v>0</v>
      </c>
      <c r="M12" t="e">
        <f t="shared" si="8"/>
        <v>#REF!</v>
      </c>
    </row>
    <row r="13" spans="1:13">
      <c r="A13" s="1">
        <v>44373</v>
      </c>
      <c r="B13" t="s">
        <v>6</v>
      </c>
      <c r="C13">
        <f t="shared" si="6"/>
        <v>0</v>
      </c>
      <c r="D13">
        <v>0</v>
      </c>
      <c r="E13">
        <v>0</v>
      </c>
      <c r="F13" s="11">
        <f t="shared" si="7"/>
        <v>0</v>
      </c>
      <c r="G13" s="2">
        <f t="shared" si="9"/>
        <v>0</v>
      </c>
      <c r="H13" t="s">
        <v>7</v>
      </c>
      <c r="I13" s="7" t="s">
        <v>7</v>
      </c>
      <c r="J13">
        <v>0</v>
      </c>
      <c r="K13" s="7">
        <v>0</v>
      </c>
      <c r="L13">
        <f>SUM($C$2:C13)</f>
        <v>0</v>
      </c>
      <c r="M13" t="e">
        <f t="shared" si="8"/>
        <v>#VALUE!</v>
      </c>
    </row>
    <row r="14" spans="1:13">
      <c r="A14" s="1">
        <v>44374</v>
      </c>
      <c r="B14" t="s">
        <v>6</v>
      </c>
      <c r="C14">
        <f t="shared" si="6"/>
        <v>1</v>
      </c>
      <c r="D14">
        <v>152.69999999999999</v>
      </c>
      <c r="E14">
        <v>155.52000000000001</v>
      </c>
      <c r="F14" s="11">
        <f t="shared" si="7"/>
        <v>2.8200000000000216</v>
      </c>
      <c r="G14" s="2">
        <f t="shared" si="9"/>
        <v>2.8200000000000216</v>
      </c>
      <c r="H14">
        <f t="shared" si="10"/>
        <v>152.69999999999999</v>
      </c>
      <c r="I14" s="7">
        <f t="shared" si="11"/>
        <v>44374</v>
      </c>
      <c r="J14">
        <f t="shared" si="12"/>
        <v>155.52000000000001</v>
      </c>
      <c r="K14" s="7">
        <f t="shared" si="13"/>
        <v>44374</v>
      </c>
      <c r="L14">
        <f>SUM($C$2:C14)</f>
        <v>1</v>
      </c>
      <c r="M14">
        <f t="shared" si="8"/>
        <v>2.8200000000000216</v>
      </c>
    </row>
    <row r="15" spans="1:13">
      <c r="A15" s="1">
        <v>44375</v>
      </c>
      <c r="B15" t="s">
        <v>6</v>
      </c>
      <c r="C15">
        <f t="shared" si="6"/>
        <v>1</v>
      </c>
      <c r="D15">
        <v>152.69999999999999</v>
      </c>
      <c r="E15">
        <v>154.5</v>
      </c>
      <c r="F15" s="11">
        <f t="shared" si="7"/>
        <v>1.8000000000000114</v>
      </c>
      <c r="G15" s="2">
        <f t="shared" si="9"/>
        <v>-1.0200000000000102</v>
      </c>
      <c r="H15">
        <f t="shared" si="10"/>
        <v>152.69999999999999</v>
      </c>
      <c r="I15" s="7">
        <f t="shared" si="11"/>
        <v>44374</v>
      </c>
      <c r="J15">
        <f t="shared" si="12"/>
        <v>155.52000000000001</v>
      </c>
      <c r="K15" s="7">
        <f t="shared" si="13"/>
        <v>44374</v>
      </c>
      <c r="L15">
        <f>SUM($C$2:C15)</f>
        <v>2</v>
      </c>
      <c r="M15">
        <f t="shared" si="8"/>
        <v>2.8200000000000216</v>
      </c>
    </row>
    <row r="16" spans="1:13">
      <c r="A16" s="1">
        <v>44376</v>
      </c>
      <c r="B16" t="s">
        <v>6</v>
      </c>
      <c r="C16">
        <f t="shared" si="6"/>
        <v>0</v>
      </c>
      <c r="D16">
        <v>0</v>
      </c>
      <c r="E16">
        <v>0</v>
      </c>
      <c r="F16" s="11">
        <f t="shared" si="7"/>
        <v>0</v>
      </c>
      <c r="G16" s="2">
        <f t="shared" si="9"/>
        <v>-1.8000000000000114</v>
      </c>
      <c r="H16">
        <f>IF(D16&lt;1,H15,IF($D16&lt;$H15,$D16,$H15))</f>
        <v>152.69999999999999</v>
      </c>
      <c r="I16" s="7">
        <f t="shared" si="11"/>
        <v>44374</v>
      </c>
      <c r="J16">
        <f t="shared" si="12"/>
        <v>155.52000000000001</v>
      </c>
      <c r="K16" s="7">
        <f t="shared" si="13"/>
        <v>44374</v>
      </c>
      <c r="L16">
        <f>SUM($C$2:C16)</f>
        <v>2</v>
      </c>
      <c r="M16">
        <f t="shared" si="8"/>
        <v>2.8200000000000216</v>
      </c>
    </row>
    <row r="17" spans="1:13">
      <c r="A17" s="1">
        <v>44377</v>
      </c>
      <c r="B17" t="s">
        <v>6</v>
      </c>
      <c r="C17">
        <f t="shared" si="6"/>
        <v>0</v>
      </c>
      <c r="D17">
        <v>0</v>
      </c>
      <c r="E17">
        <v>0</v>
      </c>
      <c r="F17" s="11">
        <f t="shared" si="7"/>
        <v>0</v>
      </c>
      <c r="G17" s="2">
        <f t="shared" si="9"/>
        <v>0</v>
      </c>
      <c r="H17">
        <f t="shared" ref="H17:H80" si="14">IF(D17&lt;1,H16,IF($D17&lt;$H16,$D17,$H16))</f>
        <v>152.69999999999999</v>
      </c>
      <c r="I17" s="7">
        <f t="shared" si="11"/>
        <v>44374</v>
      </c>
      <c r="J17">
        <f t="shared" si="12"/>
        <v>155.52000000000001</v>
      </c>
      <c r="K17" s="7">
        <f t="shared" si="13"/>
        <v>44374</v>
      </c>
      <c r="L17">
        <f>SUM($C$2:C17)</f>
        <v>2</v>
      </c>
      <c r="M17">
        <f t="shared" si="8"/>
        <v>2.8200000000000216</v>
      </c>
    </row>
    <row r="18" spans="1:13">
      <c r="A18" s="1">
        <v>44378</v>
      </c>
      <c r="B18" t="s">
        <v>6</v>
      </c>
      <c r="C18">
        <f t="shared" si="6"/>
        <v>0</v>
      </c>
      <c r="D18">
        <v>0</v>
      </c>
      <c r="E18">
        <v>0</v>
      </c>
      <c r="F18" s="11">
        <f t="shared" si="7"/>
        <v>0</v>
      </c>
      <c r="G18" s="2">
        <f t="shared" si="9"/>
        <v>0</v>
      </c>
      <c r="H18">
        <f t="shared" si="14"/>
        <v>152.69999999999999</v>
      </c>
      <c r="I18" s="7">
        <f t="shared" si="11"/>
        <v>44374</v>
      </c>
      <c r="J18">
        <f t="shared" si="12"/>
        <v>155.52000000000001</v>
      </c>
      <c r="K18" s="7">
        <f t="shared" si="13"/>
        <v>44374</v>
      </c>
      <c r="L18">
        <f>SUM($C$2:C18)</f>
        <v>2</v>
      </c>
      <c r="M18">
        <f t="shared" si="8"/>
        <v>2.8200000000000216</v>
      </c>
    </row>
    <row r="19" spans="1:13">
      <c r="A19" s="1">
        <v>44379</v>
      </c>
      <c r="B19" t="s">
        <v>6</v>
      </c>
      <c r="C19">
        <f t="shared" si="6"/>
        <v>0</v>
      </c>
      <c r="D19">
        <v>0</v>
      </c>
      <c r="E19">
        <v>0</v>
      </c>
      <c r="F19" s="11">
        <f t="shared" si="7"/>
        <v>0</v>
      </c>
      <c r="G19" s="2">
        <f t="shared" si="9"/>
        <v>0</v>
      </c>
      <c r="H19">
        <f t="shared" si="14"/>
        <v>152.69999999999999</v>
      </c>
      <c r="I19" s="7">
        <f t="shared" si="11"/>
        <v>44374</v>
      </c>
      <c r="J19">
        <f t="shared" si="12"/>
        <v>155.52000000000001</v>
      </c>
      <c r="K19" s="7">
        <f t="shared" si="13"/>
        <v>44374</v>
      </c>
      <c r="L19">
        <f>SUM($C$2:C19)</f>
        <v>2</v>
      </c>
      <c r="M19">
        <f t="shared" si="8"/>
        <v>2.8200000000000216</v>
      </c>
    </row>
    <row r="20" spans="1:13">
      <c r="A20" s="1">
        <v>44380</v>
      </c>
      <c r="B20" t="s">
        <v>6</v>
      </c>
      <c r="C20">
        <f t="shared" si="6"/>
        <v>0</v>
      </c>
      <c r="D20">
        <v>0</v>
      </c>
      <c r="E20">
        <v>0</v>
      </c>
      <c r="F20" s="11">
        <f t="shared" si="7"/>
        <v>0</v>
      </c>
      <c r="G20" s="2">
        <f t="shared" si="9"/>
        <v>0</v>
      </c>
      <c r="H20">
        <f t="shared" si="14"/>
        <v>152.69999999999999</v>
      </c>
      <c r="I20" s="7">
        <f t="shared" si="11"/>
        <v>44374</v>
      </c>
      <c r="J20">
        <f t="shared" si="12"/>
        <v>155.52000000000001</v>
      </c>
      <c r="K20" s="7">
        <f t="shared" si="13"/>
        <v>44374</v>
      </c>
      <c r="L20">
        <f>SUM($C$2:C20)</f>
        <v>2</v>
      </c>
      <c r="M20">
        <f t="shared" si="8"/>
        <v>2.8200000000000216</v>
      </c>
    </row>
    <row r="21" spans="1:13">
      <c r="A21" s="1">
        <v>44381</v>
      </c>
      <c r="B21" t="s">
        <v>6</v>
      </c>
      <c r="C21">
        <f t="shared" si="6"/>
        <v>0</v>
      </c>
      <c r="D21">
        <v>0</v>
      </c>
      <c r="E21">
        <v>0</v>
      </c>
      <c r="F21" s="11">
        <f t="shared" si="7"/>
        <v>0</v>
      </c>
      <c r="G21" s="2">
        <f t="shared" si="9"/>
        <v>0</v>
      </c>
      <c r="H21">
        <f t="shared" si="14"/>
        <v>152.69999999999999</v>
      </c>
      <c r="I21" s="7">
        <f t="shared" si="11"/>
        <v>44374</v>
      </c>
      <c r="J21">
        <f t="shared" si="12"/>
        <v>155.52000000000001</v>
      </c>
      <c r="K21" s="7">
        <f t="shared" si="13"/>
        <v>44374</v>
      </c>
      <c r="L21">
        <f>SUM($C$2:C21)</f>
        <v>2</v>
      </c>
      <c r="M21">
        <f t="shared" si="8"/>
        <v>2.8200000000000216</v>
      </c>
    </row>
    <row r="22" spans="1:13">
      <c r="A22" s="1">
        <v>44382</v>
      </c>
      <c r="B22" t="s">
        <v>6</v>
      </c>
      <c r="C22">
        <f t="shared" si="6"/>
        <v>0</v>
      </c>
      <c r="D22">
        <v>0</v>
      </c>
      <c r="E22">
        <v>0</v>
      </c>
      <c r="F22" s="11">
        <f t="shared" si="7"/>
        <v>0</v>
      </c>
      <c r="G22" s="2">
        <f t="shared" si="9"/>
        <v>0</v>
      </c>
      <c r="H22">
        <f t="shared" si="14"/>
        <v>152.69999999999999</v>
      </c>
      <c r="I22" s="7">
        <f t="shared" si="11"/>
        <v>44374</v>
      </c>
      <c r="J22">
        <f t="shared" si="12"/>
        <v>155.52000000000001</v>
      </c>
      <c r="K22" s="7">
        <f t="shared" si="13"/>
        <v>44374</v>
      </c>
      <c r="L22">
        <f>SUM($C$2:C22)</f>
        <v>2</v>
      </c>
      <c r="M22">
        <f t="shared" si="8"/>
        <v>2.8200000000000216</v>
      </c>
    </row>
    <row r="23" spans="1:13">
      <c r="A23" s="1">
        <v>44383</v>
      </c>
      <c r="B23" t="s">
        <v>6</v>
      </c>
      <c r="C23">
        <f t="shared" si="6"/>
        <v>0</v>
      </c>
      <c r="D23">
        <v>0</v>
      </c>
      <c r="E23">
        <v>0</v>
      </c>
      <c r="F23" s="11">
        <f t="shared" si="7"/>
        <v>0</v>
      </c>
      <c r="G23" s="2">
        <f t="shared" si="9"/>
        <v>0</v>
      </c>
      <c r="H23">
        <f t="shared" si="14"/>
        <v>152.69999999999999</v>
      </c>
      <c r="I23" s="7">
        <f t="shared" si="11"/>
        <v>44374</v>
      </c>
      <c r="J23">
        <f t="shared" si="12"/>
        <v>155.52000000000001</v>
      </c>
      <c r="K23" s="7">
        <f t="shared" si="13"/>
        <v>44374</v>
      </c>
      <c r="L23">
        <f>SUM($C$2:C23)</f>
        <v>2</v>
      </c>
      <c r="M23">
        <f t="shared" si="8"/>
        <v>2.8200000000000216</v>
      </c>
    </row>
    <row r="24" spans="1:13">
      <c r="A24" s="1">
        <v>44384</v>
      </c>
      <c r="B24" t="s">
        <v>6</v>
      </c>
      <c r="C24">
        <f t="shared" si="6"/>
        <v>0</v>
      </c>
      <c r="D24">
        <v>0</v>
      </c>
      <c r="E24">
        <v>0</v>
      </c>
      <c r="F24" s="11">
        <f t="shared" si="7"/>
        <v>0</v>
      </c>
      <c r="G24" s="2">
        <f t="shared" si="9"/>
        <v>0</v>
      </c>
      <c r="H24">
        <f t="shared" si="14"/>
        <v>152.69999999999999</v>
      </c>
      <c r="I24" s="7">
        <f t="shared" si="11"/>
        <v>44374</v>
      </c>
      <c r="J24">
        <f t="shared" si="12"/>
        <v>155.52000000000001</v>
      </c>
      <c r="K24" s="7">
        <f t="shared" si="13"/>
        <v>44374</v>
      </c>
      <c r="L24">
        <f>SUM($C$2:C24)</f>
        <v>2</v>
      </c>
      <c r="M24">
        <f t="shared" si="8"/>
        <v>2.8200000000000216</v>
      </c>
    </row>
    <row r="25" spans="1:13">
      <c r="A25" s="1">
        <v>44385</v>
      </c>
      <c r="B25" t="s">
        <v>6</v>
      </c>
      <c r="C25">
        <f t="shared" si="6"/>
        <v>0</v>
      </c>
      <c r="D25">
        <v>0</v>
      </c>
      <c r="E25">
        <v>0</v>
      </c>
      <c r="F25" s="11">
        <f t="shared" si="7"/>
        <v>0</v>
      </c>
      <c r="G25" s="2">
        <f t="shared" si="9"/>
        <v>0</v>
      </c>
      <c r="H25">
        <f t="shared" si="14"/>
        <v>152.69999999999999</v>
      </c>
      <c r="I25" s="7">
        <f t="shared" si="11"/>
        <v>44374</v>
      </c>
      <c r="J25">
        <f t="shared" si="12"/>
        <v>155.52000000000001</v>
      </c>
      <c r="K25" s="7">
        <f t="shared" si="13"/>
        <v>44374</v>
      </c>
      <c r="L25">
        <f>SUM($C$2:C25)</f>
        <v>2</v>
      </c>
      <c r="M25">
        <f t="shared" si="8"/>
        <v>2.8200000000000216</v>
      </c>
    </row>
    <row r="26" spans="1:13">
      <c r="A26" s="1">
        <v>44386</v>
      </c>
      <c r="B26" t="s">
        <v>6</v>
      </c>
      <c r="C26">
        <f t="shared" si="6"/>
        <v>0</v>
      </c>
      <c r="D26">
        <v>0</v>
      </c>
      <c r="E26">
        <v>0</v>
      </c>
      <c r="F26" s="11">
        <f t="shared" si="7"/>
        <v>0</v>
      </c>
      <c r="G26" s="2">
        <f t="shared" si="9"/>
        <v>0</v>
      </c>
      <c r="H26">
        <f t="shared" si="14"/>
        <v>152.69999999999999</v>
      </c>
      <c r="I26" s="7">
        <f t="shared" si="11"/>
        <v>44374</v>
      </c>
      <c r="J26">
        <f t="shared" si="12"/>
        <v>155.52000000000001</v>
      </c>
      <c r="K26" s="7">
        <f t="shared" si="13"/>
        <v>44374</v>
      </c>
      <c r="L26">
        <f>SUM($C$2:C26)</f>
        <v>2</v>
      </c>
      <c r="M26">
        <f t="shared" si="8"/>
        <v>2.8200000000000216</v>
      </c>
    </row>
    <row r="27" spans="1:13">
      <c r="A27" s="1">
        <v>44387</v>
      </c>
      <c r="B27" t="s">
        <v>6</v>
      </c>
      <c r="C27">
        <f t="shared" si="6"/>
        <v>0</v>
      </c>
      <c r="D27">
        <v>0</v>
      </c>
      <c r="E27">
        <v>0</v>
      </c>
      <c r="F27" s="11">
        <f t="shared" si="7"/>
        <v>0</v>
      </c>
      <c r="G27" s="2">
        <f t="shared" si="9"/>
        <v>0</v>
      </c>
      <c r="H27">
        <f t="shared" si="14"/>
        <v>152.69999999999999</v>
      </c>
      <c r="I27" s="7">
        <f t="shared" si="11"/>
        <v>44374</v>
      </c>
      <c r="J27">
        <f t="shared" si="12"/>
        <v>155.52000000000001</v>
      </c>
      <c r="K27" s="7">
        <f t="shared" si="13"/>
        <v>44374</v>
      </c>
      <c r="L27">
        <f>SUM($C$2:C27)</f>
        <v>2</v>
      </c>
      <c r="M27">
        <f t="shared" si="8"/>
        <v>2.8200000000000216</v>
      </c>
    </row>
    <row r="28" spans="1:13">
      <c r="A28" s="1">
        <v>44388</v>
      </c>
      <c r="B28" t="s">
        <v>6</v>
      </c>
      <c r="C28">
        <f t="shared" si="6"/>
        <v>0</v>
      </c>
      <c r="D28">
        <v>0</v>
      </c>
      <c r="E28">
        <v>0</v>
      </c>
      <c r="F28" s="11">
        <f t="shared" si="7"/>
        <v>0</v>
      </c>
      <c r="G28" s="2">
        <f t="shared" si="9"/>
        <v>0</v>
      </c>
      <c r="H28">
        <f t="shared" si="14"/>
        <v>152.69999999999999</v>
      </c>
      <c r="I28" s="7">
        <f t="shared" si="11"/>
        <v>44374</v>
      </c>
      <c r="J28">
        <f t="shared" si="12"/>
        <v>155.52000000000001</v>
      </c>
      <c r="K28" s="7">
        <f t="shared" si="13"/>
        <v>44374</v>
      </c>
      <c r="L28">
        <f>SUM($C$2:C28)</f>
        <v>2</v>
      </c>
      <c r="M28">
        <f t="shared" si="8"/>
        <v>2.8200000000000216</v>
      </c>
    </row>
    <row r="29" spans="1:13">
      <c r="A29" s="1">
        <v>44389</v>
      </c>
      <c r="B29" t="s">
        <v>6</v>
      </c>
      <c r="C29">
        <f t="shared" si="6"/>
        <v>0</v>
      </c>
      <c r="D29">
        <v>0</v>
      </c>
      <c r="E29">
        <v>0</v>
      </c>
      <c r="F29" s="11">
        <f t="shared" si="7"/>
        <v>0</v>
      </c>
      <c r="G29" s="2">
        <f t="shared" si="9"/>
        <v>0</v>
      </c>
      <c r="H29">
        <f t="shared" si="14"/>
        <v>152.69999999999999</v>
      </c>
      <c r="I29" s="7">
        <f t="shared" si="11"/>
        <v>44374</v>
      </c>
      <c r="J29">
        <f t="shared" si="12"/>
        <v>155.52000000000001</v>
      </c>
      <c r="K29" s="7">
        <f t="shared" si="13"/>
        <v>44374</v>
      </c>
      <c r="L29">
        <f>SUM($C$2:C29)</f>
        <v>2</v>
      </c>
      <c r="M29">
        <f t="shared" si="8"/>
        <v>2.8200000000000216</v>
      </c>
    </row>
    <row r="30" spans="1:13">
      <c r="A30" s="1">
        <v>44390</v>
      </c>
      <c r="B30" t="s">
        <v>6</v>
      </c>
      <c r="C30">
        <f t="shared" ref="C30:C93" si="15">IF(F30&gt;0,1,0)</f>
        <v>0</v>
      </c>
      <c r="D30">
        <v>0</v>
      </c>
      <c r="E30">
        <v>0</v>
      </c>
      <c r="F30" s="11">
        <f t="shared" si="7"/>
        <v>0</v>
      </c>
      <c r="G30" s="2">
        <f t="shared" si="9"/>
        <v>0</v>
      </c>
      <c r="H30">
        <f t="shared" si="14"/>
        <v>152.69999999999999</v>
      </c>
      <c r="I30" s="7">
        <f t="shared" si="11"/>
        <v>44374</v>
      </c>
      <c r="J30">
        <f t="shared" si="12"/>
        <v>155.52000000000001</v>
      </c>
      <c r="K30" s="7">
        <f t="shared" si="13"/>
        <v>44374</v>
      </c>
      <c r="L30">
        <f>SUM($C$2:C30)</f>
        <v>2</v>
      </c>
      <c r="M30">
        <f t="shared" si="8"/>
        <v>2.8200000000000216</v>
      </c>
    </row>
    <row r="31" spans="1:13">
      <c r="A31" s="1">
        <v>44391</v>
      </c>
      <c r="B31" t="s">
        <v>6</v>
      </c>
      <c r="C31">
        <f t="shared" si="15"/>
        <v>0</v>
      </c>
      <c r="D31">
        <v>0</v>
      </c>
      <c r="E31">
        <v>0</v>
      </c>
      <c r="F31" s="11">
        <f t="shared" si="7"/>
        <v>0</v>
      </c>
      <c r="G31" s="2">
        <f t="shared" si="9"/>
        <v>0</v>
      </c>
      <c r="H31">
        <f t="shared" si="14"/>
        <v>152.69999999999999</v>
      </c>
      <c r="I31" s="7">
        <f t="shared" si="11"/>
        <v>44374</v>
      </c>
      <c r="J31">
        <f t="shared" si="12"/>
        <v>155.52000000000001</v>
      </c>
      <c r="K31" s="7">
        <f t="shared" si="13"/>
        <v>44374</v>
      </c>
      <c r="L31">
        <f>SUM($C$2:C31)</f>
        <v>2</v>
      </c>
      <c r="M31">
        <f t="shared" si="8"/>
        <v>2.8200000000000216</v>
      </c>
    </row>
    <row r="32" spans="1:13">
      <c r="A32" s="1">
        <v>44392</v>
      </c>
      <c r="B32" t="s">
        <v>6</v>
      </c>
      <c r="C32">
        <f t="shared" si="15"/>
        <v>0</v>
      </c>
      <c r="D32">
        <v>0</v>
      </c>
      <c r="E32">
        <v>0</v>
      </c>
      <c r="F32" s="11">
        <f t="shared" si="7"/>
        <v>0</v>
      </c>
      <c r="G32" s="2">
        <f t="shared" si="9"/>
        <v>0</v>
      </c>
      <c r="H32">
        <f t="shared" si="14"/>
        <v>152.69999999999999</v>
      </c>
      <c r="I32" s="7">
        <f t="shared" si="11"/>
        <v>44374</v>
      </c>
      <c r="J32">
        <f t="shared" si="12"/>
        <v>155.52000000000001</v>
      </c>
      <c r="K32" s="7">
        <f t="shared" si="13"/>
        <v>44374</v>
      </c>
      <c r="L32">
        <f>SUM($C$2:C32)</f>
        <v>2</v>
      </c>
      <c r="M32">
        <f t="shared" si="8"/>
        <v>2.8200000000000216</v>
      </c>
    </row>
    <row r="33" spans="1:13">
      <c r="A33" s="1">
        <v>44393</v>
      </c>
      <c r="B33" t="s">
        <v>6</v>
      </c>
      <c r="C33">
        <f t="shared" si="15"/>
        <v>1</v>
      </c>
      <c r="D33">
        <v>153</v>
      </c>
      <c r="E33">
        <v>155.12</v>
      </c>
      <c r="F33" s="11">
        <f t="shared" si="7"/>
        <v>2.1200000000000045</v>
      </c>
      <c r="G33" s="2">
        <f t="shared" si="9"/>
        <v>2.1200000000000045</v>
      </c>
      <c r="H33">
        <f t="shared" si="14"/>
        <v>152.69999999999999</v>
      </c>
      <c r="I33" s="7">
        <f t="shared" si="11"/>
        <v>44374</v>
      </c>
      <c r="J33">
        <f t="shared" si="12"/>
        <v>155.52000000000001</v>
      </c>
      <c r="K33" s="7">
        <f t="shared" si="13"/>
        <v>44374</v>
      </c>
      <c r="L33">
        <f>SUM($C$2:C33)</f>
        <v>3</v>
      </c>
      <c r="M33">
        <f t="shared" si="8"/>
        <v>2.8200000000000216</v>
      </c>
    </row>
    <row r="34" spans="1:13">
      <c r="A34" s="1">
        <v>44394</v>
      </c>
      <c r="B34" t="s">
        <v>6</v>
      </c>
      <c r="C34">
        <f t="shared" si="15"/>
        <v>1</v>
      </c>
      <c r="D34">
        <v>152.69999999999999</v>
      </c>
      <c r="E34">
        <v>157.78</v>
      </c>
      <c r="F34" s="11">
        <f t="shared" si="7"/>
        <v>5.0800000000000125</v>
      </c>
      <c r="G34" s="2">
        <f t="shared" si="9"/>
        <v>2.960000000000008</v>
      </c>
      <c r="H34">
        <f t="shared" si="14"/>
        <v>152.69999999999999</v>
      </c>
      <c r="I34" s="7">
        <f t="shared" si="11"/>
        <v>44374</v>
      </c>
      <c r="J34">
        <f t="shared" si="12"/>
        <v>157.78</v>
      </c>
      <c r="K34" s="7">
        <f t="shared" si="13"/>
        <v>44394</v>
      </c>
      <c r="L34">
        <f>SUM($C$2:C34)</f>
        <v>4</v>
      </c>
      <c r="M34">
        <f t="shared" si="8"/>
        <v>5.0800000000000125</v>
      </c>
    </row>
    <row r="35" spans="1:13">
      <c r="A35" s="1">
        <v>44395</v>
      </c>
      <c r="B35" t="s">
        <v>6</v>
      </c>
      <c r="C35">
        <f t="shared" si="15"/>
        <v>1</v>
      </c>
      <c r="D35">
        <v>152.13999999999999</v>
      </c>
      <c r="E35">
        <v>159.01</v>
      </c>
      <c r="F35" s="11">
        <f t="shared" si="7"/>
        <v>6.8700000000000045</v>
      </c>
      <c r="G35" s="2">
        <f t="shared" si="9"/>
        <v>1.789999999999992</v>
      </c>
      <c r="H35">
        <f t="shared" si="14"/>
        <v>152.13999999999999</v>
      </c>
      <c r="I35" s="7">
        <f t="shared" si="11"/>
        <v>44395</v>
      </c>
      <c r="J35">
        <f t="shared" si="12"/>
        <v>159.01</v>
      </c>
      <c r="K35" s="7">
        <f t="shared" si="13"/>
        <v>44395</v>
      </c>
      <c r="L35">
        <f>SUM($C$2:C35)</f>
        <v>5</v>
      </c>
      <c r="M35">
        <f t="shared" ref="M35:M37" si="16">J35-H35</f>
        <v>6.8700000000000045</v>
      </c>
    </row>
    <row r="36" spans="1:13">
      <c r="A36" s="1">
        <v>44396</v>
      </c>
      <c r="B36" t="s">
        <v>6</v>
      </c>
      <c r="C36">
        <f t="shared" si="15"/>
        <v>1</v>
      </c>
      <c r="D36">
        <v>152.38</v>
      </c>
      <c r="E36">
        <v>155.9</v>
      </c>
      <c r="F36" s="11">
        <f t="shared" si="7"/>
        <v>3.5200000000000102</v>
      </c>
      <c r="G36" s="2">
        <f t="shared" si="9"/>
        <v>-3.3499999999999943</v>
      </c>
      <c r="H36">
        <f t="shared" si="14"/>
        <v>152.13999999999999</v>
      </c>
      <c r="I36" s="7">
        <f t="shared" si="11"/>
        <v>44395</v>
      </c>
      <c r="J36">
        <f t="shared" si="12"/>
        <v>159.01</v>
      </c>
      <c r="K36" s="7">
        <f t="shared" si="13"/>
        <v>44395</v>
      </c>
      <c r="L36">
        <f>SUM($C$2:C36)</f>
        <v>6</v>
      </c>
      <c r="M36">
        <f t="shared" si="16"/>
        <v>6.8700000000000045</v>
      </c>
    </row>
    <row r="37" spans="1:13">
      <c r="A37" s="1">
        <v>44397</v>
      </c>
      <c r="B37" t="s">
        <v>6</v>
      </c>
      <c r="C37">
        <f t="shared" si="15"/>
        <v>1</v>
      </c>
      <c r="D37">
        <v>152.13999999999999</v>
      </c>
      <c r="E37">
        <v>158.57</v>
      </c>
      <c r="F37" s="11">
        <f t="shared" ref="F37:F38" si="17">(E37-D37)</f>
        <v>6.4300000000000068</v>
      </c>
      <c r="G37" s="2">
        <f t="shared" si="9"/>
        <v>2.9099999999999966</v>
      </c>
      <c r="H37">
        <f t="shared" si="14"/>
        <v>152.13999999999999</v>
      </c>
      <c r="I37" s="7">
        <f t="shared" si="11"/>
        <v>44395</v>
      </c>
      <c r="J37">
        <f t="shared" si="12"/>
        <v>159.01</v>
      </c>
      <c r="K37" s="7">
        <f t="shared" si="13"/>
        <v>44395</v>
      </c>
      <c r="L37">
        <f>SUM($C$2:C37)</f>
        <v>7</v>
      </c>
      <c r="M37">
        <f t="shared" si="16"/>
        <v>6.8700000000000045</v>
      </c>
    </row>
    <row r="38" spans="1:13">
      <c r="A38" s="1">
        <v>44398</v>
      </c>
      <c r="B38" t="s">
        <v>6</v>
      </c>
      <c r="C38">
        <f t="shared" si="15"/>
        <v>1</v>
      </c>
      <c r="D38">
        <v>152.37</v>
      </c>
      <c r="E38">
        <v>158.05000000000001</v>
      </c>
      <c r="F38" s="11">
        <f t="shared" si="17"/>
        <v>5.6800000000000068</v>
      </c>
      <c r="G38" s="2">
        <f t="shared" si="9"/>
        <v>-0.75</v>
      </c>
      <c r="H38">
        <f t="shared" si="14"/>
        <v>152.13999999999999</v>
      </c>
      <c r="I38" s="7">
        <f t="shared" si="11"/>
        <v>44395</v>
      </c>
      <c r="J38">
        <f t="shared" si="12"/>
        <v>159.01</v>
      </c>
      <c r="K38" s="7">
        <f t="shared" si="13"/>
        <v>44395</v>
      </c>
      <c r="L38">
        <f>SUM($C$2:C38)</f>
        <v>8</v>
      </c>
      <c r="M38">
        <f t="shared" ref="M38:M41" si="18">J38-H38</f>
        <v>6.8700000000000045</v>
      </c>
    </row>
    <row r="39" spans="1:13">
      <c r="A39" s="1">
        <v>44399</v>
      </c>
      <c r="B39" t="s">
        <v>6</v>
      </c>
      <c r="C39">
        <f t="shared" si="15"/>
        <v>1</v>
      </c>
      <c r="D39">
        <v>152.44</v>
      </c>
      <c r="E39">
        <v>157.83000000000001</v>
      </c>
      <c r="F39" s="11">
        <f t="shared" ref="F39:F41" si="19">(E39-D39)</f>
        <v>5.3900000000000148</v>
      </c>
      <c r="G39" s="2">
        <f t="shared" ref="G39:G41" si="20">F39-F38</f>
        <v>-0.28999999999999204</v>
      </c>
      <c r="H39">
        <f t="shared" si="14"/>
        <v>152.13999999999999</v>
      </c>
      <c r="I39" s="7">
        <f t="shared" si="11"/>
        <v>44395</v>
      </c>
      <c r="J39">
        <f t="shared" si="12"/>
        <v>159.01</v>
      </c>
      <c r="K39" s="7">
        <f t="shared" si="13"/>
        <v>44395</v>
      </c>
      <c r="L39">
        <f>SUM($C$2:C39)</f>
        <v>9</v>
      </c>
      <c r="M39">
        <f t="shared" si="18"/>
        <v>6.8700000000000045</v>
      </c>
    </row>
    <row r="40" spans="1:13">
      <c r="A40" s="1">
        <v>44400</v>
      </c>
      <c r="B40" t="s">
        <v>6</v>
      </c>
      <c r="C40">
        <f t="shared" si="15"/>
        <v>1</v>
      </c>
      <c r="D40">
        <v>152.44</v>
      </c>
      <c r="E40">
        <v>158.37</v>
      </c>
      <c r="F40" s="11">
        <f t="shared" si="19"/>
        <v>5.9300000000000068</v>
      </c>
      <c r="G40" s="2">
        <f t="shared" si="20"/>
        <v>0.53999999999999204</v>
      </c>
      <c r="H40">
        <f t="shared" si="14"/>
        <v>152.13999999999999</v>
      </c>
      <c r="I40" s="7">
        <f t="shared" si="11"/>
        <v>44395</v>
      </c>
      <c r="J40">
        <f t="shared" si="12"/>
        <v>159.01</v>
      </c>
      <c r="K40" s="7">
        <f t="shared" si="13"/>
        <v>44395</v>
      </c>
      <c r="L40">
        <f>SUM($C$2:C40)</f>
        <v>10</v>
      </c>
      <c r="M40">
        <f t="shared" si="18"/>
        <v>6.8700000000000045</v>
      </c>
    </row>
    <row r="41" spans="1:13">
      <c r="A41" s="1">
        <v>44401</v>
      </c>
      <c r="B41" t="s">
        <v>6</v>
      </c>
      <c r="C41">
        <f t="shared" si="15"/>
        <v>1</v>
      </c>
      <c r="D41">
        <v>152.55000000000001</v>
      </c>
      <c r="E41">
        <v>157.65</v>
      </c>
      <c r="F41" s="11">
        <f t="shared" si="19"/>
        <v>5.0999999999999943</v>
      </c>
      <c r="G41" s="2">
        <f t="shared" si="20"/>
        <v>-0.83000000000001251</v>
      </c>
      <c r="H41">
        <f t="shared" si="14"/>
        <v>152.13999999999999</v>
      </c>
      <c r="I41" s="7">
        <f t="shared" si="11"/>
        <v>44395</v>
      </c>
      <c r="J41">
        <f t="shared" si="12"/>
        <v>159.01</v>
      </c>
      <c r="K41" s="7">
        <f t="shared" si="13"/>
        <v>44395</v>
      </c>
      <c r="L41">
        <f>SUM($C$2:C41)</f>
        <v>11</v>
      </c>
      <c r="M41">
        <f t="shared" si="18"/>
        <v>6.8700000000000045</v>
      </c>
    </row>
    <row r="42" spans="1:13">
      <c r="A42" s="1">
        <v>44402</v>
      </c>
      <c r="B42" t="s">
        <v>6</v>
      </c>
      <c r="C42">
        <f t="shared" si="15"/>
        <v>0</v>
      </c>
      <c r="D42">
        <v>0</v>
      </c>
      <c r="E42">
        <v>0</v>
      </c>
      <c r="F42" s="11">
        <f t="shared" ref="F42:F102" si="21">(E42-D42)</f>
        <v>0</v>
      </c>
      <c r="G42" s="2">
        <f t="shared" ref="G42:G102" si="22">F42-F41</f>
        <v>-5.0999999999999943</v>
      </c>
      <c r="H42">
        <f t="shared" si="14"/>
        <v>152.13999999999999</v>
      </c>
      <c r="I42" s="7">
        <f t="shared" ref="I42:I101" si="23">IF($H42&gt;=$H41,$I41,$A42)</f>
        <v>44395</v>
      </c>
      <c r="J42">
        <f t="shared" si="12"/>
        <v>159.01</v>
      </c>
      <c r="K42" s="7">
        <f t="shared" ref="K42:K101" si="24">IF($J42&lt;=$J41,$K41,$A42)</f>
        <v>44395</v>
      </c>
      <c r="L42">
        <f>SUM($C$2:C42)</f>
        <v>11</v>
      </c>
      <c r="M42">
        <f t="shared" ref="M42:M102" si="25">J42-H42</f>
        <v>6.8700000000000045</v>
      </c>
    </row>
    <row r="43" spans="1:13">
      <c r="A43" s="1">
        <v>44403</v>
      </c>
      <c r="B43" t="s">
        <v>6</v>
      </c>
      <c r="C43">
        <f t="shared" si="15"/>
        <v>1</v>
      </c>
      <c r="D43">
        <v>152.46</v>
      </c>
      <c r="E43">
        <v>157.80000000000001</v>
      </c>
      <c r="F43" s="11">
        <f t="shared" si="21"/>
        <v>5.3400000000000034</v>
      </c>
      <c r="G43" s="2">
        <f t="shared" si="22"/>
        <v>5.3400000000000034</v>
      </c>
      <c r="H43">
        <f t="shared" si="14"/>
        <v>152.13999999999999</v>
      </c>
      <c r="I43" s="7">
        <f t="shared" si="23"/>
        <v>44395</v>
      </c>
      <c r="J43">
        <f t="shared" si="12"/>
        <v>159.01</v>
      </c>
      <c r="K43" s="7">
        <f t="shared" si="24"/>
        <v>44395</v>
      </c>
      <c r="L43">
        <f>SUM($C$2:C43)</f>
        <v>12</v>
      </c>
      <c r="M43">
        <f t="shared" si="25"/>
        <v>6.8700000000000045</v>
      </c>
    </row>
    <row r="44" spans="1:13">
      <c r="A44" s="1">
        <v>44404</v>
      </c>
      <c r="B44" t="s">
        <v>6</v>
      </c>
      <c r="C44">
        <f t="shared" si="15"/>
        <v>1</v>
      </c>
      <c r="D44">
        <v>152.44</v>
      </c>
      <c r="E44">
        <v>160.19999999999999</v>
      </c>
      <c r="F44" s="11">
        <f t="shared" si="21"/>
        <v>7.7599999999999909</v>
      </c>
      <c r="G44" s="2">
        <f t="shared" si="22"/>
        <v>2.4199999999999875</v>
      </c>
      <c r="H44">
        <f t="shared" si="14"/>
        <v>152.13999999999999</v>
      </c>
      <c r="I44" s="7">
        <f t="shared" si="23"/>
        <v>44395</v>
      </c>
      <c r="J44">
        <f t="shared" si="12"/>
        <v>160.19999999999999</v>
      </c>
      <c r="K44" s="7">
        <f t="shared" si="24"/>
        <v>44404</v>
      </c>
      <c r="L44">
        <f>SUM($C$2:C44)</f>
        <v>13</v>
      </c>
      <c r="M44">
        <f t="shared" si="25"/>
        <v>8.0600000000000023</v>
      </c>
    </row>
    <row r="45" spans="1:13">
      <c r="A45" s="1">
        <v>44405</v>
      </c>
      <c r="B45" t="s">
        <v>6</v>
      </c>
      <c r="C45">
        <f t="shared" si="15"/>
        <v>0</v>
      </c>
      <c r="D45">
        <v>0</v>
      </c>
      <c r="E45">
        <v>0</v>
      </c>
      <c r="F45" s="11">
        <f t="shared" si="21"/>
        <v>0</v>
      </c>
      <c r="G45" s="2">
        <f t="shared" si="22"/>
        <v>-7.7599999999999909</v>
      </c>
      <c r="H45">
        <f t="shared" si="14"/>
        <v>152.13999999999999</v>
      </c>
      <c r="I45" s="7">
        <f t="shared" si="23"/>
        <v>44395</v>
      </c>
      <c r="J45">
        <f t="shared" si="12"/>
        <v>160.19999999999999</v>
      </c>
      <c r="K45" s="7">
        <f t="shared" si="24"/>
        <v>44404</v>
      </c>
      <c r="L45">
        <f>SUM($C$2:C45)</f>
        <v>13</v>
      </c>
      <c r="M45">
        <f t="shared" si="25"/>
        <v>8.0600000000000023</v>
      </c>
    </row>
    <row r="46" spans="1:13">
      <c r="A46" s="1">
        <v>44406</v>
      </c>
      <c r="B46" t="s">
        <v>6</v>
      </c>
      <c r="C46">
        <f t="shared" si="15"/>
        <v>0</v>
      </c>
      <c r="D46">
        <v>0</v>
      </c>
      <c r="E46">
        <v>0</v>
      </c>
      <c r="F46" s="11">
        <f t="shared" si="21"/>
        <v>0</v>
      </c>
      <c r="G46" s="2">
        <f t="shared" si="22"/>
        <v>0</v>
      </c>
      <c r="H46">
        <f t="shared" si="14"/>
        <v>152.13999999999999</v>
      </c>
      <c r="I46" s="7">
        <f t="shared" si="23"/>
        <v>44395</v>
      </c>
      <c r="J46">
        <f t="shared" si="12"/>
        <v>160.19999999999999</v>
      </c>
      <c r="K46" s="7">
        <f t="shared" si="24"/>
        <v>44404</v>
      </c>
      <c r="L46">
        <f>SUM($C$2:C46)</f>
        <v>13</v>
      </c>
      <c r="M46">
        <f t="shared" si="25"/>
        <v>8.0600000000000023</v>
      </c>
    </row>
    <row r="47" spans="1:13">
      <c r="A47" s="1">
        <v>44407</v>
      </c>
      <c r="B47" t="s">
        <v>6</v>
      </c>
      <c r="C47">
        <f t="shared" si="15"/>
        <v>0</v>
      </c>
      <c r="D47">
        <v>0</v>
      </c>
      <c r="E47">
        <v>0</v>
      </c>
      <c r="F47" s="11">
        <f t="shared" si="21"/>
        <v>0</v>
      </c>
      <c r="G47" s="2">
        <f t="shared" si="22"/>
        <v>0</v>
      </c>
      <c r="H47">
        <f t="shared" si="14"/>
        <v>152.13999999999999</v>
      </c>
      <c r="I47" s="7">
        <f t="shared" si="23"/>
        <v>44395</v>
      </c>
      <c r="J47">
        <f t="shared" si="12"/>
        <v>160.19999999999999</v>
      </c>
      <c r="K47" s="7">
        <f t="shared" si="24"/>
        <v>44404</v>
      </c>
      <c r="L47">
        <f>SUM($C$2:C47)</f>
        <v>13</v>
      </c>
      <c r="M47">
        <f t="shared" si="25"/>
        <v>8.0600000000000023</v>
      </c>
    </row>
    <row r="48" spans="1:13">
      <c r="A48" s="1">
        <v>44408</v>
      </c>
      <c r="B48" t="s">
        <v>6</v>
      </c>
      <c r="C48">
        <f t="shared" si="15"/>
        <v>0</v>
      </c>
      <c r="D48">
        <v>0</v>
      </c>
      <c r="E48">
        <v>0</v>
      </c>
      <c r="F48" s="11">
        <f t="shared" si="21"/>
        <v>0</v>
      </c>
      <c r="G48" s="2">
        <f t="shared" si="22"/>
        <v>0</v>
      </c>
      <c r="H48">
        <f t="shared" si="14"/>
        <v>152.13999999999999</v>
      </c>
      <c r="I48" s="7">
        <f t="shared" si="23"/>
        <v>44395</v>
      </c>
      <c r="J48">
        <f t="shared" si="12"/>
        <v>160.19999999999999</v>
      </c>
      <c r="K48" s="7">
        <f t="shared" si="24"/>
        <v>44404</v>
      </c>
      <c r="L48">
        <f>SUM($C$2:C48)</f>
        <v>13</v>
      </c>
      <c r="M48">
        <f t="shared" si="25"/>
        <v>8.0600000000000023</v>
      </c>
    </row>
    <row r="49" spans="1:13">
      <c r="A49" s="1">
        <v>44409</v>
      </c>
      <c r="B49" t="s">
        <v>6</v>
      </c>
      <c r="C49">
        <f t="shared" si="15"/>
        <v>0</v>
      </c>
      <c r="D49">
        <v>0</v>
      </c>
      <c r="E49">
        <v>0</v>
      </c>
      <c r="F49" s="11">
        <f t="shared" si="21"/>
        <v>0</v>
      </c>
      <c r="G49" s="2">
        <f t="shared" si="22"/>
        <v>0</v>
      </c>
      <c r="H49">
        <f t="shared" si="14"/>
        <v>152.13999999999999</v>
      </c>
      <c r="I49" s="7">
        <f t="shared" si="23"/>
        <v>44395</v>
      </c>
      <c r="J49">
        <f t="shared" si="12"/>
        <v>160.19999999999999</v>
      </c>
      <c r="K49" s="7">
        <f t="shared" si="24"/>
        <v>44404</v>
      </c>
      <c r="L49">
        <f>SUM($C$2:C49)</f>
        <v>13</v>
      </c>
      <c r="M49">
        <f t="shared" si="25"/>
        <v>8.0600000000000023</v>
      </c>
    </row>
    <row r="50" spans="1:13">
      <c r="A50" s="1">
        <v>44410</v>
      </c>
      <c r="B50" t="s">
        <v>6</v>
      </c>
      <c r="C50">
        <f t="shared" si="15"/>
        <v>0</v>
      </c>
      <c r="D50">
        <v>0</v>
      </c>
      <c r="E50">
        <v>0</v>
      </c>
      <c r="F50" s="11">
        <f t="shared" si="21"/>
        <v>0</v>
      </c>
      <c r="G50" s="2">
        <f t="shared" si="22"/>
        <v>0</v>
      </c>
      <c r="H50">
        <f t="shared" si="14"/>
        <v>152.13999999999999</v>
      </c>
      <c r="I50" s="7">
        <f t="shared" si="23"/>
        <v>44395</v>
      </c>
      <c r="J50">
        <f t="shared" si="12"/>
        <v>160.19999999999999</v>
      </c>
      <c r="K50" s="7">
        <f t="shared" si="24"/>
        <v>44404</v>
      </c>
      <c r="L50">
        <f>SUM($C$2:C50)</f>
        <v>13</v>
      </c>
      <c r="M50">
        <f t="shared" si="25"/>
        <v>8.0600000000000023</v>
      </c>
    </row>
    <row r="51" spans="1:13">
      <c r="A51" s="1">
        <v>44411</v>
      </c>
      <c r="B51" t="s">
        <v>6</v>
      </c>
      <c r="C51">
        <f t="shared" si="15"/>
        <v>0</v>
      </c>
      <c r="D51">
        <v>0</v>
      </c>
      <c r="E51">
        <v>0</v>
      </c>
      <c r="F51" s="11">
        <f t="shared" si="21"/>
        <v>0</v>
      </c>
      <c r="G51" s="2">
        <f t="shared" si="22"/>
        <v>0</v>
      </c>
      <c r="H51">
        <f t="shared" si="14"/>
        <v>152.13999999999999</v>
      </c>
      <c r="I51" s="7">
        <f t="shared" si="23"/>
        <v>44395</v>
      </c>
      <c r="J51">
        <f t="shared" si="12"/>
        <v>160.19999999999999</v>
      </c>
      <c r="K51" s="7">
        <f t="shared" si="24"/>
        <v>44404</v>
      </c>
      <c r="L51">
        <f>SUM($C$2:C51)</f>
        <v>13</v>
      </c>
      <c r="M51">
        <f t="shared" si="25"/>
        <v>8.0600000000000023</v>
      </c>
    </row>
    <row r="52" spans="1:13">
      <c r="A52" s="1">
        <v>44412</v>
      </c>
      <c r="B52" t="s">
        <v>6</v>
      </c>
      <c r="C52">
        <f t="shared" si="15"/>
        <v>0</v>
      </c>
      <c r="D52">
        <v>0</v>
      </c>
      <c r="E52">
        <v>0</v>
      </c>
      <c r="F52" s="11">
        <f t="shared" si="21"/>
        <v>0</v>
      </c>
      <c r="G52" s="2">
        <f t="shared" si="22"/>
        <v>0</v>
      </c>
      <c r="H52">
        <f t="shared" si="14"/>
        <v>152.13999999999999</v>
      </c>
      <c r="I52" s="7">
        <f t="shared" si="23"/>
        <v>44395</v>
      </c>
      <c r="J52">
        <f t="shared" si="12"/>
        <v>160.19999999999999</v>
      </c>
      <c r="K52" s="7">
        <f t="shared" si="24"/>
        <v>44404</v>
      </c>
      <c r="L52">
        <f>SUM($C$2:C52)</f>
        <v>13</v>
      </c>
      <c r="M52">
        <f t="shared" si="25"/>
        <v>8.0600000000000023</v>
      </c>
    </row>
    <row r="53" spans="1:13">
      <c r="A53" s="1">
        <v>44413</v>
      </c>
      <c r="B53" t="s">
        <v>6</v>
      </c>
      <c r="C53">
        <f t="shared" si="15"/>
        <v>0</v>
      </c>
      <c r="D53">
        <v>0</v>
      </c>
      <c r="E53">
        <v>0</v>
      </c>
      <c r="F53" s="11">
        <f t="shared" si="21"/>
        <v>0</v>
      </c>
      <c r="G53" s="2">
        <f t="shared" si="22"/>
        <v>0</v>
      </c>
      <c r="H53">
        <f t="shared" si="14"/>
        <v>152.13999999999999</v>
      </c>
      <c r="I53" s="7">
        <f t="shared" si="23"/>
        <v>44395</v>
      </c>
      <c r="J53">
        <f t="shared" si="12"/>
        <v>160.19999999999999</v>
      </c>
      <c r="K53" s="7">
        <f t="shared" si="24"/>
        <v>44404</v>
      </c>
      <c r="L53">
        <f>SUM($C$2:C53)</f>
        <v>13</v>
      </c>
      <c r="M53">
        <f t="shared" si="25"/>
        <v>8.0600000000000023</v>
      </c>
    </row>
    <row r="54" spans="1:13">
      <c r="A54" s="1">
        <v>44414</v>
      </c>
      <c r="B54" t="s">
        <v>6</v>
      </c>
      <c r="C54">
        <f t="shared" si="15"/>
        <v>0</v>
      </c>
      <c r="D54">
        <v>0</v>
      </c>
      <c r="E54">
        <v>0</v>
      </c>
      <c r="F54" s="11">
        <f t="shared" si="21"/>
        <v>0</v>
      </c>
      <c r="G54" s="2">
        <f t="shared" si="22"/>
        <v>0</v>
      </c>
      <c r="H54">
        <f t="shared" si="14"/>
        <v>152.13999999999999</v>
      </c>
      <c r="I54" s="7">
        <f t="shared" si="23"/>
        <v>44395</v>
      </c>
      <c r="J54">
        <f t="shared" si="12"/>
        <v>160.19999999999999</v>
      </c>
      <c r="K54" s="7">
        <f t="shared" si="24"/>
        <v>44404</v>
      </c>
      <c r="L54">
        <f>SUM($C$2:C54)</f>
        <v>13</v>
      </c>
      <c r="M54">
        <f t="shared" si="25"/>
        <v>8.0600000000000023</v>
      </c>
    </row>
    <row r="55" spans="1:13">
      <c r="A55" s="1">
        <v>44415</v>
      </c>
      <c r="B55" t="s">
        <v>6</v>
      </c>
      <c r="C55">
        <f t="shared" si="15"/>
        <v>0</v>
      </c>
      <c r="D55">
        <v>0</v>
      </c>
      <c r="E55">
        <v>0</v>
      </c>
      <c r="F55" s="11">
        <f t="shared" si="21"/>
        <v>0</v>
      </c>
      <c r="G55" s="2">
        <f t="shared" si="22"/>
        <v>0</v>
      </c>
      <c r="H55">
        <f t="shared" si="14"/>
        <v>152.13999999999999</v>
      </c>
      <c r="I55" s="7">
        <f t="shared" si="23"/>
        <v>44395</v>
      </c>
      <c r="J55">
        <f t="shared" si="12"/>
        <v>160.19999999999999</v>
      </c>
      <c r="K55" s="7">
        <f t="shared" si="24"/>
        <v>44404</v>
      </c>
      <c r="L55">
        <f>SUM($C$2:C55)</f>
        <v>13</v>
      </c>
      <c r="M55">
        <f t="shared" si="25"/>
        <v>8.0600000000000023</v>
      </c>
    </row>
    <row r="56" spans="1:13">
      <c r="A56" s="1">
        <v>44416</v>
      </c>
      <c r="B56" t="s">
        <v>6</v>
      </c>
      <c r="C56">
        <f t="shared" si="15"/>
        <v>1</v>
      </c>
      <c r="D56">
        <v>152.35</v>
      </c>
      <c r="E56">
        <v>153.81</v>
      </c>
      <c r="F56" s="11">
        <f t="shared" si="21"/>
        <v>1.460000000000008</v>
      </c>
      <c r="G56" s="2">
        <f t="shared" si="22"/>
        <v>1.460000000000008</v>
      </c>
      <c r="H56">
        <f t="shared" si="14"/>
        <v>152.13999999999999</v>
      </c>
      <c r="I56" s="7">
        <f t="shared" si="23"/>
        <v>44395</v>
      </c>
      <c r="J56">
        <f t="shared" si="12"/>
        <v>160.19999999999999</v>
      </c>
      <c r="K56" s="7">
        <f t="shared" si="24"/>
        <v>44404</v>
      </c>
      <c r="L56">
        <f>SUM($C$2:C56)</f>
        <v>14</v>
      </c>
      <c r="M56">
        <f t="shared" si="25"/>
        <v>8.0600000000000023</v>
      </c>
    </row>
    <row r="57" spans="1:13">
      <c r="A57" s="1">
        <v>44417</v>
      </c>
      <c r="B57" t="s">
        <v>6</v>
      </c>
      <c r="C57">
        <f t="shared" si="15"/>
        <v>1</v>
      </c>
      <c r="D57">
        <v>152.07</v>
      </c>
      <c r="E57">
        <v>154.08000000000001</v>
      </c>
      <c r="F57" s="11">
        <f t="shared" si="21"/>
        <v>2.0100000000000193</v>
      </c>
      <c r="G57" s="2">
        <f t="shared" si="22"/>
        <v>0.55000000000001137</v>
      </c>
      <c r="H57">
        <f t="shared" si="14"/>
        <v>152.07</v>
      </c>
      <c r="I57" s="7">
        <f t="shared" si="23"/>
        <v>44417</v>
      </c>
      <c r="J57">
        <f t="shared" si="12"/>
        <v>160.19999999999999</v>
      </c>
      <c r="K57" s="7">
        <f t="shared" si="24"/>
        <v>44404</v>
      </c>
      <c r="L57">
        <f>SUM($C$2:C57)</f>
        <v>15</v>
      </c>
      <c r="M57">
        <f t="shared" si="25"/>
        <v>8.1299999999999955</v>
      </c>
    </row>
    <row r="58" spans="1:13">
      <c r="A58" s="1">
        <v>44418</v>
      </c>
      <c r="B58" t="s">
        <v>6</v>
      </c>
      <c r="C58">
        <f t="shared" si="15"/>
        <v>1</v>
      </c>
      <c r="D58">
        <v>152.06</v>
      </c>
      <c r="E58">
        <v>153.66</v>
      </c>
      <c r="F58" s="11">
        <f t="shared" si="21"/>
        <v>1.5999999999999943</v>
      </c>
      <c r="G58" s="2">
        <f t="shared" si="22"/>
        <v>-0.41000000000002501</v>
      </c>
      <c r="H58">
        <f t="shared" si="14"/>
        <v>152.06</v>
      </c>
      <c r="I58" s="7">
        <f t="shared" si="23"/>
        <v>44418</v>
      </c>
      <c r="J58">
        <f t="shared" si="12"/>
        <v>160.19999999999999</v>
      </c>
      <c r="K58" s="7">
        <f t="shared" si="24"/>
        <v>44404</v>
      </c>
      <c r="L58">
        <f>SUM($C$2:C58)</f>
        <v>16</v>
      </c>
      <c r="M58">
        <f t="shared" si="25"/>
        <v>8.1399999999999864</v>
      </c>
    </row>
    <row r="59" spans="1:13">
      <c r="A59" s="1">
        <v>44419</v>
      </c>
      <c r="B59" t="s">
        <v>6</v>
      </c>
      <c r="C59">
        <f t="shared" si="15"/>
        <v>1</v>
      </c>
      <c r="D59">
        <v>152.01</v>
      </c>
      <c r="E59">
        <v>156.88</v>
      </c>
      <c r="F59" s="11">
        <f t="shared" si="21"/>
        <v>4.8700000000000045</v>
      </c>
      <c r="G59" s="2">
        <f t="shared" si="22"/>
        <v>3.2700000000000102</v>
      </c>
      <c r="H59">
        <f t="shared" si="14"/>
        <v>152.01</v>
      </c>
      <c r="I59" s="7">
        <f t="shared" si="23"/>
        <v>44419</v>
      </c>
      <c r="J59">
        <f t="shared" si="12"/>
        <v>160.19999999999999</v>
      </c>
      <c r="K59" s="7">
        <f t="shared" si="24"/>
        <v>44404</v>
      </c>
      <c r="L59">
        <f>SUM($C$2:C59)</f>
        <v>17</v>
      </c>
      <c r="M59">
        <f t="shared" si="25"/>
        <v>8.1899999999999977</v>
      </c>
    </row>
    <row r="60" spans="1:13">
      <c r="A60" s="1">
        <v>44420</v>
      </c>
      <c r="B60" t="s">
        <v>6</v>
      </c>
      <c r="C60">
        <f t="shared" si="15"/>
        <v>1</v>
      </c>
      <c r="D60">
        <v>152.01</v>
      </c>
      <c r="E60">
        <v>157.84</v>
      </c>
      <c r="F60" s="11">
        <f t="shared" si="21"/>
        <v>5.8300000000000125</v>
      </c>
      <c r="G60" s="2">
        <f t="shared" si="22"/>
        <v>0.96000000000000796</v>
      </c>
      <c r="H60">
        <f t="shared" si="14"/>
        <v>152.01</v>
      </c>
      <c r="I60" s="7">
        <f t="shared" si="23"/>
        <v>44419</v>
      </c>
      <c r="J60">
        <f t="shared" si="12"/>
        <v>160.19999999999999</v>
      </c>
      <c r="K60" s="7">
        <f t="shared" si="24"/>
        <v>44404</v>
      </c>
      <c r="L60">
        <f>SUM($C$2:C60)</f>
        <v>18</v>
      </c>
      <c r="M60">
        <f t="shared" si="25"/>
        <v>8.1899999999999977</v>
      </c>
    </row>
    <row r="61" spans="1:13">
      <c r="A61" s="1">
        <v>44421</v>
      </c>
      <c r="B61" t="s">
        <v>6</v>
      </c>
      <c r="C61">
        <f t="shared" si="15"/>
        <v>1</v>
      </c>
      <c r="D61">
        <v>152</v>
      </c>
      <c r="E61">
        <v>158.38999999999999</v>
      </c>
      <c r="F61" s="11">
        <f t="shared" si="21"/>
        <v>6.3899999999999864</v>
      </c>
      <c r="G61" s="2">
        <f t="shared" si="22"/>
        <v>0.55999999999997385</v>
      </c>
      <c r="H61">
        <f t="shared" si="14"/>
        <v>152</v>
      </c>
      <c r="I61" s="7">
        <f t="shared" si="23"/>
        <v>44421</v>
      </c>
      <c r="J61">
        <f t="shared" si="12"/>
        <v>160.19999999999999</v>
      </c>
      <c r="K61" s="7">
        <f t="shared" si="24"/>
        <v>44404</v>
      </c>
      <c r="L61">
        <f>SUM($C$2:C61)</f>
        <v>19</v>
      </c>
      <c r="M61">
        <f t="shared" si="25"/>
        <v>8.1999999999999886</v>
      </c>
    </row>
    <row r="62" spans="1:13">
      <c r="A62" s="1">
        <v>44422</v>
      </c>
      <c r="B62" t="s">
        <v>6</v>
      </c>
      <c r="C62">
        <f t="shared" si="15"/>
        <v>1</v>
      </c>
      <c r="D62">
        <v>152.37</v>
      </c>
      <c r="E62">
        <v>158.52000000000001</v>
      </c>
      <c r="F62" s="11">
        <f t="shared" si="21"/>
        <v>6.1500000000000057</v>
      </c>
      <c r="G62" s="2">
        <f t="shared" si="22"/>
        <v>-0.23999999999998067</v>
      </c>
      <c r="H62">
        <f t="shared" si="14"/>
        <v>152</v>
      </c>
      <c r="I62" s="7">
        <f t="shared" si="23"/>
        <v>44421</v>
      </c>
      <c r="J62">
        <f t="shared" si="12"/>
        <v>160.19999999999999</v>
      </c>
      <c r="K62" s="7">
        <f t="shared" si="24"/>
        <v>44404</v>
      </c>
      <c r="L62">
        <f>SUM($C$2:C62)</f>
        <v>20</v>
      </c>
      <c r="M62">
        <f t="shared" si="25"/>
        <v>8.1999999999999886</v>
      </c>
    </row>
    <row r="63" spans="1:13">
      <c r="A63" s="1">
        <v>44423</v>
      </c>
      <c r="B63" t="s">
        <v>6</v>
      </c>
      <c r="C63">
        <f t="shared" si="15"/>
        <v>1</v>
      </c>
      <c r="D63">
        <v>152</v>
      </c>
      <c r="E63">
        <v>158.52000000000001</v>
      </c>
      <c r="F63" s="11">
        <f t="shared" si="21"/>
        <v>6.5200000000000102</v>
      </c>
      <c r="G63" s="2">
        <f t="shared" si="22"/>
        <v>0.37000000000000455</v>
      </c>
      <c r="H63">
        <f t="shared" si="14"/>
        <v>152</v>
      </c>
      <c r="I63" s="7">
        <f t="shared" si="23"/>
        <v>44421</v>
      </c>
      <c r="J63">
        <f t="shared" ref="J63:J126" si="26">IF($E63&gt;$J62,$E63,$J62)</f>
        <v>160.19999999999999</v>
      </c>
      <c r="K63" s="7">
        <f t="shared" si="24"/>
        <v>44404</v>
      </c>
      <c r="L63">
        <f>SUM($C$2:C63)</f>
        <v>21</v>
      </c>
      <c r="M63">
        <f t="shared" si="25"/>
        <v>8.1999999999999886</v>
      </c>
    </row>
    <row r="64" spans="1:13">
      <c r="A64" s="1">
        <v>44424</v>
      </c>
      <c r="B64" t="s">
        <v>6</v>
      </c>
      <c r="C64">
        <f t="shared" si="15"/>
        <v>1</v>
      </c>
      <c r="D64">
        <v>152.35</v>
      </c>
      <c r="E64">
        <v>158.34</v>
      </c>
      <c r="F64" s="11">
        <f t="shared" si="21"/>
        <v>5.9900000000000091</v>
      </c>
      <c r="G64" s="2">
        <f t="shared" si="22"/>
        <v>-0.53000000000000114</v>
      </c>
      <c r="H64">
        <f t="shared" si="14"/>
        <v>152</v>
      </c>
      <c r="I64" s="7">
        <f t="shared" si="23"/>
        <v>44421</v>
      </c>
      <c r="J64">
        <f t="shared" si="26"/>
        <v>160.19999999999999</v>
      </c>
      <c r="K64" s="7">
        <f t="shared" si="24"/>
        <v>44404</v>
      </c>
      <c r="L64">
        <f>SUM($C$2:C64)</f>
        <v>22</v>
      </c>
      <c r="M64">
        <f t="shared" si="25"/>
        <v>8.1999999999999886</v>
      </c>
    </row>
    <row r="65" spans="1:13">
      <c r="A65" s="1">
        <v>44425</v>
      </c>
      <c r="B65" t="s">
        <v>6</v>
      </c>
      <c r="C65">
        <f t="shared" si="15"/>
        <v>1</v>
      </c>
      <c r="D65">
        <v>152.44</v>
      </c>
      <c r="E65">
        <v>157.53</v>
      </c>
      <c r="F65" s="11">
        <f t="shared" si="21"/>
        <v>5.0900000000000034</v>
      </c>
      <c r="G65" s="2">
        <f t="shared" si="22"/>
        <v>-0.90000000000000568</v>
      </c>
      <c r="H65">
        <f t="shared" si="14"/>
        <v>152</v>
      </c>
      <c r="I65" s="7">
        <f t="shared" si="23"/>
        <v>44421</v>
      </c>
      <c r="J65">
        <f t="shared" si="26"/>
        <v>160.19999999999999</v>
      </c>
      <c r="K65" s="7">
        <f t="shared" si="24"/>
        <v>44404</v>
      </c>
      <c r="L65">
        <f>SUM($C$2:C65)</f>
        <v>23</v>
      </c>
      <c r="M65">
        <f t="shared" si="25"/>
        <v>8.1999999999999886</v>
      </c>
    </row>
    <row r="66" spans="1:13">
      <c r="A66" s="1">
        <v>44426</v>
      </c>
      <c r="B66" t="s">
        <v>6</v>
      </c>
      <c r="C66">
        <f t="shared" si="15"/>
        <v>1</v>
      </c>
      <c r="D66">
        <v>152.38999999999999</v>
      </c>
      <c r="E66">
        <v>157.03</v>
      </c>
      <c r="F66" s="11">
        <f t="shared" si="21"/>
        <v>4.6400000000000148</v>
      </c>
      <c r="G66" s="2">
        <f t="shared" si="22"/>
        <v>-0.44999999999998863</v>
      </c>
      <c r="H66">
        <f t="shared" si="14"/>
        <v>152</v>
      </c>
      <c r="I66" s="7">
        <f t="shared" si="23"/>
        <v>44421</v>
      </c>
      <c r="J66">
        <f t="shared" si="26"/>
        <v>160.19999999999999</v>
      </c>
      <c r="K66" s="7">
        <f t="shared" si="24"/>
        <v>44404</v>
      </c>
      <c r="L66">
        <f>SUM($C$2:C66)</f>
        <v>24</v>
      </c>
      <c r="M66">
        <f t="shared" si="25"/>
        <v>8.1999999999999886</v>
      </c>
    </row>
    <row r="67" spans="1:13">
      <c r="A67" s="1">
        <v>44427</v>
      </c>
      <c r="B67" t="s">
        <v>6</v>
      </c>
      <c r="C67">
        <f t="shared" si="15"/>
        <v>1</v>
      </c>
      <c r="D67">
        <v>152.38</v>
      </c>
      <c r="E67">
        <v>157.38999999999999</v>
      </c>
      <c r="F67" s="11">
        <f t="shared" si="21"/>
        <v>5.0099999999999909</v>
      </c>
      <c r="G67" s="2">
        <f t="shared" si="22"/>
        <v>0.36999999999997613</v>
      </c>
      <c r="H67">
        <f t="shared" si="14"/>
        <v>152</v>
      </c>
      <c r="I67" s="7">
        <f t="shared" si="23"/>
        <v>44421</v>
      </c>
      <c r="J67">
        <f t="shared" si="26"/>
        <v>160.19999999999999</v>
      </c>
      <c r="K67" s="7">
        <f t="shared" si="24"/>
        <v>44404</v>
      </c>
      <c r="L67">
        <f>SUM($C$2:C67)</f>
        <v>25</v>
      </c>
      <c r="M67">
        <f t="shared" si="25"/>
        <v>8.1999999999999886</v>
      </c>
    </row>
    <row r="68" spans="1:13">
      <c r="A68" s="1">
        <v>44428</v>
      </c>
      <c r="B68" t="s">
        <v>6</v>
      </c>
      <c r="C68">
        <f t="shared" si="15"/>
        <v>1</v>
      </c>
      <c r="D68">
        <v>152.37</v>
      </c>
      <c r="E68">
        <v>157.6</v>
      </c>
      <c r="F68" s="11">
        <f t="shared" si="21"/>
        <v>5.2299999999999898</v>
      </c>
      <c r="G68" s="2">
        <f t="shared" si="22"/>
        <v>0.21999999999999886</v>
      </c>
      <c r="H68">
        <f t="shared" si="14"/>
        <v>152</v>
      </c>
      <c r="I68" s="7">
        <f t="shared" si="23"/>
        <v>44421</v>
      </c>
      <c r="J68">
        <f t="shared" si="26"/>
        <v>160.19999999999999</v>
      </c>
      <c r="K68" s="7">
        <f t="shared" si="24"/>
        <v>44404</v>
      </c>
      <c r="L68">
        <f>SUM($C$2:C68)</f>
        <v>26</v>
      </c>
      <c r="M68">
        <f t="shared" si="25"/>
        <v>8.1999999999999886</v>
      </c>
    </row>
    <row r="69" spans="1:13">
      <c r="A69" s="1">
        <v>44429</v>
      </c>
      <c r="B69" t="s">
        <v>6</v>
      </c>
      <c r="C69">
        <f t="shared" si="15"/>
        <v>1</v>
      </c>
      <c r="D69">
        <v>152.37</v>
      </c>
      <c r="E69">
        <v>157.46</v>
      </c>
      <c r="F69" s="11">
        <f t="shared" si="21"/>
        <v>5.0900000000000034</v>
      </c>
      <c r="G69" s="2">
        <f t="shared" si="22"/>
        <v>-0.13999999999998636</v>
      </c>
      <c r="H69">
        <f t="shared" si="14"/>
        <v>152</v>
      </c>
      <c r="I69" s="7">
        <f t="shared" si="23"/>
        <v>44421</v>
      </c>
      <c r="J69">
        <f t="shared" si="26"/>
        <v>160.19999999999999</v>
      </c>
      <c r="K69" s="7">
        <f t="shared" si="24"/>
        <v>44404</v>
      </c>
      <c r="L69">
        <f>SUM($C$2:C69)</f>
        <v>27</v>
      </c>
      <c r="M69">
        <f t="shared" si="25"/>
        <v>8.1999999999999886</v>
      </c>
    </row>
    <row r="70" spans="1:13">
      <c r="A70" s="1">
        <v>44430</v>
      </c>
      <c r="B70" t="s">
        <v>6</v>
      </c>
      <c r="C70">
        <f t="shared" si="15"/>
        <v>1</v>
      </c>
      <c r="D70">
        <v>152.37</v>
      </c>
      <c r="E70">
        <v>157.51</v>
      </c>
      <c r="F70" s="11">
        <f t="shared" si="21"/>
        <v>5.1399999999999864</v>
      </c>
      <c r="G70" s="2">
        <f t="shared" si="22"/>
        <v>4.9999999999982947E-2</v>
      </c>
      <c r="H70">
        <f t="shared" si="14"/>
        <v>152</v>
      </c>
      <c r="I70" s="7">
        <f t="shared" si="23"/>
        <v>44421</v>
      </c>
      <c r="J70">
        <f t="shared" si="26"/>
        <v>160.19999999999999</v>
      </c>
      <c r="K70" s="7">
        <f t="shared" si="24"/>
        <v>44404</v>
      </c>
      <c r="L70">
        <f>SUM($C$2:C70)</f>
        <v>28</v>
      </c>
      <c r="M70">
        <f t="shared" si="25"/>
        <v>8.1999999999999886</v>
      </c>
    </row>
    <row r="71" spans="1:13">
      <c r="A71" s="1">
        <v>44431</v>
      </c>
      <c r="B71" t="s">
        <v>6</v>
      </c>
      <c r="C71">
        <f t="shared" si="15"/>
        <v>1</v>
      </c>
      <c r="D71">
        <v>152.35</v>
      </c>
      <c r="E71">
        <v>157.65</v>
      </c>
      <c r="F71" s="11">
        <f t="shared" si="21"/>
        <v>5.3000000000000114</v>
      </c>
      <c r="G71" s="2">
        <f t="shared" si="22"/>
        <v>0.16000000000002501</v>
      </c>
      <c r="H71">
        <f t="shared" si="14"/>
        <v>152</v>
      </c>
      <c r="I71" s="7">
        <f t="shared" si="23"/>
        <v>44421</v>
      </c>
      <c r="J71">
        <f t="shared" si="26"/>
        <v>160.19999999999999</v>
      </c>
      <c r="K71" s="7">
        <f t="shared" si="24"/>
        <v>44404</v>
      </c>
      <c r="L71">
        <f>SUM($C$2:C71)</f>
        <v>29</v>
      </c>
      <c r="M71">
        <f t="shared" si="25"/>
        <v>8.1999999999999886</v>
      </c>
    </row>
    <row r="72" spans="1:13">
      <c r="A72" s="1">
        <v>44432</v>
      </c>
      <c r="B72" t="s">
        <v>6</v>
      </c>
      <c r="C72">
        <f t="shared" si="15"/>
        <v>1</v>
      </c>
      <c r="D72">
        <v>151.43</v>
      </c>
      <c r="E72">
        <v>158.69999999999999</v>
      </c>
      <c r="F72" s="11">
        <f t="shared" si="21"/>
        <v>7.2699999999999818</v>
      </c>
      <c r="G72" s="2">
        <f t="shared" si="22"/>
        <v>1.9699999999999704</v>
      </c>
      <c r="H72">
        <f t="shared" si="14"/>
        <v>151.43</v>
      </c>
      <c r="I72" s="7">
        <f t="shared" si="23"/>
        <v>44432</v>
      </c>
      <c r="J72">
        <f t="shared" si="26"/>
        <v>160.19999999999999</v>
      </c>
      <c r="K72" s="7">
        <f t="shared" si="24"/>
        <v>44404</v>
      </c>
      <c r="L72">
        <f>SUM($C$2:C72)</f>
        <v>30</v>
      </c>
      <c r="M72">
        <f t="shared" si="25"/>
        <v>8.7699999999999818</v>
      </c>
    </row>
    <row r="73" spans="1:13">
      <c r="A73" s="1">
        <v>44433</v>
      </c>
      <c r="B73" t="s">
        <v>6</v>
      </c>
      <c r="C73">
        <f t="shared" si="15"/>
        <v>1</v>
      </c>
      <c r="D73">
        <v>151.18</v>
      </c>
      <c r="E73">
        <v>159.51</v>
      </c>
      <c r="F73" s="11">
        <f t="shared" si="21"/>
        <v>8.3299999999999841</v>
      </c>
      <c r="G73" s="2">
        <f t="shared" si="22"/>
        <v>1.0600000000000023</v>
      </c>
      <c r="H73">
        <f t="shared" si="14"/>
        <v>151.18</v>
      </c>
      <c r="I73" s="7">
        <f t="shared" si="23"/>
        <v>44433</v>
      </c>
      <c r="J73">
        <f t="shared" si="26"/>
        <v>160.19999999999999</v>
      </c>
      <c r="K73" s="7">
        <f t="shared" si="24"/>
        <v>44404</v>
      </c>
      <c r="L73">
        <f>SUM($C$2:C73)</f>
        <v>31</v>
      </c>
      <c r="M73">
        <f t="shared" si="25"/>
        <v>9.0199999999999818</v>
      </c>
    </row>
    <row r="74" spans="1:13">
      <c r="A74" s="1">
        <v>44434</v>
      </c>
      <c r="B74" t="s">
        <v>6</v>
      </c>
      <c r="C74">
        <f t="shared" si="15"/>
        <v>1</v>
      </c>
      <c r="D74">
        <v>151.18</v>
      </c>
      <c r="E74">
        <v>160.11000000000001</v>
      </c>
      <c r="F74" s="11">
        <f t="shared" si="21"/>
        <v>8.9300000000000068</v>
      </c>
      <c r="G74" s="2">
        <f t="shared" si="22"/>
        <v>0.60000000000002274</v>
      </c>
      <c r="H74">
        <f t="shared" si="14"/>
        <v>151.18</v>
      </c>
      <c r="I74" s="7">
        <f t="shared" si="23"/>
        <v>44433</v>
      </c>
      <c r="J74">
        <f t="shared" si="26"/>
        <v>160.19999999999999</v>
      </c>
      <c r="K74" s="7">
        <f t="shared" si="24"/>
        <v>44404</v>
      </c>
      <c r="L74">
        <f>SUM($C$2:C74)</f>
        <v>32</v>
      </c>
      <c r="M74">
        <f t="shared" si="25"/>
        <v>9.0199999999999818</v>
      </c>
    </row>
    <row r="75" spans="1:13">
      <c r="A75" s="1">
        <v>44435</v>
      </c>
      <c r="B75" t="s">
        <v>6</v>
      </c>
      <c r="C75">
        <f t="shared" si="15"/>
        <v>1</v>
      </c>
      <c r="D75">
        <v>151.12</v>
      </c>
      <c r="E75">
        <v>159.07</v>
      </c>
      <c r="F75" s="11">
        <f t="shared" si="21"/>
        <v>7.9499999999999886</v>
      </c>
      <c r="G75" s="2">
        <f t="shared" si="22"/>
        <v>-0.98000000000001819</v>
      </c>
      <c r="H75">
        <f t="shared" si="14"/>
        <v>151.12</v>
      </c>
      <c r="I75" s="7">
        <f t="shared" si="23"/>
        <v>44435</v>
      </c>
      <c r="J75">
        <f t="shared" si="26"/>
        <v>160.19999999999999</v>
      </c>
      <c r="K75" s="7">
        <f t="shared" si="24"/>
        <v>44404</v>
      </c>
      <c r="L75">
        <f>SUM($C$2:C75)</f>
        <v>33</v>
      </c>
      <c r="M75">
        <f t="shared" si="25"/>
        <v>9.0799999999999841</v>
      </c>
    </row>
    <row r="76" spans="1:13">
      <c r="A76" s="1">
        <v>44436</v>
      </c>
      <c r="B76" t="s">
        <v>6</v>
      </c>
      <c r="C76">
        <f t="shared" si="15"/>
        <v>1</v>
      </c>
      <c r="D76">
        <v>151.21</v>
      </c>
      <c r="E76">
        <v>159.03</v>
      </c>
      <c r="F76" s="11">
        <f t="shared" si="21"/>
        <v>7.8199999999999932</v>
      </c>
      <c r="G76" s="2">
        <f t="shared" si="22"/>
        <v>-0.12999999999999545</v>
      </c>
      <c r="H76">
        <f t="shared" si="14"/>
        <v>151.12</v>
      </c>
      <c r="I76" s="7">
        <f t="shared" si="23"/>
        <v>44435</v>
      </c>
      <c r="J76">
        <f t="shared" si="26"/>
        <v>160.19999999999999</v>
      </c>
      <c r="K76" s="7">
        <f t="shared" si="24"/>
        <v>44404</v>
      </c>
      <c r="L76">
        <f>SUM($C$2:C76)</f>
        <v>34</v>
      </c>
      <c r="M76">
        <f t="shared" si="25"/>
        <v>9.0799999999999841</v>
      </c>
    </row>
    <row r="77" spans="1:13">
      <c r="A77" s="1">
        <v>44437</v>
      </c>
      <c r="B77" t="s">
        <v>6</v>
      </c>
      <c r="C77">
        <f t="shared" si="15"/>
        <v>1</v>
      </c>
      <c r="D77">
        <v>151.21</v>
      </c>
      <c r="E77">
        <v>159.05000000000001</v>
      </c>
      <c r="F77" s="11">
        <f t="shared" si="21"/>
        <v>7.8400000000000034</v>
      </c>
      <c r="G77" s="2">
        <f t="shared" si="22"/>
        <v>2.0000000000010232E-2</v>
      </c>
      <c r="H77">
        <f t="shared" si="14"/>
        <v>151.12</v>
      </c>
      <c r="I77" s="7">
        <f t="shared" si="23"/>
        <v>44435</v>
      </c>
      <c r="J77">
        <f t="shared" si="26"/>
        <v>160.19999999999999</v>
      </c>
      <c r="K77" s="7">
        <f t="shared" si="24"/>
        <v>44404</v>
      </c>
      <c r="L77">
        <f>SUM($C$2:C77)</f>
        <v>35</v>
      </c>
      <c r="M77">
        <f t="shared" si="25"/>
        <v>9.0799999999999841</v>
      </c>
    </row>
    <row r="78" spans="1:13">
      <c r="A78" s="1">
        <v>44438</v>
      </c>
      <c r="B78" t="s">
        <v>6</v>
      </c>
      <c r="C78">
        <f t="shared" si="15"/>
        <v>1</v>
      </c>
      <c r="D78">
        <v>151.22</v>
      </c>
      <c r="E78">
        <v>159.97999999999999</v>
      </c>
      <c r="F78" s="11">
        <f t="shared" si="21"/>
        <v>8.7599999999999909</v>
      </c>
      <c r="G78" s="2">
        <f t="shared" si="22"/>
        <v>0.91999999999998749</v>
      </c>
      <c r="H78">
        <f t="shared" si="14"/>
        <v>151.12</v>
      </c>
      <c r="I78" s="7">
        <f t="shared" si="23"/>
        <v>44435</v>
      </c>
      <c r="J78">
        <f t="shared" si="26"/>
        <v>160.19999999999999</v>
      </c>
      <c r="K78" s="7">
        <f t="shared" si="24"/>
        <v>44404</v>
      </c>
      <c r="L78">
        <f>SUM($C$2:C78)</f>
        <v>36</v>
      </c>
      <c r="M78">
        <f t="shared" si="25"/>
        <v>9.0799999999999841</v>
      </c>
    </row>
    <row r="79" spans="1:13">
      <c r="A79" s="1">
        <v>44439</v>
      </c>
      <c r="B79" t="s">
        <v>6</v>
      </c>
      <c r="C79">
        <f t="shared" si="15"/>
        <v>1</v>
      </c>
      <c r="D79">
        <v>151.21</v>
      </c>
      <c r="E79">
        <v>159.55000000000001</v>
      </c>
      <c r="F79" s="11">
        <f t="shared" si="21"/>
        <v>8.3400000000000034</v>
      </c>
      <c r="G79" s="2">
        <f t="shared" si="22"/>
        <v>-0.41999999999998749</v>
      </c>
      <c r="H79">
        <f t="shared" si="14"/>
        <v>151.12</v>
      </c>
      <c r="I79" s="7">
        <f t="shared" si="23"/>
        <v>44435</v>
      </c>
      <c r="J79">
        <f t="shared" si="26"/>
        <v>160.19999999999999</v>
      </c>
      <c r="K79" s="7">
        <f t="shared" si="24"/>
        <v>44404</v>
      </c>
      <c r="L79">
        <f>SUM($C$2:C79)</f>
        <v>37</v>
      </c>
      <c r="M79">
        <f t="shared" si="25"/>
        <v>9.0799999999999841</v>
      </c>
    </row>
    <row r="80" spans="1:13">
      <c r="A80" s="1">
        <v>44440</v>
      </c>
      <c r="B80" t="s">
        <v>6</v>
      </c>
      <c r="C80">
        <f t="shared" si="15"/>
        <v>1</v>
      </c>
      <c r="D80">
        <v>151.21</v>
      </c>
      <c r="E80">
        <v>159.44999999999999</v>
      </c>
      <c r="F80" s="11">
        <f t="shared" si="21"/>
        <v>8.2399999999999807</v>
      </c>
      <c r="G80" s="2">
        <f t="shared" si="22"/>
        <v>-0.10000000000002274</v>
      </c>
      <c r="H80">
        <f t="shared" si="14"/>
        <v>151.12</v>
      </c>
      <c r="I80" s="7">
        <f t="shared" si="23"/>
        <v>44435</v>
      </c>
      <c r="J80">
        <f t="shared" si="26"/>
        <v>160.19999999999999</v>
      </c>
      <c r="K80" s="7">
        <f t="shared" si="24"/>
        <v>44404</v>
      </c>
      <c r="L80">
        <f>SUM($C$2:C80)</f>
        <v>38</v>
      </c>
      <c r="M80">
        <f t="shared" si="25"/>
        <v>9.0799999999999841</v>
      </c>
    </row>
    <row r="81" spans="1:13">
      <c r="A81" s="1">
        <v>44441</v>
      </c>
      <c r="B81" t="s">
        <v>6</v>
      </c>
      <c r="C81">
        <f t="shared" si="15"/>
        <v>1</v>
      </c>
      <c r="D81">
        <v>151.19999999999999</v>
      </c>
      <c r="E81">
        <v>159.37</v>
      </c>
      <c r="F81" s="11">
        <f t="shared" si="21"/>
        <v>8.1700000000000159</v>
      </c>
      <c r="G81" s="2">
        <f t="shared" si="22"/>
        <v>-6.9999999999964757E-2</v>
      </c>
      <c r="H81">
        <f t="shared" ref="H81:H102" si="27">IF(D81&lt;1,H80,IF($D81&lt;$H80,$D81,$H80))</f>
        <v>151.12</v>
      </c>
      <c r="I81" s="7">
        <f t="shared" si="23"/>
        <v>44435</v>
      </c>
      <c r="J81">
        <f t="shared" si="26"/>
        <v>160.19999999999999</v>
      </c>
      <c r="K81" s="7">
        <f t="shared" si="24"/>
        <v>44404</v>
      </c>
      <c r="L81">
        <f>SUM($C$2:C81)</f>
        <v>39</v>
      </c>
      <c r="M81">
        <f t="shared" si="25"/>
        <v>9.0799999999999841</v>
      </c>
    </row>
    <row r="82" spans="1:13">
      <c r="A82" s="1">
        <v>44442</v>
      </c>
      <c r="B82" t="s">
        <v>6</v>
      </c>
      <c r="C82">
        <f t="shared" si="15"/>
        <v>1</v>
      </c>
      <c r="D82">
        <v>151.19999999999999</v>
      </c>
      <c r="E82">
        <v>156.01</v>
      </c>
      <c r="F82" s="11">
        <f t="shared" si="21"/>
        <v>4.8100000000000023</v>
      </c>
      <c r="G82" s="2">
        <f t="shared" si="22"/>
        <v>-3.3600000000000136</v>
      </c>
      <c r="H82">
        <f t="shared" si="27"/>
        <v>151.12</v>
      </c>
      <c r="I82" s="7">
        <f t="shared" si="23"/>
        <v>44435</v>
      </c>
      <c r="J82">
        <f t="shared" si="26"/>
        <v>160.19999999999999</v>
      </c>
      <c r="K82" s="7">
        <f t="shared" si="24"/>
        <v>44404</v>
      </c>
      <c r="L82">
        <f>SUM($C$2:C82)</f>
        <v>40</v>
      </c>
      <c r="M82">
        <f t="shared" si="25"/>
        <v>9.0799999999999841</v>
      </c>
    </row>
    <row r="83" spans="1:13">
      <c r="A83" s="1">
        <v>44443</v>
      </c>
      <c r="B83" t="s">
        <v>6</v>
      </c>
      <c r="C83">
        <f t="shared" si="15"/>
        <v>1</v>
      </c>
      <c r="D83">
        <v>152.35</v>
      </c>
      <c r="E83">
        <v>158.19999999999999</v>
      </c>
      <c r="F83" s="11">
        <f t="shared" si="21"/>
        <v>5.8499999999999943</v>
      </c>
      <c r="G83" s="2">
        <f t="shared" si="22"/>
        <v>1.039999999999992</v>
      </c>
      <c r="H83">
        <f t="shared" si="27"/>
        <v>151.12</v>
      </c>
      <c r="I83" s="7">
        <f t="shared" si="23"/>
        <v>44435</v>
      </c>
      <c r="J83">
        <f t="shared" si="26"/>
        <v>160.19999999999999</v>
      </c>
      <c r="K83" s="7">
        <f t="shared" si="24"/>
        <v>44404</v>
      </c>
      <c r="L83">
        <f>SUM($C$2:C83)</f>
        <v>41</v>
      </c>
      <c r="M83">
        <f t="shared" si="25"/>
        <v>9.0799999999999841</v>
      </c>
    </row>
    <row r="84" spans="1:13">
      <c r="A84" s="1">
        <v>44444</v>
      </c>
      <c r="B84" t="s">
        <v>6</v>
      </c>
      <c r="C84">
        <f t="shared" si="15"/>
        <v>1</v>
      </c>
      <c r="D84">
        <v>152.35</v>
      </c>
      <c r="E84">
        <v>158.01</v>
      </c>
      <c r="F84" s="11">
        <f t="shared" si="21"/>
        <v>5.6599999999999966</v>
      </c>
      <c r="G84" s="2">
        <f t="shared" si="22"/>
        <v>-0.18999999999999773</v>
      </c>
      <c r="H84">
        <f t="shared" si="27"/>
        <v>151.12</v>
      </c>
      <c r="I84" s="7">
        <f t="shared" si="23"/>
        <v>44435</v>
      </c>
      <c r="J84">
        <f t="shared" si="26"/>
        <v>160.19999999999999</v>
      </c>
      <c r="K84" s="7">
        <f t="shared" si="24"/>
        <v>44404</v>
      </c>
      <c r="L84">
        <f>SUM($C$2:C84)</f>
        <v>42</v>
      </c>
      <c r="M84">
        <f t="shared" si="25"/>
        <v>9.0799999999999841</v>
      </c>
    </row>
    <row r="85" spans="1:13">
      <c r="A85" s="1">
        <v>44445</v>
      </c>
      <c r="B85" t="s">
        <v>6</v>
      </c>
      <c r="C85">
        <f t="shared" si="15"/>
        <v>1</v>
      </c>
      <c r="D85">
        <v>151.22</v>
      </c>
      <c r="E85">
        <v>157.75</v>
      </c>
      <c r="F85" s="11">
        <f t="shared" si="21"/>
        <v>6.5300000000000011</v>
      </c>
      <c r="G85" s="2">
        <f t="shared" si="22"/>
        <v>0.87000000000000455</v>
      </c>
      <c r="H85">
        <f t="shared" si="27"/>
        <v>151.12</v>
      </c>
      <c r="I85" s="7">
        <f t="shared" si="23"/>
        <v>44435</v>
      </c>
      <c r="J85">
        <f t="shared" si="26"/>
        <v>160.19999999999999</v>
      </c>
      <c r="K85" s="7">
        <f t="shared" si="24"/>
        <v>44404</v>
      </c>
      <c r="L85">
        <f>SUM($C$2:C85)</f>
        <v>43</v>
      </c>
      <c r="M85">
        <f t="shared" si="25"/>
        <v>9.0799999999999841</v>
      </c>
    </row>
    <row r="86" spans="1:13">
      <c r="A86" s="1">
        <v>44446</v>
      </c>
      <c r="B86" t="s">
        <v>6</v>
      </c>
      <c r="C86">
        <f t="shared" si="15"/>
        <v>1</v>
      </c>
      <c r="D86">
        <v>151.19999999999999</v>
      </c>
      <c r="E86">
        <v>157.62</v>
      </c>
      <c r="F86" s="11">
        <f t="shared" si="21"/>
        <v>6.4200000000000159</v>
      </c>
      <c r="G86" s="2">
        <f t="shared" si="22"/>
        <v>-0.10999999999998522</v>
      </c>
      <c r="H86">
        <f t="shared" si="27"/>
        <v>151.12</v>
      </c>
      <c r="I86" s="7">
        <f t="shared" si="23"/>
        <v>44435</v>
      </c>
      <c r="J86">
        <f t="shared" si="26"/>
        <v>160.19999999999999</v>
      </c>
      <c r="K86" s="7">
        <f t="shared" si="24"/>
        <v>44404</v>
      </c>
      <c r="L86">
        <f>SUM($C$2:C86)</f>
        <v>44</v>
      </c>
      <c r="M86">
        <f t="shared" si="25"/>
        <v>9.0799999999999841</v>
      </c>
    </row>
    <row r="87" spans="1:13">
      <c r="A87" s="1">
        <v>44447</v>
      </c>
      <c r="B87" t="s">
        <v>6</v>
      </c>
      <c r="C87">
        <f t="shared" si="15"/>
        <v>1</v>
      </c>
      <c r="D87">
        <v>151.21</v>
      </c>
      <c r="E87">
        <v>157.51</v>
      </c>
      <c r="F87" s="11">
        <f t="shared" si="21"/>
        <v>6.2999999999999829</v>
      </c>
      <c r="G87" s="2">
        <f t="shared" si="22"/>
        <v>-0.12000000000003297</v>
      </c>
      <c r="H87">
        <f t="shared" si="27"/>
        <v>151.12</v>
      </c>
      <c r="I87" s="7">
        <f t="shared" si="23"/>
        <v>44435</v>
      </c>
      <c r="J87">
        <f t="shared" si="26"/>
        <v>160.19999999999999</v>
      </c>
      <c r="K87" s="7">
        <f t="shared" si="24"/>
        <v>44404</v>
      </c>
      <c r="L87">
        <f>SUM($C$2:C87)</f>
        <v>45</v>
      </c>
      <c r="M87">
        <f t="shared" si="25"/>
        <v>9.0799999999999841</v>
      </c>
    </row>
    <row r="88" spans="1:13">
      <c r="A88" s="1">
        <v>44448</v>
      </c>
      <c r="B88" t="s">
        <v>6</v>
      </c>
      <c r="C88">
        <f t="shared" si="15"/>
        <v>1</v>
      </c>
      <c r="D88">
        <v>151.19</v>
      </c>
      <c r="E88">
        <v>157.4</v>
      </c>
      <c r="F88" s="11">
        <f t="shared" si="21"/>
        <v>6.210000000000008</v>
      </c>
      <c r="G88" s="2">
        <f t="shared" si="22"/>
        <v>-8.9999999999974989E-2</v>
      </c>
      <c r="H88">
        <f t="shared" si="27"/>
        <v>151.12</v>
      </c>
      <c r="I88" s="7">
        <f t="shared" si="23"/>
        <v>44435</v>
      </c>
      <c r="J88">
        <f t="shared" si="26"/>
        <v>160.19999999999999</v>
      </c>
      <c r="K88" s="7">
        <f t="shared" si="24"/>
        <v>44404</v>
      </c>
      <c r="L88">
        <f>SUM($C$2:C88)</f>
        <v>46</v>
      </c>
      <c r="M88">
        <f t="shared" si="25"/>
        <v>9.0799999999999841</v>
      </c>
    </row>
    <row r="89" spans="1:13">
      <c r="A89" s="1">
        <v>44449</v>
      </c>
      <c r="B89" t="s">
        <v>6</v>
      </c>
      <c r="C89">
        <f t="shared" si="15"/>
        <v>1</v>
      </c>
      <c r="D89">
        <v>151.22</v>
      </c>
      <c r="E89">
        <v>157.38</v>
      </c>
      <c r="F89" s="11">
        <f t="shared" si="21"/>
        <v>6.1599999999999966</v>
      </c>
      <c r="G89" s="2">
        <f t="shared" si="22"/>
        <v>-5.0000000000011369E-2</v>
      </c>
      <c r="H89">
        <f t="shared" si="27"/>
        <v>151.12</v>
      </c>
      <c r="I89" s="7">
        <f t="shared" si="23"/>
        <v>44435</v>
      </c>
      <c r="J89">
        <f t="shared" si="26"/>
        <v>160.19999999999999</v>
      </c>
      <c r="K89" s="7">
        <f t="shared" si="24"/>
        <v>44404</v>
      </c>
      <c r="L89">
        <f>SUM($C$2:C89)</f>
        <v>47</v>
      </c>
      <c r="M89">
        <f t="shared" si="25"/>
        <v>9.0799999999999841</v>
      </c>
    </row>
    <row r="90" spans="1:13" s="62" customFormat="1">
      <c r="A90" s="61">
        <v>44450</v>
      </c>
      <c r="B90" s="62" t="s">
        <v>6</v>
      </c>
      <c r="C90" s="62">
        <f t="shared" si="15"/>
        <v>1</v>
      </c>
      <c r="D90" s="62">
        <v>151.22</v>
      </c>
      <c r="E90" s="62">
        <v>157.38</v>
      </c>
      <c r="F90" s="63">
        <f t="shared" si="21"/>
        <v>6.1599999999999966</v>
      </c>
      <c r="G90" s="63">
        <f t="shared" si="22"/>
        <v>0</v>
      </c>
      <c r="H90" s="62">
        <f t="shared" si="27"/>
        <v>151.12</v>
      </c>
      <c r="I90" s="64">
        <f t="shared" si="23"/>
        <v>44435</v>
      </c>
      <c r="J90" s="62">
        <f t="shared" si="26"/>
        <v>160.19999999999999</v>
      </c>
      <c r="K90" s="64">
        <f t="shared" si="24"/>
        <v>44404</v>
      </c>
      <c r="L90" s="62">
        <f>SUM($C$2:C90)</f>
        <v>48</v>
      </c>
      <c r="M90" s="62">
        <f t="shared" si="25"/>
        <v>9.0799999999999841</v>
      </c>
    </row>
    <row r="91" spans="1:13">
      <c r="A91" s="1">
        <v>44451</v>
      </c>
      <c r="B91" t="s">
        <v>6</v>
      </c>
      <c r="C91">
        <f t="shared" si="15"/>
        <v>1</v>
      </c>
      <c r="D91">
        <v>151.21</v>
      </c>
      <c r="E91">
        <v>157.22999999999999</v>
      </c>
      <c r="F91" s="11">
        <f t="shared" si="21"/>
        <v>6.0199999999999818</v>
      </c>
      <c r="G91" s="2">
        <f t="shared" si="22"/>
        <v>-0.14000000000001478</v>
      </c>
      <c r="H91">
        <f t="shared" si="27"/>
        <v>151.12</v>
      </c>
      <c r="I91" s="7">
        <f t="shared" si="23"/>
        <v>44435</v>
      </c>
      <c r="J91">
        <f t="shared" si="26"/>
        <v>160.19999999999999</v>
      </c>
      <c r="K91" s="7">
        <f t="shared" si="24"/>
        <v>44404</v>
      </c>
      <c r="L91">
        <f>SUM($C$2:C91)</f>
        <v>49</v>
      </c>
      <c r="M91">
        <f t="shared" si="25"/>
        <v>9.0799999999999841</v>
      </c>
    </row>
    <row r="92" spans="1:13">
      <c r="A92" s="1">
        <v>44452</v>
      </c>
      <c r="B92" t="s">
        <v>6</v>
      </c>
      <c r="C92">
        <f t="shared" si="15"/>
        <v>1</v>
      </c>
      <c r="D92">
        <v>151.19999999999999</v>
      </c>
      <c r="E92">
        <v>157.19999999999999</v>
      </c>
      <c r="F92" s="11">
        <f t="shared" si="21"/>
        <v>6</v>
      </c>
      <c r="G92" s="2">
        <f t="shared" si="22"/>
        <v>-1.999999999998181E-2</v>
      </c>
      <c r="H92">
        <f t="shared" si="27"/>
        <v>151.12</v>
      </c>
      <c r="I92" s="7">
        <f t="shared" si="23"/>
        <v>44435</v>
      </c>
      <c r="J92">
        <f t="shared" si="26"/>
        <v>160.19999999999999</v>
      </c>
      <c r="K92" s="7">
        <f t="shared" si="24"/>
        <v>44404</v>
      </c>
      <c r="L92">
        <f>SUM($C$2:C92)</f>
        <v>50</v>
      </c>
      <c r="M92">
        <f t="shared" si="25"/>
        <v>9.0799999999999841</v>
      </c>
    </row>
    <row r="93" spans="1:13" s="62" customFormat="1">
      <c r="A93" s="61">
        <v>44453</v>
      </c>
      <c r="B93" s="62" t="s">
        <v>6</v>
      </c>
      <c r="C93" s="62">
        <f t="shared" si="15"/>
        <v>1</v>
      </c>
      <c r="D93" s="62">
        <v>151.21</v>
      </c>
      <c r="E93" s="62">
        <v>157.15</v>
      </c>
      <c r="F93" s="63">
        <f t="shared" si="21"/>
        <v>5.9399999999999977</v>
      </c>
      <c r="G93" s="63">
        <f t="shared" si="22"/>
        <v>-6.0000000000002274E-2</v>
      </c>
      <c r="H93" s="62">
        <f t="shared" si="27"/>
        <v>151.12</v>
      </c>
      <c r="I93" s="64">
        <f t="shared" si="23"/>
        <v>44435</v>
      </c>
      <c r="J93" s="62">
        <f t="shared" si="26"/>
        <v>160.19999999999999</v>
      </c>
      <c r="K93" s="64">
        <f t="shared" si="24"/>
        <v>44404</v>
      </c>
      <c r="L93" s="62">
        <f>SUM($C$2:C93)</f>
        <v>51</v>
      </c>
      <c r="M93" s="62">
        <f t="shared" si="25"/>
        <v>9.0799999999999841</v>
      </c>
    </row>
    <row r="94" spans="1:13">
      <c r="A94" s="1">
        <v>44454</v>
      </c>
      <c r="B94" t="s">
        <v>6</v>
      </c>
      <c r="C94">
        <f t="shared" ref="C94:C147" si="28">IF(F94&gt;0,1,0)</f>
        <v>1</v>
      </c>
      <c r="D94">
        <v>151.21</v>
      </c>
      <c r="E94">
        <v>157.15</v>
      </c>
      <c r="F94" s="11">
        <f t="shared" si="21"/>
        <v>5.9399999999999977</v>
      </c>
      <c r="G94" s="2">
        <f t="shared" si="22"/>
        <v>0</v>
      </c>
      <c r="H94">
        <f t="shared" si="27"/>
        <v>151.12</v>
      </c>
      <c r="I94" s="7">
        <f t="shared" si="23"/>
        <v>44435</v>
      </c>
      <c r="J94">
        <f t="shared" si="26"/>
        <v>160.19999999999999</v>
      </c>
      <c r="K94" s="7">
        <f t="shared" si="24"/>
        <v>44404</v>
      </c>
      <c r="L94">
        <f>SUM($C$2:C94)</f>
        <v>52</v>
      </c>
      <c r="M94">
        <f t="shared" si="25"/>
        <v>9.0799999999999841</v>
      </c>
    </row>
    <row r="95" spans="1:13">
      <c r="A95" s="1">
        <v>44455</v>
      </c>
      <c r="B95" t="s">
        <v>6</v>
      </c>
      <c r="C95">
        <f t="shared" si="28"/>
        <v>1</v>
      </c>
      <c r="D95">
        <v>151.19999999999999</v>
      </c>
      <c r="E95">
        <v>157.03</v>
      </c>
      <c r="F95" s="11">
        <f t="shared" si="21"/>
        <v>5.8300000000000125</v>
      </c>
      <c r="G95" s="2">
        <f t="shared" si="22"/>
        <v>-0.10999999999998522</v>
      </c>
      <c r="H95">
        <f t="shared" si="27"/>
        <v>151.12</v>
      </c>
      <c r="I95" s="7">
        <f t="shared" si="23"/>
        <v>44435</v>
      </c>
      <c r="J95">
        <f t="shared" si="26"/>
        <v>160.19999999999999</v>
      </c>
      <c r="K95" s="7">
        <f t="shared" si="24"/>
        <v>44404</v>
      </c>
      <c r="L95">
        <f>SUM($C$2:C95)</f>
        <v>53</v>
      </c>
      <c r="M95">
        <f t="shared" si="25"/>
        <v>9.0799999999999841</v>
      </c>
    </row>
    <row r="96" spans="1:13">
      <c r="A96" s="1">
        <v>44456</v>
      </c>
      <c r="B96" t="s">
        <v>6</v>
      </c>
      <c r="C96">
        <f t="shared" si="28"/>
        <v>1</v>
      </c>
      <c r="D96">
        <v>151.19999999999999</v>
      </c>
      <c r="E96">
        <v>156.97</v>
      </c>
      <c r="F96" s="11">
        <f t="shared" si="21"/>
        <v>5.7700000000000102</v>
      </c>
      <c r="G96" s="2">
        <f t="shared" si="22"/>
        <v>-6.0000000000002274E-2</v>
      </c>
      <c r="H96">
        <f t="shared" si="27"/>
        <v>151.12</v>
      </c>
      <c r="I96" s="7">
        <f t="shared" si="23"/>
        <v>44435</v>
      </c>
      <c r="J96">
        <f t="shared" si="26"/>
        <v>160.19999999999999</v>
      </c>
      <c r="K96" s="7">
        <f t="shared" si="24"/>
        <v>44404</v>
      </c>
      <c r="L96">
        <f>SUM($C$2:C96)</f>
        <v>54</v>
      </c>
      <c r="M96">
        <f t="shared" si="25"/>
        <v>9.0799999999999841</v>
      </c>
    </row>
    <row r="97" spans="1:15">
      <c r="A97" s="1">
        <v>44457</v>
      </c>
      <c r="B97" t="s">
        <v>6</v>
      </c>
      <c r="C97">
        <f t="shared" si="28"/>
        <v>1</v>
      </c>
      <c r="D97">
        <v>151.19999999999999</v>
      </c>
      <c r="E97">
        <v>156.88999999999999</v>
      </c>
      <c r="F97" s="11">
        <f t="shared" si="21"/>
        <v>5.6899999999999977</v>
      </c>
      <c r="G97" s="2">
        <f t="shared" si="22"/>
        <v>-8.0000000000012506E-2</v>
      </c>
      <c r="H97">
        <f t="shared" si="27"/>
        <v>151.12</v>
      </c>
      <c r="I97" s="7">
        <f t="shared" si="23"/>
        <v>44435</v>
      </c>
      <c r="J97">
        <f t="shared" si="26"/>
        <v>160.19999999999999</v>
      </c>
      <c r="K97" s="7">
        <f t="shared" si="24"/>
        <v>44404</v>
      </c>
      <c r="L97">
        <f>SUM($C$2:C97)</f>
        <v>55</v>
      </c>
      <c r="M97">
        <f t="shared" si="25"/>
        <v>9.0799999999999841</v>
      </c>
    </row>
    <row r="98" spans="1:15">
      <c r="A98" s="1">
        <v>44458</v>
      </c>
      <c r="B98" t="s">
        <v>6</v>
      </c>
      <c r="C98">
        <f t="shared" si="28"/>
        <v>1</v>
      </c>
      <c r="D98">
        <v>151.19999999999999</v>
      </c>
      <c r="E98">
        <v>156.80000000000001</v>
      </c>
      <c r="F98" s="11">
        <f t="shared" si="21"/>
        <v>5.6000000000000227</v>
      </c>
      <c r="G98" s="2">
        <f t="shared" si="22"/>
        <v>-8.9999999999974989E-2</v>
      </c>
      <c r="H98">
        <f t="shared" si="27"/>
        <v>151.12</v>
      </c>
      <c r="I98" s="7">
        <f t="shared" si="23"/>
        <v>44435</v>
      </c>
      <c r="J98">
        <f t="shared" si="26"/>
        <v>160.19999999999999</v>
      </c>
      <c r="K98" s="7">
        <f t="shared" si="24"/>
        <v>44404</v>
      </c>
      <c r="L98">
        <f>SUM($C$2:C98)</f>
        <v>56</v>
      </c>
      <c r="M98">
        <f t="shared" si="25"/>
        <v>9.0799999999999841</v>
      </c>
    </row>
    <row r="99" spans="1:15">
      <c r="A99" s="1">
        <v>44459</v>
      </c>
      <c r="B99" t="s">
        <v>6</v>
      </c>
      <c r="C99">
        <f t="shared" si="28"/>
        <v>1</v>
      </c>
      <c r="D99">
        <v>151.19999999999999</v>
      </c>
      <c r="E99">
        <v>155.91999999999999</v>
      </c>
      <c r="F99" s="11">
        <f t="shared" si="21"/>
        <v>4.7199999999999989</v>
      </c>
      <c r="G99" s="2">
        <f t="shared" si="22"/>
        <v>-0.88000000000002387</v>
      </c>
      <c r="H99">
        <f t="shared" si="27"/>
        <v>151.12</v>
      </c>
      <c r="I99" s="7">
        <f t="shared" si="23"/>
        <v>44435</v>
      </c>
      <c r="J99">
        <f t="shared" si="26"/>
        <v>160.19999999999999</v>
      </c>
      <c r="K99" s="7">
        <f t="shared" si="24"/>
        <v>44404</v>
      </c>
      <c r="L99">
        <f>SUM($C$2:C99)</f>
        <v>57</v>
      </c>
      <c r="M99">
        <f t="shared" si="25"/>
        <v>9.0799999999999841</v>
      </c>
    </row>
    <row r="100" spans="1:15">
      <c r="A100" s="1">
        <v>44460</v>
      </c>
      <c r="B100" t="s">
        <v>6</v>
      </c>
      <c r="C100">
        <f t="shared" si="28"/>
        <v>1</v>
      </c>
      <c r="D100">
        <v>151.19999999999999</v>
      </c>
      <c r="E100">
        <v>155.86000000000001</v>
      </c>
      <c r="F100" s="11">
        <f t="shared" si="21"/>
        <v>4.660000000000025</v>
      </c>
      <c r="G100" s="2">
        <f t="shared" si="22"/>
        <v>-5.9999999999973852E-2</v>
      </c>
      <c r="H100">
        <f t="shared" si="27"/>
        <v>151.12</v>
      </c>
      <c r="I100" s="7">
        <f t="shared" si="23"/>
        <v>44435</v>
      </c>
      <c r="J100">
        <f t="shared" si="26"/>
        <v>160.19999999999999</v>
      </c>
      <c r="K100" s="7">
        <f t="shared" si="24"/>
        <v>44404</v>
      </c>
      <c r="L100">
        <f>SUM($C$2:C100)</f>
        <v>58</v>
      </c>
      <c r="M100">
        <f t="shared" si="25"/>
        <v>9.0799999999999841</v>
      </c>
    </row>
    <row r="101" spans="1:15">
      <c r="A101" s="1">
        <v>44461</v>
      </c>
      <c r="B101" t="s">
        <v>6</v>
      </c>
      <c r="C101">
        <f t="shared" si="28"/>
        <v>1</v>
      </c>
      <c r="D101">
        <v>151.19999999999999</v>
      </c>
      <c r="E101">
        <v>155.85</v>
      </c>
      <c r="F101" s="11">
        <f t="shared" si="21"/>
        <v>4.6500000000000057</v>
      </c>
      <c r="G101" s="2">
        <f t="shared" si="22"/>
        <v>-1.0000000000019327E-2</v>
      </c>
      <c r="H101">
        <f t="shared" si="27"/>
        <v>151.12</v>
      </c>
      <c r="I101" s="7">
        <f t="shared" si="23"/>
        <v>44435</v>
      </c>
      <c r="J101">
        <f t="shared" si="26"/>
        <v>160.19999999999999</v>
      </c>
      <c r="K101" s="7">
        <f t="shared" si="24"/>
        <v>44404</v>
      </c>
      <c r="L101">
        <f>SUM($C$2:C101)</f>
        <v>59</v>
      </c>
      <c r="M101">
        <f t="shared" si="25"/>
        <v>9.0799999999999841</v>
      </c>
    </row>
    <row r="102" spans="1:15">
      <c r="A102" s="1">
        <v>44462</v>
      </c>
      <c r="B102" t="s">
        <v>6</v>
      </c>
      <c r="C102">
        <f t="shared" si="28"/>
        <v>1</v>
      </c>
      <c r="D102">
        <v>151.21</v>
      </c>
      <c r="E102">
        <v>155.79</v>
      </c>
      <c r="F102" s="11">
        <f t="shared" si="21"/>
        <v>4.5799999999999841</v>
      </c>
      <c r="G102" s="2">
        <f t="shared" si="22"/>
        <v>-7.00000000000216E-2</v>
      </c>
      <c r="H102">
        <f t="shared" si="27"/>
        <v>151.12</v>
      </c>
      <c r="I102" s="7">
        <f>IF($H102&gt;=$H101,$I101,$A102)</f>
        <v>44435</v>
      </c>
      <c r="J102">
        <f t="shared" si="26"/>
        <v>160.19999999999999</v>
      </c>
      <c r="K102" s="7">
        <f>IF($J102&lt;=$J101,$K101,$A102)</f>
        <v>44404</v>
      </c>
      <c r="L102">
        <f>SUM($C$2:C102)</f>
        <v>60</v>
      </c>
      <c r="M102">
        <f t="shared" si="25"/>
        <v>9.0799999999999841</v>
      </c>
    </row>
    <row r="103" spans="1:15">
      <c r="A103" s="1">
        <v>44463</v>
      </c>
      <c r="B103" t="s">
        <v>6</v>
      </c>
      <c r="C103">
        <f t="shared" si="28"/>
        <v>1</v>
      </c>
      <c r="D103">
        <v>151.19999999999999</v>
      </c>
      <c r="E103">
        <v>155.75</v>
      </c>
      <c r="F103" s="11">
        <f t="shared" ref="F103:F147" si="29">(E103-D103)</f>
        <v>4.5500000000000114</v>
      </c>
      <c r="G103" s="2">
        <f t="shared" ref="G103:G147" si="30">F103-F102</f>
        <v>-2.9999999999972715E-2</v>
      </c>
      <c r="H103">
        <f t="shared" ref="H103:H147" si="31">IF(D103&lt;1,H102,IF($D103&lt;$H102,$D103,$H102))</f>
        <v>151.12</v>
      </c>
      <c r="I103" s="7">
        <f t="shared" ref="I103:I147" si="32">IF($H103&gt;=$H102,$I102,$A103)</f>
        <v>44435</v>
      </c>
      <c r="J103">
        <f t="shared" si="26"/>
        <v>160.19999999999999</v>
      </c>
      <c r="K103" s="7">
        <f t="shared" ref="K103:K147" si="33">IF($J103&lt;=$J102,$K102,$A103)</f>
        <v>44404</v>
      </c>
      <c r="L103">
        <f>SUM($C$2:C103)</f>
        <v>61</v>
      </c>
      <c r="M103">
        <f t="shared" ref="M103:M147" si="34">J103-H103</f>
        <v>9.0799999999999841</v>
      </c>
    </row>
    <row r="104" spans="1:15">
      <c r="A104" s="1">
        <v>44464</v>
      </c>
      <c r="B104" t="s">
        <v>6</v>
      </c>
      <c r="C104">
        <f t="shared" si="28"/>
        <v>1</v>
      </c>
      <c r="D104">
        <v>151.19999999999999</v>
      </c>
      <c r="E104">
        <v>155.72</v>
      </c>
      <c r="F104" s="11">
        <f>(E104-D104)</f>
        <v>4.5200000000000102</v>
      </c>
      <c r="G104" s="2">
        <f t="shared" si="30"/>
        <v>-3.0000000000001137E-2</v>
      </c>
      <c r="H104">
        <f>IF(D104&lt;1,H103,IF($D104&lt;$H103,$D104,$H103))</f>
        <v>151.12</v>
      </c>
      <c r="I104" s="7">
        <f t="shared" si="32"/>
        <v>44435</v>
      </c>
      <c r="J104">
        <f>IF($E104&gt;$J103,$E104,$J103)</f>
        <v>160.19999999999999</v>
      </c>
      <c r="K104" s="7">
        <f t="shared" si="33"/>
        <v>44404</v>
      </c>
      <c r="L104">
        <f>SUM($C$2:C104)</f>
        <v>62</v>
      </c>
      <c r="M104">
        <f t="shared" si="34"/>
        <v>9.0799999999999841</v>
      </c>
    </row>
    <row r="105" spans="1:15">
      <c r="A105" s="1">
        <v>44465</v>
      </c>
      <c r="B105" t="s">
        <v>6</v>
      </c>
      <c r="C105">
        <f t="shared" si="28"/>
        <v>1</v>
      </c>
      <c r="D105">
        <v>151.19</v>
      </c>
      <c r="E105">
        <v>155.6</v>
      </c>
      <c r="F105" s="11">
        <f>(E105-D105)</f>
        <v>4.4099999999999966</v>
      </c>
      <c r="G105" s="2">
        <f t="shared" si="30"/>
        <v>-0.11000000000001364</v>
      </c>
      <c r="H105">
        <f>IF(D105&lt;1,H104,IF($D105&lt;$H104,$D105,$H104))</f>
        <v>151.12</v>
      </c>
      <c r="I105" s="7">
        <f t="shared" si="32"/>
        <v>44435</v>
      </c>
      <c r="J105">
        <f>IF($E105&gt;$J104,$E105,$J104)</f>
        <v>160.19999999999999</v>
      </c>
      <c r="K105" s="7">
        <f t="shared" si="33"/>
        <v>44404</v>
      </c>
      <c r="L105">
        <f>SUM($C$2:C105)</f>
        <v>63</v>
      </c>
      <c r="M105">
        <f t="shared" si="34"/>
        <v>9.0799999999999841</v>
      </c>
    </row>
    <row r="106" spans="1:15">
      <c r="A106" s="1">
        <v>44466</v>
      </c>
      <c r="B106" t="s">
        <v>6</v>
      </c>
      <c r="C106">
        <f t="shared" si="28"/>
        <v>1</v>
      </c>
      <c r="D106">
        <v>151.19999999999999</v>
      </c>
      <c r="E106">
        <v>155.53</v>
      </c>
      <c r="F106" s="11">
        <f t="shared" si="29"/>
        <v>4.3300000000000125</v>
      </c>
      <c r="G106" s="2">
        <f t="shared" si="30"/>
        <v>-7.9999999999984084E-2</v>
      </c>
      <c r="H106">
        <f t="shared" si="31"/>
        <v>151.12</v>
      </c>
      <c r="I106" s="7">
        <f t="shared" si="32"/>
        <v>44435</v>
      </c>
      <c r="J106">
        <f t="shared" si="26"/>
        <v>160.19999999999999</v>
      </c>
      <c r="K106" s="7">
        <f t="shared" si="33"/>
        <v>44404</v>
      </c>
      <c r="L106">
        <f>SUM($C$2:C106)</f>
        <v>64</v>
      </c>
      <c r="M106">
        <f t="shared" si="34"/>
        <v>9.0799999999999841</v>
      </c>
    </row>
    <row r="107" spans="1:15">
      <c r="A107" s="1">
        <v>44467</v>
      </c>
      <c r="B107" t="s">
        <v>6</v>
      </c>
      <c r="C107">
        <f t="shared" si="28"/>
        <v>1</v>
      </c>
      <c r="D107">
        <v>151.19999999999999</v>
      </c>
      <c r="E107">
        <v>155.47999999999999</v>
      </c>
      <c r="F107" s="11">
        <f t="shared" si="29"/>
        <v>4.2800000000000011</v>
      </c>
      <c r="G107" s="2">
        <f t="shared" si="30"/>
        <v>-5.0000000000011369E-2</v>
      </c>
      <c r="H107">
        <f t="shared" si="31"/>
        <v>151.12</v>
      </c>
      <c r="I107" s="7">
        <f t="shared" si="32"/>
        <v>44435</v>
      </c>
      <c r="J107">
        <f t="shared" si="26"/>
        <v>160.19999999999999</v>
      </c>
      <c r="K107" s="7">
        <f t="shared" si="33"/>
        <v>44404</v>
      </c>
      <c r="L107">
        <f>SUM($C$2:C107)</f>
        <v>65</v>
      </c>
      <c r="M107">
        <f t="shared" si="34"/>
        <v>9.0799999999999841</v>
      </c>
    </row>
    <row r="108" spans="1:15">
      <c r="A108" s="1">
        <v>44468</v>
      </c>
      <c r="B108" t="s">
        <v>6</v>
      </c>
      <c r="C108">
        <f t="shared" si="28"/>
        <v>1</v>
      </c>
      <c r="D108">
        <v>151.19999999999999</v>
      </c>
      <c r="E108">
        <v>155.36000000000001</v>
      </c>
      <c r="F108" s="11">
        <f t="shared" si="29"/>
        <v>4.160000000000025</v>
      </c>
      <c r="G108" s="2">
        <f t="shared" si="30"/>
        <v>-0.11999999999997613</v>
      </c>
      <c r="H108">
        <f t="shared" si="31"/>
        <v>151.12</v>
      </c>
      <c r="I108" s="7">
        <f t="shared" si="32"/>
        <v>44435</v>
      </c>
      <c r="J108">
        <f t="shared" si="26"/>
        <v>160.19999999999999</v>
      </c>
      <c r="K108" s="7">
        <f t="shared" si="33"/>
        <v>44404</v>
      </c>
      <c r="L108">
        <f>SUM($C$2:C108)</f>
        <v>66</v>
      </c>
      <c r="M108">
        <f t="shared" si="34"/>
        <v>9.0799999999999841</v>
      </c>
    </row>
    <row r="109" spans="1:15">
      <c r="A109" s="1">
        <v>44469</v>
      </c>
      <c r="B109" t="s">
        <v>6</v>
      </c>
      <c r="C109">
        <f t="shared" si="28"/>
        <v>1</v>
      </c>
      <c r="D109">
        <v>151.19999999999999</v>
      </c>
      <c r="E109">
        <v>155.36000000000001</v>
      </c>
      <c r="F109" s="11">
        <f t="shared" si="29"/>
        <v>4.160000000000025</v>
      </c>
      <c r="G109" s="2">
        <f t="shared" si="30"/>
        <v>0</v>
      </c>
      <c r="H109">
        <f t="shared" si="31"/>
        <v>151.12</v>
      </c>
      <c r="I109" s="7">
        <f t="shared" si="32"/>
        <v>44435</v>
      </c>
      <c r="J109">
        <f t="shared" si="26"/>
        <v>160.19999999999999</v>
      </c>
      <c r="K109" s="7">
        <f t="shared" si="33"/>
        <v>44404</v>
      </c>
      <c r="L109">
        <f>SUM($C$2:C109)</f>
        <v>67</v>
      </c>
      <c r="M109">
        <f t="shared" si="34"/>
        <v>9.0799999999999841</v>
      </c>
    </row>
    <row r="110" spans="1:15">
      <c r="A110" s="1">
        <v>44470</v>
      </c>
      <c r="B110" t="s">
        <v>6</v>
      </c>
      <c r="C110">
        <f t="shared" si="28"/>
        <v>1</v>
      </c>
      <c r="D110">
        <v>151.19999999999999</v>
      </c>
      <c r="E110">
        <v>155.28</v>
      </c>
      <c r="F110" s="11">
        <f t="shared" si="29"/>
        <v>4.0800000000000125</v>
      </c>
      <c r="G110" s="2">
        <f t="shared" si="30"/>
        <v>-8.0000000000012506E-2</v>
      </c>
      <c r="H110">
        <f t="shared" si="31"/>
        <v>151.12</v>
      </c>
      <c r="I110" s="7">
        <f t="shared" si="32"/>
        <v>44435</v>
      </c>
      <c r="J110">
        <f t="shared" si="26"/>
        <v>160.19999999999999</v>
      </c>
      <c r="K110" s="7">
        <f t="shared" si="33"/>
        <v>44404</v>
      </c>
      <c r="L110">
        <f>SUM($C$2:C110)</f>
        <v>68</v>
      </c>
      <c r="M110">
        <f t="shared" si="34"/>
        <v>9.0799999999999841</v>
      </c>
    </row>
    <row r="111" spans="1:15" s="62" customFormat="1">
      <c r="A111" s="61">
        <v>44471</v>
      </c>
      <c r="B111" s="62" t="s">
        <v>6</v>
      </c>
      <c r="C111">
        <f t="shared" si="28"/>
        <v>1</v>
      </c>
      <c r="D111" s="62">
        <v>151.19999999999999</v>
      </c>
      <c r="E111" s="62">
        <v>155.28</v>
      </c>
      <c r="F111" s="63">
        <f t="shared" si="29"/>
        <v>4.0800000000000125</v>
      </c>
      <c r="G111" s="63">
        <f t="shared" si="30"/>
        <v>0</v>
      </c>
      <c r="H111" s="62">
        <f t="shared" si="31"/>
        <v>151.12</v>
      </c>
      <c r="I111" s="64">
        <f t="shared" si="32"/>
        <v>44435</v>
      </c>
      <c r="J111" s="62">
        <f t="shared" si="26"/>
        <v>160.19999999999999</v>
      </c>
      <c r="K111" s="64">
        <f t="shared" si="33"/>
        <v>44404</v>
      </c>
      <c r="L111">
        <f>SUM($C$2:C111)</f>
        <v>69</v>
      </c>
      <c r="M111" s="62">
        <f t="shared" si="34"/>
        <v>9.0799999999999841</v>
      </c>
      <c r="O111" s="62">
        <v>3.7299999999999898</v>
      </c>
    </row>
    <row r="112" spans="1:15">
      <c r="A112" s="1">
        <v>44472</v>
      </c>
      <c r="B112" t="s">
        <v>6</v>
      </c>
      <c r="C112">
        <f t="shared" si="28"/>
        <v>1</v>
      </c>
      <c r="D112">
        <v>151.19999999999999</v>
      </c>
      <c r="E112">
        <v>153.83000000000001</v>
      </c>
      <c r="F112" s="11">
        <f t="shared" si="29"/>
        <v>2.6300000000000239</v>
      </c>
      <c r="G112" s="2">
        <f t="shared" si="30"/>
        <v>-1.4499999999999886</v>
      </c>
      <c r="H112">
        <f t="shared" si="31"/>
        <v>151.12</v>
      </c>
      <c r="I112" s="7">
        <f t="shared" si="32"/>
        <v>44435</v>
      </c>
      <c r="J112">
        <f t="shared" si="26"/>
        <v>160.19999999999999</v>
      </c>
      <c r="K112" s="7">
        <f t="shared" si="33"/>
        <v>44404</v>
      </c>
      <c r="L112">
        <f>SUM($C$2:C112)</f>
        <v>70</v>
      </c>
      <c r="M112">
        <f t="shared" si="34"/>
        <v>9.0799999999999841</v>
      </c>
    </row>
    <row r="113" spans="1:13">
      <c r="A113" s="1">
        <v>44473</v>
      </c>
      <c r="B113" t="s">
        <v>6</v>
      </c>
      <c r="C113">
        <f t="shared" si="28"/>
        <v>0</v>
      </c>
      <c r="D113">
        <v>0</v>
      </c>
      <c r="E113">
        <v>0</v>
      </c>
      <c r="F113" s="11">
        <f t="shared" si="29"/>
        <v>0</v>
      </c>
      <c r="G113" s="2">
        <f t="shared" si="30"/>
        <v>-2.6300000000000239</v>
      </c>
      <c r="H113">
        <f t="shared" si="31"/>
        <v>151.12</v>
      </c>
      <c r="I113" s="7">
        <f t="shared" si="32"/>
        <v>44435</v>
      </c>
      <c r="J113">
        <f t="shared" si="26"/>
        <v>160.19999999999999</v>
      </c>
      <c r="K113" s="7">
        <f t="shared" si="33"/>
        <v>44404</v>
      </c>
      <c r="L113">
        <f>SUM($C$2:C113)</f>
        <v>70</v>
      </c>
      <c r="M113">
        <f t="shared" si="34"/>
        <v>9.0799999999999841</v>
      </c>
    </row>
    <row r="114" spans="1:13">
      <c r="A114" s="1">
        <v>44474</v>
      </c>
      <c r="B114" t="s">
        <v>6</v>
      </c>
      <c r="C114">
        <f t="shared" si="28"/>
        <v>0</v>
      </c>
      <c r="D114">
        <v>0</v>
      </c>
      <c r="E114">
        <v>0</v>
      </c>
      <c r="F114" s="11">
        <f t="shared" si="29"/>
        <v>0</v>
      </c>
      <c r="G114" s="2">
        <f t="shared" si="30"/>
        <v>0</v>
      </c>
      <c r="H114">
        <f t="shared" si="31"/>
        <v>151.12</v>
      </c>
      <c r="I114" s="7">
        <f t="shared" si="32"/>
        <v>44435</v>
      </c>
      <c r="J114">
        <f t="shared" si="26"/>
        <v>160.19999999999999</v>
      </c>
      <c r="K114" s="7">
        <f t="shared" si="33"/>
        <v>44404</v>
      </c>
      <c r="L114">
        <f>SUM($C$2:C114)</f>
        <v>70</v>
      </c>
      <c r="M114">
        <f t="shared" si="34"/>
        <v>9.0799999999999841</v>
      </c>
    </row>
    <row r="115" spans="1:13">
      <c r="A115" s="1">
        <v>44475</v>
      </c>
      <c r="B115" t="s">
        <v>6</v>
      </c>
      <c r="C115">
        <f t="shared" si="28"/>
        <v>0</v>
      </c>
      <c r="D115">
        <v>0</v>
      </c>
      <c r="E115">
        <v>0</v>
      </c>
      <c r="F115" s="11">
        <f t="shared" si="29"/>
        <v>0</v>
      </c>
      <c r="G115" s="2">
        <f t="shared" si="30"/>
        <v>0</v>
      </c>
      <c r="H115">
        <f t="shared" si="31"/>
        <v>151.12</v>
      </c>
      <c r="I115" s="7">
        <f t="shared" si="32"/>
        <v>44435</v>
      </c>
      <c r="J115">
        <f t="shared" si="26"/>
        <v>160.19999999999999</v>
      </c>
      <c r="K115" s="7">
        <f t="shared" si="33"/>
        <v>44404</v>
      </c>
      <c r="L115">
        <f>SUM($C$2:C115)</f>
        <v>70</v>
      </c>
      <c r="M115">
        <f t="shared" si="34"/>
        <v>9.0799999999999841</v>
      </c>
    </row>
    <row r="116" spans="1:13">
      <c r="A116" s="1">
        <v>44476</v>
      </c>
      <c r="B116" t="s">
        <v>6</v>
      </c>
      <c r="C116">
        <f t="shared" si="28"/>
        <v>0</v>
      </c>
      <c r="D116">
        <v>0</v>
      </c>
      <c r="E116">
        <v>0</v>
      </c>
      <c r="F116" s="11">
        <f t="shared" si="29"/>
        <v>0</v>
      </c>
      <c r="G116" s="2">
        <f t="shared" si="30"/>
        <v>0</v>
      </c>
      <c r="H116">
        <f t="shared" si="31"/>
        <v>151.12</v>
      </c>
      <c r="I116" s="7">
        <f t="shared" si="32"/>
        <v>44435</v>
      </c>
      <c r="J116">
        <f t="shared" si="26"/>
        <v>160.19999999999999</v>
      </c>
      <c r="K116" s="7">
        <f t="shared" si="33"/>
        <v>44404</v>
      </c>
      <c r="L116">
        <f>SUM($C$2:C116)</f>
        <v>70</v>
      </c>
      <c r="M116">
        <f t="shared" si="34"/>
        <v>9.0799999999999841</v>
      </c>
    </row>
    <row r="117" spans="1:13">
      <c r="A117" s="1">
        <v>44477</v>
      </c>
      <c r="B117" t="s">
        <v>6</v>
      </c>
      <c r="C117">
        <f t="shared" si="28"/>
        <v>0</v>
      </c>
      <c r="D117">
        <v>0</v>
      </c>
      <c r="E117">
        <v>0</v>
      </c>
      <c r="F117" s="11">
        <f t="shared" si="29"/>
        <v>0</v>
      </c>
      <c r="G117" s="2">
        <f t="shared" si="30"/>
        <v>0</v>
      </c>
      <c r="H117">
        <f t="shared" si="31"/>
        <v>151.12</v>
      </c>
      <c r="I117" s="7">
        <f t="shared" si="32"/>
        <v>44435</v>
      </c>
      <c r="J117">
        <f t="shared" si="26"/>
        <v>160.19999999999999</v>
      </c>
      <c r="K117" s="7">
        <f t="shared" si="33"/>
        <v>44404</v>
      </c>
      <c r="L117">
        <f>SUM($C$2:C117)</f>
        <v>70</v>
      </c>
      <c r="M117">
        <f t="shared" si="34"/>
        <v>9.0799999999999841</v>
      </c>
    </row>
    <row r="118" spans="1:13">
      <c r="A118" s="1">
        <v>44478</v>
      </c>
      <c r="B118" t="s">
        <v>6</v>
      </c>
      <c r="C118">
        <f t="shared" si="28"/>
        <v>0</v>
      </c>
      <c r="D118">
        <v>0</v>
      </c>
      <c r="E118">
        <v>0</v>
      </c>
      <c r="F118" s="11">
        <f t="shared" si="29"/>
        <v>0</v>
      </c>
      <c r="G118" s="2">
        <f t="shared" si="30"/>
        <v>0</v>
      </c>
      <c r="H118">
        <f t="shared" si="31"/>
        <v>151.12</v>
      </c>
      <c r="I118" s="7">
        <f t="shared" si="32"/>
        <v>44435</v>
      </c>
      <c r="J118">
        <f t="shared" si="26"/>
        <v>160.19999999999999</v>
      </c>
      <c r="K118" s="7">
        <f t="shared" si="33"/>
        <v>44404</v>
      </c>
      <c r="L118">
        <f>SUM($C$2:C118)</f>
        <v>70</v>
      </c>
      <c r="M118">
        <f t="shared" si="34"/>
        <v>9.0799999999999841</v>
      </c>
    </row>
    <row r="119" spans="1:13">
      <c r="A119" s="1">
        <v>44479</v>
      </c>
      <c r="B119" t="s">
        <v>6</v>
      </c>
      <c r="C119">
        <f t="shared" si="28"/>
        <v>0</v>
      </c>
      <c r="D119">
        <v>0</v>
      </c>
      <c r="E119">
        <v>0</v>
      </c>
      <c r="F119" s="11">
        <f t="shared" si="29"/>
        <v>0</v>
      </c>
      <c r="G119" s="2">
        <f t="shared" si="30"/>
        <v>0</v>
      </c>
      <c r="H119">
        <f t="shared" si="31"/>
        <v>151.12</v>
      </c>
      <c r="I119" s="7">
        <f t="shared" si="32"/>
        <v>44435</v>
      </c>
      <c r="J119">
        <f t="shared" si="26"/>
        <v>160.19999999999999</v>
      </c>
      <c r="K119" s="7">
        <f t="shared" si="33"/>
        <v>44404</v>
      </c>
      <c r="L119">
        <f>SUM($C$2:C119)</f>
        <v>70</v>
      </c>
      <c r="M119">
        <f t="shared" si="34"/>
        <v>9.0799999999999841</v>
      </c>
    </row>
    <row r="120" spans="1:13">
      <c r="A120" s="1">
        <v>44480</v>
      </c>
      <c r="B120" t="s">
        <v>6</v>
      </c>
      <c r="C120">
        <f t="shared" si="28"/>
        <v>0</v>
      </c>
      <c r="D120">
        <v>0</v>
      </c>
      <c r="E120">
        <v>0</v>
      </c>
      <c r="F120" s="11">
        <f t="shared" si="29"/>
        <v>0</v>
      </c>
      <c r="G120" s="2">
        <f t="shared" si="30"/>
        <v>0</v>
      </c>
      <c r="H120">
        <f t="shared" si="31"/>
        <v>151.12</v>
      </c>
      <c r="I120" s="7">
        <f t="shared" si="32"/>
        <v>44435</v>
      </c>
      <c r="J120">
        <f t="shared" si="26"/>
        <v>160.19999999999999</v>
      </c>
      <c r="K120" s="7">
        <f t="shared" si="33"/>
        <v>44404</v>
      </c>
      <c r="L120">
        <f>SUM($C$2:C120)</f>
        <v>70</v>
      </c>
      <c r="M120">
        <f t="shared" si="34"/>
        <v>9.0799999999999841</v>
      </c>
    </row>
    <row r="121" spans="1:13">
      <c r="A121" s="1">
        <v>44481</v>
      </c>
      <c r="B121" t="s">
        <v>6</v>
      </c>
      <c r="C121">
        <f t="shared" si="28"/>
        <v>0</v>
      </c>
      <c r="D121">
        <v>0</v>
      </c>
      <c r="E121">
        <v>0</v>
      </c>
      <c r="F121" s="11">
        <f t="shared" si="29"/>
        <v>0</v>
      </c>
      <c r="G121" s="2">
        <f t="shared" si="30"/>
        <v>0</v>
      </c>
      <c r="H121">
        <f t="shared" si="31"/>
        <v>151.12</v>
      </c>
      <c r="I121" s="7">
        <f t="shared" si="32"/>
        <v>44435</v>
      </c>
      <c r="J121">
        <f t="shared" si="26"/>
        <v>160.19999999999999</v>
      </c>
      <c r="K121" s="7">
        <f t="shared" si="33"/>
        <v>44404</v>
      </c>
      <c r="L121">
        <f>SUM($C$2:C121)</f>
        <v>70</v>
      </c>
      <c r="M121">
        <f t="shared" si="34"/>
        <v>9.0799999999999841</v>
      </c>
    </row>
    <row r="122" spans="1:13">
      <c r="A122" s="1">
        <v>44482</v>
      </c>
      <c r="B122" t="s">
        <v>6</v>
      </c>
      <c r="C122">
        <f t="shared" si="28"/>
        <v>0</v>
      </c>
      <c r="D122">
        <v>0</v>
      </c>
      <c r="E122">
        <v>0</v>
      </c>
      <c r="F122" s="11">
        <f t="shared" si="29"/>
        <v>0</v>
      </c>
      <c r="G122" s="2">
        <f t="shared" si="30"/>
        <v>0</v>
      </c>
      <c r="H122">
        <f t="shared" si="31"/>
        <v>151.12</v>
      </c>
      <c r="I122" s="7">
        <f t="shared" si="32"/>
        <v>44435</v>
      </c>
      <c r="J122">
        <f t="shared" si="26"/>
        <v>160.19999999999999</v>
      </c>
      <c r="K122" s="7">
        <f t="shared" si="33"/>
        <v>44404</v>
      </c>
      <c r="L122">
        <f>SUM($C$2:C122)</f>
        <v>70</v>
      </c>
      <c r="M122">
        <f t="shared" si="34"/>
        <v>9.0799999999999841</v>
      </c>
    </row>
    <row r="123" spans="1:13">
      <c r="A123" s="1">
        <v>44483</v>
      </c>
      <c r="B123" t="s">
        <v>6</v>
      </c>
      <c r="C123">
        <f t="shared" si="28"/>
        <v>0</v>
      </c>
      <c r="D123">
        <v>0</v>
      </c>
      <c r="E123">
        <v>0</v>
      </c>
      <c r="F123" s="11">
        <f t="shared" si="29"/>
        <v>0</v>
      </c>
      <c r="G123" s="2">
        <f t="shared" si="30"/>
        <v>0</v>
      </c>
      <c r="H123">
        <f t="shared" si="31"/>
        <v>151.12</v>
      </c>
      <c r="I123" s="7">
        <f t="shared" si="32"/>
        <v>44435</v>
      </c>
      <c r="J123">
        <f t="shared" si="26"/>
        <v>160.19999999999999</v>
      </c>
      <c r="K123" s="7">
        <f t="shared" si="33"/>
        <v>44404</v>
      </c>
      <c r="L123">
        <f>SUM($C$2:C123)</f>
        <v>70</v>
      </c>
      <c r="M123">
        <f t="shared" si="34"/>
        <v>9.0799999999999841</v>
      </c>
    </row>
    <row r="124" spans="1:13">
      <c r="A124" s="1">
        <v>44484</v>
      </c>
      <c r="B124" t="s">
        <v>6</v>
      </c>
      <c r="C124">
        <f t="shared" si="28"/>
        <v>0</v>
      </c>
      <c r="D124">
        <v>0</v>
      </c>
      <c r="E124">
        <v>0</v>
      </c>
      <c r="F124" s="11">
        <f t="shared" si="29"/>
        <v>0</v>
      </c>
      <c r="G124" s="2">
        <f t="shared" si="30"/>
        <v>0</v>
      </c>
      <c r="H124">
        <f t="shared" si="31"/>
        <v>151.12</v>
      </c>
      <c r="I124" s="7">
        <f t="shared" si="32"/>
        <v>44435</v>
      </c>
      <c r="J124">
        <f t="shared" si="26"/>
        <v>160.19999999999999</v>
      </c>
      <c r="K124" s="7">
        <f t="shared" si="33"/>
        <v>44404</v>
      </c>
      <c r="L124">
        <f>SUM($C$2:C124)</f>
        <v>70</v>
      </c>
      <c r="M124">
        <f t="shared" si="34"/>
        <v>9.0799999999999841</v>
      </c>
    </row>
    <row r="125" spans="1:13">
      <c r="A125" s="1">
        <v>44485</v>
      </c>
      <c r="B125" t="s">
        <v>6</v>
      </c>
      <c r="C125">
        <f t="shared" si="28"/>
        <v>0</v>
      </c>
      <c r="D125">
        <v>0</v>
      </c>
      <c r="E125">
        <v>0</v>
      </c>
      <c r="F125" s="11">
        <f t="shared" si="29"/>
        <v>0</v>
      </c>
      <c r="G125" s="2">
        <f t="shared" si="30"/>
        <v>0</v>
      </c>
      <c r="H125">
        <f t="shared" si="31"/>
        <v>151.12</v>
      </c>
      <c r="I125" s="7">
        <f t="shared" si="32"/>
        <v>44435</v>
      </c>
      <c r="J125">
        <f t="shared" si="26"/>
        <v>160.19999999999999</v>
      </c>
      <c r="K125" s="7">
        <f t="shared" si="33"/>
        <v>44404</v>
      </c>
      <c r="L125">
        <f>SUM($C$2:C125)</f>
        <v>70</v>
      </c>
      <c r="M125">
        <f t="shared" si="34"/>
        <v>9.0799999999999841</v>
      </c>
    </row>
    <row r="126" spans="1:13">
      <c r="A126" s="1">
        <v>44486</v>
      </c>
      <c r="B126" t="s">
        <v>6</v>
      </c>
      <c r="C126">
        <f t="shared" si="28"/>
        <v>0</v>
      </c>
      <c r="D126">
        <v>0</v>
      </c>
      <c r="E126">
        <v>0</v>
      </c>
      <c r="F126" s="11">
        <f t="shared" si="29"/>
        <v>0</v>
      </c>
      <c r="G126" s="2">
        <f t="shared" si="30"/>
        <v>0</v>
      </c>
      <c r="H126">
        <f t="shared" si="31"/>
        <v>151.12</v>
      </c>
      <c r="I126" s="7">
        <f t="shared" si="32"/>
        <v>44435</v>
      </c>
      <c r="J126">
        <f t="shared" si="26"/>
        <v>160.19999999999999</v>
      </c>
      <c r="K126" s="7">
        <f t="shared" si="33"/>
        <v>44404</v>
      </c>
      <c r="L126">
        <f>SUM($C$2:C126)</f>
        <v>70</v>
      </c>
      <c r="M126">
        <f t="shared" si="34"/>
        <v>9.0799999999999841</v>
      </c>
    </row>
    <row r="127" spans="1:13">
      <c r="A127" s="1">
        <v>44487</v>
      </c>
      <c r="B127" t="s">
        <v>6</v>
      </c>
      <c r="C127">
        <f t="shared" si="28"/>
        <v>0</v>
      </c>
      <c r="D127">
        <v>0</v>
      </c>
      <c r="E127">
        <v>0</v>
      </c>
      <c r="F127" s="11">
        <f t="shared" si="29"/>
        <v>0</v>
      </c>
      <c r="G127" s="2">
        <f t="shared" si="30"/>
        <v>0</v>
      </c>
      <c r="H127">
        <f t="shared" si="31"/>
        <v>151.12</v>
      </c>
      <c r="I127" s="7">
        <f t="shared" si="32"/>
        <v>44435</v>
      </c>
      <c r="J127">
        <f t="shared" ref="J127:J147" si="35">IF($E127&gt;$J126,$E127,$J126)</f>
        <v>160.19999999999999</v>
      </c>
      <c r="K127" s="7">
        <f t="shared" si="33"/>
        <v>44404</v>
      </c>
      <c r="L127">
        <f>SUM($C$2:C127)</f>
        <v>70</v>
      </c>
      <c r="M127">
        <f t="shared" si="34"/>
        <v>9.0799999999999841</v>
      </c>
    </row>
    <row r="128" spans="1:13">
      <c r="A128" s="1">
        <v>44488</v>
      </c>
      <c r="B128" t="s">
        <v>6</v>
      </c>
      <c r="C128">
        <f t="shared" si="28"/>
        <v>0</v>
      </c>
      <c r="D128">
        <v>0</v>
      </c>
      <c r="E128">
        <v>0</v>
      </c>
      <c r="F128" s="11">
        <f t="shared" si="29"/>
        <v>0</v>
      </c>
      <c r="G128" s="2">
        <f t="shared" si="30"/>
        <v>0</v>
      </c>
      <c r="H128">
        <f t="shared" si="31"/>
        <v>151.12</v>
      </c>
      <c r="I128" s="7">
        <f t="shared" si="32"/>
        <v>44435</v>
      </c>
      <c r="J128">
        <f t="shared" si="35"/>
        <v>160.19999999999999</v>
      </c>
      <c r="K128" s="7">
        <f t="shared" si="33"/>
        <v>44404</v>
      </c>
      <c r="L128">
        <f>SUM($C$2:C128)</f>
        <v>70</v>
      </c>
      <c r="M128">
        <f t="shared" si="34"/>
        <v>9.0799999999999841</v>
      </c>
    </row>
    <row r="129" spans="1:13">
      <c r="A129" s="1">
        <v>44489</v>
      </c>
      <c r="B129" t="s">
        <v>6</v>
      </c>
      <c r="C129">
        <f t="shared" si="28"/>
        <v>0</v>
      </c>
      <c r="D129">
        <v>0</v>
      </c>
      <c r="E129">
        <v>0</v>
      </c>
      <c r="F129" s="11">
        <f t="shared" si="29"/>
        <v>0</v>
      </c>
      <c r="G129" s="2">
        <f t="shared" si="30"/>
        <v>0</v>
      </c>
      <c r="H129">
        <f t="shared" si="31"/>
        <v>151.12</v>
      </c>
      <c r="I129" s="7">
        <f t="shared" si="32"/>
        <v>44435</v>
      </c>
      <c r="J129">
        <f t="shared" si="35"/>
        <v>160.19999999999999</v>
      </c>
      <c r="K129" s="7">
        <f t="shared" si="33"/>
        <v>44404</v>
      </c>
      <c r="L129">
        <f>SUM($C$2:C129)</f>
        <v>70</v>
      </c>
      <c r="M129">
        <f t="shared" si="34"/>
        <v>9.0799999999999841</v>
      </c>
    </row>
    <row r="130" spans="1:13">
      <c r="A130" s="1">
        <v>44490</v>
      </c>
      <c r="B130" t="s">
        <v>6</v>
      </c>
      <c r="C130">
        <f t="shared" si="28"/>
        <v>0</v>
      </c>
      <c r="D130">
        <v>0</v>
      </c>
      <c r="E130">
        <v>0</v>
      </c>
      <c r="F130" s="11">
        <f t="shared" si="29"/>
        <v>0</v>
      </c>
      <c r="G130" s="2">
        <f t="shared" si="30"/>
        <v>0</v>
      </c>
      <c r="H130">
        <f t="shared" si="31"/>
        <v>151.12</v>
      </c>
      <c r="I130" s="7">
        <f t="shared" si="32"/>
        <v>44435</v>
      </c>
      <c r="J130">
        <f t="shared" si="35"/>
        <v>160.19999999999999</v>
      </c>
      <c r="K130" s="7">
        <f t="shared" si="33"/>
        <v>44404</v>
      </c>
      <c r="L130">
        <f>SUM($C$2:C130)</f>
        <v>70</v>
      </c>
      <c r="M130">
        <f t="shared" si="34"/>
        <v>9.0799999999999841</v>
      </c>
    </row>
    <row r="131" spans="1:13">
      <c r="A131" s="1">
        <v>44491</v>
      </c>
      <c r="B131" t="s">
        <v>6</v>
      </c>
      <c r="C131">
        <f t="shared" si="28"/>
        <v>0</v>
      </c>
      <c r="D131">
        <v>0</v>
      </c>
      <c r="E131">
        <v>0</v>
      </c>
      <c r="F131" s="11">
        <f t="shared" si="29"/>
        <v>0</v>
      </c>
      <c r="G131" s="2">
        <f t="shared" si="30"/>
        <v>0</v>
      </c>
      <c r="H131">
        <f t="shared" si="31"/>
        <v>151.12</v>
      </c>
      <c r="I131" s="7">
        <f t="shared" si="32"/>
        <v>44435</v>
      </c>
      <c r="J131">
        <f t="shared" si="35"/>
        <v>160.19999999999999</v>
      </c>
      <c r="K131" s="7">
        <f t="shared" si="33"/>
        <v>44404</v>
      </c>
      <c r="L131">
        <f>SUM($C$2:C131)</f>
        <v>70</v>
      </c>
      <c r="M131">
        <f t="shared" si="34"/>
        <v>9.0799999999999841</v>
      </c>
    </row>
    <row r="132" spans="1:13">
      <c r="A132" s="1">
        <v>44492</v>
      </c>
      <c r="B132" t="s">
        <v>6</v>
      </c>
      <c r="C132">
        <f t="shared" si="28"/>
        <v>0</v>
      </c>
      <c r="D132">
        <v>0</v>
      </c>
      <c r="E132">
        <v>0</v>
      </c>
      <c r="F132" s="11">
        <f t="shared" si="29"/>
        <v>0</v>
      </c>
      <c r="G132" s="2">
        <f t="shared" si="30"/>
        <v>0</v>
      </c>
      <c r="H132">
        <f t="shared" si="31"/>
        <v>151.12</v>
      </c>
      <c r="I132" s="7">
        <f t="shared" si="32"/>
        <v>44435</v>
      </c>
      <c r="J132">
        <f t="shared" si="35"/>
        <v>160.19999999999999</v>
      </c>
      <c r="K132" s="7">
        <f t="shared" si="33"/>
        <v>44404</v>
      </c>
      <c r="L132">
        <f>SUM($C$2:C132)</f>
        <v>70</v>
      </c>
      <c r="M132">
        <f t="shared" si="34"/>
        <v>9.0799999999999841</v>
      </c>
    </row>
    <row r="133" spans="1:13">
      <c r="A133" s="1">
        <v>44493</v>
      </c>
      <c r="B133" t="s">
        <v>6</v>
      </c>
      <c r="C133">
        <f t="shared" si="28"/>
        <v>0</v>
      </c>
      <c r="D133">
        <v>0</v>
      </c>
      <c r="E133">
        <v>0</v>
      </c>
      <c r="F133" s="11">
        <f t="shared" si="29"/>
        <v>0</v>
      </c>
      <c r="G133" s="2">
        <f t="shared" si="30"/>
        <v>0</v>
      </c>
      <c r="H133">
        <f t="shared" si="31"/>
        <v>151.12</v>
      </c>
      <c r="I133" s="7">
        <f t="shared" si="32"/>
        <v>44435</v>
      </c>
      <c r="J133">
        <f t="shared" si="35"/>
        <v>160.19999999999999</v>
      </c>
      <c r="K133" s="7">
        <f t="shared" si="33"/>
        <v>44404</v>
      </c>
      <c r="L133">
        <f>SUM($C$2:C133)</f>
        <v>70</v>
      </c>
      <c r="M133">
        <f t="shared" si="34"/>
        <v>9.0799999999999841</v>
      </c>
    </row>
    <row r="134" spans="1:13">
      <c r="A134" s="1">
        <v>44494</v>
      </c>
      <c r="B134" t="s">
        <v>6</v>
      </c>
      <c r="C134">
        <f t="shared" si="28"/>
        <v>0</v>
      </c>
      <c r="D134">
        <v>0</v>
      </c>
      <c r="E134">
        <v>0</v>
      </c>
      <c r="F134" s="11">
        <f t="shared" si="29"/>
        <v>0</v>
      </c>
      <c r="G134" s="2">
        <f t="shared" si="30"/>
        <v>0</v>
      </c>
      <c r="H134">
        <f t="shared" si="31"/>
        <v>151.12</v>
      </c>
      <c r="I134" s="7">
        <f t="shared" si="32"/>
        <v>44435</v>
      </c>
      <c r="J134">
        <f t="shared" si="35"/>
        <v>160.19999999999999</v>
      </c>
      <c r="K134" s="7">
        <f t="shared" si="33"/>
        <v>44404</v>
      </c>
      <c r="L134">
        <f>SUM($C$2:C134)</f>
        <v>70</v>
      </c>
      <c r="M134">
        <f t="shared" si="34"/>
        <v>9.0799999999999841</v>
      </c>
    </row>
    <row r="135" spans="1:13">
      <c r="A135" s="1">
        <v>44495</v>
      </c>
      <c r="B135" t="s">
        <v>6</v>
      </c>
      <c r="C135">
        <f t="shared" si="28"/>
        <v>0</v>
      </c>
      <c r="D135">
        <v>0</v>
      </c>
      <c r="E135">
        <v>0</v>
      </c>
      <c r="F135" s="11">
        <f t="shared" si="29"/>
        <v>0</v>
      </c>
      <c r="G135" s="2">
        <f t="shared" si="30"/>
        <v>0</v>
      </c>
      <c r="H135">
        <f t="shared" si="31"/>
        <v>151.12</v>
      </c>
      <c r="I135" s="7">
        <f t="shared" si="32"/>
        <v>44435</v>
      </c>
      <c r="J135">
        <f t="shared" si="35"/>
        <v>160.19999999999999</v>
      </c>
      <c r="K135" s="7">
        <f t="shared" si="33"/>
        <v>44404</v>
      </c>
      <c r="L135">
        <f>SUM($C$2:C135)</f>
        <v>70</v>
      </c>
      <c r="M135">
        <f t="shared" si="34"/>
        <v>9.0799999999999841</v>
      </c>
    </row>
    <row r="136" spans="1:13">
      <c r="A136" s="1">
        <v>44496</v>
      </c>
      <c r="B136" t="s">
        <v>6</v>
      </c>
      <c r="C136">
        <f t="shared" si="28"/>
        <v>0</v>
      </c>
      <c r="D136">
        <v>0</v>
      </c>
      <c r="E136">
        <v>0</v>
      </c>
      <c r="F136" s="11">
        <f t="shared" si="29"/>
        <v>0</v>
      </c>
      <c r="G136" s="2">
        <f t="shared" si="30"/>
        <v>0</v>
      </c>
      <c r="H136">
        <f t="shared" si="31"/>
        <v>151.12</v>
      </c>
      <c r="I136" s="7">
        <f t="shared" si="32"/>
        <v>44435</v>
      </c>
      <c r="J136">
        <f t="shared" si="35"/>
        <v>160.19999999999999</v>
      </c>
      <c r="K136" s="7">
        <f t="shared" si="33"/>
        <v>44404</v>
      </c>
      <c r="L136">
        <f>SUM($C$2:C136)</f>
        <v>70</v>
      </c>
      <c r="M136">
        <f t="shared" si="34"/>
        <v>9.0799999999999841</v>
      </c>
    </row>
    <row r="137" spans="1:13">
      <c r="A137" s="1">
        <v>44497</v>
      </c>
      <c r="B137" t="s">
        <v>6</v>
      </c>
      <c r="C137">
        <f t="shared" si="28"/>
        <v>0</v>
      </c>
      <c r="D137">
        <v>0</v>
      </c>
      <c r="E137">
        <v>0</v>
      </c>
      <c r="F137" s="11">
        <f t="shared" si="29"/>
        <v>0</v>
      </c>
      <c r="G137" s="2">
        <f t="shared" si="30"/>
        <v>0</v>
      </c>
      <c r="H137">
        <f t="shared" si="31"/>
        <v>151.12</v>
      </c>
      <c r="I137" s="7">
        <f t="shared" si="32"/>
        <v>44435</v>
      </c>
      <c r="J137">
        <f t="shared" si="35"/>
        <v>160.19999999999999</v>
      </c>
      <c r="K137" s="7">
        <f t="shared" si="33"/>
        <v>44404</v>
      </c>
      <c r="L137">
        <f>SUM($C$2:C137)</f>
        <v>70</v>
      </c>
      <c r="M137">
        <f t="shared" si="34"/>
        <v>9.0799999999999841</v>
      </c>
    </row>
    <row r="138" spans="1:13">
      <c r="A138" s="1">
        <v>44498</v>
      </c>
      <c r="B138" t="s">
        <v>6</v>
      </c>
      <c r="C138">
        <f t="shared" si="28"/>
        <v>0</v>
      </c>
      <c r="D138">
        <v>0</v>
      </c>
      <c r="E138">
        <v>0</v>
      </c>
      <c r="F138" s="11">
        <f t="shared" si="29"/>
        <v>0</v>
      </c>
      <c r="G138" s="2">
        <f t="shared" si="30"/>
        <v>0</v>
      </c>
      <c r="H138">
        <f t="shared" si="31"/>
        <v>151.12</v>
      </c>
      <c r="I138" s="7">
        <f t="shared" si="32"/>
        <v>44435</v>
      </c>
      <c r="J138">
        <f t="shared" si="35"/>
        <v>160.19999999999999</v>
      </c>
      <c r="K138" s="7">
        <f t="shared" si="33"/>
        <v>44404</v>
      </c>
      <c r="L138">
        <f>SUM($C$2:C138)</f>
        <v>70</v>
      </c>
      <c r="M138">
        <f t="shared" si="34"/>
        <v>9.0799999999999841</v>
      </c>
    </row>
    <row r="139" spans="1:13">
      <c r="A139" s="1">
        <v>44499</v>
      </c>
      <c r="B139" t="s">
        <v>6</v>
      </c>
      <c r="C139">
        <f t="shared" si="28"/>
        <v>0</v>
      </c>
      <c r="D139">
        <v>0</v>
      </c>
      <c r="E139">
        <v>0</v>
      </c>
      <c r="F139" s="11">
        <f t="shared" si="29"/>
        <v>0</v>
      </c>
      <c r="G139" s="2">
        <f t="shared" si="30"/>
        <v>0</v>
      </c>
      <c r="H139">
        <f t="shared" si="31"/>
        <v>151.12</v>
      </c>
      <c r="I139" s="7">
        <f t="shared" si="32"/>
        <v>44435</v>
      </c>
      <c r="J139">
        <f t="shared" si="35"/>
        <v>160.19999999999999</v>
      </c>
      <c r="K139" s="7">
        <f t="shared" si="33"/>
        <v>44404</v>
      </c>
      <c r="L139">
        <f>SUM($C$2:C139)</f>
        <v>70</v>
      </c>
      <c r="M139">
        <f t="shared" si="34"/>
        <v>9.0799999999999841</v>
      </c>
    </row>
    <row r="140" spans="1:13">
      <c r="A140" s="1">
        <v>44500</v>
      </c>
      <c r="B140" t="s">
        <v>6</v>
      </c>
      <c r="C140">
        <f t="shared" si="28"/>
        <v>0</v>
      </c>
      <c r="D140">
        <v>0</v>
      </c>
      <c r="E140">
        <v>0</v>
      </c>
      <c r="F140" s="11">
        <f t="shared" si="29"/>
        <v>0</v>
      </c>
      <c r="G140" s="2">
        <f t="shared" si="30"/>
        <v>0</v>
      </c>
      <c r="H140">
        <f t="shared" si="31"/>
        <v>151.12</v>
      </c>
      <c r="I140" s="7">
        <f t="shared" si="32"/>
        <v>44435</v>
      </c>
      <c r="J140">
        <f t="shared" si="35"/>
        <v>160.19999999999999</v>
      </c>
      <c r="K140" s="7">
        <f t="shared" si="33"/>
        <v>44404</v>
      </c>
      <c r="L140">
        <f>SUM($C$2:C140)</f>
        <v>70</v>
      </c>
      <c r="M140">
        <f t="shared" si="34"/>
        <v>9.0799999999999841</v>
      </c>
    </row>
    <row r="141" spans="1:13">
      <c r="A141" s="1">
        <v>44501</v>
      </c>
      <c r="B141" t="s">
        <v>6</v>
      </c>
      <c r="C141">
        <f t="shared" si="28"/>
        <v>0</v>
      </c>
      <c r="D141">
        <v>0</v>
      </c>
      <c r="E141">
        <v>0</v>
      </c>
      <c r="F141" s="11">
        <f t="shared" si="29"/>
        <v>0</v>
      </c>
      <c r="G141" s="2">
        <f t="shared" si="30"/>
        <v>0</v>
      </c>
      <c r="H141">
        <f t="shared" si="31"/>
        <v>151.12</v>
      </c>
      <c r="I141" s="7">
        <f t="shared" si="32"/>
        <v>44435</v>
      </c>
      <c r="J141">
        <f t="shared" si="35"/>
        <v>160.19999999999999</v>
      </c>
      <c r="K141" s="7">
        <f t="shared" si="33"/>
        <v>44404</v>
      </c>
      <c r="L141">
        <f>SUM($C$2:C141)</f>
        <v>70</v>
      </c>
      <c r="M141">
        <f t="shared" si="34"/>
        <v>9.0799999999999841</v>
      </c>
    </row>
    <row r="142" spans="1:13">
      <c r="A142" s="1">
        <v>44502</v>
      </c>
      <c r="B142" t="s">
        <v>6</v>
      </c>
      <c r="C142">
        <f t="shared" si="28"/>
        <v>0</v>
      </c>
      <c r="D142">
        <v>0</v>
      </c>
      <c r="E142">
        <v>0</v>
      </c>
      <c r="F142" s="11">
        <f t="shared" si="29"/>
        <v>0</v>
      </c>
      <c r="G142" s="2">
        <f t="shared" si="30"/>
        <v>0</v>
      </c>
      <c r="H142">
        <f t="shared" si="31"/>
        <v>151.12</v>
      </c>
      <c r="I142" s="7">
        <f t="shared" si="32"/>
        <v>44435</v>
      </c>
      <c r="J142">
        <f t="shared" si="35"/>
        <v>160.19999999999999</v>
      </c>
      <c r="K142" s="7">
        <f t="shared" si="33"/>
        <v>44404</v>
      </c>
      <c r="L142">
        <f>SUM($C$2:C142)</f>
        <v>70</v>
      </c>
      <c r="M142">
        <f t="shared" si="34"/>
        <v>9.0799999999999841</v>
      </c>
    </row>
    <row r="143" spans="1:13">
      <c r="A143" s="1">
        <v>44503</v>
      </c>
      <c r="B143" t="s">
        <v>6</v>
      </c>
      <c r="C143">
        <f t="shared" si="28"/>
        <v>0</v>
      </c>
      <c r="D143">
        <v>0</v>
      </c>
      <c r="E143">
        <v>0</v>
      </c>
      <c r="F143" s="11">
        <f t="shared" si="29"/>
        <v>0</v>
      </c>
      <c r="G143" s="2">
        <f t="shared" si="30"/>
        <v>0</v>
      </c>
      <c r="H143">
        <f t="shared" si="31"/>
        <v>151.12</v>
      </c>
      <c r="I143" s="7">
        <f t="shared" si="32"/>
        <v>44435</v>
      </c>
      <c r="J143">
        <f t="shared" si="35"/>
        <v>160.19999999999999</v>
      </c>
      <c r="K143" s="7">
        <f t="shared" si="33"/>
        <v>44404</v>
      </c>
      <c r="L143">
        <f>SUM($C$2:C143)</f>
        <v>70</v>
      </c>
      <c r="M143">
        <f t="shared" si="34"/>
        <v>9.0799999999999841</v>
      </c>
    </row>
    <row r="144" spans="1:13">
      <c r="A144" s="1">
        <v>44504</v>
      </c>
      <c r="B144" t="s">
        <v>6</v>
      </c>
      <c r="C144">
        <f t="shared" si="28"/>
        <v>0</v>
      </c>
      <c r="D144">
        <v>0</v>
      </c>
      <c r="E144">
        <v>0</v>
      </c>
      <c r="F144" s="11">
        <f t="shared" si="29"/>
        <v>0</v>
      </c>
      <c r="G144" s="2">
        <f t="shared" si="30"/>
        <v>0</v>
      </c>
      <c r="H144">
        <f t="shared" si="31"/>
        <v>151.12</v>
      </c>
      <c r="I144" s="7">
        <f t="shared" si="32"/>
        <v>44435</v>
      </c>
      <c r="J144">
        <f t="shared" si="35"/>
        <v>160.19999999999999</v>
      </c>
      <c r="K144" s="7">
        <f t="shared" si="33"/>
        <v>44404</v>
      </c>
      <c r="L144">
        <f>SUM($C$2:C144)</f>
        <v>70</v>
      </c>
      <c r="M144">
        <f t="shared" si="34"/>
        <v>9.0799999999999841</v>
      </c>
    </row>
    <row r="145" spans="1:13">
      <c r="A145" s="1">
        <v>44505</v>
      </c>
      <c r="B145" t="s">
        <v>6</v>
      </c>
      <c r="C145">
        <f t="shared" si="28"/>
        <v>0</v>
      </c>
      <c r="D145">
        <v>0</v>
      </c>
      <c r="E145">
        <v>0</v>
      </c>
      <c r="F145" s="11">
        <f t="shared" si="29"/>
        <v>0</v>
      </c>
      <c r="G145" s="2">
        <f t="shared" si="30"/>
        <v>0</v>
      </c>
      <c r="H145">
        <f t="shared" si="31"/>
        <v>151.12</v>
      </c>
      <c r="I145" s="7">
        <f t="shared" si="32"/>
        <v>44435</v>
      </c>
      <c r="J145">
        <f t="shared" si="35"/>
        <v>160.19999999999999</v>
      </c>
      <c r="K145" s="7">
        <f t="shared" si="33"/>
        <v>44404</v>
      </c>
      <c r="L145">
        <f>SUM($C$2:C145)</f>
        <v>70</v>
      </c>
      <c r="M145">
        <f t="shared" si="34"/>
        <v>9.0799999999999841</v>
      </c>
    </row>
    <row r="146" spans="1:13">
      <c r="A146" s="1">
        <v>44506</v>
      </c>
      <c r="B146" t="s">
        <v>6</v>
      </c>
      <c r="C146">
        <f t="shared" si="28"/>
        <v>0</v>
      </c>
      <c r="D146">
        <v>0</v>
      </c>
      <c r="E146">
        <v>0</v>
      </c>
      <c r="F146" s="11">
        <f t="shared" si="29"/>
        <v>0</v>
      </c>
      <c r="G146" s="2">
        <f t="shared" si="30"/>
        <v>0</v>
      </c>
      <c r="H146">
        <f t="shared" si="31"/>
        <v>151.12</v>
      </c>
      <c r="I146" s="7">
        <f t="shared" si="32"/>
        <v>44435</v>
      </c>
      <c r="J146">
        <f t="shared" si="35"/>
        <v>160.19999999999999</v>
      </c>
      <c r="K146" s="7">
        <f t="shared" si="33"/>
        <v>44404</v>
      </c>
      <c r="L146">
        <f>SUM($C$2:C146)</f>
        <v>70</v>
      </c>
      <c r="M146">
        <f t="shared" si="34"/>
        <v>9.0799999999999841</v>
      </c>
    </row>
    <row r="147" spans="1:13">
      <c r="A147" s="1">
        <v>44507</v>
      </c>
      <c r="B147" t="s">
        <v>6</v>
      </c>
      <c r="C147">
        <f t="shared" si="28"/>
        <v>0</v>
      </c>
      <c r="D147">
        <v>0</v>
      </c>
      <c r="E147">
        <v>0</v>
      </c>
      <c r="F147" s="11">
        <f t="shared" si="29"/>
        <v>0</v>
      </c>
      <c r="G147" s="2">
        <f t="shared" si="30"/>
        <v>0</v>
      </c>
      <c r="H147">
        <f t="shared" si="31"/>
        <v>151.12</v>
      </c>
      <c r="I147" s="7">
        <f t="shared" si="32"/>
        <v>44435</v>
      </c>
      <c r="J147">
        <f t="shared" si="35"/>
        <v>160.19999999999999</v>
      </c>
      <c r="K147" s="7">
        <f t="shared" si="33"/>
        <v>44404</v>
      </c>
      <c r="L147">
        <f>SUM($C$2:C147)</f>
        <v>70</v>
      </c>
      <c r="M147">
        <f t="shared" si="34"/>
        <v>9.0799999999999841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1A67E-110A-411B-9DA3-6EA224B160ED}">
  <sheetPr codeName="Sheet15"/>
  <dimension ref="A1:HK213"/>
  <sheetViews>
    <sheetView workbookViewId="0">
      <selection activeCell="P26" sqref="P26"/>
    </sheetView>
  </sheetViews>
  <sheetFormatPr defaultRowHeight="15"/>
  <cols>
    <col min="1" max="1" width="6.7109375" bestFit="1" customWidth="1"/>
    <col min="2" max="2" width="8.28515625" bestFit="1" customWidth="1"/>
    <col min="3" max="3" width="7.7109375" bestFit="1" customWidth="1"/>
    <col min="4" max="4" width="8.7109375" bestFit="1" customWidth="1"/>
    <col min="5" max="5" width="8.42578125" bestFit="1" customWidth="1"/>
    <col min="6" max="6" width="8.140625" bestFit="1" customWidth="1"/>
    <col min="7" max="15" width="8.7109375" bestFit="1" customWidth="1"/>
    <col min="16" max="37" width="9.7109375" bestFit="1" customWidth="1"/>
    <col min="38" max="46" width="8.7109375" bestFit="1" customWidth="1"/>
    <col min="47" max="67" width="9.7109375" bestFit="1" customWidth="1"/>
    <col min="68" max="76" width="8.7109375" bestFit="1" customWidth="1"/>
    <col min="77" max="98" width="9.7109375" bestFit="1" customWidth="1"/>
    <col min="99" max="107" width="8.7109375" bestFit="1" customWidth="1"/>
    <col min="108" max="129" width="9.7109375" bestFit="1" customWidth="1"/>
    <col min="130" max="138" width="8.7109375" bestFit="1" customWidth="1"/>
    <col min="139" max="168" width="9.7109375" bestFit="1" customWidth="1"/>
    <col min="169" max="190" width="10.7109375" bestFit="1" customWidth="1"/>
    <col min="191" max="197" width="9.7109375" bestFit="1" customWidth="1"/>
    <col min="198" max="219" width="10.7109375" bestFit="1" customWidth="1"/>
  </cols>
  <sheetData>
    <row r="1" spans="1:219">
      <c r="A1" s="65" t="s">
        <v>168</v>
      </c>
      <c r="B1" s="71">
        <v>44348</v>
      </c>
      <c r="C1" s="71">
        <v>44378</v>
      </c>
      <c r="D1" s="71">
        <v>44409</v>
      </c>
      <c r="E1" s="71">
        <v>44440</v>
      </c>
      <c r="F1" s="71">
        <v>44470</v>
      </c>
      <c r="G1" s="13"/>
      <c r="H1" s="13"/>
      <c r="I1" s="13"/>
      <c r="J1" s="1">
        <v>44348</v>
      </c>
      <c r="K1" s="1">
        <v>44349</v>
      </c>
      <c r="L1" s="1">
        <v>44350</v>
      </c>
      <c r="M1" s="1">
        <v>44351</v>
      </c>
      <c r="N1" s="1">
        <v>44352</v>
      </c>
      <c r="O1" s="1">
        <v>44353</v>
      </c>
      <c r="P1" s="1">
        <v>44354</v>
      </c>
      <c r="Q1" s="1">
        <v>44355</v>
      </c>
      <c r="R1" s="1">
        <v>44356</v>
      </c>
      <c r="S1" s="1">
        <v>44357</v>
      </c>
      <c r="T1" s="1">
        <v>44358</v>
      </c>
      <c r="U1" s="1">
        <v>44359</v>
      </c>
      <c r="V1" s="1">
        <v>44360</v>
      </c>
      <c r="W1" s="1">
        <v>44361</v>
      </c>
      <c r="X1" s="1">
        <v>44362</v>
      </c>
      <c r="Y1" s="1">
        <v>44363</v>
      </c>
      <c r="Z1" s="1">
        <v>44364</v>
      </c>
      <c r="AA1" s="1">
        <v>44365</v>
      </c>
      <c r="AB1" s="1">
        <v>44366</v>
      </c>
      <c r="AC1" s="1">
        <v>44367</v>
      </c>
      <c r="AD1" s="1">
        <v>44368</v>
      </c>
      <c r="AE1" s="1">
        <v>44369</v>
      </c>
      <c r="AF1" s="1">
        <v>44370</v>
      </c>
      <c r="AG1" s="1">
        <v>44371</v>
      </c>
      <c r="AH1" s="1">
        <v>44372</v>
      </c>
      <c r="AI1" s="1">
        <v>44373</v>
      </c>
      <c r="AJ1" s="1">
        <v>44374</v>
      </c>
      <c r="AK1" s="1">
        <v>44375</v>
      </c>
      <c r="AL1" s="1">
        <v>44376</v>
      </c>
      <c r="AM1" s="1">
        <v>44377</v>
      </c>
      <c r="AN1" s="1">
        <v>44378</v>
      </c>
      <c r="AO1" s="1">
        <v>44379</v>
      </c>
      <c r="AP1" s="1">
        <v>44380</v>
      </c>
      <c r="AQ1" s="1">
        <v>44381</v>
      </c>
      <c r="AR1" s="1">
        <v>44382</v>
      </c>
      <c r="AS1" s="1">
        <v>44383</v>
      </c>
      <c r="AT1" s="1">
        <v>44384</v>
      </c>
      <c r="AU1" s="1">
        <v>44385</v>
      </c>
      <c r="AV1" s="1">
        <v>44386</v>
      </c>
      <c r="AW1" s="1">
        <v>44387</v>
      </c>
      <c r="AX1" s="1">
        <v>44388</v>
      </c>
      <c r="AY1" s="1">
        <v>44389</v>
      </c>
      <c r="AZ1" s="1">
        <v>44390</v>
      </c>
      <c r="BA1" s="1">
        <v>44391</v>
      </c>
      <c r="BB1" s="1">
        <v>44392</v>
      </c>
      <c r="BC1" s="1">
        <v>44393</v>
      </c>
      <c r="BD1" s="1">
        <v>44394</v>
      </c>
      <c r="BE1" s="1">
        <v>44395</v>
      </c>
      <c r="BF1" s="1">
        <v>44396</v>
      </c>
      <c r="BG1" s="1">
        <v>44397</v>
      </c>
      <c r="BH1" s="1">
        <v>44398</v>
      </c>
      <c r="BI1" s="1">
        <v>44399</v>
      </c>
      <c r="BJ1" s="1">
        <v>44400</v>
      </c>
      <c r="BK1" s="1">
        <v>44401</v>
      </c>
      <c r="BL1" s="1">
        <v>44402</v>
      </c>
      <c r="BM1" s="1">
        <v>44403</v>
      </c>
      <c r="BN1" s="1">
        <v>44404</v>
      </c>
      <c r="BO1" s="1">
        <v>44405</v>
      </c>
      <c r="BP1" s="1">
        <v>44406</v>
      </c>
      <c r="BQ1" s="1">
        <v>44407</v>
      </c>
      <c r="BR1" s="1">
        <v>44408</v>
      </c>
      <c r="BS1" s="1">
        <v>44409</v>
      </c>
      <c r="BT1" s="1">
        <v>44410</v>
      </c>
      <c r="BU1" s="1">
        <v>44411</v>
      </c>
      <c r="BV1" s="1">
        <v>44412</v>
      </c>
      <c r="BW1" s="1">
        <v>44413</v>
      </c>
      <c r="BX1" s="1">
        <v>44414</v>
      </c>
      <c r="BY1" s="1">
        <v>44415</v>
      </c>
      <c r="BZ1" s="1">
        <v>44416</v>
      </c>
      <c r="CA1" s="1">
        <v>44417</v>
      </c>
      <c r="CB1" s="1">
        <v>44418</v>
      </c>
      <c r="CC1" s="1">
        <v>44419</v>
      </c>
      <c r="CD1" s="1">
        <v>44420</v>
      </c>
      <c r="CE1" s="1">
        <v>44421</v>
      </c>
      <c r="CF1" s="1">
        <v>44422</v>
      </c>
      <c r="CG1" s="1">
        <v>44423</v>
      </c>
      <c r="CH1" s="1">
        <v>44424</v>
      </c>
      <c r="CI1" s="1">
        <v>44425</v>
      </c>
      <c r="CJ1" s="1">
        <v>44426</v>
      </c>
      <c r="CK1" s="1">
        <v>44427</v>
      </c>
      <c r="CL1" s="1">
        <v>44428</v>
      </c>
      <c r="CM1" s="1">
        <v>44429</v>
      </c>
      <c r="CN1" s="1">
        <v>44430</v>
      </c>
      <c r="CO1" s="1">
        <v>44431</v>
      </c>
      <c r="CP1" s="1">
        <v>44432</v>
      </c>
      <c r="CQ1" s="1">
        <v>44433</v>
      </c>
      <c r="CR1" s="1">
        <v>44434</v>
      </c>
      <c r="CS1" s="1">
        <v>44435</v>
      </c>
      <c r="CT1" s="1">
        <v>44436</v>
      </c>
      <c r="CU1" s="1">
        <v>44437</v>
      </c>
      <c r="CV1" s="1">
        <v>44438</v>
      </c>
      <c r="CW1" s="1">
        <v>44439</v>
      </c>
      <c r="CX1" s="1">
        <v>44440</v>
      </c>
      <c r="CY1" s="1">
        <v>44441</v>
      </c>
      <c r="CZ1" s="1">
        <v>44442</v>
      </c>
      <c r="DA1" s="1">
        <v>44443</v>
      </c>
      <c r="DB1" s="1">
        <v>44444</v>
      </c>
      <c r="DC1" s="1">
        <v>44445</v>
      </c>
      <c r="DD1" s="1">
        <v>44446</v>
      </c>
      <c r="DE1" s="1">
        <v>44447</v>
      </c>
      <c r="DF1" s="1">
        <v>44448</v>
      </c>
      <c r="DG1" s="1">
        <v>44449</v>
      </c>
      <c r="DH1" s="1">
        <v>44450</v>
      </c>
      <c r="DI1" s="1">
        <v>44451</v>
      </c>
      <c r="DJ1" s="1">
        <v>44452</v>
      </c>
      <c r="DK1" s="1">
        <v>44453</v>
      </c>
      <c r="DL1" s="1">
        <v>44454</v>
      </c>
      <c r="DM1" s="1">
        <v>44455</v>
      </c>
      <c r="DN1" s="1">
        <v>44456</v>
      </c>
      <c r="DO1" s="1">
        <v>44457</v>
      </c>
      <c r="DP1" s="1">
        <v>44458</v>
      </c>
      <c r="DQ1" s="1">
        <v>44459</v>
      </c>
      <c r="DR1" s="1">
        <v>44460</v>
      </c>
      <c r="DS1" s="1">
        <v>44461</v>
      </c>
      <c r="DT1" s="1">
        <v>44462</v>
      </c>
      <c r="DU1" s="1">
        <v>44463</v>
      </c>
      <c r="DV1" s="1">
        <v>44464</v>
      </c>
      <c r="DW1" s="1">
        <v>44465</v>
      </c>
      <c r="DX1" s="1">
        <v>44466</v>
      </c>
      <c r="DY1" s="1">
        <v>44467</v>
      </c>
      <c r="DZ1" s="1">
        <v>44468</v>
      </c>
      <c r="EA1" s="1">
        <v>44469</v>
      </c>
      <c r="EB1" s="1">
        <v>44470</v>
      </c>
      <c r="EC1" s="1">
        <v>44471</v>
      </c>
      <c r="ED1" s="1">
        <v>44472</v>
      </c>
      <c r="EE1" s="1">
        <v>44473</v>
      </c>
      <c r="EF1" s="1">
        <v>44474</v>
      </c>
      <c r="EG1" s="1">
        <v>44475</v>
      </c>
      <c r="EH1" s="1">
        <v>44476</v>
      </c>
      <c r="EI1" s="1">
        <v>44477</v>
      </c>
      <c r="EJ1" s="1">
        <v>44478</v>
      </c>
      <c r="EK1" s="1">
        <v>44479</v>
      </c>
      <c r="EL1" s="1">
        <v>44480</v>
      </c>
      <c r="EM1" s="1">
        <v>44481</v>
      </c>
      <c r="EN1" s="1">
        <v>44482</v>
      </c>
      <c r="EO1" s="1">
        <v>44483</v>
      </c>
      <c r="EP1" s="1">
        <v>44484</v>
      </c>
      <c r="EQ1" s="1">
        <v>44485</v>
      </c>
      <c r="ER1" s="1">
        <v>44486</v>
      </c>
      <c r="ES1" s="1">
        <v>44487</v>
      </c>
      <c r="ET1" s="1">
        <v>44488</v>
      </c>
      <c r="EU1" s="1">
        <v>44489</v>
      </c>
      <c r="EV1" s="1">
        <v>44490</v>
      </c>
      <c r="EW1" s="1">
        <v>44491</v>
      </c>
      <c r="EX1" s="1">
        <v>44492</v>
      </c>
      <c r="EY1" s="1">
        <v>44493</v>
      </c>
      <c r="EZ1" s="1">
        <v>44494</v>
      </c>
      <c r="FA1" s="1">
        <v>44495</v>
      </c>
      <c r="FB1" s="1">
        <v>44496</v>
      </c>
      <c r="FC1" s="1">
        <v>44497</v>
      </c>
      <c r="FD1" s="1">
        <v>44498</v>
      </c>
      <c r="FE1" s="1">
        <v>44499</v>
      </c>
      <c r="FF1" s="1">
        <v>44500</v>
      </c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</row>
    <row r="2" spans="1:219">
      <c r="A2" s="66">
        <v>1</v>
      </c>
      <c r="B2" s="67" t="s">
        <v>310</v>
      </c>
      <c r="C2" s="67" t="s">
        <v>311</v>
      </c>
      <c r="D2" s="67" t="s">
        <v>312</v>
      </c>
      <c r="E2" s="67" t="s">
        <v>313</v>
      </c>
      <c r="F2" s="67" t="s">
        <v>314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</row>
    <row r="3" spans="1:219">
      <c r="A3" s="66">
        <v>2</v>
      </c>
      <c r="B3" s="67" t="s">
        <v>315</v>
      </c>
      <c r="C3" s="67" t="s">
        <v>244</v>
      </c>
      <c r="D3" s="67" t="s">
        <v>316</v>
      </c>
      <c r="E3" s="67" t="s">
        <v>317</v>
      </c>
      <c r="F3" s="67" t="s">
        <v>216</v>
      </c>
    </row>
    <row r="4" spans="1:219">
      <c r="A4" s="66">
        <v>3</v>
      </c>
      <c r="B4" s="67" t="s">
        <v>318</v>
      </c>
      <c r="C4" s="67" t="s">
        <v>319</v>
      </c>
      <c r="D4" s="67" t="s">
        <v>320</v>
      </c>
      <c r="E4" s="67" t="s">
        <v>321</v>
      </c>
      <c r="F4" s="67" t="s">
        <v>322</v>
      </c>
    </row>
    <row r="5" spans="1:219">
      <c r="A5" s="66">
        <v>4</v>
      </c>
      <c r="B5" s="67" t="s">
        <v>323</v>
      </c>
      <c r="C5" s="67" t="s">
        <v>324</v>
      </c>
      <c r="D5" s="67" t="s">
        <v>325</v>
      </c>
      <c r="E5" s="67" t="s">
        <v>326</v>
      </c>
      <c r="F5" s="67" t="s">
        <v>327</v>
      </c>
    </row>
    <row r="6" spans="1:219">
      <c r="A6" s="66">
        <v>5</v>
      </c>
      <c r="B6" s="67" t="s">
        <v>328</v>
      </c>
      <c r="C6" s="67" t="s">
        <v>329</v>
      </c>
      <c r="D6" s="67" t="s">
        <v>330</v>
      </c>
      <c r="E6" s="67" t="s">
        <v>331</v>
      </c>
      <c r="F6" s="67" t="s">
        <v>332</v>
      </c>
    </row>
    <row r="7" spans="1:219">
      <c r="A7" s="66">
        <v>6</v>
      </c>
      <c r="B7" s="67" t="s">
        <v>333</v>
      </c>
      <c r="C7" s="67" t="s">
        <v>278</v>
      </c>
      <c r="D7" s="67" t="s">
        <v>334</v>
      </c>
      <c r="E7" s="67" t="s">
        <v>313</v>
      </c>
      <c r="F7" s="67" t="s">
        <v>335</v>
      </c>
    </row>
    <row r="8" spans="1:219">
      <c r="A8" s="66">
        <v>7</v>
      </c>
      <c r="B8" s="67" t="s">
        <v>336</v>
      </c>
      <c r="C8" s="67" t="s">
        <v>337</v>
      </c>
      <c r="D8" s="67" t="s">
        <v>338</v>
      </c>
      <c r="E8" s="67" t="s">
        <v>339</v>
      </c>
      <c r="F8" s="67" t="s">
        <v>244</v>
      </c>
    </row>
    <row r="9" spans="1:219">
      <c r="A9" s="66">
        <v>8</v>
      </c>
      <c r="B9" s="67" t="s">
        <v>340</v>
      </c>
      <c r="C9" s="67" t="s">
        <v>341</v>
      </c>
      <c r="D9" s="67" t="s">
        <v>211</v>
      </c>
      <c r="E9" s="67" t="s">
        <v>342</v>
      </c>
      <c r="F9" s="67" t="s">
        <v>343</v>
      </c>
    </row>
    <row r="10" spans="1:219">
      <c r="A10" s="66">
        <v>9</v>
      </c>
      <c r="B10" s="67" t="s">
        <v>344</v>
      </c>
      <c r="C10" s="67" t="s">
        <v>324</v>
      </c>
      <c r="D10" s="67" t="s">
        <v>345</v>
      </c>
      <c r="E10" s="67" t="s">
        <v>346</v>
      </c>
      <c r="F10" s="67" t="s">
        <v>347</v>
      </c>
    </row>
    <row r="11" spans="1:219">
      <c r="A11" s="66">
        <v>10</v>
      </c>
      <c r="B11" s="67" t="s">
        <v>348</v>
      </c>
      <c r="C11" s="67" t="s">
        <v>180</v>
      </c>
      <c r="D11" s="67" t="s">
        <v>349</v>
      </c>
      <c r="E11" s="67" t="s">
        <v>350</v>
      </c>
      <c r="F11" s="67" t="s">
        <v>351</v>
      </c>
    </row>
    <row r="12" spans="1:219">
      <c r="A12" s="66">
        <v>11</v>
      </c>
      <c r="B12" s="67" t="s">
        <v>341</v>
      </c>
      <c r="C12" s="67" t="s">
        <v>278</v>
      </c>
      <c r="D12" s="67" t="s">
        <v>352</v>
      </c>
      <c r="E12" s="67" t="s">
        <v>353</v>
      </c>
      <c r="F12" s="67" t="s">
        <v>354</v>
      </c>
    </row>
    <row r="13" spans="1:219">
      <c r="A13" s="66">
        <v>12</v>
      </c>
      <c r="B13" s="67" t="s">
        <v>355</v>
      </c>
      <c r="C13" s="67" t="s">
        <v>356</v>
      </c>
      <c r="D13" s="67" t="s">
        <v>357</v>
      </c>
      <c r="E13" s="67" t="s">
        <v>358</v>
      </c>
      <c r="F13" s="67" t="s">
        <v>359</v>
      </c>
    </row>
    <row r="14" spans="1:219">
      <c r="A14" s="66">
        <v>13</v>
      </c>
      <c r="B14" s="67" t="s">
        <v>360</v>
      </c>
      <c r="C14" s="67" t="s">
        <v>244</v>
      </c>
      <c r="D14" s="67" t="s">
        <v>361</v>
      </c>
      <c r="E14" s="67" t="s">
        <v>362</v>
      </c>
      <c r="F14" s="67" t="s">
        <v>356</v>
      </c>
    </row>
    <row r="15" spans="1:219">
      <c r="A15" s="66">
        <v>14</v>
      </c>
      <c r="B15" s="67" t="s">
        <v>363</v>
      </c>
      <c r="C15" s="67" t="s">
        <v>364</v>
      </c>
      <c r="D15" s="67" t="s">
        <v>365</v>
      </c>
      <c r="E15" s="67" t="s">
        <v>366</v>
      </c>
      <c r="F15" s="67" t="s">
        <v>367</v>
      </c>
    </row>
    <row r="16" spans="1:219">
      <c r="A16" s="66">
        <v>15</v>
      </c>
      <c r="B16" s="67" t="s">
        <v>303</v>
      </c>
      <c r="C16" s="67" t="s">
        <v>368</v>
      </c>
      <c r="D16" s="67" t="s">
        <v>361</v>
      </c>
      <c r="E16" s="67" t="s">
        <v>369</v>
      </c>
      <c r="F16" s="67" t="s">
        <v>297</v>
      </c>
    </row>
    <row r="17" spans="1:6">
      <c r="A17" s="66">
        <v>16</v>
      </c>
      <c r="B17" s="67" t="s">
        <v>370</v>
      </c>
      <c r="C17" s="67" t="s">
        <v>371</v>
      </c>
      <c r="D17" s="67" t="s">
        <v>372</v>
      </c>
      <c r="E17" s="67" t="s">
        <v>373</v>
      </c>
      <c r="F17" s="67" t="s">
        <v>356</v>
      </c>
    </row>
    <row r="18" spans="1:6">
      <c r="A18" s="66">
        <v>17</v>
      </c>
      <c r="B18" s="67" t="s">
        <v>374</v>
      </c>
      <c r="C18" s="67" t="s">
        <v>375</v>
      </c>
      <c r="D18" s="67" t="s">
        <v>352</v>
      </c>
      <c r="E18" s="67" t="s">
        <v>376</v>
      </c>
      <c r="F18" s="67" t="s">
        <v>297</v>
      </c>
    </row>
    <row r="19" spans="1:6">
      <c r="A19" s="66">
        <v>18</v>
      </c>
      <c r="B19" s="67" t="s">
        <v>377</v>
      </c>
      <c r="C19" s="67" t="s">
        <v>378</v>
      </c>
      <c r="D19" s="67" t="s">
        <v>379</v>
      </c>
      <c r="E19" s="67" t="s">
        <v>380</v>
      </c>
      <c r="F19" s="67" t="s">
        <v>381</v>
      </c>
    </row>
    <row r="20" spans="1:6">
      <c r="A20" s="66">
        <v>19</v>
      </c>
      <c r="B20" s="67" t="s">
        <v>382</v>
      </c>
      <c r="C20" s="67" t="s">
        <v>383</v>
      </c>
      <c r="D20" s="67" t="s">
        <v>384</v>
      </c>
      <c r="E20" s="67" t="s">
        <v>385</v>
      </c>
      <c r="F20" s="67" t="s">
        <v>386</v>
      </c>
    </row>
    <row r="21" spans="1:6">
      <c r="A21" s="66">
        <v>20</v>
      </c>
      <c r="B21" s="67" t="s">
        <v>330</v>
      </c>
      <c r="C21" s="67" t="s">
        <v>387</v>
      </c>
      <c r="D21" s="67" t="s">
        <v>388</v>
      </c>
      <c r="E21" s="67" t="s">
        <v>389</v>
      </c>
      <c r="F21" s="67" t="s">
        <v>390</v>
      </c>
    </row>
    <row r="22" spans="1:6">
      <c r="A22" s="66">
        <v>21</v>
      </c>
      <c r="B22" s="67" t="s">
        <v>391</v>
      </c>
      <c r="C22" s="67" t="s">
        <v>392</v>
      </c>
      <c r="D22" s="67" t="s">
        <v>393</v>
      </c>
      <c r="E22" s="67" t="s">
        <v>385</v>
      </c>
      <c r="F22" s="67" t="s">
        <v>278</v>
      </c>
    </row>
    <row r="23" spans="1:6">
      <c r="A23" s="66">
        <v>22</v>
      </c>
      <c r="B23" s="67" t="s">
        <v>394</v>
      </c>
      <c r="C23" s="67" t="s">
        <v>395</v>
      </c>
      <c r="D23" s="67" t="s">
        <v>357</v>
      </c>
      <c r="E23" s="67" t="s">
        <v>396</v>
      </c>
      <c r="F23" s="67" t="s">
        <v>397</v>
      </c>
    </row>
    <row r="24" spans="1:6">
      <c r="A24" s="66">
        <v>23</v>
      </c>
      <c r="B24" s="67" t="s">
        <v>398</v>
      </c>
      <c r="C24" s="67" t="s">
        <v>177</v>
      </c>
      <c r="D24" s="67" t="s">
        <v>365</v>
      </c>
      <c r="E24" s="67" t="s">
        <v>313</v>
      </c>
      <c r="F24" s="67" t="s">
        <v>381</v>
      </c>
    </row>
    <row r="25" spans="1:6">
      <c r="A25" s="66">
        <v>24</v>
      </c>
      <c r="B25" s="67" t="s">
        <v>399</v>
      </c>
      <c r="C25" s="67" t="s">
        <v>391</v>
      </c>
      <c r="D25" s="67" t="s">
        <v>400</v>
      </c>
      <c r="E25" s="67" t="s">
        <v>401</v>
      </c>
      <c r="F25" s="67" t="s">
        <v>217</v>
      </c>
    </row>
    <row r="26" spans="1:6">
      <c r="A26" s="66">
        <v>25</v>
      </c>
      <c r="B26" s="67" t="s">
        <v>402</v>
      </c>
      <c r="C26" s="67" t="s">
        <v>403</v>
      </c>
      <c r="D26" s="67" t="s">
        <v>404</v>
      </c>
      <c r="E26" s="67" t="s">
        <v>405</v>
      </c>
      <c r="F26" s="67" t="s">
        <v>406</v>
      </c>
    </row>
    <row r="27" spans="1:6">
      <c r="A27" s="66">
        <v>26</v>
      </c>
      <c r="B27" s="67" t="s">
        <v>407</v>
      </c>
      <c r="C27" s="67" t="s">
        <v>408</v>
      </c>
      <c r="D27" s="67" t="s">
        <v>409</v>
      </c>
      <c r="E27" s="67" t="s">
        <v>410</v>
      </c>
      <c r="F27" s="67" t="s">
        <v>411</v>
      </c>
    </row>
    <row r="28" spans="1:6">
      <c r="A28" s="66">
        <v>27</v>
      </c>
      <c r="B28" s="67" t="s">
        <v>412</v>
      </c>
      <c r="C28" s="67" t="s">
        <v>413</v>
      </c>
      <c r="D28" s="67" t="s">
        <v>414</v>
      </c>
      <c r="E28" s="67" t="s">
        <v>415</v>
      </c>
      <c r="F28" s="67" t="s">
        <v>287</v>
      </c>
    </row>
    <row r="29" spans="1:6">
      <c r="A29" s="66">
        <v>28</v>
      </c>
      <c r="B29" s="67" t="s">
        <v>308</v>
      </c>
      <c r="C29" s="67" t="s">
        <v>416</v>
      </c>
      <c r="D29" s="67" t="s">
        <v>417</v>
      </c>
      <c r="E29" s="67" t="s">
        <v>418</v>
      </c>
      <c r="F29" s="67" t="s">
        <v>304</v>
      </c>
    </row>
    <row r="30" spans="1:6">
      <c r="A30" s="66">
        <v>29</v>
      </c>
      <c r="B30" s="67" t="s">
        <v>419</v>
      </c>
      <c r="C30" s="67" t="s">
        <v>420</v>
      </c>
      <c r="D30" s="67" t="s">
        <v>350</v>
      </c>
      <c r="E30" s="67" t="s">
        <v>421</v>
      </c>
      <c r="F30" s="67" t="s">
        <v>422</v>
      </c>
    </row>
    <row r="31" spans="1:6">
      <c r="A31" s="66">
        <v>30</v>
      </c>
      <c r="B31" s="67" t="s">
        <v>423</v>
      </c>
      <c r="C31" s="67" t="s">
        <v>424</v>
      </c>
      <c r="D31" s="67" t="s">
        <v>425</v>
      </c>
      <c r="E31" s="67" t="s">
        <v>426</v>
      </c>
      <c r="F31" s="67" t="s">
        <v>282</v>
      </c>
    </row>
    <row r="32" spans="1:6">
      <c r="A32" s="66">
        <v>31</v>
      </c>
      <c r="B32" s="68"/>
      <c r="C32" s="67" t="s">
        <v>427</v>
      </c>
      <c r="D32" s="67" t="s">
        <v>428</v>
      </c>
      <c r="E32" s="68"/>
      <c r="F32" s="67" t="s">
        <v>429</v>
      </c>
    </row>
    <row r="33" spans="1:3">
      <c r="A33" s="13"/>
      <c r="C33" s="1"/>
    </row>
    <row r="34" spans="1:3">
      <c r="A34" s="13"/>
      <c r="C34" s="1"/>
    </row>
    <row r="35" spans="1:3">
      <c r="A35" s="13"/>
      <c r="C35" s="1"/>
    </row>
    <row r="36" spans="1:3">
      <c r="A36" s="13"/>
      <c r="C36" s="1"/>
    </row>
    <row r="37" spans="1:3">
      <c r="A37" s="13"/>
      <c r="C37" s="1"/>
    </row>
    <row r="38" spans="1:3">
      <c r="A38" s="13"/>
      <c r="C38" s="1"/>
    </row>
    <row r="39" spans="1:3">
      <c r="A39" s="13"/>
      <c r="C39" s="1"/>
    </row>
    <row r="40" spans="1:3">
      <c r="A40" s="13"/>
      <c r="C40" s="1"/>
    </row>
    <row r="41" spans="1:3">
      <c r="A41" s="13"/>
      <c r="C41" s="1"/>
    </row>
    <row r="42" spans="1:3">
      <c r="A42" s="13"/>
      <c r="C42" s="1"/>
    </row>
    <row r="43" spans="1:3">
      <c r="A43" s="13"/>
      <c r="C43" s="1"/>
    </row>
    <row r="44" spans="1:3">
      <c r="A44" s="13"/>
      <c r="C44" s="1"/>
    </row>
    <row r="45" spans="1:3">
      <c r="A45" s="13"/>
      <c r="C45" s="1"/>
    </row>
    <row r="46" spans="1:3">
      <c r="A46" s="13"/>
      <c r="C46" s="1"/>
    </row>
    <row r="47" spans="1:3">
      <c r="A47" s="13"/>
      <c r="C47" s="1"/>
    </row>
    <row r="48" spans="1:3">
      <c r="A48" s="13"/>
      <c r="C48" s="1"/>
    </row>
    <row r="49" spans="1:3">
      <c r="A49" s="13"/>
      <c r="C49" s="1"/>
    </row>
    <row r="50" spans="1:3">
      <c r="A50" s="13"/>
      <c r="C50" s="1"/>
    </row>
    <row r="51" spans="1:3">
      <c r="A51" s="13"/>
      <c r="C51" s="1"/>
    </row>
    <row r="52" spans="1:3">
      <c r="A52" s="13"/>
      <c r="C52" s="1"/>
    </row>
    <row r="53" spans="1:3">
      <c r="A53" s="13"/>
      <c r="C53" s="1"/>
    </row>
    <row r="54" spans="1:3">
      <c r="A54" s="13"/>
      <c r="C54" s="1"/>
    </row>
    <row r="55" spans="1:3">
      <c r="A55" s="13"/>
      <c r="C55" s="1"/>
    </row>
    <row r="56" spans="1:3">
      <c r="A56" s="13"/>
      <c r="C56" s="1"/>
    </row>
    <row r="57" spans="1:3">
      <c r="A57" s="13"/>
      <c r="C57" s="1"/>
    </row>
    <row r="58" spans="1:3">
      <c r="A58" s="13"/>
      <c r="C58" s="1"/>
    </row>
    <row r="59" spans="1:3">
      <c r="A59" s="13"/>
      <c r="C59" s="1"/>
    </row>
    <row r="60" spans="1:3">
      <c r="A60" s="13"/>
      <c r="C60" s="1"/>
    </row>
    <row r="61" spans="1:3">
      <c r="A61" s="13"/>
      <c r="C61" s="1"/>
    </row>
    <row r="62" spans="1:3">
      <c r="A62" s="13"/>
      <c r="C62" s="1"/>
    </row>
    <row r="63" spans="1:3">
      <c r="A63" s="13"/>
      <c r="C63" s="1"/>
    </row>
    <row r="64" spans="1:3">
      <c r="A64" s="13"/>
      <c r="C64" s="1"/>
    </row>
    <row r="65" spans="1:3">
      <c r="A65" s="13"/>
      <c r="C65" s="1"/>
    </row>
    <row r="66" spans="1:3">
      <c r="A66" s="13"/>
      <c r="C66" s="1"/>
    </row>
    <row r="67" spans="1:3">
      <c r="A67" s="13"/>
      <c r="C67" s="1"/>
    </row>
    <row r="68" spans="1:3">
      <c r="A68" s="13"/>
      <c r="C68" s="1"/>
    </row>
    <row r="69" spans="1:3">
      <c r="A69" s="13"/>
      <c r="C69" s="1"/>
    </row>
    <row r="70" spans="1:3">
      <c r="A70" s="13"/>
      <c r="C70" s="1"/>
    </row>
    <row r="71" spans="1:3">
      <c r="A71" s="13"/>
      <c r="C71" s="1"/>
    </row>
    <row r="72" spans="1:3">
      <c r="A72" s="13"/>
      <c r="C72" s="1"/>
    </row>
    <row r="73" spans="1:3">
      <c r="A73" s="13"/>
      <c r="C73" s="1"/>
    </row>
    <row r="74" spans="1:3">
      <c r="A74" s="13"/>
      <c r="C74" s="1"/>
    </row>
    <row r="75" spans="1:3">
      <c r="A75" s="13"/>
      <c r="C75" s="1"/>
    </row>
    <row r="76" spans="1:3">
      <c r="A76" s="13"/>
      <c r="C76" s="1"/>
    </row>
    <row r="77" spans="1:3">
      <c r="A77" s="13"/>
      <c r="C77" s="1"/>
    </row>
    <row r="78" spans="1:3">
      <c r="A78" s="13"/>
      <c r="C78" s="1"/>
    </row>
    <row r="79" spans="1:3">
      <c r="A79" s="13"/>
      <c r="C79" s="1"/>
    </row>
    <row r="80" spans="1:3">
      <c r="A80" s="13"/>
      <c r="C80" s="1"/>
    </row>
    <row r="81" spans="1:3">
      <c r="A81" s="13"/>
      <c r="C81" s="1"/>
    </row>
    <row r="82" spans="1:3">
      <c r="A82" s="13"/>
      <c r="C82" s="1"/>
    </row>
    <row r="83" spans="1:3">
      <c r="A83" s="13"/>
      <c r="C83" s="1"/>
    </row>
    <row r="84" spans="1:3">
      <c r="A84" s="13"/>
      <c r="C84" s="1"/>
    </row>
    <row r="85" spans="1:3">
      <c r="A85" s="13"/>
      <c r="C85" s="1"/>
    </row>
    <row r="86" spans="1:3">
      <c r="A86" s="13"/>
      <c r="C86" s="1"/>
    </row>
    <row r="87" spans="1:3">
      <c r="A87" s="13"/>
      <c r="C87" s="1"/>
    </row>
    <row r="88" spans="1:3">
      <c r="A88" s="13"/>
      <c r="C88" s="1"/>
    </row>
    <row r="89" spans="1:3">
      <c r="A89" s="13"/>
      <c r="C89" s="1"/>
    </row>
    <row r="90" spans="1:3">
      <c r="A90" s="13"/>
      <c r="C90" s="1"/>
    </row>
    <row r="91" spans="1:3">
      <c r="A91" s="13"/>
      <c r="C91" s="1"/>
    </row>
    <row r="92" spans="1:3">
      <c r="A92" s="13"/>
      <c r="C92" s="1"/>
    </row>
    <row r="93" spans="1:3">
      <c r="A93" s="13"/>
      <c r="C93" s="1"/>
    </row>
    <row r="94" spans="1:3">
      <c r="A94" s="13"/>
      <c r="C94" s="1"/>
    </row>
    <row r="95" spans="1:3">
      <c r="A95" s="13"/>
      <c r="C95" s="1"/>
    </row>
    <row r="96" spans="1:3">
      <c r="A96" s="13"/>
      <c r="C96" s="1"/>
    </row>
    <row r="97" spans="1:3">
      <c r="A97" s="13"/>
      <c r="C97" s="1"/>
    </row>
    <row r="98" spans="1:3">
      <c r="A98" s="13"/>
      <c r="C98" s="1"/>
    </row>
    <row r="99" spans="1:3">
      <c r="A99" s="13"/>
      <c r="C99" s="1"/>
    </row>
    <row r="100" spans="1:3">
      <c r="A100" s="13"/>
      <c r="C100" s="1"/>
    </row>
    <row r="101" spans="1:3">
      <c r="A101" s="13"/>
      <c r="C101" s="1"/>
    </row>
    <row r="102" spans="1:3">
      <c r="A102" s="13"/>
      <c r="C102" s="1"/>
    </row>
    <row r="103" spans="1:3">
      <c r="A103" s="13"/>
      <c r="C103" s="1"/>
    </row>
    <row r="104" spans="1:3">
      <c r="A104" s="13"/>
      <c r="C104" s="1"/>
    </row>
    <row r="105" spans="1:3">
      <c r="A105" s="13"/>
      <c r="C105" s="1"/>
    </row>
    <row r="106" spans="1:3">
      <c r="A106" s="13"/>
      <c r="C106" s="1"/>
    </row>
    <row r="107" spans="1:3">
      <c r="A107" s="13"/>
      <c r="C107" s="1"/>
    </row>
    <row r="108" spans="1:3">
      <c r="A108" s="13"/>
      <c r="C108" s="1"/>
    </row>
    <row r="109" spans="1:3">
      <c r="A109" s="13"/>
      <c r="C109" s="1"/>
    </row>
    <row r="110" spans="1:3">
      <c r="A110" s="13"/>
      <c r="C110" s="1"/>
    </row>
    <row r="111" spans="1:3">
      <c r="A111" s="13"/>
      <c r="C111" s="1"/>
    </row>
    <row r="112" spans="1:3">
      <c r="A112" s="13"/>
      <c r="C112" s="1"/>
    </row>
    <row r="113" spans="1:3">
      <c r="A113" s="13"/>
      <c r="C113" s="1"/>
    </row>
    <row r="114" spans="1:3">
      <c r="A114" s="13"/>
      <c r="C114" s="1"/>
    </row>
    <row r="115" spans="1:3">
      <c r="A115" s="13"/>
      <c r="C115" s="1"/>
    </row>
    <row r="116" spans="1:3">
      <c r="A116" s="13"/>
      <c r="C116" s="1"/>
    </row>
    <row r="117" spans="1:3">
      <c r="A117" s="13"/>
      <c r="C117" s="1"/>
    </row>
    <row r="118" spans="1:3">
      <c r="A118" s="13"/>
      <c r="C118" s="1"/>
    </row>
    <row r="119" spans="1:3">
      <c r="A119" s="13"/>
      <c r="C119" s="1"/>
    </row>
    <row r="120" spans="1:3">
      <c r="A120" s="13"/>
      <c r="C120" s="1"/>
    </row>
    <row r="121" spans="1:3">
      <c r="A121" s="13"/>
      <c r="C121" s="1"/>
    </row>
    <row r="122" spans="1:3">
      <c r="A122" s="13"/>
      <c r="C122" s="1"/>
    </row>
    <row r="123" spans="1:3">
      <c r="A123" s="13"/>
      <c r="C123" s="1"/>
    </row>
    <row r="124" spans="1:3">
      <c r="A124" s="13"/>
      <c r="C124" s="1"/>
    </row>
    <row r="125" spans="1:3">
      <c r="A125" s="13"/>
      <c r="C125" s="1"/>
    </row>
    <row r="126" spans="1:3">
      <c r="A126" s="13"/>
      <c r="C126" s="1"/>
    </row>
    <row r="127" spans="1:3">
      <c r="A127" s="13"/>
      <c r="C127" s="1"/>
    </row>
    <row r="128" spans="1:3">
      <c r="A128" s="13"/>
      <c r="C128" s="1"/>
    </row>
    <row r="129" spans="1:3">
      <c r="A129" s="13"/>
      <c r="C129" s="1"/>
    </row>
    <row r="130" spans="1:3">
      <c r="A130" s="13"/>
      <c r="C130" s="1"/>
    </row>
    <row r="131" spans="1:3">
      <c r="A131" s="13"/>
      <c r="C131" s="1"/>
    </row>
    <row r="132" spans="1:3">
      <c r="A132" s="13"/>
      <c r="C132" s="1"/>
    </row>
    <row r="133" spans="1:3">
      <c r="A133" s="13"/>
      <c r="C133" s="1"/>
    </row>
    <row r="134" spans="1:3">
      <c r="A134" s="13"/>
      <c r="C134" s="1"/>
    </row>
    <row r="135" spans="1:3">
      <c r="A135" s="13"/>
      <c r="C135" s="1"/>
    </row>
    <row r="136" spans="1:3">
      <c r="A136" s="13"/>
      <c r="C136" s="1"/>
    </row>
    <row r="137" spans="1:3">
      <c r="A137" s="13"/>
      <c r="C137" s="1"/>
    </row>
    <row r="138" spans="1:3">
      <c r="A138" s="13"/>
      <c r="C138" s="1"/>
    </row>
    <row r="139" spans="1:3">
      <c r="A139" s="13"/>
      <c r="C139" s="1"/>
    </row>
    <row r="140" spans="1:3">
      <c r="A140" s="13"/>
      <c r="C140" s="1"/>
    </row>
    <row r="141" spans="1:3">
      <c r="A141" s="13"/>
      <c r="C141" s="1"/>
    </row>
    <row r="142" spans="1:3">
      <c r="A142" s="13"/>
      <c r="C142" s="1"/>
    </row>
    <row r="143" spans="1:3">
      <c r="A143" s="13"/>
      <c r="C143" s="1"/>
    </row>
    <row r="144" spans="1:3">
      <c r="A144" s="13"/>
      <c r="C144" s="1"/>
    </row>
    <row r="145" spans="1:3">
      <c r="A145" s="13"/>
      <c r="C145" s="1"/>
    </row>
    <row r="146" spans="1:3">
      <c r="A146" s="13"/>
      <c r="C146" s="1"/>
    </row>
    <row r="147" spans="1:3">
      <c r="A147" s="13"/>
      <c r="C147" s="1"/>
    </row>
    <row r="148" spans="1:3">
      <c r="A148" s="13"/>
      <c r="C148" s="1"/>
    </row>
    <row r="149" spans="1:3">
      <c r="A149" s="13"/>
      <c r="C149" s="1"/>
    </row>
    <row r="150" spans="1:3">
      <c r="A150" s="13"/>
      <c r="C150" s="1"/>
    </row>
    <row r="151" spans="1:3">
      <c r="A151" s="13"/>
      <c r="C151" s="1"/>
    </row>
    <row r="152" spans="1:3">
      <c r="A152" s="13"/>
      <c r="C152" s="1"/>
    </row>
    <row r="153" spans="1:3">
      <c r="A153" s="13"/>
      <c r="C153" s="1"/>
    </row>
    <row r="154" spans="1:3">
      <c r="A154" s="13"/>
      <c r="C154" s="1"/>
    </row>
    <row r="155" spans="1:3">
      <c r="A155" s="13"/>
      <c r="C155" s="1"/>
    </row>
    <row r="156" spans="1:3">
      <c r="A156" s="13"/>
      <c r="C156" s="1"/>
    </row>
    <row r="157" spans="1:3">
      <c r="A157" s="13"/>
      <c r="C157" s="1"/>
    </row>
    <row r="158" spans="1:3">
      <c r="A158" s="13"/>
      <c r="C158" s="1"/>
    </row>
    <row r="159" spans="1:3">
      <c r="A159" s="13"/>
      <c r="C159" s="1"/>
    </row>
    <row r="160" spans="1:3">
      <c r="A160" s="13"/>
      <c r="C160" s="1"/>
    </row>
    <row r="161" spans="1:3">
      <c r="A161" s="13"/>
      <c r="C161" s="1"/>
    </row>
    <row r="162" spans="1:3">
      <c r="A162" s="13"/>
      <c r="C162" s="1"/>
    </row>
    <row r="163" spans="1:3">
      <c r="A163" s="13"/>
      <c r="C163" s="1"/>
    </row>
    <row r="164" spans="1:3">
      <c r="A164" s="13"/>
      <c r="C164" s="1"/>
    </row>
    <row r="165" spans="1:3">
      <c r="A165" s="13"/>
      <c r="C165" s="1"/>
    </row>
    <row r="166" spans="1:3">
      <c r="A166" s="13"/>
      <c r="C166" s="1"/>
    </row>
    <row r="167" spans="1:3">
      <c r="A167" s="13"/>
      <c r="C167" s="1"/>
    </row>
    <row r="168" spans="1:3">
      <c r="A168" s="13"/>
      <c r="C168" s="1"/>
    </row>
    <row r="169" spans="1:3">
      <c r="A169" s="13"/>
      <c r="C169" s="1"/>
    </row>
    <row r="170" spans="1:3">
      <c r="A170" s="13"/>
      <c r="C170" s="1"/>
    </row>
    <row r="171" spans="1:3">
      <c r="A171" s="13"/>
      <c r="C171" s="1"/>
    </row>
    <row r="172" spans="1:3">
      <c r="A172" s="13"/>
      <c r="C172" s="1"/>
    </row>
    <row r="173" spans="1:3">
      <c r="A173" s="13"/>
      <c r="C173" s="1"/>
    </row>
    <row r="174" spans="1:3">
      <c r="A174" s="13"/>
      <c r="C174" s="1"/>
    </row>
    <row r="175" spans="1:3">
      <c r="A175" s="13"/>
      <c r="C175" s="1"/>
    </row>
    <row r="176" spans="1:3">
      <c r="A176" s="13"/>
      <c r="C176" s="1"/>
    </row>
    <row r="177" spans="1:3">
      <c r="A177" s="13"/>
      <c r="C177" s="1"/>
    </row>
    <row r="178" spans="1:3">
      <c r="A178" s="13"/>
      <c r="C178" s="1"/>
    </row>
    <row r="179" spans="1:3">
      <c r="A179" s="13"/>
      <c r="C179" s="1"/>
    </row>
    <row r="180" spans="1:3">
      <c r="A180" s="13"/>
      <c r="C180" s="1"/>
    </row>
    <row r="181" spans="1:3">
      <c r="A181" s="13"/>
      <c r="C181" s="1"/>
    </row>
    <row r="182" spans="1:3">
      <c r="A182" s="13"/>
      <c r="C182" s="1"/>
    </row>
    <row r="183" spans="1:3">
      <c r="A183" s="13"/>
      <c r="C183" s="1"/>
    </row>
    <row r="184" spans="1:3">
      <c r="A184" s="13"/>
      <c r="C184" s="1"/>
    </row>
    <row r="185" spans="1:3">
      <c r="A185" s="13"/>
    </row>
    <row r="186" spans="1:3">
      <c r="A186" s="13"/>
    </row>
    <row r="187" spans="1:3">
      <c r="A187" s="13"/>
    </row>
    <row r="188" spans="1:3">
      <c r="A188" s="13"/>
    </row>
    <row r="189" spans="1:3">
      <c r="A189" s="13"/>
    </row>
    <row r="190" spans="1:3">
      <c r="A190" s="13"/>
    </row>
    <row r="191" spans="1:3">
      <c r="A191" s="13"/>
    </row>
    <row r="192" spans="1:3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7C642-F2B2-4CDA-AFBB-B0B1DA8E8AD6}">
  <sheetPr codeName="Sheet16"/>
  <dimension ref="A1:HH213"/>
  <sheetViews>
    <sheetView workbookViewId="0">
      <selection activeCell="Q29" sqref="Q29"/>
    </sheetView>
  </sheetViews>
  <sheetFormatPr defaultRowHeight="15"/>
  <cols>
    <col min="1" max="1" width="6.7109375" bestFit="1" customWidth="1"/>
    <col min="2" max="2" width="8.28515625" bestFit="1" customWidth="1"/>
    <col min="3" max="3" width="7.5703125" bestFit="1" customWidth="1"/>
    <col min="4" max="4" width="8.7109375" bestFit="1" customWidth="1"/>
    <col min="5" max="5" width="8.42578125" bestFit="1" customWidth="1"/>
    <col min="6" max="6" width="8.140625" bestFit="1" customWidth="1"/>
    <col min="7" max="7" width="8.7109375" bestFit="1" customWidth="1"/>
    <col min="8" max="8" width="8.140625" bestFit="1" customWidth="1"/>
    <col min="9" max="9" width="8.7109375" bestFit="1" customWidth="1"/>
    <col min="10" max="10" width="9.7109375" bestFit="1" customWidth="1"/>
    <col min="11" max="16" width="8.7109375" bestFit="1" customWidth="1"/>
    <col min="17" max="38" width="9.7109375" bestFit="1" customWidth="1"/>
    <col min="39" max="47" width="8.7109375" bestFit="1" customWidth="1"/>
    <col min="48" max="68" width="9.7109375" bestFit="1" customWidth="1"/>
    <col min="69" max="77" width="8.7109375" bestFit="1" customWidth="1"/>
    <col min="78" max="99" width="9.7109375" bestFit="1" customWidth="1"/>
    <col min="100" max="108" width="8.7109375" bestFit="1" customWidth="1"/>
    <col min="109" max="130" width="9.7109375" bestFit="1" customWidth="1"/>
    <col min="131" max="139" width="8.7109375" bestFit="1" customWidth="1"/>
    <col min="140" max="169" width="9.7109375" bestFit="1" customWidth="1"/>
    <col min="170" max="191" width="10.7109375" bestFit="1" customWidth="1"/>
    <col min="192" max="194" width="9.7109375" bestFit="1" customWidth="1"/>
    <col min="195" max="216" width="10.7109375" bestFit="1" customWidth="1"/>
  </cols>
  <sheetData>
    <row r="1" spans="1:216">
      <c r="A1" s="65" t="s">
        <v>168</v>
      </c>
      <c r="B1" s="71">
        <v>44348</v>
      </c>
      <c r="C1" s="71">
        <v>44378</v>
      </c>
      <c r="D1" s="71">
        <v>44409</v>
      </c>
      <c r="E1" s="71">
        <v>44440</v>
      </c>
      <c r="F1" s="71">
        <v>44470</v>
      </c>
      <c r="G1" s="13"/>
      <c r="H1" s="13"/>
      <c r="I1" s="13"/>
      <c r="J1" s="1">
        <v>44348</v>
      </c>
      <c r="K1" s="1">
        <v>44349</v>
      </c>
      <c r="L1" s="1">
        <v>44350</v>
      </c>
      <c r="M1" s="1">
        <v>44351</v>
      </c>
      <c r="N1" s="1">
        <v>44352</v>
      </c>
      <c r="O1" s="1">
        <v>44353</v>
      </c>
      <c r="P1" s="1">
        <v>44354</v>
      </c>
      <c r="Q1" s="1">
        <v>44355</v>
      </c>
      <c r="R1" s="1">
        <v>44356</v>
      </c>
      <c r="S1" s="1">
        <v>44357</v>
      </c>
      <c r="T1" s="1">
        <v>44358</v>
      </c>
      <c r="U1" s="1">
        <v>44359</v>
      </c>
      <c r="V1" s="1">
        <v>44360</v>
      </c>
      <c r="W1" s="1">
        <v>44361</v>
      </c>
      <c r="X1" s="1">
        <v>44362</v>
      </c>
      <c r="Y1" s="1">
        <v>44363</v>
      </c>
      <c r="Z1" s="1">
        <v>44364</v>
      </c>
      <c r="AA1" s="1">
        <v>44365</v>
      </c>
      <c r="AB1" s="1">
        <v>44366</v>
      </c>
      <c r="AC1" s="1">
        <v>44367</v>
      </c>
      <c r="AD1" s="1">
        <v>44368</v>
      </c>
      <c r="AE1" s="1">
        <v>44369</v>
      </c>
      <c r="AF1" s="1">
        <v>44370</v>
      </c>
      <c r="AG1" s="1">
        <v>44371</v>
      </c>
      <c r="AH1" s="1">
        <v>44372</v>
      </c>
      <c r="AI1" s="1">
        <v>44373</v>
      </c>
      <c r="AJ1" s="1">
        <v>44374</v>
      </c>
      <c r="AK1" s="1">
        <v>44375</v>
      </c>
      <c r="AL1" s="1">
        <v>44376</v>
      </c>
      <c r="AM1" s="1">
        <v>44377</v>
      </c>
      <c r="AN1" s="1">
        <v>44378</v>
      </c>
      <c r="AO1" s="1">
        <v>44379</v>
      </c>
      <c r="AP1" s="1">
        <v>44380</v>
      </c>
      <c r="AQ1" s="1">
        <v>44381</v>
      </c>
      <c r="AR1" s="1">
        <v>44382</v>
      </c>
      <c r="AS1" s="1">
        <v>44383</v>
      </c>
      <c r="AT1" s="1">
        <v>44384</v>
      </c>
      <c r="AU1" s="1">
        <v>44385</v>
      </c>
      <c r="AV1" s="1">
        <v>44386</v>
      </c>
      <c r="AW1" s="1">
        <v>44387</v>
      </c>
      <c r="AX1" s="1">
        <v>44388</v>
      </c>
      <c r="AY1" s="1">
        <v>44389</v>
      </c>
      <c r="AZ1" s="1">
        <v>44390</v>
      </c>
      <c r="BA1" s="1">
        <v>44391</v>
      </c>
      <c r="BB1" s="1">
        <v>44392</v>
      </c>
      <c r="BC1" s="1">
        <v>44393</v>
      </c>
      <c r="BD1" s="1">
        <v>44394</v>
      </c>
      <c r="BE1" s="1">
        <v>44395</v>
      </c>
      <c r="BF1" s="1">
        <v>44396</v>
      </c>
      <c r="BG1" s="1">
        <v>44397</v>
      </c>
      <c r="BH1" s="1">
        <v>44398</v>
      </c>
      <c r="BI1" s="1">
        <v>44399</v>
      </c>
      <c r="BJ1" s="1">
        <v>44400</v>
      </c>
      <c r="BK1" s="1">
        <v>44401</v>
      </c>
      <c r="BL1" s="1">
        <v>44402</v>
      </c>
      <c r="BM1" s="1">
        <v>44403</v>
      </c>
      <c r="BN1" s="1">
        <v>44404</v>
      </c>
      <c r="BO1" s="1">
        <v>44405</v>
      </c>
      <c r="BP1" s="1">
        <v>44406</v>
      </c>
      <c r="BQ1" s="1">
        <v>44407</v>
      </c>
      <c r="BR1" s="1">
        <v>44408</v>
      </c>
      <c r="BS1" s="1">
        <v>44409</v>
      </c>
      <c r="BT1" s="1">
        <v>44410</v>
      </c>
      <c r="BU1" s="1">
        <v>44411</v>
      </c>
      <c r="BV1" s="1">
        <v>44412</v>
      </c>
      <c r="BW1" s="1">
        <v>44413</v>
      </c>
      <c r="BX1" s="1">
        <v>44414</v>
      </c>
      <c r="BY1" s="1">
        <v>44415</v>
      </c>
      <c r="BZ1" s="1">
        <v>44416</v>
      </c>
      <c r="CA1" s="1">
        <v>44417</v>
      </c>
      <c r="CB1" s="1">
        <v>44418</v>
      </c>
      <c r="CC1" s="1">
        <v>44419</v>
      </c>
      <c r="CD1" s="1">
        <v>44420</v>
      </c>
      <c r="CE1" s="1">
        <v>44421</v>
      </c>
      <c r="CF1" s="1">
        <v>44422</v>
      </c>
      <c r="CG1" s="1">
        <v>44423</v>
      </c>
      <c r="CH1" s="1">
        <v>44424</v>
      </c>
      <c r="CI1" s="1">
        <v>44425</v>
      </c>
      <c r="CJ1" s="1">
        <v>44426</v>
      </c>
      <c r="CK1" s="1">
        <v>44427</v>
      </c>
      <c r="CL1" s="1">
        <v>44428</v>
      </c>
      <c r="CM1" s="1">
        <v>44429</v>
      </c>
      <c r="CN1" s="1">
        <v>44430</v>
      </c>
      <c r="CO1" s="1">
        <v>44431</v>
      </c>
      <c r="CP1" s="1">
        <v>44432</v>
      </c>
      <c r="CQ1" s="1">
        <v>44433</v>
      </c>
      <c r="CR1" s="1">
        <v>44434</v>
      </c>
      <c r="CS1" s="1">
        <v>44435</v>
      </c>
      <c r="CT1" s="1">
        <v>44436</v>
      </c>
      <c r="CU1" s="1">
        <v>44437</v>
      </c>
      <c r="CV1" s="1">
        <v>44438</v>
      </c>
      <c r="CW1" s="1">
        <v>44439</v>
      </c>
      <c r="CX1" s="1">
        <v>44440</v>
      </c>
      <c r="CY1" s="1">
        <v>44441</v>
      </c>
      <c r="CZ1" s="1">
        <v>44442</v>
      </c>
      <c r="DA1" s="1">
        <v>44443</v>
      </c>
      <c r="DB1" s="1">
        <v>44444</v>
      </c>
      <c r="DC1" s="1">
        <v>44445</v>
      </c>
      <c r="DD1" s="1">
        <v>44446</v>
      </c>
      <c r="DE1" s="1">
        <v>44447</v>
      </c>
      <c r="DF1" s="1">
        <v>44448</v>
      </c>
      <c r="DG1" s="1">
        <v>44449</v>
      </c>
      <c r="DH1" s="1">
        <v>44450</v>
      </c>
      <c r="DI1" s="1">
        <v>44451</v>
      </c>
      <c r="DJ1" s="1">
        <v>44452</v>
      </c>
      <c r="DK1" s="1">
        <v>44453</v>
      </c>
      <c r="DL1" s="1">
        <v>44454</v>
      </c>
      <c r="DM1" s="1">
        <v>44455</v>
      </c>
      <c r="DN1" s="1">
        <v>44456</v>
      </c>
      <c r="DO1" s="1">
        <v>44457</v>
      </c>
      <c r="DP1" s="1">
        <v>44458</v>
      </c>
      <c r="DQ1" s="1">
        <v>44459</v>
      </c>
      <c r="DR1" s="1">
        <v>44460</v>
      </c>
      <c r="DS1" s="1">
        <v>44461</v>
      </c>
      <c r="DT1" s="1">
        <v>44462</v>
      </c>
      <c r="DU1" s="1">
        <v>44463</v>
      </c>
      <c r="DV1" s="1">
        <v>44464</v>
      </c>
      <c r="DW1" s="1">
        <v>44465</v>
      </c>
      <c r="DX1" s="1">
        <v>44466</v>
      </c>
      <c r="DY1" s="1">
        <v>44467</v>
      </c>
      <c r="DZ1" s="1">
        <v>44468</v>
      </c>
      <c r="EA1" s="1">
        <v>44469</v>
      </c>
      <c r="EB1" s="1">
        <v>44470</v>
      </c>
      <c r="EC1" s="1">
        <v>44471</v>
      </c>
      <c r="ED1" s="1">
        <v>44472</v>
      </c>
      <c r="EE1" s="1">
        <v>44473</v>
      </c>
      <c r="EF1" s="1">
        <v>44474</v>
      </c>
      <c r="EG1" s="1">
        <v>44475</v>
      </c>
      <c r="EH1" s="1">
        <v>44476</v>
      </c>
      <c r="EI1" s="1">
        <v>44477</v>
      </c>
      <c r="EJ1" s="1">
        <v>44478</v>
      </c>
      <c r="EK1" s="1">
        <v>44479</v>
      </c>
      <c r="EL1" s="1">
        <v>44480</v>
      </c>
      <c r="EM1" s="1">
        <v>44481</v>
      </c>
      <c r="EN1" s="1">
        <v>44482</v>
      </c>
      <c r="EO1" s="1">
        <v>44483</v>
      </c>
      <c r="EP1" s="1">
        <v>44484</v>
      </c>
      <c r="EQ1" s="1">
        <v>44485</v>
      </c>
      <c r="ER1" s="1">
        <v>44486</v>
      </c>
      <c r="ES1" s="1">
        <v>44487</v>
      </c>
      <c r="ET1" s="1">
        <v>44488</v>
      </c>
      <c r="EU1" s="1">
        <v>44489</v>
      </c>
      <c r="EV1" s="1">
        <v>44490</v>
      </c>
      <c r="EW1" s="1">
        <v>44491</v>
      </c>
      <c r="EX1" s="1">
        <v>44492</v>
      </c>
      <c r="EY1" s="1">
        <v>44493</v>
      </c>
      <c r="EZ1" s="1">
        <v>44494</v>
      </c>
      <c r="FA1" s="1">
        <v>44495</v>
      </c>
      <c r="FB1" s="1">
        <v>44496</v>
      </c>
      <c r="FC1" s="1">
        <v>44497</v>
      </c>
      <c r="FD1" s="1">
        <v>44498</v>
      </c>
      <c r="FE1" s="1">
        <v>44499</v>
      </c>
      <c r="FF1" s="1">
        <v>44500</v>
      </c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</row>
    <row r="2" spans="1:216">
      <c r="A2" s="66">
        <v>1</v>
      </c>
      <c r="B2" s="67" t="s">
        <v>430</v>
      </c>
      <c r="C2" s="67" t="s">
        <v>431</v>
      </c>
      <c r="D2" s="67" t="s">
        <v>432</v>
      </c>
      <c r="E2" s="67" t="s">
        <v>433</v>
      </c>
      <c r="F2" s="67" t="s">
        <v>434</v>
      </c>
      <c r="G2" s="1"/>
      <c r="H2" s="2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</row>
    <row r="3" spans="1:216">
      <c r="A3" s="66">
        <v>2</v>
      </c>
      <c r="B3" s="67" t="s">
        <v>435</v>
      </c>
      <c r="C3" s="67" t="s">
        <v>436</v>
      </c>
      <c r="D3" s="67" t="s">
        <v>437</v>
      </c>
      <c r="E3" s="67" t="s">
        <v>438</v>
      </c>
      <c r="F3" s="67" t="s">
        <v>439</v>
      </c>
      <c r="H3" s="13"/>
      <c r="J3" s="8"/>
    </row>
    <row r="4" spans="1:216">
      <c r="A4" s="66">
        <v>3</v>
      </c>
      <c r="B4" s="67" t="s">
        <v>440</v>
      </c>
      <c r="C4" s="67" t="s">
        <v>176</v>
      </c>
      <c r="D4" s="67" t="s">
        <v>441</v>
      </c>
      <c r="E4" s="67" t="s">
        <v>442</v>
      </c>
      <c r="F4" s="67" t="s">
        <v>443</v>
      </c>
      <c r="H4" s="13"/>
      <c r="J4" s="1"/>
    </row>
    <row r="5" spans="1:216">
      <c r="A5" s="66">
        <v>4</v>
      </c>
      <c r="B5" s="67" t="s">
        <v>444</v>
      </c>
      <c r="C5" s="67" t="s">
        <v>445</v>
      </c>
      <c r="D5" s="67" t="s">
        <v>446</v>
      </c>
      <c r="E5" s="67" t="s">
        <v>447</v>
      </c>
      <c r="F5" s="67" t="s">
        <v>234</v>
      </c>
    </row>
    <row r="6" spans="1:216">
      <c r="A6" s="66">
        <v>5</v>
      </c>
      <c r="B6" s="67" t="s">
        <v>448</v>
      </c>
      <c r="C6" s="67" t="s">
        <v>449</v>
      </c>
      <c r="D6" s="67" t="s">
        <v>450</v>
      </c>
      <c r="E6" s="67" t="s">
        <v>451</v>
      </c>
      <c r="F6" s="67" t="s">
        <v>452</v>
      </c>
    </row>
    <row r="7" spans="1:216">
      <c r="A7" s="66">
        <v>6</v>
      </c>
      <c r="B7" s="67" t="s">
        <v>453</v>
      </c>
      <c r="C7" s="67" t="s">
        <v>454</v>
      </c>
      <c r="D7" s="67" t="s">
        <v>455</v>
      </c>
      <c r="E7" s="67" t="s">
        <v>456</v>
      </c>
      <c r="F7" s="67" t="s">
        <v>457</v>
      </c>
    </row>
    <row r="8" spans="1:216">
      <c r="A8" s="66">
        <v>7</v>
      </c>
      <c r="B8" s="67" t="s">
        <v>458</v>
      </c>
      <c r="C8" s="67" t="s">
        <v>459</v>
      </c>
      <c r="D8" s="67" t="s">
        <v>460</v>
      </c>
      <c r="E8" s="67" t="s">
        <v>461</v>
      </c>
      <c r="F8" s="67" t="s">
        <v>462</v>
      </c>
    </row>
    <row r="9" spans="1:216">
      <c r="A9" s="66">
        <v>8</v>
      </c>
      <c r="B9" s="67" t="s">
        <v>463</v>
      </c>
      <c r="C9" s="67" t="s">
        <v>464</v>
      </c>
      <c r="D9" s="67" t="s">
        <v>172</v>
      </c>
      <c r="E9" s="67" t="s">
        <v>465</v>
      </c>
      <c r="F9" s="67" t="s">
        <v>466</v>
      </c>
    </row>
    <row r="10" spans="1:216">
      <c r="A10" s="66">
        <v>9</v>
      </c>
      <c r="B10" s="67" t="s">
        <v>467</v>
      </c>
      <c r="C10" s="67" t="s">
        <v>468</v>
      </c>
      <c r="D10" s="67" t="s">
        <v>254</v>
      </c>
      <c r="E10" s="67" t="s">
        <v>469</v>
      </c>
      <c r="F10" s="67" t="s">
        <v>470</v>
      </c>
    </row>
    <row r="11" spans="1:216">
      <c r="A11" s="66">
        <v>10</v>
      </c>
      <c r="B11" s="67" t="s">
        <v>471</v>
      </c>
      <c r="C11" s="67" t="s">
        <v>261</v>
      </c>
      <c r="D11" s="67" t="s">
        <v>472</v>
      </c>
      <c r="E11" s="67" t="s">
        <v>473</v>
      </c>
      <c r="F11" s="67" t="s">
        <v>474</v>
      </c>
    </row>
    <row r="12" spans="1:216">
      <c r="A12" s="66">
        <v>11</v>
      </c>
      <c r="B12" s="67" t="s">
        <v>475</v>
      </c>
      <c r="C12" s="67" t="s">
        <v>247</v>
      </c>
      <c r="D12" s="67" t="s">
        <v>476</v>
      </c>
      <c r="E12" s="67" t="s">
        <v>477</v>
      </c>
      <c r="F12" s="67" t="s">
        <v>478</v>
      </c>
    </row>
    <row r="13" spans="1:216">
      <c r="A13" s="66">
        <v>12</v>
      </c>
      <c r="B13" s="67" t="s">
        <v>479</v>
      </c>
      <c r="C13" s="67" t="s">
        <v>386</v>
      </c>
      <c r="D13" s="67" t="s">
        <v>480</v>
      </c>
      <c r="E13" s="67" t="s">
        <v>481</v>
      </c>
      <c r="F13" s="67" t="s">
        <v>437</v>
      </c>
    </row>
    <row r="14" spans="1:216">
      <c r="A14" s="66">
        <v>13</v>
      </c>
      <c r="B14" s="67" t="s">
        <v>482</v>
      </c>
      <c r="C14" s="67" t="s">
        <v>483</v>
      </c>
      <c r="D14" s="67" t="s">
        <v>484</v>
      </c>
      <c r="E14" s="67" t="s">
        <v>485</v>
      </c>
      <c r="F14" s="67" t="s">
        <v>486</v>
      </c>
    </row>
    <row r="15" spans="1:216">
      <c r="A15" s="66">
        <v>14</v>
      </c>
      <c r="B15" s="67" t="s">
        <v>487</v>
      </c>
      <c r="C15" s="67" t="s">
        <v>312</v>
      </c>
      <c r="D15" s="67" t="s">
        <v>488</v>
      </c>
      <c r="E15" s="67" t="s">
        <v>489</v>
      </c>
      <c r="F15" s="67" t="s">
        <v>304</v>
      </c>
    </row>
    <row r="16" spans="1:216">
      <c r="A16" s="66">
        <v>15</v>
      </c>
      <c r="B16" s="67" t="s">
        <v>490</v>
      </c>
      <c r="C16" s="67" t="s">
        <v>491</v>
      </c>
      <c r="D16" s="67" t="s">
        <v>492</v>
      </c>
      <c r="E16" s="67" t="s">
        <v>493</v>
      </c>
      <c r="F16" s="67" t="s">
        <v>494</v>
      </c>
    </row>
    <row r="17" spans="1:6">
      <c r="A17" s="66">
        <v>16</v>
      </c>
      <c r="B17" s="67" t="s">
        <v>332</v>
      </c>
      <c r="C17" s="67" t="s">
        <v>382</v>
      </c>
      <c r="D17" s="67" t="s">
        <v>495</v>
      </c>
      <c r="E17" s="67" t="s">
        <v>496</v>
      </c>
      <c r="F17" s="67" t="s">
        <v>356</v>
      </c>
    </row>
    <row r="18" spans="1:6">
      <c r="A18" s="66">
        <v>17</v>
      </c>
      <c r="B18" s="67" t="s">
        <v>497</v>
      </c>
      <c r="C18" s="67" t="s">
        <v>478</v>
      </c>
      <c r="D18" s="67" t="s">
        <v>498</v>
      </c>
      <c r="E18" s="67" t="s">
        <v>439</v>
      </c>
      <c r="F18" s="67" t="s">
        <v>483</v>
      </c>
    </row>
    <row r="19" spans="1:6">
      <c r="A19" s="66">
        <v>18</v>
      </c>
      <c r="B19" s="67" t="s">
        <v>499</v>
      </c>
      <c r="C19" s="67" t="s">
        <v>500</v>
      </c>
      <c r="D19" s="67" t="s">
        <v>501</v>
      </c>
      <c r="E19" s="67" t="s">
        <v>439</v>
      </c>
      <c r="F19" s="67" t="s">
        <v>502</v>
      </c>
    </row>
    <row r="20" spans="1:6">
      <c r="A20" s="66">
        <v>19</v>
      </c>
      <c r="B20" s="67" t="s">
        <v>503</v>
      </c>
      <c r="C20" s="67" t="s">
        <v>446</v>
      </c>
      <c r="D20" s="67" t="s">
        <v>504</v>
      </c>
      <c r="E20" s="67" t="s">
        <v>439</v>
      </c>
      <c r="F20" s="67" t="s">
        <v>299</v>
      </c>
    </row>
    <row r="21" spans="1:6">
      <c r="A21" s="66">
        <v>20</v>
      </c>
      <c r="B21" s="67" t="s">
        <v>505</v>
      </c>
      <c r="C21" s="67" t="s">
        <v>365</v>
      </c>
      <c r="D21" s="67" t="s">
        <v>506</v>
      </c>
      <c r="E21" s="67" t="s">
        <v>439</v>
      </c>
      <c r="F21" s="67" t="s">
        <v>507</v>
      </c>
    </row>
    <row r="22" spans="1:6">
      <c r="A22" s="66">
        <v>21</v>
      </c>
      <c r="B22" s="67" t="s">
        <v>508</v>
      </c>
      <c r="C22" s="67" t="s">
        <v>509</v>
      </c>
      <c r="D22" s="67" t="s">
        <v>510</v>
      </c>
      <c r="E22" s="67" t="s">
        <v>439</v>
      </c>
      <c r="F22" s="67" t="s">
        <v>507</v>
      </c>
    </row>
    <row r="23" spans="1:6">
      <c r="A23" s="66">
        <v>22</v>
      </c>
      <c r="B23" s="67" t="s">
        <v>511</v>
      </c>
      <c r="C23" s="67" t="s">
        <v>512</v>
      </c>
      <c r="D23" s="67" t="s">
        <v>439</v>
      </c>
      <c r="E23" s="67" t="s">
        <v>439</v>
      </c>
      <c r="F23" s="67" t="s">
        <v>282</v>
      </c>
    </row>
    <row r="24" spans="1:6">
      <c r="A24" s="66">
        <v>23</v>
      </c>
      <c r="B24" s="67" t="s">
        <v>513</v>
      </c>
      <c r="C24" s="67" t="s">
        <v>514</v>
      </c>
      <c r="D24" s="67" t="s">
        <v>515</v>
      </c>
      <c r="E24" s="67" t="s">
        <v>439</v>
      </c>
      <c r="F24" s="67" t="s">
        <v>502</v>
      </c>
    </row>
    <row r="25" spans="1:6">
      <c r="A25" s="66">
        <v>24</v>
      </c>
      <c r="B25" s="67" t="s">
        <v>516</v>
      </c>
      <c r="C25" s="67" t="s">
        <v>178</v>
      </c>
      <c r="D25" s="67" t="s">
        <v>517</v>
      </c>
      <c r="E25" s="67" t="s">
        <v>439</v>
      </c>
      <c r="F25" s="67" t="s">
        <v>518</v>
      </c>
    </row>
    <row r="26" spans="1:6">
      <c r="A26" s="66">
        <v>25</v>
      </c>
      <c r="B26" s="67" t="s">
        <v>519</v>
      </c>
      <c r="C26" s="67" t="s">
        <v>520</v>
      </c>
      <c r="D26" s="67" t="s">
        <v>439</v>
      </c>
      <c r="E26" s="67" t="s">
        <v>439</v>
      </c>
      <c r="F26" s="67" t="s">
        <v>381</v>
      </c>
    </row>
    <row r="27" spans="1:6">
      <c r="A27" s="66">
        <v>26</v>
      </c>
      <c r="B27" s="67" t="s">
        <v>521</v>
      </c>
      <c r="C27" s="67" t="s">
        <v>522</v>
      </c>
      <c r="D27" s="67" t="s">
        <v>439</v>
      </c>
      <c r="E27" s="67" t="s">
        <v>439</v>
      </c>
      <c r="F27" s="67" t="s">
        <v>381</v>
      </c>
    </row>
    <row r="28" spans="1:6">
      <c r="A28" s="66">
        <v>27</v>
      </c>
      <c r="B28" s="67" t="s">
        <v>523</v>
      </c>
      <c r="C28" s="67" t="s">
        <v>524</v>
      </c>
      <c r="D28" s="67" t="s">
        <v>439</v>
      </c>
      <c r="E28" s="67" t="s">
        <v>439</v>
      </c>
      <c r="F28" s="67" t="s">
        <v>490</v>
      </c>
    </row>
    <row r="29" spans="1:6">
      <c r="A29" s="66">
        <v>28</v>
      </c>
      <c r="B29" s="67" t="s">
        <v>525</v>
      </c>
      <c r="C29" s="67" t="s">
        <v>526</v>
      </c>
      <c r="D29" s="67" t="s">
        <v>527</v>
      </c>
      <c r="E29" s="67" t="s">
        <v>439</v>
      </c>
      <c r="F29" s="67" t="s">
        <v>528</v>
      </c>
    </row>
    <row r="30" spans="1:6">
      <c r="A30" s="66">
        <v>29</v>
      </c>
      <c r="B30" s="67" t="s">
        <v>529</v>
      </c>
      <c r="C30" s="67" t="s">
        <v>297</v>
      </c>
      <c r="D30" s="67" t="s">
        <v>401</v>
      </c>
      <c r="E30" s="67" t="s">
        <v>439</v>
      </c>
      <c r="F30" s="67" t="s">
        <v>381</v>
      </c>
    </row>
    <row r="31" spans="1:6">
      <c r="A31" s="66">
        <v>30</v>
      </c>
      <c r="B31" s="67" t="s">
        <v>530</v>
      </c>
      <c r="C31" s="67" t="s">
        <v>531</v>
      </c>
      <c r="D31" s="67" t="s">
        <v>532</v>
      </c>
      <c r="E31" s="67" t="s">
        <v>533</v>
      </c>
      <c r="F31" s="67" t="s">
        <v>175</v>
      </c>
    </row>
    <row r="32" spans="1:6">
      <c r="A32" s="66">
        <v>31</v>
      </c>
      <c r="B32" s="68"/>
      <c r="C32" s="67" t="s">
        <v>534</v>
      </c>
      <c r="D32" s="67" t="s">
        <v>535</v>
      </c>
      <c r="E32" s="68"/>
      <c r="F32" s="67" t="s">
        <v>536</v>
      </c>
    </row>
    <row r="33" spans="1:3">
      <c r="A33" s="13"/>
      <c r="C33" s="1"/>
    </row>
    <row r="34" spans="1:3">
      <c r="A34" s="13"/>
      <c r="C34" s="1"/>
    </row>
    <row r="35" spans="1:3">
      <c r="A35" s="13"/>
      <c r="C35" s="1"/>
    </row>
    <row r="36" spans="1:3">
      <c r="A36" s="13"/>
      <c r="C36" s="1"/>
    </row>
    <row r="37" spans="1:3">
      <c r="A37" s="13"/>
      <c r="C37" s="1"/>
    </row>
    <row r="38" spans="1:3">
      <c r="A38" s="13"/>
      <c r="C38" s="1"/>
    </row>
    <row r="39" spans="1:3">
      <c r="A39" s="13"/>
      <c r="C39" s="1"/>
    </row>
    <row r="40" spans="1:3">
      <c r="A40" s="13"/>
      <c r="C40" s="1"/>
    </row>
    <row r="41" spans="1:3">
      <c r="A41" s="13"/>
      <c r="C41" s="1"/>
    </row>
    <row r="42" spans="1:3">
      <c r="A42" s="13"/>
      <c r="C42" s="1"/>
    </row>
    <row r="43" spans="1:3">
      <c r="A43" s="13"/>
      <c r="C43" s="1"/>
    </row>
    <row r="44" spans="1:3">
      <c r="A44" s="13"/>
      <c r="C44" s="1"/>
    </row>
    <row r="45" spans="1:3">
      <c r="A45" s="13"/>
      <c r="C45" s="1"/>
    </row>
    <row r="46" spans="1:3">
      <c r="A46" s="13"/>
      <c r="C46" s="1"/>
    </row>
    <row r="47" spans="1:3">
      <c r="A47" s="13"/>
      <c r="C47" s="1"/>
    </row>
    <row r="48" spans="1:3">
      <c r="A48" s="13"/>
      <c r="C48" s="1"/>
    </row>
    <row r="49" spans="1:3">
      <c r="A49" s="13"/>
      <c r="C49" s="1"/>
    </row>
    <row r="50" spans="1:3">
      <c r="A50" s="13"/>
      <c r="C50" s="1"/>
    </row>
    <row r="51" spans="1:3">
      <c r="A51" s="13"/>
      <c r="C51" s="1"/>
    </row>
    <row r="52" spans="1:3">
      <c r="A52" s="13"/>
      <c r="C52" s="1"/>
    </row>
    <row r="53" spans="1:3">
      <c r="A53" s="13"/>
      <c r="C53" s="1"/>
    </row>
    <row r="54" spans="1:3">
      <c r="A54" s="13"/>
      <c r="C54" s="1"/>
    </row>
    <row r="55" spans="1:3">
      <c r="A55" s="13"/>
      <c r="C55" s="1"/>
    </row>
    <row r="56" spans="1:3">
      <c r="A56" s="13"/>
      <c r="C56" s="1"/>
    </row>
    <row r="57" spans="1:3">
      <c r="A57" s="13"/>
      <c r="C57" s="1"/>
    </row>
    <row r="58" spans="1:3">
      <c r="A58" s="13"/>
      <c r="C58" s="1"/>
    </row>
    <row r="59" spans="1:3">
      <c r="A59" s="13"/>
      <c r="C59" s="1"/>
    </row>
    <row r="60" spans="1:3">
      <c r="A60" s="13"/>
      <c r="C60" s="1"/>
    </row>
    <row r="61" spans="1:3">
      <c r="A61" s="13"/>
      <c r="C61" s="1"/>
    </row>
    <row r="62" spans="1:3">
      <c r="A62" s="13"/>
      <c r="C62" s="1"/>
    </row>
    <row r="63" spans="1:3">
      <c r="A63" s="13"/>
      <c r="C63" s="1"/>
    </row>
    <row r="64" spans="1:3">
      <c r="A64" s="13"/>
      <c r="C64" s="1"/>
    </row>
    <row r="65" spans="1:3">
      <c r="A65" s="13"/>
      <c r="C65" s="1"/>
    </row>
    <row r="66" spans="1:3">
      <c r="A66" s="13"/>
      <c r="C66" s="1"/>
    </row>
    <row r="67" spans="1:3">
      <c r="A67" s="13"/>
      <c r="C67" s="1"/>
    </row>
    <row r="68" spans="1:3">
      <c r="A68" s="13"/>
      <c r="C68" s="1"/>
    </row>
    <row r="69" spans="1:3">
      <c r="A69" s="13"/>
      <c r="C69" s="1"/>
    </row>
    <row r="70" spans="1:3">
      <c r="A70" s="13"/>
      <c r="C70" s="1"/>
    </row>
    <row r="71" spans="1:3">
      <c r="A71" s="13"/>
      <c r="C71" s="1"/>
    </row>
    <row r="72" spans="1:3">
      <c r="A72" s="13"/>
      <c r="C72" s="1"/>
    </row>
    <row r="73" spans="1:3">
      <c r="A73" s="13"/>
      <c r="C73" s="1"/>
    </row>
    <row r="74" spans="1:3">
      <c r="A74" s="13"/>
      <c r="C74" s="1"/>
    </row>
    <row r="75" spans="1:3">
      <c r="A75" s="13"/>
      <c r="C75" s="1"/>
    </row>
    <row r="76" spans="1:3">
      <c r="A76" s="13"/>
      <c r="C76" s="1"/>
    </row>
    <row r="77" spans="1:3">
      <c r="A77" s="13"/>
      <c r="C77" s="1"/>
    </row>
    <row r="78" spans="1:3">
      <c r="A78" s="13"/>
      <c r="C78" s="1"/>
    </row>
    <row r="79" spans="1:3">
      <c r="A79" s="13"/>
      <c r="C79" s="1"/>
    </row>
    <row r="80" spans="1:3">
      <c r="A80" s="13"/>
      <c r="C80" s="1"/>
    </row>
    <row r="81" spans="1:3">
      <c r="A81" s="13"/>
      <c r="C81" s="1"/>
    </row>
    <row r="82" spans="1:3">
      <c r="A82" s="13"/>
      <c r="C82" s="1"/>
    </row>
    <row r="83" spans="1:3">
      <c r="A83" s="13"/>
      <c r="C83" s="1"/>
    </row>
    <row r="84" spans="1:3">
      <c r="A84" s="13"/>
      <c r="C84" s="1"/>
    </row>
    <row r="85" spans="1:3">
      <c r="A85" s="13"/>
      <c r="C85" s="1"/>
    </row>
    <row r="86" spans="1:3">
      <c r="A86" s="13"/>
      <c r="C86" s="1"/>
    </row>
    <row r="87" spans="1:3">
      <c r="A87" s="13"/>
      <c r="C87" s="1"/>
    </row>
    <row r="88" spans="1:3">
      <c r="A88" s="13"/>
      <c r="C88" s="1"/>
    </row>
    <row r="89" spans="1:3">
      <c r="A89" s="13"/>
      <c r="C89" s="1"/>
    </row>
    <row r="90" spans="1:3">
      <c r="A90" s="13"/>
      <c r="C90" s="1"/>
    </row>
    <row r="91" spans="1:3">
      <c r="A91" s="13"/>
      <c r="C91" s="1"/>
    </row>
    <row r="92" spans="1:3">
      <c r="A92" s="13"/>
      <c r="C92" s="1"/>
    </row>
    <row r="93" spans="1:3">
      <c r="A93" s="13"/>
      <c r="C93" s="1"/>
    </row>
    <row r="94" spans="1:3">
      <c r="A94" s="13"/>
      <c r="C94" s="1"/>
    </row>
    <row r="95" spans="1:3">
      <c r="A95" s="13"/>
      <c r="C95" s="1"/>
    </row>
    <row r="96" spans="1:3">
      <c r="A96" s="13"/>
      <c r="C96" s="1"/>
    </row>
    <row r="97" spans="1:3">
      <c r="A97" s="13"/>
      <c r="C97" s="1"/>
    </row>
    <row r="98" spans="1:3">
      <c r="A98" s="13"/>
      <c r="C98" s="1"/>
    </row>
    <row r="99" spans="1:3">
      <c r="A99" s="13"/>
      <c r="C99" s="1"/>
    </row>
    <row r="100" spans="1:3">
      <c r="A100" s="13"/>
      <c r="C100" s="1"/>
    </row>
    <row r="101" spans="1:3">
      <c r="A101" s="13"/>
      <c r="C101" s="1"/>
    </row>
    <row r="102" spans="1:3">
      <c r="A102" s="13"/>
      <c r="C102" s="1"/>
    </row>
    <row r="103" spans="1:3">
      <c r="A103" s="13"/>
      <c r="C103" s="1"/>
    </row>
    <row r="104" spans="1:3">
      <c r="A104" s="13"/>
      <c r="C104" s="1"/>
    </row>
    <row r="105" spans="1:3">
      <c r="A105" s="13"/>
      <c r="C105" s="1"/>
    </row>
    <row r="106" spans="1:3">
      <c r="A106" s="13"/>
      <c r="C106" s="1"/>
    </row>
    <row r="107" spans="1:3">
      <c r="A107" s="13"/>
      <c r="C107" s="1"/>
    </row>
    <row r="108" spans="1:3">
      <c r="A108" s="13"/>
      <c r="C108" s="1"/>
    </row>
    <row r="109" spans="1:3">
      <c r="A109" s="13"/>
      <c r="C109" s="1"/>
    </row>
    <row r="110" spans="1:3">
      <c r="A110" s="13"/>
      <c r="C110" s="1"/>
    </row>
    <row r="111" spans="1:3">
      <c r="A111" s="13"/>
      <c r="C111" s="1"/>
    </row>
    <row r="112" spans="1:3">
      <c r="A112" s="13"/>
      <c r="C112" s="1"/>
    </row>
    <row r="113" spans="1:3">
      <c r="A113" s="13"/>
      <c r="C113" s="1"/>
    </row>
    <row r="114" spans="1:3">
      <c r="A114" s="13"/>
      <c r="C114" s="1"/>
    </row>
    <row r="115" spans="1:3">
      <c r="A115" s="13"/>
      <c r="C115" s="1"/>
    </row>
    <row r="116" spans="1:3">
      <c r="A116" s="13"/>
      <c r="C116" s="1"/>
    </row>
    <row r="117" spans="1:3">
      <c r="A117" s="13"/>
      <c r="C117" s="1"/>
    </row>
    <row r="118" spans="1:3">
      <c r="A118" s="13"/>
      <c r="C118" s="1"/>
    </row>
    <row r="119" spans="1:3">
      <c r="A119" s="13"/>
      <c r="C119" s="1"/>
    </row>
    <row r="120" spans="1:3">
      <c r="A120" s="13"/>
      <c r="C120" s="1"/>
    </row>
    <row r="121" spans="1:3">
      <c r="A121" s="13"/>
      <c r="C121" s="1"/>
    </row>
    <row r="122" spans="1:3">
      <c r="A122" s="13"/>
      <c r="C122" s="1"/>
    </row>
    <row r="123" spans="1:3">
      <c r="A123" s="13"/>
      <c r="C123" s="1"/>
    </row>
    <row r="124" spans="1:3">
      <c r="A124" s="13"/>
      <c r="C124" s="1"/>
    </row>
    <row r="125" spans="1:3">
      <c r="A125" s="13"/>
      <c r="C125" s="1"/>
    </row>
    <row r="126" spans="1:3">
      <c r="A126" s="13"/>
      <c r="C126" s="1"/>
    </row>
    <row r="127" spans="1:3">
      <c r="A127" s="13"/>
      <c r="C127" s="1"/>
    </row>
    <row r="128" spans="1:3">
      <c r="A128" s="13"/>
      <c r="C128" s="1"/>
    </row>
    <row r="129" spans="1:3">
      <c r="A129" s="13"/>
      <c r="C129" s="1"/>
    </row>
    <row r="130" spans="1:3">
      <c r="A130" s="13"/>
      <c r="C130" s="1"/>
    </row>
    <row r="131" spans="1:3">
      <c r="A131" s="13"/>
      <c r="C131" s="1"/>
    </row>
    <row r="132" spans="1:3">
      <c r="A132" s="13"/>
      <c r="C132" s="1"/>
    </row>
    <row r="133" spans="1:3">
      <c r="A133" s="13"/>
      <c r="C133" s="1"/>
    </row>
    <row r="134" spans="1:3">
      <c r="A134" s="13"/>
      <c r="C134" s="1"/>
    </row>
    <row r="135" spans="1:3">
      <c r="A135" s="13"/>
      <c r="C135" s="1"/>
    </row>
    <row r="136" spans="1:3">
      <c r="A136" s="13"/>
      <c r="C136" s="1"/>
    </row>
    <row r="137" spans="1:3">
      <c r="A137" s="13"/>
      <c r="C137" s="1"/>
    </row>
    <row r="138" spans="1:3">
      <c r="A138" s="13"/>
      <c r="C138" s="1"/>
    </row>
    <row r="139" spans="1:3">
      <c r="A139" s="13"/>
      <c r="C139" s="1"/>
    </row>
    <row r="140" spans="1:3">
      <c r="A140" s="13"/>
      <c r="C140" s="1"/>
    </row>
    <row r="141" spans="1:3">
      <c r="A141" s="13"/>
      <c r="C141" s="1"/>
    </row>
    <row r="142" spans="1:3">
      <c r="A142" s="13"/>
      <c r="C142" s="1"/>
    </row>
    <row r="143" spans="1:3">
      <c r="A143" s="13"/>
      <c r="C143" s="1"/>
    </row>
    <row r="144" spans="1:3">
      <c r="A144" s="13"/>
      <c r="C144" s="1"/>
    </row>
    <row r="145" spans="1:3">
      <c r="A145" s="13"/>
      <c r="C145" s="1"/>
    </row>
    <row r="146" spans="1:3">
      <c r="A146" s="13"/>
      <c r="C146" s="1"/>
    </row>
    <row r="147" spans="1:3">
      <c r="A147" s="13"/>
      <c r="C147" s="1"/>
    </row>
    <row r="148" spans="1:3">
      <c r="A148" s="13"/>
      <c r="C148" s="1"/>
    </row>
    <row r="149" spans="1:3">
      <c r="A149" s="13"/>
      <c r="C149" s="1"/>
    </row>
    <row r="150" spans="1:3">
      <c r="A150" s="13"/>
      <c r="C150" s="1"/>
    </row>
    <row r="151" spans="1:3">
      <c r="A151" s="13"/>
      <c r="C151" s="1"/>
    </row>
    <row r="152" spans="1:3">
      <c r="A152" s="13"/>
      <c r="C152" s="1"/>
    </row>
    <row r="153" spans="1:3">
      <c r="A153" s="13"/>
      <c r="C153" s="1"/>
    </row>
    <row r="154" spans="1:3">
      <c r="A154" s="13"/>
      <c r="C154" s="1"/>
    </row>
    <row r="155" spans="1:3">
      <c r="A155" s="13"/>
      <c r="C155" s="1"/>
    </row>
    <row r="156" spans="1:3">
      <c r="A156" s="13"/>
      <c r="C156" s="1"/>
    </row>
    <row r="157" spans="1:3">
      <c r="A157" s="13"/>
      <c r="C157" s="1"/>
    </row>
    <row r="158" spans="1:3">
      <c r="A158" s="13"/>
      <c r="C158" s="1"/>
    </row>
    <row r="159" spans="1:3">
      <c r="A159" s="13"/>
      <c r="C159" s="1"/>
    </row>
    <row r="160" spans="1:3">
      <c r="A160" s="13"/>
      <c r="C160" s="1"/>
    </row>
    <row r="161" spans="1:3">
      <c r="A161" s="13"/>
      <c r="C161" s="1"/>
    </row>
    <row r="162" spans="1:3">
      <c r="A162" s="13"/>
      <c r="C162" s="1"/>
    </row>
    <row r="163" spans="1:3">
      <c r="A163" s="13"/>
      <c r="C163" s="1"/>
    </row>
    <row r="164" spans="1:3">
      <c r="A164" s="13"/>
      <c r="C164" s="1"/>
    </row>
    <row r="165" spans="1:3">
      <c r="A165" s="13"/>
      <c r="C165" s="1"/>
    </row>
    <row r="166" spans="1:3">
      <c r="A166" s="13"/>
      <c r="C166" s="1"/>
    </row>
    <row r="167" spans="1:3">
      <c r="A167" s="13"/>
      <c r="C167" s="1"/>
    </row>
    <row r="168" spans="1:3">
      <c r="A168" s="13"/>
      <c r="C168" s="1"/>
    </row>
    <row r="169" spans="1:3">
      <c r="A169" s="13"/>
      <c r="C169" s="1"/>
    </row>
    <row r="170" spans="1:3">
      <c r="A170" s="13"/>
      <c r="C170" s="1"/>
    </row>
    <row r="171" spans="1:3">
      <c r="A171" s="13"/>
      <c r="C171" s="1"/>
    </row>
    <row r="172" spans="1:3">
      <c r="A172" s="13"/>
      <c r="C172" s="1"/>
    </row>
    <row r="173" spans="1:3">
      <c r="A173" s="13"/>
      <c r="C173" s="1"/>
    </row>
    <row r="174" spans="1:3">
      <c r="A174" s="13"/>
      <c r="C174" s="1"/>
    </row>
    <row r="175" spans="1:3">
      <c r="A175" s="13"/>
      <c r="C175" s="1"/>
    </row>
    <row r="176" spans="1:3">
      <c r="A176" s="13"/>
      <c r="C176" s="1"/>
    </row>
    <row r="177" spans="1:3">
      <c r="A177" s="13"/>
      <c r="C177" s="1"/>
    </row>
    <row r="178" spans="1:3">
      <c r="A178" s="13"/>
      <c r="C178" s="1"/>
    </row>
    <row r="179" spans="1:3">
      <c r="A179" s="13"/>
      <c r="C179" s="1"/>
    </row>
    <row r="180" spans="1:3">
      <c r="A180" s="13"/>
      <c r="C180" s="1"/>
    </row>
    <row r="181" spans="1:3">
      <c r="A181" s="13"/>
      <c r="C181" s="1"/>
    </row>
    <row r="182" spans="1:3">
      <c r="A182" s="13"/>
      <c r="C182" s="1"/>
    </row>
    <row r="183" spans="1:3">
      <c r="A183" s="13"/>
      <c r="C183" s="1"/>
    </row>
    <row r="184" spans="1:3">
      <c r="A184" s="13"/>
      <c r="C184" s="1"/>
    </row>
    <row r="185" spans="1:3">
      <c r="A185" s="13"/>
    </row>
    <row r="186" spans="1:3">
      <c r="A186" s="13"/>
    </row>
    <row r="187" spans="1:3">
      <c r="A187" s="13"/>
    </row>
    <row r="188" spans="1:3">
      <c r="A188" s="13"/>
    </row>
    <row r="189" spans="1:3">
      <c r="A189" s="13"/>
    </row>
    <row r="190" spans="1:3">
      <c r="A190" s="13"/>
    </row>
    <row r="191" spans="1:3">
      <c r="A191" s="13"/>
    </row>
    <row r="192" spans="1:3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F3DC8-4CC6-422A-BC02-6B9F4A5D1CDE}">
  <sheetPr codeName="Sheet17"/>
  <dimension ref="A1:GI213"/>
  <sheetViews>
    <sheetView workbookViewId="0">
      <selection activeCell="O28" sqref="O28"/>
    </sheetView>
  </sheetViews>
  <sheetFormatPr defaultRowHeight="15"/>
  <cols>
    <col min="1" max="1" width="5.28515625" bestFit="1" customWidth="1"/>
    <col min="2" max="2" width="8.28515625" bestFit="1" customWidth="1"/>
    <col min="3" max="3" width="9.140625" bestFit="1" customWidth="1"/>
    <col min="4" max="4" width="8.7109375" bestFit="1" customWidth="1"/>
    <col min="5" max="5" width="8.42578125" bestFit="1" customWidth="1"/>
    <col min="6" max="6" width="8.140625" bestFit="1" customWidth="1"/>
    <col min="7" max="15" width="8.7109375" bestFit="1" customWidth="1"/>
    <col min="16" max="37" width="9.7109375" bestFit="1" customWidth="1"/>
    <col min="38" max="46" width="8.7109375" bestFit="1" customWidth="1"/>
    <col min="47" max="67" width="9.7109375" bestFit="1" customWidth="1"/>
    <col min="68" max="76" width="8.7109375" bestFit="1" customWidth="1"/>
    <col min="77" max="98" width="9.7109375" bestFit="1" customWidth="1"/>
    <col min="99" max="107" width="8.7109375" bestFit="1" customWidth="1"/>
    <col min="108" max="129" width="9.7109375" bestFit="1" customWidth="1"/>
    <col min="130" max="138" width="8.7109375" bestFit="1" customWidth="1"/>
    <col min="139" max="168" width="9.7109375" bestFit="1" customWidth="1"/>
    <col min="169" max="190" width="10.7109375" bestFit="1" customWidth="1"/>
    <col min="191" max="196" width="9.7109375" bestFit="1" customWidth="1"/>
    <col min="197" max="218" width="10.7109375" bestFit="1" customWidth="1"/>
  </cols>
  <sheetData>
    <row r="1" spans="1:191" ht="25.5">
      <c r="A1" s="65" t="s">
        <v>168</v>
      </c>
      <c r="B1" s="71">
        <v>44348</v>
      </c>
      <c r="C1" s="71">
        <v>44378</v>
      </c>
      <c r="D1" s="71">
        <v>44409</v>
      </c>
      <c r="E1" s="71">
        <v>44440</v>
      </c>
      <c r="F1" s="71">
        <v>44470</v>
      </c>
      <c r="G1" s="13"/>
      <c r="H1" s="13"/>
      <c r="I1" s="13"/>
      <c r="J1" s="1">
        <v>44348</v>
      </c>
      <c r="K1" s="1">
        <v>44349</v>
      </c>
      <c r="L1" s="1">
        <v>44350</v>
      </c>
      <c r="M1" s="1">
        <v>44351</v>
      </c>
      <c r="N1" s="1">
        <v>44352</v>
      </c>
      <c r="O1" s="1">
        <v>44353</v>
      </c>
      <c r="P1" s="1">
        <v>44354</v>
      </c>
      <c r="Q1" s="1">
        <v>44355</v>
      </c>
      <c r="R1" s="1">
        <v>44356</v>
      </c>
      <c r="S1" s="1">
        <v>44357</v>
      </c>
      <c r="T1" s="1">
        <v>44358</v>
      </c>
      <c r="U1" s="1">
        <v>44359</v>
      </c>
      <c r="V1" s="1">
        <v>44360</v>
      </c>
      <c r="W1" s="1">
        <v>44361</v>
      </c>
      <c r="X1" s="1">
        <v>44362</v>
      </c>
      <c r="Y1" s="1">
        <v>44363</v>
      </c>
      <c r="Z1" s="1">
        <v>44364</v>
      </c>
      <c r="AA1" s="1">
        <v>44365</v>
      </c>
      <c r="AB1" s="1">
        <v>44366</v>
      </c>
      <c r="AC1" s="1">
        <v>44367</v>
      </c>
      <c r="AD1" s="1">
        <v>44368</v>
      </c>
      <c r="AE1" s="1">
        <v>44369</v>
      </c>
      <c r="AF1" s="1">
        <v>44370</v>
      </c>
      <c r="AG1" s="1">
        <v>44371</v>
      </c>
      <c r="AH1" s="1">
        <v>44372</v>
      </c>
      <c r="AI1" s="1">
        <v>44373</v>
      </c>
      <c r="AJ1" s="1">
        <v>44374</v>
      </c>
      <c r="AK1" s="1">
        <v>44375</v>
      </c>
      <c r="AL1" s="1">
        <v>44376</v>
      </c>
      <c r="AM1" s="1">
        <v>44377</v>
      </c>
      <c r="AN1" s="1">
        <v>44378</v>
      </c>
      <c r="AO1" s="1">
        <v>44379</v>
      </c>
      <c r="AP1" s="1">
        <v>44380</v>
      </c>
      <c r="AQ1" s="1">
        <v>44381</v>
      </c>
      <c r="AR1" s="1">
        <v>44382</v>
      </c>
      <c r="AS1" s="1">
        <v>44383</v>
      </c>
      <c r="AT1" s="1">
        <v>44384</v>
      </c>
      <c r="AU1" s="1">
        <v>44385</v>
      </c>
      <c r="AV1" s="1">
        <v>44386</v>
      </c>
      <c r="AW1" s="1">
        <v>44387</v>
      </c>
      <c r="AX1" s="1">
        <v>44388</v>
      </c>
      <c r="AY1" s="1">
        <v>44389</v>
      </c>
      <c r="AZ1" s="1">
        <v>44390</v>
      </c>
      <c r="BA1" s="1">
        <v>44391</v>
      </c>
      <c r="BB1" s="1">
        <v>44392</v>
      </c>
      <c r="BC1" s="1">
        <v>44393</v>
      </c>
      <c r="BD1" s="1">
        <v>44394</v>
      </c>
      <c r="BE1" s="1">
        <v>44395</v>
      </c>
      <c r="BF1" s="1">
        <v>44396</v>
      </c>
      <c r="BG1" s="1">
        <v>44397</v>
      </c>
      <c r="BH1" s="1">
        <v>44398</v>
      </c>
      <c r="BI1" s="1">
        <v>44399</v>
      </c>
      <c r="BJ1" s="1">
        <v>44400</v>
      </c>
      <c r="BK1" s="1">
        <v>44401</v>
      </c>
      <c r="BL1" s="1">
        <v>44402</v>
      </c>
      <c r="BM1" s="1">
        <v>44403</v>
      </c>
      <c r="BN1" s="1">
        <v>44404</v>
      </c>
      <c r="BO1" s="1">
        <v>44405</v>
      </c>
      <c r="BP1" s="1">
        <v>44406</v>
      </c>
      <c r="BQ1" s="1">
        <v>44407</v>
      </c>
      <c r="BR1" s="1">
        <v>44408</v>
      </c>
      <c r="BS1" s="1">
        <v>44409</v>
      </c>
      <c r="BT1" s="1">
        <v>44410</v>
      </c>
      <c r="BU1" s="1">
        <v>44411</v>
      </c>
      <c r="BV1" s="1">
        <v>44412</v>
      </c>
      <c r="BW1" s="1">
        <v>44413</v>
      </c>
      <c r="BX1" s="1">
        <v>44414</v>
      </c>
      <c r="BY1" s="1">
        <v>44415</v>
      </c>
      <c r="BZ1" s="1">
        <v>44416</v>
      </c>
      <c r="CA1" s="1">
        <v>44417</v>
      </c>
      <c r="CB1" s="1">
        <v>44418</v>
      </c>
      <c r="CC1" s="1">
        <v>44419</v>
      </c>
      <c r="CD1" s="1">
        <v>44420</v>
      </c>
      <c r="CE1" s="1">
        <v>44421</v>
      </c>
      <c r="CF1" s="1">
        <v>44422</v>
      </c>
      <c r="CG1" s="1">
        <v>44423</v>
      </c>
      <c r="CH1" s="1">
        <v>44424</v>
      </c>
      <c r="CI1" s="1">
        <v>44425</v>
      </c>
      <c r="CJ1" s="1">
        <v>44426</v>
      </c>
      <c r="CK1" s="1">
        <v>44427</v>
      </c>
      <c r="CL1" s="1">
        <v>44428</v>
      </c>
      <c r="CM1" s="1">
        <v>44429</v>
      </c>
      <c r="CN1" s="1">
        <v>44430</v>
      </c>
      <c r="CO1" s="1">
        <v>44431</v>
      </c>
      <c r="CP1" s="1">
        <v>44432</v>
      </c>
      <c r="CQ1" s="1">
        <v>44433</v>
      </c>
      <c r="CR1" s="1">
        <v>44434</v>
      </c>
      <c r="CS1" s="1">
        <v>44435</v>
      </c>
      <c r="CT1" s="1">
        <v>44436</v>
      </c>
      <c r="CU1" s="1">
        <v>44437</v>
      </c>
      <c r="CV1" s="1">
        <v>44438</v>
      </c>
      <c r="CW1" s="1">
        <v>44439</v>
      </c>
      <c r="CX1" s="1">
        <v>44440</v>
      </c>
      <c r="CY1" s="1">
        <v>44441</v>
      </c>
      <c r="CZ1" s="1">
        <v>44442</v>
      </c>
      <c r="DA1" s="1">
        <v>44443</v>
      </c>
      <c r="DB1" s="1">
        <v>44444</v>
      </c>
      <c r="DC1" s="1">
        <v>44445</v>
      </c>
      <c r="DD1" s="1">
        <v>44446</v>
      </c>
      <c r="DE1" s="1">
        <v>44447</v>
      </c>
      <c r="DF1" s="1">
        <v>44448</v>
      </c>
      <c r="DG1" s="1">
        <v>44449</v>
      </c>
      <c r="DH1" s="1">
        <v>44450</v>
      </c>
      <c r="DI1" s="1">
        <v>44451</v>
      </c>
      <c r="DJ1" s="1">
        <v>44452</v>
      </c>
      <c r="DK1" s="1">
        <v>44453</v>
      </c>
      <c r="DL1" s="1">
        <v>44454</v>
      </c>
      <c r="DM1" s="1">
        <v>44455</v>
      </c>
      <c r="DN1" s="1">
        <v>44456</v>
      </c>
      <c r="DO1" s="1">
        <v>44457</v>
      </c>
      <c r="DP1" s="1">
        <v>44458</v>
      </c>
      <c r="DQ1" s="1">
        <v>44459</v>
      </c>
      <c r="DR1" s="1">
        <v>44460</v>
      </c>
      <c r="DS1" s="1">
        <v>44461</v>
      </c>
      <c r="DT1" s="1">
        <v>44462</v>
      </c>
      <c r="DU1" s="1">
        <v>44463</v>
      </c>
      <c r="DV1" s="1">
        <v>44464</v>
      </c>
      <c r="DW1" s="1">
        <v>44465</v>
      </c>
      <c r="DX1" s="1">
        <v>44466</v>
      </c>
      <c r="DY1" s="1">
        <v>44467</v>
      </c>
      <c r="DZ1" s="1">
        <v>44468</v>
      </c>
      <c r="EA1" s="1">
        <v>44469</v>
      </c>
      <c r="EB1" s="1">
        <v>44470</v>
      </c>
      <c r="EC1" s="1">
        <v>44471</v>
      </c>
      <c r="ED1" s="1">
        <v>44472</v>
      </c>
      <c r="EE1" s="1">
        <v>44473</v>
      </c>
      <c r="EF1" s="1">
        <v>44474</v>
      </c>
      <c r="EG1" s="1">
        <v>44475</v>
      </c>
      <c r="EH1" s="1">
        <v>44476</v>
      </c>
      <c r="EI1" s="1">
        <v>44477</v>
      </c>
      <c r="EJ1" s="1">
        <v>44478</v>
      </c>
      <c r="EK1" s="1">
        <v>44479</v>
      </c>
      <c r="EL1" s="1">
        <v>44480</v>
      </c>
      <c r="EM1" s="1">
        <v>44481</v>
      </c>
      <c r="EN1" s="1">
        <v>44482</v>
      </c>
      <c r="EO1" s="1">
        <v>44483</v>
      </c>
      <c r="EP1" s="1">
        <v>44484</v>
      </c>
      <c r="EQ1" s="1">
        <v>44485</v>
      </c>
      <c r="ER1" s="1">
        <v>44486</v>
      </c>
      <c r="ES1" s="1">
        <v>44487</v>
      </c>
      <c r="ET1" s="1">
        <v>44488</v>
      </c>
      <c r="EU1" s="1">
        <v>44489</v>
      </c>
      <c r="EV1" s="1">
        <v>44490</v>
      </c>
      <c r="EW1" s="1">
        <v>44491</v>
      </c>
      <c r="EX1" s="1">
        <v>44492</v>
      </c>
      <c r="EY1" s="1">
        <v>44493</v>
      </c>
      <c r="EZ1" s="1">
        <v>44494</v>
      </c>
      <c r="FA1" s="1">
        <v>44495</v>
      </c>
      <c r="FB1" s="1">
        <v>44496</v>
      </c>
      <c r="FC1" s="1">
        <v>44497</v>
      </c>
      <c r="FD1" s="1">
        <v>44498</v>
      </c>
      <c r="FE1" s="1">
        <v>44499</v>
      </c>
      <c r="FF1" s="1">
        <v>44500</v>
      </c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</row>
    <row r="2" spans="1:191">
      <c r="A2" s="66">
        <v>1</v>
      </c>
      <c r="B2" s="67" t="s">
        <v>537</v>
      </c>
      <c r="C2" s="67" t="s">
        <v>538</v>
      </c>
      <c r="D2" s="67" t="s">
        <v>539</v>
      </c>
      <c r="E2" s="67" t="s">
        <v>540</v>
      </c>
      <c r="F2" s="67" t="s">
        <v>541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</row>
    <row r="3" spans="1:191">
      <c r="A3" s="66">
        <v>2</v>
      </c>
      <c r="B3" s="67" t="s">
        <v>542</v>
      </c>
      <c r="C3" s="67" t="s">
        <v>543</v>
      </c>
      <c r="D3" s="67" t="s">
        <v>544</v>
      </c>
      <c r="E3" s="67" t="s">
        <v>545</v>
      </c>
      <c r="F3" s="67" t="s">
        <v>546</v>
      </c>
    </row>
    <row r="4" spans="1:191">
      <c r="A4" s="66">
        <v>3</v>
      </c>
      <c r="B4" s="67" t="s">
        <v>547</v>
      </c>
      <c r="C4" s="67" t="s">
        <v>548</v>
      </c>
      <c r="D4" s="67" t="s">
        <v>549</v>
      </c>
      <c r="E4" s="67" t="s">
        <v>550</v>
      </c>
      <c r="F4" s="67" t="s">
        <v>551</v>
      </c>
    </row>
    <row r="5" spans="1:191">
      <c r="A5" s="66">
        <v>4</v>
      </c>
      <c r="B5" s="67" t="s">
        <v>552</v>
      </c>
      <c r="C5" s="67" t="s">
        <v>553</v>
      </c>
      <c r="D5" s="67" t="s">
        <v>554</v>
      </c>
      <c r="E5" s="67" t="s">
        <v>555</v>
      </c>
      <c r="F5" s="67" t="s">
        <v>556</v>
      </c>
    </row>
    <row r="6" spans="1:191">
      <c r="A6" s="66">
        <v>5</v>
      </c>
      <c r="B6" s="67" t="s">
        <v>557</v>
      </c>
      <c r="C6" s="67" t="s">
        <v>558</v>
      </c>
      <c r="D6" s="67" t="s">
        <v>559</v>
      </c>
      <c r="E6" s="67" t="s">
        <v>560</v>
      </c>
      <c r="F6" s="67" t="s">
        <v>561</v>
      </c>
    </row>
    <row r="7" spans="1:191">
      <c r="A7" s="66">
        <v>6</v>
      </c>
      <c r="B7" s="67" t="s">
        <v>562</v>
      </c>
      <c r="C7" s="67" t="s">
        <v>563</v>
      </c>
      <c r="D7" s="67" t="s">
        <v>564</v>
      </c>
      <c r="E7" s="67" t="s">
        <v>565</v>
      </c>
      <c r="F7" s="67" t="s">
        <v>359</v>
      </c>
    </row>
    <row r="8" spans="1:191">
      <c r="A8" s="66">
        <v>7</v>
      </c>
      <c r="B8" s="67" t="s">
        <v>566</v>
      </c>
      <c r="C8" s="67" t="s">
        <v>567</v>
      </c>
      <c r="D8" s="67" t="s">
        <v>568</v>
      </c>
      <c r="E8" s="67" t="s">
        <v>569</v>
      </c>
      <c r="F8" s="67" t="s">
        <v>570</v>
      </c>
    </row>
    <row r="9" spans="1:191">
      <c r="A9" s="66">
        <v>8</v>
      </c>
      <c r="B9" s="67" t="s">
        <v>571</v>
      </c>
      <c r="C9" s="67" t="s">
        <v>572</v>
      </c>
      <c r="D9" s="67" t="s">
        <v>573</v>
      </c>
      <c r="E9" s="67" t="s">
        <v>574</v>
      </c>
      <c r="F9" s="67" t="s">
        <v>575</v>
      </c>
    </row>
    <row r="10" spans="1:191">
      <c r="A10" s="66">
        <v>9</v>
      </c>
      <c r="B10" s="67" t="s">
        <v>576</v>
      </c>
      <c r="C10" s="67" t="s">
        <v>577</v>
      </c>
      <c r="D10" s="67" t="s">
        <v>578</v>
      </c>
      <c r="E10" s="67" t="s">
        <v>579</v>
      </c>
      <c r="F10" s="67" t="s">
        <v>580</v>
      </c>
    </row>
    <row r="11" spans="1:191">
      <c r="A11" s="66">
        <v>10</v>
      </c>
      <c r="B11" s="67" t="s">
        <v>581</v>
      </c>
      <c r="C11" s="67" t="s">
        <v>582</v>
      </c>
      <c r="D11" s="67" t="s">
        <v>583</v>
      </c>
      <c r="E11" s="67" t="s">
        <v>584</v>
      </c>
      <c r="F11" s="67" t="s">
        <v>585</v>
      </c>
    </row>
    <row r="12" spans="1:191">
      <c r="A12" s="66">
        <v>11</v>
      </c>
      <c r="B12" s="67" t="s">
        <v>586</v>
      </c>
      <c r="C12" s="67" t="s">
        <v>587</v>
      </c>
      <c r="D12" s="67" t="s">
        <v>588</v>
      </c>
      <c r="E12" s="67" t="s">
        <v>589</v>
      </c>
      <c r="F12" s="67" t="s">
        <v>590</v>
      </c>
    </row>
    <row r="13" spans="1:191">
      <c r="A13" s="66">
        <v>12</v>
      </c>
      <c r="B13" s="67" t="s">
        <v>591</v>
      </c>
      <c r="C13" s="67" t="s">
        <v>592</v>
      </c>
      <c r="D13" s="67" t="s">
        <v>593</v>
      </c>
      <c r="E13" s="67" t="s">
        <v>594</v>
      </c>
      <c r="F13" s="67" t="s">
        <v>580</v>
      </c>
    </row>
    <row r="14" spans="1:191">
      <c r="A14" s="66">
        <v>13</v>
      </c>
      <c r="B14" s="67" t="s">
        <v>595</v>
      </c>
      <c r="C14" s="67" t="s">
        <v>596</v>
      </c>
      <c r="D14" s="67" t="s">
        <v>597</v>
      </c>
      <c r="E14" s="67" t="s">
        <v>598</v>
      </c>
      <c r="F14" s="67" t="s">
        <v>486</v>
      </c>
    </row>
    <row r="15" spans="1:191">
      <c r="A15" s="66">
        <v>14</v>
      </c>
      <c r="B15" s="67" t="s">
        <v>599</v>
      </c>
      <c r="C15" s="67" t="s">
        <v>600</v>
      </c>
      <c r="D15" s="67" t="s">
        <v>601</v>
      </c>
      <c r="E15" s="67" t="s">
        <v>602</v>
      </c>
      <c r="F15" s="67" t="s">
        <v>490</v>
      </c>
    </row>
    <row r="16" spans="1:191">
      <c r="A16" s="66">
        <v>15</v>
      </c>
      <c r="B16" s="67" t="s">
        <v>603</v>
      </c>
      <c r="C16" s="67" t="s">
        <v>604</v>
      </c>
      <c r="D16" s="67" t="s">
        <v>605</v>
      </c>
      <c r="E16" s="67" t="s">
        <v>606</v>
      </c>
      <c r="F16" s="67" t="s">
        <v>422</v>
      </c>
    </row>
    <row r="17" spans="1:6">
      <c r="A17" s="66">
        <v>16</v>
      </c>
      <c r="B17" s="67" t="s">
        <v>607</v>
      </c>
      <c r="C17" s="67" t="s">
        <v>608</v>
      </c>
      <c r="D17" s="67" t="s">
        <v>609</v>
      </c>
      <c r="E17" s="67" t="s">
        <v>610</v>
      </c>
      <c r="F17" s="67" t="s">
        <v>422</v>
      </c>
    </row>
    <row r="18" spans="1:6">
      <c r="A18" s="66">
        <v>17</v>
      </c>
      <c r="B18" s="67" t="s">
        <v>611</v>
      </c>
      <c r="C18" s="67" t="s">
        <v>612</v>
      </c>
      <c r="D18" s="67" t="s">
        <v>613</v>
      </c>
      <c r="E18" s="67" t="s">
        <v>614</v>
      </c>
      <c r="F18" s="67" t="s">
        <v>278</v>
      </c>
    </row>
    <row r="19" spans="1:6">
      <c r="A19" s="66">
        <v>18</v>
      </c>
      <c r="B19" s="67" t="s">
        <v>615</v>
      </c>
      <c r="C19" s="67" t="s">
        <v>616</v>
      </c>
      <c r="D19" s="67" t="s">
        <v>617</v>
      </c>
      <c r="E19" s="67" t="s">
        <v>618</v>
      </c>
      <c r="F19" s="67" t="s">
        <v>235</v>
      </c>
    </row>
    <row r="20" spans="1:6">
      <c r="A20" s="66">
        <v>19</v>
      </c>
      <c r="B20" s="67" t="s">
        <v>619</v>
      </c>
      <c r="C20" s="67" t="s">
        <v>620</v>
      </c>
      <c r="D20" s="67" t="s">
        <v>621</v>
      </c>
      <c r="E20" s="67" t="s">
        <v>622</v>
      </c>
      <c r="F20" s="67" t="s">
        <v>306</v>
      </c>
    </row>
    <row r="21" spans="1:6">
      <c r="A21" s="66">
        <v>20</v>
      </c>
      <c r="B21" s="67" t="s">
        <v>623</v>
      </c>
      <c r="C21" s="67" t="s">
        <v>624</v>
      </c>
      <c r="D21" s="67" t="s">
        <v>625</v>
      </c>
      <c r="E21" s="67" t="s">
        <v>626</v>
      </c>
      <c r="F21" s="67" t="s">
        <v>363</v>
      </c>
    </row>
    <row r="22" spans="1:6">
      <c r="A22" s="66">
        <v>21</v>
      </c>
      <c r="B22" s="67" t="s">
        <v>627</v>
      </c>
      <c r="C22" s="67" t="s">
        <v>628</v>
      </c>
      <c r="D22" s="67" t="s">
        <v>629</v>
      </c>
      <c r="E22" s="67" t="s">
        <v>630</v>
      </c>
      <c r="F22" s="67" t="s">
        <v>386</v>
      </c>
    </row>
    <row r="23" spans="1:6">
      <c r="A23" s="66">
        <v>22</v>
      </c>
      <c r="B23" s="67" t="s">
        <v>631</v>
      </c>
      <c r="C23" s="67" t="s">
        <v>632</v>
      </c>
      <c r="D23" s="67" t="s">
        <v>633</v>
      </c>
      <c r="E23" s="67" t="s">
        <v>634</v>
      </c>
      <c r="F23" s="67" t="s">
        <v>266</v>
      </c>
    </row>
    <row r="24" spans="1:6">
      <c r="A24" s="66">
        <v>23</v>
      </c>
      <c r="B24" s="67" t="s">
        <v>635</v>
      </c>
      <c r="C24" s="67" t="s">
        <v>636</v>
      </c>
      <c r="D24" s="67" t="s">
        <v>586</v>
      </c>
      <c r="E24" s="67" t="s">
        <v>637</v>
      </c>
      <c r="F24" s="67" t="s">
        <v>638</v>
      </c>
    </row>
    <row r="25" spans="1:6">
      <c r="A25" s="66">
        <v>24</v>
      </c>
      <c r="B25" s="67" t="s">
        <v>639</v>
      </c>
      <c r="C25" s="67" t="s">
        <v>640</v>
      </c>
      <c r="D25" s="67" t="s">
        <v>563</v>
      </c>
      <c r="E25" s="67" t="s">
        <v>614</v>
      </c>
      <c r="F25" s="67" t="s">
        <v>641</v>
      </c>
    </row>
    <row r="26" spans="1:6">
      <c r="A26" s="66">
        <v>25</v>
      </c>
      <c r="B26" s="67" t="s">
        <v>642</v>
      </c>
      <c r="C26" s="67" t="s">
        <v>643</v>
      </c>
      <c r="D26" s="67" t="s">
        <v>644</v>
      </c>
      <c r="E26" s="67" t="s">
        <v>645</v>
      </c>
      <c r="F26" s="67" t="s">
        <v>646</v>
      </c>
    </row>
    <row r="27" spans="1:6">
      <c r="A27" s="66">
        <v>26</v>
      </c>
      <c r="B27" s="67" t="s">
        <v>647</v>
      </c>
      <c r="C27" s="67" t="s">
        <v>648</v>
      </c>
      <c r="D27" s="67" t="s">
        <v>649</v>
      </c>
      <c r="E27" s="67" t="s">
        <v>650</v>
      </c>
      <c r="F27" s="67" t="s">
        <v>282</v>
      </c>
    </row>
    <row r="28" spans="1:6">
      <c r="A28" s="66">
        <v>27</v>
      </c>
      <c r="B28" s="67" t="s">
        <v>651</v>
      </c>
      <c r="C28" s="67" t="s">
        <v>652</v>
      </c>
      <c r="D28" s="67" t="s">
        <v>651</v>
      </c>
      <c r="E28" s="67" t="s">
        <v>653</v>
      </c>
      <c r="F28" s="67" t="s">
        <v>422</v>
      </c>
    </row>
    <row r="29" spans="1:6">
      <c r="A29" s="66">
        <v>28</v>
      </c>
      <c r="B29" s="67" t="s">
        <v>654</v>
      </c>
      <c r="C29" s="67" t="s">
        <v>655</v>
      </c>
      <c r="D29" s="67" t="s">
        <v>656</v>
      </c>
      <c r="E29" s="67" t="s">
        <v>657</v>
      </c>
      <c r="F29" s="67" t="s">
        <v>219</v>
      </c>
    </row>
    <row r="30" spans="1:6">
      <c r="A30" s="66">
        <v>29</v>
      </c>
      <c r="B30" s="67" t="s">
        <v>658</v>
      </c>
      <c r="C30" s="67" t="s">
        <v>659</v>
      </c>
      <c r="D30" s="67" t="s">
        <v>660</v>
      </c>
      <c r="E30" s="67" t="s">
        <v>661</v>
      </c>
      <c r="F30" s="67" t="s">
        <v>411</v>
      </c>
    </row>
    <row r="31" spans="1:6">
      <c r="A31" s="66">
        <v>30</v>
      </c>
      <c r="B31" s="67" t="s">
        <v>662</v>
      </c>
      <c r="C31" s="67" t="s">
        <v>663</v>
      </c>
      <c r="D31" s="67" t="s">
        <v>664</v>
      </c>
      <c r="E31" s="67" t="s">
        <v>665</v>
      </c>
      <c r="F31" s="67" t="s">
        <v>217</v>
      </c>
    </row>
    <row r="32" spans="1:6">
      <c r="A32" s="66">
        <v>31</v>
      </c>
      <c r="B32" s="68"/>
      <c r="C32" s="67" t="s">
        <v>666</v>
      </c>
      <c r="D32" s="67" t="s">
        <v>667</v>
      </c>
      <c r="E32" s="68"/>
      <c r="F32" s="67" t="s">
        <v>668</v>
      </c>
    </row>
    <row r="33" spans="1:3">
      <c r="A33" s="13"/>
      <c r="C33" s="1"/>
    </row>
    <row r="34" spans="1:3">
      <c r="A34" s="13"/>
      <c r="C34" s="1"/>
    </row>
    <row r="35" spans="1:3">
      <c r="A35" s="13"/>
      <c r="C35" s="1"/>
    </row>
    <row r="36" spans="1:3">
      <c r="A36" s="13"/>
      <c r="C36" s="1"/>
    </row>
    <row r="37" spans="1:3">
      <c r="A37" s="13"/>
      <c r="C37" s="1"/>
    </row>
    <row r="38" spans="1:3">
      <c r="A38" s="13"/>
      <c r="C38" s="1"/>
    </row>
    <row r="39" spans="1:3">
      <c r="A39" s="13"/>
      <c r="C39" s="1"/>
    </row>
    <row r="40" spans="1:3">
      <c r="A40" s="13"/>
      <c r="C40" s="1"/>
    </row>
    <row r="41" spans="1:3">
      <c r="A41" s="13"/>
      <c r="C41" s="1"/>
    </row>
    <row r="42" spans="1:3">
      <c r="A42" s="13"/>
      <c r="C42" s="1"/>
    </row>
    <row r="43" spans="1:3">
      <c r="A43" s="13"/>
      <c r="C43" s="1"/>
    </row>
    <row r="44" spans="1:3">
      <c r="A44" s="13"/>
      <c r="C44" s="1"/>
    </row>
    <row r="45" spans="1:3">
      <c r="A45" s="13"/>
      <c r="C45" s="1"/>
    </row>
    <row r="46" spans="1:3">
      <c r="A46" s="13"/>
      <c r="C46" s="1"/>
    </row>
    <row r="47" spans="1:3">
      <c r="A47" s="13"/>
      <c r="C47" s="1"/>
    </row>
    <row r="48" spans="1:3">
      <c r="A48" s="13"/>
      <c r="C48" s="1"/>
    </row>
    <row r="49" spans="1:3">
      <c r="A49" s="13"/>
      <c r="C49" s="1"/>
    </row>
    <row r="50" spans="1:3">
      <c r="A50" s="13"/>
      <c r="C50" s="1"/>
    </row>
    <row r="51" spans="1:3">
      <c r="A51" s="13"/>
      <c r="C51" s="1"/>
    </row>
    <row r="52" spans="1:3">
      <c r="A52" s="13"/>
      <c r="C52" s="1"/>
    </row>
    <row r="53" spans="1:3">
      <c r="A53" s="13"/>
      <c r="C53" s="1"/>
    </row>
    <row r="54" spans="1:3">
      <c r="A54" s="13"/>
      <c r="C54" s="1"/>
    </row>
    <row r="55" spans="1:3">
      <c r="A55" s="13"/>
      <c r="C55" s="1"/>
    </row>
    <row r="56" spans="1:3">
      <c r="A56" s="13"/>
      <c r="C56" s="1"/>
    </row>
    <row r="57" spans="1:3">
      <c r="A57" s="13"/>
      <c r="C57" s="1"/>
    </row>
    <row r="58" spans="1:3">
      <c r="A58" s="13"/>
      <c r="C58" s="1"/>
    </row>
    <row r="59" spans="1:3">
      <c r="A59" s="13"/>
      <c r="C59" s="1"/>
    </row>
    <row r="60" spans="1:3">
      <c r="A60" s="13"/>
      <c r="C60" s="1"/>
    </row>
    <row r="61" spans="1:3">
      <c r="A61" s="13"/>
      <c r="C61" s="1"/>
    </row>
    <row r="62" spans="1:3">
      <c r="A62" s="13"/>
      <c r="C62" s="1"/>
    </row>
    <row r="63" spans="1:3">
      <c r="A63" s="13"/>
      <c r="C63" s="1"/>
    </row>
    <row r="64" spans="1:3">
      <c r="A64" s="13"/>
      <c r="C64" s="1"/>
    </row>
    <row r="65" spans="1:3">
      <c r="A65" s="13"/>
      <c r="C65" s="1"/>
    </row>
    <row r="66" spans="1:3">
      <c r="A66" s="13"/>
      <c r="C66" s="1"/>
    </row>
    <row r="67" spans="1:3">
      <c r="A67" s="13"/>
      <c r="C67" s="1"/>
    </row>
    <row r="68" spans="1:3">
      <c r="A68" s="13"/>
      <c r="C68" s="1"/>
    </row>
    <row r="69" spans="1:3">
      <c r="A69" s="13"/>
      <c r="C69" s="1"/>
    </row>
    <row r="70" spans="1:3">
      <c r="A70" s="13"/>
      <c r="C70" s="1"/>
    </row>
    <row r="71" spans="1:3">
      <c r="A71" s="13"/>
      <c r="C71" s="1"/>
    </row>
    <row r="72" spans="1:3">
      <c r="A72" s="13"/>
      <c r="C72" s="1"/>
    </row>
    <row r="73" spans="1:3">
      <c r="A73" s="13"/>
      <c r="C73" s="1"/>
    </row>
    <row r="74" spans="1:3">
      <c r="A74" s="13"/>
      <c r="C74" s="1"/>
    </row>
    <row r="75" spans="1:3">
      <c r="A75" s="13"/>
      <c r="C75" s="1"/>
    </row>
    <row r="76" spans="1:3">
      <c r="A76" s="13"/>
      <c r="C76" s="1"/>
    </row>
    <row r="77" spans="1:3">
      <c r="A77" s="13"/>
      <c r="C77" s="1"/>
    </row>
    <row r="78" spans="1:3">
      <c r="A78" s="13"/>
      <c r="C78" s="1"/>
    </row>
    <row r="79" spans="1:3">
      <c r="A79" s="13"/>
      <c r="C79" s="1"/>
    </row>
    <row r="80" spans="1:3">
      <c r="A80" s="13"/>
      <c r="C80" s="1"/>
    </row>
    <row r="81" spans="1:3">
      <c r="A81" s="13"/>
      <c r="C81" s="1"/>
    </row>
    <row r="82" spans="1:3">
      <c r="A82" s="13"/>
      <c r="C82" s="1"/>
    </row>
    <row r="83" spans="1:3">
      <c r="A83" s="13"/>
      <c r="C83" s="1"/>
    </row>
    <row r="84" spans="1:3">
      <c r="A84" s="13"/>
      <c r="C84" s="1"/>
    </row>
    <row r="85" spans="1:3">
      <c r="A85" s="13"/>
      <c r="C85" s="1"/>
    </row>
    <row r="86" spans="1:3">
      <c r="A86" s="13"/>
      <c r="C86" s="1"/>
    </row>
    <row r="87" spans="1:3">
      <c r="A87" s="13"/>
      <c r="C87" s="1"/>
    </row>
    <row r="88" spans="1:3">
      <c r="A88" s="13"/>
      <c r="C88" s="1"/>
    </row>
    <row r="89" spans="1:3">
      <c r="A89" s="13"/>
      <c r="C89" s="1"/>
    </row>
    <row r="90" spans="1:3">
      <c r="A90" s="13"/>
      <c r="C90" s="1"/>
    </row>
    <row r="91" spans="1:3">
      <c r="A91" s="13"/>
      <c r="C91" s="1"/>
    </row>
    <row r="92" spans="1:3">
      <c r="A92" s="13"/>
      <c r="C92" s="1"/>
    </row>
    <row r="93" spans="1:3">
      <c r="A93" s="13"/>
      <c r="C93" s="1"/>
    </row>
    <row r="94" spans="1:3">
      <c r="A94" s="13"/>
      <c r="C94" s="1"/>
    </row>
    <row r="95" spans="1:3">
      <c r="A95" s="13"/>
      <c r="C95" s="1"/>
    </row>
    <row r="96" spans="1:3">
      <c r="A96" s="13"/>
      <c r="C96" s="1"/>
    </row>
    <row r="97" spans="1:3">
      <c r="A97" s="13"/>
      <c r="C97" s="1"/>
    </row>
    <row r="98" spans="1:3">
      <c r="A98" s="13"/>
      <c r="C98" s="1"/>
    </row>
    <row r="99" spans="1:3">
      <c r="A99" s="13"/>
      <c r="C99" s="1"/>
    </row>
    <row r="100" spans="1:3">
      <c r="A100" s="13"/>
      <c r="C100" s="1"/>
    </row>
    <row r="101" spans="1:3">
      <c r="A101" s="13"/>
      <c r="C101" s="1"/>
    </row>
    <row r="102" spans="1:3">
      <c r="A102" s="13"/>
      <c r="C102" s="1"/>
    </row>
    <row r="103" spans="1:3">
      <c r="A103" s="13"/>
      <c r="C103" s="1"/>
    </row>
    <row r="104" spans="1:3">
      <c r="A104" s="13"/>
      <c r="C104" s="1"/>
    </row>
    <row r="105" spans="1:3">
      <c r="A105" s="13"/>
      <c r="C105" s="1"/>
    </row>
    <row r="106" spans="1:3">
      <c r="A106" s="13"/>
      <c r="C106" s="1"/>
    </row>
    <row r="107" spans="1:3">
      <c r="A107" s="13"/>
      <c r="C107" s="1"/>
    </row>
    <row r="108" spans="1:3">
      <c r="A108" s="13"/>
      <c r="C108" s="1"/>
    </row>
    <row r="109" spans="1:3">
      <c r="A109" s="13"/>
      <c r="C109" s="1"/>
    </row>
    <row r="110" spans="1:3">
      <c r="A110" s="13"/>
      <c r="C110" s="1"/>
    </row>
    <row r="111" spans="1:3">
      <c r="A111" s="13"/>
      <c r="C111" s="1"/>
    </row>
    <row r="112" spans="1:3">
      <c r="A112" s="13"/>
      <c r="C112" s="1"/>
    </row>
    <row r="113" spans="1:3">
      <c r="A113" s="13"/>
      <c r="C113" s="1"/>
    </row>
    <row r="114" spans="1:3">
      <c r="A114" s="13"/>
      <c r="C114" s="1"/>
    </row>
    <row r="115" spans="1:3">
      <c r="A115" s="13"/>
      <c r="C115" s="1"/>
    </row>
    <row r="116" spans="1:3">
      <c r="A116" s="13"/>
      <c r="C116" s="1"/>
    </row>
    <row r="117" spans="1:3">
      <c r="A117" s="13"/>
      <c r="C117" s="1"/>
    </row>
    <row r="118" spans="1:3">
      <c r="A118" s="13"/>
      <c r="C118" s="1"/>
    </row>
    <row r="119" spans="1:3">
      <c r="A119" s="13"/>
      <c r="C119" s="1"/>
    </row>
    <row r="120" spans="1:3">
      <c r="A120" s="13"/>
      <c r="C120" s="1"/>
    </row>
    <row r="121" spans="1:3">
      <c r="A121" s="13"/>
      <c r="C121" s="1"/>
    </row>
    <row r="122" spans="1:3">
      <c r="A122" s="13"/>
      <c r="C122" s="1"/>
    </row>
    <row r="123" spans="1:3">
      <c r="A123" s="13"/>
      <c r="C123" s="1"/>
    </row>
    <row r="124" spans="1:3">
      <c r="A124" s="13"/>
      <c r="C124" s="1"/>
    </row>
    <row r="125" spans="1:3">
      <c r="A125" s="13"/>
      <c r="C125" s="1"/>
    </row>
    <row r="126" spans="1:3">
      <c r="A126" s="13"/>
      <c r="C126" s="1"/>
    </row>
    <row r="127" spans="1:3">
      <c r="A127" s="13"/>
      <c r="C127" s="1"/>
    </row>
    <row r="128" spans="1:3">
      <c r="A128" s="13"/>
      <c r="C128" s="1"/>
    </row>
    <row r="129" spans="1:3">
      <c r="A129" s="13"/>
      <c r="C129" s="1"/>
    </row>
    <row r="130" spans="1:3">
      <c r="A130" s="13"/>
      <c r="C130" s="1"/>
    </row>
    <row r="131" spans="1:3">
      <c r="A131" s="13"/>
      <c r="C131" s="1"/>
    </row>
    <row r="132" spans="1:3">
      <c r="A132" s="13"/>
      <c r="C132" s="1"/>
    </row>
    <row r="133" spans="1:3">
      <c r="A133" s="13"/>
      <c r="C133" s="1"/>
    </row>
    <row r="134" spans="1:3">
      <c r="A134" s="13"/>
      <c r="C134" s="1"/>
    </row>
    <row r="135" spans="1:3">
      <c r="A135" s="13"/>
      <c r="C135" s="1"/>
    </row>
    <row r="136" spans="1:3">
      <c r="A136" s="13"/>
      <c r="C136" s="1"/>
    </row>
    <row r="137" spans="1:3">
      <c r="A137" s="13"/>
      <c r="C137" s="1"/>
    </row>
    <row r="138" spans="1:3">
      <c r="A138" s="13"/>
      <c r="C138" s="1"/>
    </row>
    <row r="139" spans="1:3">
      <c r="A139" s="13"/>
      <c r="C139" s="1"/>
    </row>
    <row r="140" spans="1:3">
      <c r="A140" s="13"/>
      <c r="C140" s="1"/>
    </row>
    <row r="141" spans="1:3">
      <c r="A141" s="13"/>
      <c r="C141" s="1"/>
    </row>
    <row r="142" spans="1:3">
      <c r="A142" s="13"/>
      <c r="C142" s="1"/>
    </row>
    <row r="143" spans="1:3">
      <c r="A143" s="13"/>
      <c r="C143" s="1"/>
    </row>
    <row r="144" spans="1:3">
      <c r="A144" s="13"/>
      <c r="C144" s="1"/>
    </row>
    <row r="145" spans="1:3">
      <c r="A145" s="13"/>
      <c r="C145" s="1"/>
    </row>
    <row r="146" spans="1:3">
      <c r="A146" s="13"/>
      <c r="C146" s="1"/>
    </row>
    <row r="147" spans="1:3">
      <c r="A147" s="13"/>
      <c r="C147" s="1"/>
    </row>
    <row r="148" spans="1:3">
      <c r="A148" s="13"/>
      <c r="C148" s="1"/>
    </row>
    <row r="149" spans="1:3">
      <c r="A149" s="13"/>
      <c r="C149" s="1"/>
    </row>
    <row r="150" spans="1:3">
      <c r="A150" s="13"/>
      <c r="C150" s="1"/>
    </row>
    <row r="151" spans="1:3">
      <c r="A151" s="13"/>
      <c r="C151" s="1"/>
    </row>
    <row r="152" spans="1:3">
      <c r="A152" s="13"/>
      <c r="C152" s="1"/>
    </row>
    <row r="153" spans="1:3">
      <c r="A153" s="13"/>
      <c r="C153" s="1"/>
    </row>
    <row r="154" spans="1:3">
      <c r="A154" s="13"/>
      <c r="C154" s="1"/>
    </row>
    <row r="155" spans="1:3">
      <c r="A155" s="13"/>
      <c r="C155" s="1"/>
    </row>
    <row r="156" spans="1:3">
      <c r="A156" s="13"/>
      <c r="C156" s="1"/>
    </row>
    <row r="157" spans="1:3">
      <c r="A157" s="13"/>
      <c r="C157" s="1"/>
    </row>
    <row r="158" spans="1:3">
      <c r="A158" s="13"/>
      <c r="C158" s="1"/>
    </row>
    <row r="159" spans="1:3">
      <c r="A159" s="13"/>
      <c r="C159" s="1"/>
    </row>
    <row r="160" spans="1:3">
      <c r="A160" s="13"/>
      <c r="C160" s="1"/>
    </row>
    <row r="161" spans="1:3">
      <c r="A161" s="13"/>
      <c r="C161" s="1"/>
    </row>
    <row r="162" spans="1:3">
      <c r="A162" s="13"/>
      <c r="C162" s="1"/>
    </row>
    <row r="163" spans="1:3">
      <c r="A163" s="13"/>
      <c r="C163" s="1"/>
    </row>
    <row r="164" spans="1:3">
      <c r="A164" s="13"/>
      <c r="C164" s="1"/>
    </row>
    <row r="165" spans="1:3">
      <c r="A165" s="13"/>
      <c r="C165" s="1"/>
    </row>
    <row r="166" spans="1:3">
      <c r="A166" s="13"/>
      <c r="C166" s="1"/>
    </row>
    <row r="167" spans="1:3">
      <c r="A167" s="13"/>
      <c r="C167" s="1"/>
    </row>
    <row r="168" spans="1:3">
      <c r="A168" s="13"/>
      <c r="C168" s="1"/>
    </row>
    <row r="169" spans="1:3">
      <c r="A169" s="13"/>
      <c r="C169" s="1"/>
    </row>
    <row r="170" spans="1:3">
      <c r="A170" s="13"/>
      <c r="C170" s="1"/>
    </row>
    <row r="171" spans="1:3">
      <c r="A171" s="13"/>
      <c r="C171" s="1"/>
    </row>
    <row r="172" spans="1:3">
      <c r="A172" s="13"/>
      <c r="C172" s="1"/>
    </row>
    <row r="173" spans="1:3">
      <c r="A173" s="13"/>
      <c r="C173" s="1"/>
    </row>
    <row r="174" spans="1:3">
      <c r="A174" s="13"/>
      <c r="C174" s="1"/>
    </row>
    <row r="175" spans="1:3">
      <c r="A175" s="13"/>
      <c r="C175" s="1"/>
    </row>
    <row r="176" spans="1:3">
      <c r="A176" s="13"/>
      <c r="C176" s="1"/>
    </row>
    <row r="177" spans="1:3">
      <c r="A177" s="13"/>
      <c r="C177" s="1"/>
    </row>
    <row r="178" spans="1:3">
      <c r="A178" s="13"/>
      <c r="C178" s="1"/>
    </row>
    <row r="179" spans="1:3">
      <c r="A179" s="13"/>
      <c r="C179" s="1"/>
    </row>
    <row r="180" spans="1:3">
      <c r="A180" s="13"/>
      <c r="C180" s="1"/>
    </row>
    <row r="181" spans="1:3">
      <c r="A181" s="13"/>
      <c r="C181" s="1"/>
    </row>
    <row r="182" spans="1:3">
      <c r="A182" s="13"/>
      <c r="C182" s="1"/>
    </row>
    <row r="183" spans="1:3">
      <c r="A183" s="13"/>
      <c r="C183" s="1"/>
    </row>
    <row r="184" spans="1:3">
      <c r="A184" s="13"/>
      <c r="C184" s="1"/>
    </row>
    <row r="185" spans="1:3">
      <c r="A185" s="13"/>
    </row>
    <row r="186" spans="1:3">
      <c r="A186" s="13"/>
    </row>
    <row r="187" spans="1:3">
      <c r="A187" s="13"/>
    </row>
    <row r="188" spans="1:3">
      <c r="A188" s="13"/>
    </row>
    <row r="189" spans="1:3">
      <c r="A189" s="13"/>
    </row>
    <row r="190" spans="1:3">
      <c r="A190" s="13"/>
    </row>
    <row r="191" spans="1:3">
      <c r="A191" s="13"/>
    </row>
    <row r="192" spans="1:3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285F-00DF-4DC8-A118-9F5A6DD52AAC}">
  <sheetPr codeName="Sheet18"/>
  <dimension ref="A1:GI184"/>
  <sheetViews>
    <sheetView workbookViewId="0">
      <selection activeCell="Q21" sqref="Q21"/>
    </sheetView>
  </sheetViews>
  <sheetFormatPr defaultRowHeight="15"/>
  <cols>
    <col min="1" max="1" width="5.28515625" bestFit="1" customWidth="1"/>
    <col min="2" max="3" width="8.28515625" bestFit="1" customWidth="1"/>
    <col min="4" max="4" width="8.7109375" bestFit="1" customWidth="1"/>
    <col min="5" max="5" width="8.42578125" bestFit="1" customWidth="1"/>
    <col min="6" max="7" width="8.140625" bestFit="1" customWidth="1"/>
    <col min="8" max="15" width="8.7109375" bestFit="1" customWidth="1"/>
    <col min="16" max="37" width="9.7109375" bestFit="1" customWidth="1"/>
    <col min="38" max="46" width="8.7109375" bestFit="1" customWidth="1"/>
    <col min="47" max="67" width="9.7109375" bestFit="1" customWidth="1"/>
    <col min="68" max="76" width="8.7109375" bestFit="1" customWidth="1"/>
    <col min="77" max="98" width="9.7109375" bestFit="1" customWidth="1"/>
    <col min="99" max="107" width="8.7109375" bestFit="1" customWidth="1"/>
    <col min="108" max="129" width="9.7109375" bestFit="1" customWidth="1"/>
    <col min="130" max="138" width="8.7109375" bestFit="1" customWidth="1"/>
    <col min="139" max="168" width="9.7109375" bestFit="1" customWidth="1"/>
    <col min="169" max="190" width="10.7109375" bestFit="1" customWidth="1"/>
    <col min="191" max="191" width="9.7109375" bestFit="1" customWidth="1"/>
  </cols>
  <sheetData>
    <row r="1" spans="1:191" ht="25.5">
      <c r="A1" s="65" t="s">
        <v>168</v>
      </c>
      <c r="B1" s="71">
        <v>44348</v>
      </c>
      <c r="C1" s="71">
        <v>44378</v>
      </c>
      <c r="D1" s="71">
        <v>44409</v>
      </c>
      <c r="E1" s="71">
        <v>44440</v>
      </c>
      <c r="F1" s="71">
        <v>44470</v>
      </c>
      <c r="G1" s="13"/>
      <c r="H1" s="13"/>
      <c r="I1" s="13"/>
      <c r="J1" s="1">
        <v>44348</v>
      </c>
      <c r="K1" s="1">
        <v>44349</v>
      </c>
      <c r="L1" s="1">
        <v>44350</v>
      </c>
      <c r="M1" s="1">
        <v>44351</v>
      </c>
      <c r="N1" s="1">
        <v>44352</v>
      </c>
      <c r="O1" s="1">
        <v>44353</v>
      </c>
      <c r="P1" s="1">
        <v>44354</v>
      </c>
      <c r="Q1" s="1">
        <v>44355</v>
      </c>
      <c r="R1" s="1">
        <v>44356</v>
      </c>
      <c r="S1" s="1">
        <v>44357</v>
      </c>
      <c r="T1" s="1">
        <v>44358</v>
      </c>
      <c r="U1" s="1">
        <v>44359</v>
      </c>
      <c r="V1" s="1">
        <v>44360</v>
      </c>
      <c r="W1" s="1">
        <v>44361</v>
      </c>
      <c r="X1" s="1">
        <v>44362</v>
      </c>
      <c r="Y1" s="1">
        <v>44363</v>
      </c>
      <c r="Z1" s="1">
        <v>44364</v>
      </c>
      <c r="AA1" s="1">
        <v>44365</v>
      </c>
      <c r="AB1" s="1">
        <v>44366</v>
      </c>
      <c r="AC1" s="1">
        <v>44367</v>
      </c>
      <c r="AD1" s="1">
        <v>44368</v>
      </c>
      <c r="AE1" s="1">
        <v>44369</v>
      </c>
      <c r="AF1" s="1">
        <v>44370</v>
      </c>
      <c r="AG1" s="1">
        <v>44371</v>
      </c>
      <c r="AH1" s="1">
        <v>44372</v>
      </c>
      <c r="AI1" s="1">
        <v>44373</v>
      </c>
      <c r="AJ1" s="1">
        <v>44374</v>
      </c>
      <c r="AK1" s="1">
        <v>44375</v>
      </c>
      <c r="AL1" s="1">
        <v>44376</v>
      </c>
      <c r="AM1" s="1">
        <v>44377</v>
      </c>
      <c r="AN1" s="1">
        <v>44378</v>
      </c>
      <c r="AO1" s="1">
        <v>44379</v>
      </c>
      <c r="AP1" s="1">
        <v>44380</v>
      </c>
      <c r="AQ1" s="1">
        <v>44381</v>
      </c>
      <c r="AR1" s="1">
        <v>44382</v>
      </c>
      <c r="AS1" s="1">
        <v>44383</v>
      </c>
      <c r="AT1" s="1">
        <v>44384</v>
      </c>
      <c r="AU1" s="1">
        <v>44385</v>
      </c>
      <c r="AV1" s="1">
        <v>44386</v>
      </c>
      <c r="AW1" s="1">
        <v>44387</v>
      </c>
      <c r="AX1" s="1">
        <v>44388</v>
      </c>
      <c r="AY1" s="1">
        <v>44389</v>
      </c>
      <c r="AZ1" s="1">
        <v>44390</v>
      </c>
      <c r="BA1" s="1">
        <v>44391</v>
      </c>
      <c r="BB1" s="1">
        <v>44392</v>
      </c>
      <c r="BC1" s="1">
        <v>44393</v>
      </c>
      <c r="BD1" s="1">
        <v>44394</v>
      </c>
      <c r="BE1" s="1">
        <v>44395</v>
      </c>
      <c r="BF1" s="1">
        <v>44396</v>
      </c>
      <c r="BG1" s="1">
        <v>44397</v>
      </c>
      <c r="BH1" s="1">
        <v>44398</v>
      </c>
      <c r="BI1" s="1">
        <v>44399</v>
      </c>
      <c r="BJ1" s="1">
        <v>44400</v>
      </c>
      <c r="BK1" s="1">
        <v>44401</v>
      </c>
      <c r="BL1" s="1">
        <v>44402</v>
      </c>
      <c r="BM1" s="1">
        <v>44403</v>
      </c>
      <c r="BN1" s="1">
        <v>44404</v>
      </c>
      <c r="BO1" s="1">
        <v>44405</v>
      </c>
      <c r="BP1" s="1">
        <v>44406</v>
      </c>
      <c r="BQ1" s="1">
        <v>44407</v>
      </c>
      <c r="BR1" s="1">
        <v>44408</v>
      </c>
      <c r="BS1" s="1">
        <v>44409</v>
      </c>
      <c r="BT1" s="1">
        <v>44410</v>
      </c>
      <c r="BU1" s="1">
        <v>44411</v>
      </c>
      <c r="BV1" s="1">
        <v>44412</v>
      </c>
      <c r="BW1" s="1">
        <v>44413</v>
      </c>
      <c r="BX1" s="1">
        <v>44414</v>
      </c>
      <c r="BY1" s="1">
        <v>44415</v>
      </c>
      <c r="BZ1" s="1">
        <v>44416</v>
      </c>
      <c r="CA1" s="1">
        <v>44417</v>
      </c>
      <c r="CB1" s="1">
        <v>44418</v>
      </c>
      <c r="CC1" s="1">
        <v>44419</v>
      </c>
      <c r="CD1" s="1">
        <v>44420</v>
      </c>
      <c r="CE1" s="1">
        <v>44421</v>
      </c>
      <c r="CF1" s="1">
        <v>44422</v>
      </c>
      <c r="CG1" s="1">
        <v>44423</v>
      </c>
      <c r="CH1" s="1">
        <v>44424</v>
      </c>
      <c r="CI1" s="1">
        <v>44425</v>
      </c>
      <c r="CJ1" s="1">
        <v>44426</v>
      </c>
      <c r="CK1" s="1">
        <v>44427</v>
      </c>
      <c r="CL1" s="1">
        <v>44428</v>
      </c>
      <c r="CM1" s="1">
        <v>44429</v>
      </c>
      <c r="CN1" s="1">
        <v>44430</v>
      </c>
      <c r="CO1" s="1">
        <v>44431</v>
      </c>
      <c r="CP1" s="1">
        <v>44432</v>
      </c>
      <c r="CQ1" s="1">
        <v>44433</v>
      </c>
      <c r="CR1" s="1">
        <v>44434</v>
      </c>
      <c r="CS1" s="1">
        <v>44435</v>
      </c>
      <c r="CT1" s="1">
        <v>44436</v>
      </c>
      <c r="CU1" s="1">
        <v>44437</v>
      </c>
      <c r="CV1" s="1">
        <v>44438</v>
      </c>
      <c r="CW1" s="1">
        <v>44439</v>
      </c>
      <c r="CX1" s="1">
        <v>44440</v>
      </c>
      <c r="CY1" s="1">
        <v>44441</v>
      </c>
      <c r="CZ1" s="1">
        <v>44442</v>
      </c>
      <c r="DA1" s="1">
        <v>44443</v>
      </c>
      <c r="DB1" s="1">
        <v>44444</v>
      </c>
      <c r="DC1" s="1">
        <v>44445</v>
      </c>
      <c r="DD1" s="1">
        <v>44446</v>
      </c>
      <c r="DE1" s="1">
        <v>44447</v>
      </c>
      <c r="DF1" s="1">
        <v>44448</v>
      </c>
      <c r="DG1" s="1">
        <v>44449</v>
      </c>
      <c r="DH1" s="1">
        <v>44450</v>
      </c>
      <c r="DI1" s="1">
        <v>44451</v>
      </c>
      <c r="DJ1" s="1">
        <v>44452</v>
      </c>
      <c r="DK1" s="1">
        <v>44453</v>
      </c>
      <c r="DL1" s="1">
        <v>44454</v>
      </c>
      <c r="DM1" s="1">
        <v>44455</v>
      </c>
      <c r="DN1" s="1">
        <v>44456</v>
      </c>
      <c r="DO1" s="1">
        <v>44457</v>
      </c>
      <c r="DP1" s="1">
        <v>44458</v>
      </c>
      <c r="DQ1" s="1">
        <v>44459</v>
      </c>
      <c r="DR1" s="1">
        <v>44460</v>
      </c>
      <c r="DS1" s="1">
        <v>44461</v>
      </c>
      <c r="DT1" s="1">
        <v>44462</v>
      </c>
      <c r="DU1" s="1">
        <v>44463</v>
      </c>
      <c r="DV1" s="1">
        <v>44464</v>
      </c>
      <c r="DW1" s="1">
        <v>44465</v>
      </c>
      <c r="DX1" s="1">
        <v>44466</v>
      </c>
      <c r="DY1" s="1">
        <v>44467</v>
      </c>
      <c r="DZ1" s="1">
        <v>44468</v>
      </c>
      <c r="EA1" s="1">
        <v>44469</v>
      </c>
      <c r="EB1" s="1">
        <v>44470</v>
      </c>
      <c r="EC1" s="1">
        <v>44471</v>
      </c>
      <c r="ED1" s="1">
        <v>44472</v>
      </c>
      <c r="EE1" s="1">
        <v>44473</v>
      </c>
      <c r="EF1" s="1">
        <v>44474</v>
      </c>
      <c r="EG1" s="1">
        <v>44475</v>
      </c>
      <c r="EH1" s="1">
        <v>44476</v>
      </c>
      <c r="EI1" s="1">
        <v>44477</v>
      </c>
      <c r="EJ1" s="1">
        <v>44478</v>
      </c>
      <c r="EK1" s="1">
        <v>44479</v>
      </c>
      <c r="EL1" s="1">
        <v>44480</v>
      </c>
      <c r="EM1" s="1">
        <v>44481</v>
      </c>
      <c r="EN1" s="1">
        <v>44482</v>
      </c>
      <c r="EO1" s="1">
        <v>44483</v>
      </c>
      <c r="EP1" s="1">
        <v>44484</v>
      </c>
      <c r="EQ1" s="1">
        <v>44485</v>
      </c>
      <c r="ER1" s="1">
        <v>44486</v>
      </c>
      <c r="ES1" s="1">
        <v>44487</v>
      </c>
      <c r="ET1" s="1">
        <v>44488</v>
      </c>
      <c r="EU1" s="1">
        <v>44489</v>
      </c>
      <c r="EV1" s="1">
        <v>44490</v>
      </c>
      <c r="EW1" s="1">
        <v>44491</v>
      </c>
      <c r="EX1" s="1">
        <v>44492</v>
      </c>
      <c r="EY1" s="1">
        <v>44493</v>
      </c>
      <c r="EZ1" s="1">
        <v>44494</v>
      </c>
      <c r="FA1" s="1">
        <v>44495</v>
      </c>
      <c r="FB1" s="1">
        <v>44496</v>
      </c>
      <c r="FC1" s="1">
        <v>44497</v>
      </c>
      <c r="FD1" s="1">
        <v>44498</v>
      </c>
      <c r="FE1" s="1">
        <v>44499</v>
      </c>
      <c r="FF1" s="1">
        <v>44500</v>
      </c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</row>
    <row r="2" spans="1:191">
      <c r="A2" s="66">
        <v>1</v>
      </c>
      <c r="B2" s="67" t="s">
        <v>669</v>
      </c>
      <c r="C2" s="67" t="s">
        <v>670</v>
      </c>
      <c r="D2" s="67" t="s">
        <v>257</v>
      </c>
      <c r="E2" s="67" t="s">
        <v>671</v>
      </c>
      <c r="F2" s="67" t="s">
        <v>672</v>
      </c>
      <c r="G2" s="2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</row>
    <row r="3" spans="1:191">
      <c r="A3" s="66">
        <v>2</v>
      </c>
      <c r="B3" s="67" t="s">
        <v>673</v>
      </c>
      <c r="C3" s="67" t="s">
        <v>674</v>
      </c>
      <c r="D3" s="67" t="s">
        <v>675</v>
      </c>
      <c r="E3" s="67" t="s">
        <v>441</v>
      </c>
      <c r="F3" s="67" t="s">
        <v>676</v>
      </c>
      <c r="G3" s="13"/>
    </row>
    <row r="4" spans="1:191">
      <c r="A4" s="66">
        <v>3</v>
      </c>
      <c r="B4" s="67" t="s">
        <v>677</v>
      </c>
      <c r="C4" s="67" t="s">
        <v>678</v>
      </c>
      <c r="D4" s="67" t="s">
        <v>679</v>
      </c>
      <c r="E4" s="67" t="s">
        <v>680</v>
      </c>
      <c r="F4" s="67" t="s">
        <v>681</v>
      </c>
      <c r="G4" s="13"/>
      <c r="I4" s="1"/>
    </row>
    <row r="5" spans="1:191">
      <c r="A5" s="66">
        <v>4</v>
      </c>
      <c r="B5" s="67" t="s">
        <v>682</v>
      </c>
      <c r="C5" s="67" t="s">
        <v>683</v>
      </c>
      <c r="D5" s="67" t="s">
        <v>354</v>
      </c>
      <c r="E5" s="67" t="s">
        <v>684</v>
      </c>
      <c r="F5" s="67" t="s">
        <v>311</v>
      </c>
    </row>
    <row r="6" spans="1:191">
      <c r="A6" s="66">
        <v>5</v>
      </c>
      <c r="B6" s="67" t="s">
        <v>685</v>
      </c>
      <c r="C6" s="67" t="s">
        <v>278</v>
      </c>
      <c r="D6" s="67" t="s">
        <v>686</v>
      </c>
      <c r="E6" s="67" t="s">
        <v>214</v>
      </c>
      <c r="F6" s="67" t="s">
        <v>370</v>
      </c>
    </row>
    <row r="7" spans="1:191">
      <c r="A7" s="66">
        <v>6</v>
      </c>
      <c r="B7" s="67" t="s">
        <v>315</v>
      </c>
      <c r="C7" s="67" t="s">
        <v>687</v>
      </c>
      <c r="D7" s="67" t="s">
        <v>688</v>
      </c>
      <c r="E7" s="67" t="s">
        <v>244</v>
      </c>
      <c r="F7" s="67" t="s">
        <v>420</v>
      </c>
    </row>
    <row r="8" spans="1:191">
      <c r="A8" s="66">
        <v>7</v>
      </c>
      <c r="B8" s="67" t="s">
        <v>689</v>
      </c>
      <c r="C8" s="67" t="s">
        <v>690</v>
      </c>
      <c r="D8" s="67" t="s">
        <v>691</v>
      </c>
      <c r="E8" s="67" t="s">
        <v>692</v>
      </c>
      <c r="F8" s="67" t="s">
        <v>693</v>
      </c>
    </row>
    <row r="9" spans="1:191">
      <c r="A9" s="66">
        <v>8</v>
      </c>
      <c r="B9" s="67" t="s">
        <v>694</v>
      </c>
      <c r="C9" s="67" t="s">
        <v>695</v>
      </c>
      <c r="D9" s="67" t="s">
        <v>696</v>
      </c>
      <c r="E9" s="67" t="s">
        <v>398</v>
      </c>
      <c r="F9" s="67" t="s">
        <v>420</v>
      </c>
    </row>
    <row r="10" spans="1:191">
      <c r="A10" s="66">
        <v>9</v>
      </c>
      <c r="B10" s="67" t="s">
        <v>697</v>
      </c>
      <c r="C10" s="67" t="s">
        <v>698</v>
      </c>
      <c r="D10" s="67" t="s">
        <v>699</v>
      </c>
      <c r="E10" s="67" t="s">
        <v>182</v>
      </c>
      <c r="F10" s="67" t="s">
        <v>700</v>
      </c>
    </row>
    <row r="11" spans="1:191">
      <c r="A11" s="66">
        <v>10</v>
      </c>
      <c r="B11" s="67" t="s">
        <v>701</v>
      </c>
      <c r="C11" s="67" t="s">
        <v>702</v>
      </c>
      <c r="D11" s="67" t="s">
        <v>703</v>
      </c>
      <c r="E11" s="67" t="s">
        <v>704</v>
      </c>
      <c r="F11" s="67" t="s">
        <v>240</v>
      </c>
    </row>
    <row r="12" spans="1:191">
      <c r="A12" s="66">
        <v>11</v>
      </c>
      <c r="B12" s="67" t="s">
        <v>705</v>
      </c>
      <c r="C12" s="67" t="s">
        <v>706</v>
      </c>
      <c r="D12" s="67" t="s">
        <v>707</v>
      </c>
      <c r="E12" s="67" t="s">
        <v>708</v>
      </c>
      <c r="F12" s="67" t="s">
        <v>709</v>
      </c>
    </row>
    <row r="13" spans="1:191">
      <c r="A13" s="66">
        <v>12</v>
      </c>
      <c r="B13" s="67" t="s">
        <v>710</v>
      </c>
      <c r="C13" s="67" t="s">
        <v>711</v>
      </c>
      <c r="D13" s="67" t="s">
        <v>712</v>
      </c>
      <c r="E13" s="67" t="s">
        <v>286</v>
      </c>
      <c r="F13" s="67" t="s">
        <v>445</v>
      </c>
    </row>
    <row r="14" spans="1:191">
      <c r="A14" s="66">
        <v>13</v>
      </c>
      <c r="B14" s="67" t="s">
        <v>713</v>
      </c>
      <c r="C14" s="67" t="s">
        <v>714</v>
      </c>
      <c r="D14" s="67" t="s">
        <v>715</v>
      </c>
      <c r="E14" s="67" t="s">
        <v>716</v>
      </c>
      <c r="F14" s="67" t="s">
        <v>486</v>
      </c>
    </row>
    <row r="15" spans="1:191">
      <c r="A15" s="66">
        <v>14</v>
      </c>
      <c r="B15" s="67" t="s">
        <v>217</v>
      </c>
      <c r="C15" s="67" t="s">
        <v>487</v>
      </c>
      <c r="D15" s="67" t="s">
        <v>717</v>
      </c>
      <c r="E15" s="67" t="s">
        <v>718</v>
      </c>
      <c r="F15" s="67" t="s">
        <v>297</v>
      </c>
    </row>
    <row r="16" spans="1:191">
      <c r="A16" s="66">
        <v>15</v>
      </c>
      <c r="B16" s="67" t="s">
        <v>367</v>
      </c>
      <c r="C16" s="67" t="s">
        <v>719</v>
      </c>
      <c r="D16" s="67" t="s">
        <v>720</v>
      </c>
      <c r="E16" s="67" t="s">
        <v>721</v>
      </c>
      <c r="F16" s="67" t="s">
        <v>406</v>
      </c>
    </row>
    <row r="17" spans="1:6">
      <c r="A17" s="66">
        <v>16</v>
      </c>
      <c r="B17" s="67" t="s">
        <v>722</v>
      </c>
      <c r="C17" s="67" t="s">
        <v>483</v>
      </c>
      <c r="D17" s="67" t="s">
        <v>413</v>
      </c>
      <c r="E17" s="67" t="s">
        <v>723</v>
      </c>
      <c r="F17" s="67" t="s">
        <v>406</v>
      </c>
    </row>
    <row r="18" spans="1:6">
      <c r="A18" s="66">
        <v>17</v>
      </c>
      <c r="B18" s="67" t="s">
        <v>420</v>
      </c>
      <c r="C18" s="67" t="s">
        <v>354</v>
      </c>
      <c r="D18" s="67" t="s">
        <v>724</v>
      </c>
      <c r="E18" s="67" t="s">
        <v>725</v>
      </c>
      <c r="F18" s="67" t="s">
        <v>367</v>
      </c>
    </row>
    <row r="19" spans="1:6">
      <c r="A19" s="66">
        <v>18</v>
      </c>
      <c r="B19" s="67" t="s">
        <v>335</v>
      </c>
      <c r="C19" s="67" t="s">
        <v>709</v>
      </c>
      <c r="D19" s="67" t="s">
        <v>726</v>
      </c>
      <c r="E19" s="67" t="s">
        <v>727</v>
      </c>
      <c r="F19" s="67" t="s">
        <v>406</v>
      </c>
    </row>
    <row r="20" spans="1:6">
      <c r="A20" s="66">
        <v>19</v>
      </c>
      <c r="B20" s="67" t="s">
        <v>728</v>
      </c>
      <c r="C20" s="67" t="s">
        <v>729</v>
      </c>
      <c r="D20" s="67" t="s">
        <v>730</v>
      </c>
      <c r="E20" s="67" t="s">
        <v>725</v>
      </c>
      <c r="F20" s="67" t="s">
        <v>731</v>
      </c>
    </row>
    <row r="21" spans="1:6">
      <c r="A21" s="66">
        <v>20</v>
      </c>
      <c r="B21" s="67" t="s">
        <v>732</v>
      </c>
      <c r="C21" s="67" t="s">
        <v>436</v>
      </c>
      <c r="D21" s="67" t="s">
        <v>733</v>
      </c>
      <c r="E21" s="67" t="s">
        <v>443</v>
      </c>
      <c r="F21" s="67" t="s">
        <v>175</v>
      </c>
    </row>
    <row r="22" spans="1:6">
      <c r="A22" s="66">
        <v>21</v>
      </c>
      <c r="B22" s="67" t="s">
        <v>466</v>
      </c>
      <c r="C22" s="67" t="s">
        <v>734</v>
      </c>
      <c r="D22" s="67" t="s">
        <v>735</v>
      </c>
      <c r="E22" s="67" t="s">
        <v>736</v>
      </c>
      <c r="F22" s="67" t="s">
        <v>282</v>
      </c>
    </row>
    <row r="23" spans="1:6">
      <c r="A23" s="66">
        <v>22</v>
      </c>
      <c r="B23" s="67" t="s">
        <v>737</v>
      </c>
      <c r="C23" s="67" t="s">
        <v>738</v>
      </c>
      <c r="D23" s="67" t="s">
        <v>739</v>
      </c>
      <c r="E23" s="67" t="s">
        <v>740</v>
      </c>
      <c r="F23" s="67" t="s">
        <v>363</v>
      </c>
    </row>
    <row r="24" spans="1:6">
      <c r="A24" s="66">
        <v>23</v>
      </c>
      <c r="B24" s="67" t="s">
        <v>741</v>
      </c>
      <c r="C24" s="67" t="s">
        <v>742</v>
      </c>
      <c r="D24" s="67" t="s">
        <v>507</v>
      </c>
      <c r="E24" s="67" t="s">
        <v>743</v>
      </c>
      <c r="F24" s="67" t="s">
        <v>744</v>
      </c>
    </row>
    <row r="25" spans="1:6">
      <c r="A25" s="66">
        <v>24</v>
      </c>
      <c r="B25" s="67" t="s">
        <v>745</v>
      </c>
      <c r="C25" s="67" t="s">
        <v>746</v>
      </c>
      <c r="D25" s="67" t="s">
        <v>638</v>
      </c>
      <c r="E25" s="67" t="s">
        <v>747</v>
      </c>
      <c r="F25" s="67" t="s">
        <v>536</v>
      </c>
    </row>
    <row r="26" spans="1:6">
      <c r="A26" s="66">
        <v>25</v>
      </c>
      <c r="B26" s="67" t="s">
        <v>748</v>
      </c>
      <c r="C26" s="67" t="s">
        <v>749</v>
      </c>
      <c r="D26" s="67" t="s">
        <v>224</v>
      </c>
      <c r="E26" s="67" t="s">
        <v>750</v>
      </c>
      <c r="F26" s="67" t="s">
        <v>257</v>
      </c>
    </row>
    <row r="27" spans="1:6">
      <c r="A27" s="66">
        <v>26</v>
      </c>
      <c r="B27" s="67" t="s">
        <v>751</v>
      </c>
      <c r="C27" s="67" t="s">
        <v>752</v>
      </c>
      <c r="D27" s="67" t="s">
        <v>224</v>
      </c>
      <c r="E27" s="67" t="s">
        <v>753</v>
      </c>
      <c r="F27" s="67" t="s">
        <v>175</v>
      </c>
    </row>
    <row r="28" spans="1:6">
      <c r="A28" s="66">
        <v>27</v>
      </c>
      <c r="B28" s="67" t="s">
        <v>676</v>
      </c>
      <c r="C28" s="67" t="s">
        <v>754</v>
      </c>
      <c r="D28" s="67" t="s">
        <v>755</v>
      </c>
      <c r="E28" s="67" t="s">
        <v>756</v>
      </c>
      <c r="F28" s="67" t="s">
        <v>757</v>
      </c>
    </row>
    <row r="29" spans="1:6">
      <c r="A29" s="66">
        <v>28</v>
      </c>
      <c r="B29" s="67" t="s">
        <v>284</v>
      </c>
      <c r="C29" s="67" t="s">
        <v>441</v>
      </c>
      <c r="D29" s="67" t="s">
        <v>758</v>
      </c>
      <c r="E29" s="67" t="s">
        <v>759</v>
      </c>
      <c r="F29" s="67" t="s">
        <v>502</v>
      </c>
    </row>
    <row r="30" spans="1:6">
      <c r="A30" s="66">
        <v>29</v>
      </c>
      <c r="B30" s="67" t="s">
        <v>298</v>
      </c>
      <c r="C30" s="67" t="s">
        <v>245</v>
      </c>
      <c r="D30" s="67" t="s">
        <v>760</v>
      </c>
      <c r="E30" s="67" t="s">
        <v>761</v>
      </c>
      <c r="F30" s="67" t="s">
        <v>731</v>
      </c>
    </row>
    <row r="31" spans="1:6">
      <c r="A31" s="66">
        <v>30</v>
      </c>
      <c r="B31" s="67" t="s">
        <v>762</v>
      </c>
      <c r="C31" s="67" t="s">
        <v>483</v>
      </c>
      <c r="D31" s="67" t="s">
        <v>763</v>
      </c>
      <c r="E31" s="67" t="s">
        <v>764</v>
      </c>
      <c r="F31" s="67" t="s">
        <v>270</v>
      </c>
    </row>
    <row r="32" spans="1:6">
      <c r="A32" s="66">
        <v>31</v>
      </c>
      <c r="B32" s="68"/>
      <c r="C32" s="67" t="s">
        <v>367</v>
      </c>
      <c r="D32" s="67" t="s">
        <v>765</v>
      </c>
      <c r="E32" s="68"/>
      <c r="F32" s="67" t="s">
        <v>536</v>
      </c>
    </row>
    <row r="33" spans="1:3">
      <c r="A33" s="13"/>
      <c r="C33" s="1"/>
    </row>
    <row r="34" spans="1:3">
      <c r="A34" s="13"/>
      <c r="C34" s="1"/>
    </row>
    <row r="35" spans="1:3">
      <c r="A35" s="13"/>
      <c r="C35" s="1"/>
    </row>
    <row r="36" spans="1:3">
      <c r="A36" s="13"/>
      <c r="C36" s="1"/>
    </row>
    <row r="37" spans="1:3">
      <c r="A37" s="13"/>
      <c r="C37" s="1"/>
    </row>
    <row r="38" spans="1:3">
      <c r="A38" s="13"/>
      <c r="C38" s="1"/>
    </row>
    <row r="39" spans="1:3">
      <c r="A39" s="13"/>
      <c r="C39" s="1"/>
    </row>
    <row r="40" spans="1:3">
      <c r="A40" s="13"/>
      <c r="C40" s="1"/>
    </row>
    <row r="41" spans="1:3">
      <c r="A41" s="13"/>
      <c r="C41" s="1"/>
    </row>
    <row r="42" spans="1:3">
      <c r="A42" s="13"/>
      <c r="C42" s="1"/>
    </row>
    <row r="43" spans="1:3">
      <c r="A43" s="13"/>
      <c r="C43" s="1"/>
    </row>
    <row r="44" spans="1:3">
      <c r="A44" s="13"/>
      <c r="C44" s="1"/>
    </row>
    <row r="45" spans="1:3">
      <c r="A45" s="13"/>
      <c r="C45" s="1"/>
    </row>
    <row r="46" spans="1:3">
      <c r="A46" s="13"/>
      <c r="C46" s="1"/>
    </row>
    <row r="47" spans="1:3">
      <c r="A47" s="13"/>
      <c r="C47" s="1"/>
    </row>
    <row r="48" spans="1:3">
      <c r="A48" s="13"/>
      <c r="C48" s="1"/>
    </row>
    <row r="49" spans="1:3">
      <c r="A49" s="13"/>
      <c r="C49" s="1"/>
    </row>
    <row r="50" spans="1:3">
      <c r="A50" s="13"/>
      <c r="C50" s="1"/>
    </row>
    <row r="51" spans="1:3">
      <c r="A51" s="13"/>
      <c r="C51" s="1"/>
    </row>
    <row r="52" spans="1:3">
      <c r="A52" s="13"/>
      <c r="C52" s="1"/>
    </row>
    <row r="53" spans="1:3">
      <c r="A53" s="13"/>
      <c r="C53" s="1"/>
    </row>
    <row r="54" spans="1:3">
      <c r="A54" s="13"/>
      <c r="C54" s="1"/>
    </row>
    <row r="55" spans="1:3">
      <c r="A55" s="13"/>
      <c r="C55" s="1"/>
    </row>
    <row r="56" spans="1:3">
      <c r="A56" s="13"/>
      <c r="C56" s="1"/>
    </row>
    <row r="57" spans="1:3">
      <c r="A57" s="13"/>
      <c r="C57" s="1"/>
    </row>
    <row r="58" spans="1:3">
      <c r="A58" s="13"/>
      <c r="C58" s="1"/>
    </row>
    <row r="59" spans="1:3">
      <c r="A59" s="13"/>
      <c r="C59" s="1"/>
    </row>
    <row r="60" spans="1:3">
      <c r="A60" s="13"/>
      <c r="C60" s="1"/>
    </row>
    <row r="61" spans="1:3">
      <c r="A61" s="13"/>
      <c r="C61" s="1"/>
    </row>
    <row r="62" spans="1:3">
      <c r="A62" s="13"/>
      <c r="C62" s="1"/>
    </row>
    <row r="63" spans="1:3">
      <c r="A63" s="13"/>
      <c r="C63" s="1"/>
    </row>
    <row r="64" spans="1:3">
      <c r="A64" s="13"/>
      <c r="C64" s="1"/>
    </row>
    <row r="65" spans="1:3">
      <c r="A65" s="13"/>
      <c r="C65" s="1"/>
    </row>
    <row r="66" spans="1:3">
      <c r="A66" s="13"/>
      <c r="C66" s="1"/>
    </row>
    <row r="67" spans="1:3">
      <c r="A67" s="13"/>
      <c r="C67" s="1"/>
    </row>
    <row r="68" spans="1:3">
      <c r="A68" s="13"/>
      <c r="C68" s="1"/>
    </row>
    <row r="69" spans="1:3">
      <c r="A69" s="13"/>
      <c r="C69" s="1"/>
    </row>
    <row r="70" spans="1:3">
      <c r="A70" s="13"/>
      <c r="C70" s="1"/>
    </row>
    <row r="71" spans="1:3">
      <c r="A71" s="13"/>
      <c r="C71" s="1"/>
    </row>
    <row r="72" spans="1:3">
      <c r="A72" s="13"/>
      <c r="C72" s="1"/>
    </row>
    <row r="73" spans="1:3">
      <c r="A73" s="13"/>
      <c r="C73" s="1"/>
    </row>
    <row r="74" spans="1:3">
      <c r="A74" s="13"/>
      <c r="C74" s="1"/>
    </row>
    <row r="75" spans="1:3">
      <c r="A75" s="13"/>
      <c r="C75" s="1"/>
    </row>
    <row r="76" spans="1:3">
      <c r="A76" s="13"/>
      <c r="C76" s="1"/>
    </row>
    <row r="77" spans="1:3">
      <c r="A77" s="13"/>
      <c r="C77" s="1"/>
    </row>
    <row r="78" spans="1:3">
      <c r="A78" s="13"/>
      <c r="C78" s="1"/>
    </row>
    <row r="79" spans="1:3">
      <c r="A79" s="13"/>
      <c r="C79" s="1"/>
    </row>
    <row r="80" spans="1:3">
      <c r="A80" s="13"/>
      <c r="C80" s="1"/>
    </row>
    <row r="81" spans="1:3">
      <c r="A81" s="13"/>
      <c r="C81" s="1"/>
    </row>
    <row r="82" spans="1:3">
      <c r="A82" s="13"/>
      <c r="C82" s="1"/>
    </row>
    <row r="83" spans="1:3">
      <c r="A83" s="13"/>
      <c r="C83" s="1"/>
    </row>
    <row r="84" spans="1:3">
      <c r="A84" s="13"/>
      <c r="C84" s="1"/>
    </row>
    <row r="85" spans="1:3">
      <c r="A85" s="13"/>
      <c r="C85" s="1"/>
    </row>
    <row r="86" spans="1:3">
      <c r="A86" s="13"/>
      <c r="C86" s="1"/>
    </row>
    <row r="87" spans="1:3">
      <c r="A87" s="13"/>
      <c r="C87" s="1"/>
    </row>
    <row r="88" spans="1:3">
      <c r="A88" s="13"/>
      <c r="C88" s="1"/>
    </row>
    <row r="89" spans="1:3">
      <c r="A89" s="13"/>
      <c r="C89" s="1"/>
    </row>
    <row r="90" spans="1:3">
      <c r="A90" s="13"/>
      <c r="C90" s="1"/>
    </row>
    <row r="91" spans="1:3">
      <c r="A91" s="13"/>
      <c r="C91" s="1"/>
    </row>
    <row r="92" spans="1:3">
      <c r="A92" s="13"/>
      <c r="C92" s="1"/>
    </row>
    <row r="93" spans="1:3">
      <c r="A93" s="13"/>
      <c r="C93" s="1"/>
    </row>
    <row r="94" spans="1:3">
      <c r="A94" s="13"/>
      <c r="C94" s="1"/>
    </row>
    <row r="95" spans="1:3">
      <c r="A95" s="13"/>
      <c r="C95" s="1"/>
    </row>
    <row r="96" spans="1:3">
      <c r="A96" s="13"/>
      <c r="C96" s="1"/>
    </row>
    <row r="97" spans="1:3">
      <c r="A97" s="13"/>
      <c r="C97" s="1"/>
    </row>
    <row r="98" spans="1:3">
      <c r="A98" s="13"/>
      <c r="C98" s="1"/>
    </row>
    <row r="99" spans="1:3">
      <c r="A99" s="13"/>
      <c r="C99" s="1"/>
    </row>
    <row r="100" spans="1:3">
      <c r="A100" s="13"/>
      <c r="C100" s="1"/>
    </row>
    <row r="101" spans="1:3">
      <c r="A101" s="13"/>
      <c r="C101" s="1"/>
    </row>
    <row r="102" spans="1:3">
      <c r="A102" s="13"/>
      <c r="C102" s="1"/>
    </row>
    <row r="103" spans="1:3">
      <c r="A103" s="13"/>
      <c r="C103" s="1"/>
    </row>
    <row r="104" spans="1:3">
      <c r="A104" s="13"/>
      <c r="C104" s="1"/>
    </row>
    <row r="105" spans="1:3">
      <c r="A105" s="13"/>
      <c r="C105" s="1"/>
    </row>
    <row r="106" spans="1:3">
      <c r="A106" s="13"/>
      <c r="C106" s="1"/>
    </row>
    <row r="107" spans="1:3">
      <c r="A107" s="13"/>
      <c r="C107" s="1"/>
    </row>
    <row r="108" spans="1:3">
      <c r="A108" s="13"/>
      <c r="C108" s="1"/>
    </row>
    <row r="109" spans="1:3">
      <c r="A109" s="13"/>
      <c r="C109" s="1"/>
    </row>
    <row r="110" spans="1:3">
      <c r="A110" s="13"/>
      <c r="C110" s="1"/>
    </row>
    <row r="111" spans="1:3">
      <c r="A111" s="13"/>
      <c r="C111" s="1"/>
    </row>
    <row r="112" spans="1:3">
      <c r="A112" s="13"/>
      <c r="C112" s="1"/>
    </row>
    <row r="113" spans="1:3">
      <c r="A113" s="13"/>
      <c r="C113" s="1"/>
    </row>
    <row r="114" spans="1:3">
      <c r="A114" s="13"/>
      <c r="C114" s="1"/>
    </row>
    <row r="115" spans="1:3">
      <c r="A115" s="13"/>
      <c r="C115" s="1"/>
    </row>
    <row r="116" spans="1:3">
      <c r="A116" s="13"/>
      <c r="C116" s="1"/>
    </row>
    <row r="117" spans="1:3">
      <c r="A117" s="13"/>
      <c r="C117" s="1"/>
    </row>
    <row r="118" spans="1:3">
      <c r="A118" s="13"/>
      <c r="C118" s="1"/>
    </row>
    <row r="119" spans="1:3">
      <c r="A119" s="13"/>
      <c r="C119" s="1"/>
    </row>
    <row r="120" spans="1:3">
      <c r="A120" s="13"/>
      <c r="C120" s="1"/>
    </row>
    <row r="121" spans="1:3">
      <c r="A121" s="13"/>
      <c r="C121" s="1"/>
    </row>
    <row r="122" spans="1:3">
      <c r="A122" s="13"/>
      <c r="C122" s="1"/>
    </row>
    <row r="123" spans="1:3">
      <c r="A123" s="13"/>
      <c r="C123" s="1"/>
    </row>
    <row r="124" spans="1:3">
      <c r="A124" s="13"/>
      <c r="C124" s="1"/>
    </row>
    <row r="125" spans="1:3">
      <c r="A125" s="13"/>
      <c r="C125" s="1"/>
    </row>
    <row r="126" spans="1:3">
      <c r="A126" s="13"/>
      <c r="C126" s="1"/>
    </row>
    <row r="127" spans="1:3">
      <c r="A127" s="13"/>
      <c r="C127" s="1"/>
    </row>
    <row r="128" spans="1:3">
      <c r="A128" s="13"/>
      <c r="C128" s="1"/>
    </row>
    <row r="129" spans="1:3">
      <c r="A129" s="13"/>
      <c r="C129" s="1"/>
    </row>
    <row r="130" spans="1:3">
      <c r="A130" s="13"/>
      <c r="C130" s="1"/>
    </row>
    <row r="131" spans="1:3">
      <c r="A131" s="13"/>
      <c r="C131" s="1"/>
    </row>
    <row r="132" spans="1:3">
      <c r="A132" s="13"/>
      <c r="C132" s="1"/>
    </row>
    <row r="133" spans="1:3">
      <c r="A133" s="13"/>
      <c r="C133" s="1"/>
    </row>
    <row r="134" spans="1:3">
      <c r="A134" s="13"/>
      <c r="C134" s="1"/>
    </row>
    <row r="135" spans="1:3">
      <c r="A135" s="13"/>
      <c r="C135" s="1"/>
    </row>
    <row r="136" spans="1:3">
      <c r="A136" s="13"/>
      <c r="C136" s="1"/>
    </row>
    <row r="137" spans="1:3">
      <c r="A137" s="13"/>
      <c r="C137" s="1"/>
    </row>
    <row r="138" spans="1:3">
      <c r="A138" s="13"/>
      <c r="C138" s="1"/>
    </row>
    <row r="139" spans="1:3">
      <c r="A139" s="13"/>
      <c r="C139" s="1"/>
    </row>
    <row r="140" spans="1:3">
      <c r="A140" s="13"/>
      <c r="C140" s="1"/>
    </row>
    <row r="141" spans="1:3">
      <c r="A141" s="13"/>
      <c r="C141" s="1"/>
    </row>
    <row r="142" spans="1:3">
      <c r="A142" s="13"/>
      <c r="C142" s="1"/>
    </row>
    <row r="143" spans="1:3">
      <c r="A143" s="13"/>
      <c r="C143" s="1"/>
    </row>
    <row r="144" spans="1:3">
      <c r="A144" s="13"/>
      <c r="C144" s="1"/>
    </row>
    <row r="145" spans="1:3">
      <c r="A145" s="13"/>
      <c r="C145" s="1"/>
    </row>
    <row r="146" spans="1:3">
      <c r="A146" s="13"/>
      <c r="C146" s="1"/>
    </row>
    <row r="147" spans="1:3">
      <c r="A147" s="13"/>
      <c r="C147" s="1"/>
    </row>
    <row r="148" spans="1:3">
      <c r="A148" s="13"/>
      <c r="C148" s="1"/>
    </row>
    <row r="149" spans="1:3">
      <c r="A149" s="13"/>
      <c r="C149" s="1"/>
    </row>
    <row r="150" spans="1:3">
      <c r="A150" s="13"/>
      <c r="C150" s="1"/>
    </row>
    <row r="151" spans="1:3">
      <c r="A151" s="13"/>
      <c r="C151" s="1"/>
    </row>
    <row r="152" spans="1:3">
      <c r="A152" s="13"/>
      <c r="C152" s="1"/>
    </row>
    <row r="153" spans="1:3">
      <c r="A153" s="13"/>
      <c r="C153" s="1"/>
    </row>
    <row r="154" spans="1:3">
      <c r="A154" s="13"/>
      <c r="C154" s="1"/>
    </row>
    <row r="155" spans="1:3">
      <c r="A155" s="13"/>
      <c r="C155" s="1"/>
    </row>
    <row r="156" spans="1:3">
      <c r="A156" s="13"/>
      <c r="C156" s="1"/>
    </row>
    <row r="157" spans="1:3">
      <c r="A157" s="13"/>
      <c r="C157" s="1"/>
    </row>
    <row r="158" spans="1:3">
      <c r="A158" s="13"/>
      <c r="C158" s="1"/>
    </row>
    <row r="159" spans="1:3">
      <c r="A159" s="13"/>
      <c r="C159" s="1"/>
    </row>
    <row r="160" spans="1:3">
      <c r="A160" s="13"/>
      <c r="C160" s="1"/>
    </row>
    <row r="161" spans="1:3">
      <c r="A161" s="13"/>
      <c r="C161" s="1"/>
    </row>
    <row r="162" spans="1:3">
      <c r="A162" s="13"/>
      <c r="C162" s="1"/>
    </row>
    <row r="163" spans="1:3">
      <c r="A163" s="13"/>
      <c r="C163" s="1"/>
    </row>
    <row r="164" spans="1:3">
      <c r="A164" s="13"/>
      <c r="C164" s="1"/>
    </row>
    <row r="165" spans="1:3">
      <c r="A165" s="13"/>
      <c r="C165" s="1"/>
    </row>
    <row r="166" spans="1:3">
      <c r="A166" s="13"/>
      <c r="C166" s="1"/>
    </row>
    <row r="167" spans="1:3">
      <c r="A167" s="13"/>
      <c r="C167" s="1"/>
    </row>
    <row r="168" spans="1:3">
      <c r="A168" s="13"/>
      <c r="C168" s="1"/>
    </row>
    <row r="169" spans="1:3">
      <c r="A169" s="13"/>
      <c r="C169" s="1"/>
    </row>
    <row r="170" spans="1:3">
      <c r="A170" s="13"/>
      <c r="C170" s="1"/>
    </row>
    <row r="171" spans="1:3">
      <c r="A171" s="13"/>
      <c r="C171" s="1"/>
    </row>
    <row r="172" spans="1:3">
      <c r="A172" s="13"/>
      <c r="C172" s="1"/>
    </row>
    <row r="173" spans="1:3">
      <c r="A173" s="13"/>
      <c r="C173" s="1"/>
    </row>
    <row r="174" spans="1:3">
      <c r="A174" s="13"/>
      <c r="C174" s="1"/>
    </row>
    <row r="175" spans="1:3">
      <c r="A175" s="13"/>
      <c r="C175" s="1"/>
    </row>
    <row r="176" spans="1:3">
      <c r="A176" s="13"/>
      <c r="C176" s="1"/>
    </row>
    <row r="177" spans="1:3">
      <c r="A177" s="13"/>
      <c r="C177" s="1"/>
    </row>
    <row r="178" spans="1:3">
      <c r="A178" s="13"/>
      <c r="C178" s="1"/>
    </row>
    <row r="179" spans="1:3">
      <c r="A179" s="13"/>
      <c r="C179" s="1"/>
    </row>
    <row r="180" spans="1:3">
      <c r="A180" s="13"/>
      <c r="C180" s="1"/>
    </row>
    <row r="181" spans="1:3">
      <c r="A181" s="13"/>
      <c r="C181" s="1"/>
    </row>
    <row r="182" spans="1:3">
      <c r="A182" s="13"/>
      <c r="C182" s="1"/>
    </row>
    <row r="183" spans="1:3">
      <c r="A183" s="13"/>
      <c r="C183" s="1"/>
    </row>
    <row r="184" spans="1:3">
      <c r="A184" s="13"/>
      <c r="C18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9143A-FE32-4F31-9F98-2A20724B323D}">
  <sheetPr codeName="Sheet19"/>
  <dimension ref="A1:GI213"/>
  <sheetViews>
    <sheetView workbookViewId="0">
      <selection sqref="A1:F1"/>
    </sheetView>
  </sheetViews>
  <sheetFormatPr defaultRowHeight="15"/>
  <cols>
    <col min="1" max="1" width="6.85546875" customWidth="1"/>
    <col min="2" max="2" width="7.7109375" bestFit="1" customWidth="1"/>
    <col min="3" max="3" width="8.28515625" bestFit="1" customWidth="1"/>
    <col min="4" max="4" width="7" bestFit="1" customWidth="1"/>
    <col min="5" max="5" width="7.7109375" bestFit="1" customWidth="1"/>
    <col min="6" max="6" width="7" bestFit="1" customWidth="1"/>
    <col min="7" max="7" width="8.140625" bestFit="1" customWidth="1"/>
    <col min="8" max="15" width="8.7109375" bestFit="1" customWidth="1"/>
    <col min="16" max="37" width="9.7109375" bestFit="1" customWidth="1"/>
    <col min="38" max="46" width="8.7109375" bestFit="1" customWidth="1"/>
    <col min="47" max="67" width="9.7109375" bestFit="1" customWidth="1"/>
    <col min="68" max="76" width="8.7109375" bestFit="1" customWidth="1"/>
    <col min="77" max="98" width="9.7109375" bestFit="1" customWidth="1"/>
    <col min="99" max="107" width="8.7109375" bestFit="1" customWidth="1"/>
    <col min="108" max="129" width="9.7109375" bestFit="1" customWidth="1"/>
    <col min="130" max="138" width="8.7109375" bestFit="1" customWidth="1"/>
    <col min="139" max="168" width="9.7109375" bestFit="1" customWidth="1"/>
    <col min="169" max="190" width="10.7109375" bestFit="1" customWidth="1"/>
    <col min="191" max="191" width="9.7109375" bestFit="1" customWidth="1"/>
  </cols>
  <sheetData>
    <row r="1" spans="1:191">
      <c r="A1" s="65" t="s">
        <v>168</v>
      </c>
      <c r="B1" s="71">
        <v>44348</v>
      </c>
      <c r="C1" s="71">
        <v>44378</v>
      </c>
      <c r="D1" s="71">
        <v>44409</v>
      </c>
      <c r="E1" s="71">
        <v>44440</v>
      </c>
      <c r="F1" s="71">
        <v>44470</v>
      </c>
      <c r="G1" s="13"/>
      <c r="H1" s="13"/>
      <c r="I1" s="13"/>
      <c r="J1" s="1">
        <v>44348</v>
      </c>
      <c r="K1" s="1">
        <v>44349</v>
      </c>
      <c r="L1" s="1">
        <v>44350</v>
      </c>
      <c r="M1" s="1">
        <v>44351</v>
      </c>
      <c r="N1" s="1">
        <v>44352</v>
      </c>
      <c r="O1" s="1">
        <v>44353</v>
      </c>
      <c r="P1" s="1">
        <v>44354</v>
      </c>
      <c r="Q1" s="1">
        <v>44355</v>
      </c>
      <c r="R1" s="1">
        <v>44356</v>
      </c>
      <c r="S1" s="1">
        <v>44357</v>
      </c>
      <c r="T1" s="1">
        <v>44358</v>
      </c>
      <c r="U1" s="1">
        <v>44359</v>
      </c>
      <c r="V1" s="1">
        <v>44360</v>
      </c>
      <c r="W1" s="1">
        <v>44361</v>
      </c>
      <c r="X1" s="1">
        <v>44362</v>
      </c>
      <c r="Y1" s="1">
        <v>44363</v>
      </c>
      <c r="Z1" s="1">
        <v>44364</v>
      </c>
      <c r="AA1" s="1">
        <v>44365</v>
      </c>
      <c r="AB1" s="1">
        <v>44366</v>
      </c>
      <c r="AC1" s="1">
        <v>44367</v>
      </c>
      <c r="AD1" s="1">
        <v>44368</v>
      </c>
      <c r="AE1" s="1">
        <v>44369</v>
      </c>
      <c r="AF1" s="1">
        <v>44370</v>
      </c>
      <c r="AG1" s="1">
        <v>44371</v>
      </c>
      <c r="AH1" s="1">
        <v>44372</v>
      </c>
      <c r="AI1" s="1">
        <v>44373</v>
      </c>
      <c r="AJ1" s="1">
        <v>44374</v>
      </c>
      <c r="AK1" s="1">
        <v>44375</v>
      </c>
      <c r="AL1" s="1">
        <v>44376</v>
      </c>
      <c r="AM1" s="1">
        <v>44377</v>
      </c>
      <c r="AN1" s="1">
        <v>44378</v>
      </c>
      <c r="AO1" s="1">
        <v>44379</v>
      </c>
      <c r="AP1" s="1">
        <v>44380</v>
      </c>
      <c r="AQ1" s="1">
        <v>44381</v>
      </c>
      <c r="AR1" s="1">
        <v>44382</v>
      </c>
      <c r="AS1" s="1">
        <v>44383</v>
      </c>
      <c r="AT1" s="1">
        <v>44384</v>
      </c>
      <c r="AU1" s="1">
        <v>44385</v>
      </c>
      <c r="AV1" s="1">
        <v>44386</v>
      </c>
      <c r="AW1" s="1">
        <v>44387</v>
      </c>
      <c r="AX1" s="1">
        <v>44388</v>
      </c>
      <c r="AY1" s="1">
        <v>44389</v>
      </c>
      <c r="AZ1" s="1">
        <v>44390</v>
      </c>
      <c r="BA1" s="1">
        <v>44391</v>
      </c>
      <c r="BB1" s="1">
        <v>44392</v>
      </c>
      <c r="BC1" s="1">
        <v>44393</v>
      </c>
      <c r="BD1" s="1">
        <v>44394</v>
      </c>
      <c r="BE1" s="1">
        <v>44395</v>
      </c>
      <c r="BF1" s="1">
        <v>44396</v>
      </c>
      <c r="BG1" s="1">
        <v>44397</v>
      </c>
      <c r="BH1" s="1">
        <v>44398</v>
      </c>
      <c r="BI1" s="1">
        <v>44399</v>
      </c>
      <c r="BJ1" s="1">
        <v>44400</v>
      </c>
      <c r="BK1" s="1">
        <v>44401</v>
      </c>
      <c r="BL1" s="1">
        <v>44402</v>
      </c>
      <c r="BM1" s="1">
        <v>44403</v>
      </c>
      <c r="BN1" s="1">
        <v>44404</v>
      </c>
      <c r="BO1" s="1">
        <v>44405</v>
      </c>
      <c r="BP1" s="1">
        <v>44406</v>
      </c>
      <c r="BQ1" s="1">
        <v>44407</v>
      </c>
      <c r="BR1" s="1">
        <v>44408</v>
      </c>
      <c r="BS1" s="1">
        <v>44409</v>
      </c>
      <c r="BT1" s="1">
        <v>44410</v>
      </c>
      <c r="BU1" s="1">
        <v>44411</v>
      </c>
      <c r="BV1" s="1">
        <v>44412</v>
      </c>
      <c r="BW1" s="1">
        <v>44413</v>
      </c>
      <c r="BX1" s="1">
        <v>44414</v>
      </c>
      <c r="BY1" s="1">
        <v>44415</v>
      </c>
      <c r="BZ1" s="1">
        <v>44416</v>
      </c>
      <c r="CA1" s="1">
        <v>44417</v>
      </c>
      <c r="CB1" s="1">
        <v>44418</v>
      </c>
      <c r="CC1" s="1">
        <v>44419</v>
      </c>
      <c r="CD1" s="1">
        <v>44420</v>
      </c>
      <c r="CE1" s="1">
        <v>44421</v>
      </c>
      <c r="CF1" s="1">
        <v>44422</v>
      </c>
      <c r="CG1" s="1">
        <v>44423</v>
      </c>
      <c r="CH1" s="1">
        <v>44424</v>
      </c>
      <c r="CI1" s="1">
        <v>44425</v>
      </c>
      <c r="CJ1" s="1">
        <v>44426</v>
      </c>
      <c r="CK1" s="1">
        <v>44427</v>
      </c>
      <c r="CL1" s="1">
        <v>44428</v>
      </c>
      <c r="CM1" s="1">
        <v>44429</v>
      </c>
      <c r="CN1" s="1">
        <v>44430</v>
      </c>
      <c r="CO1" s="1">
        <v>44431</v>
      </c>
      <c r="CP1" s="1">
        <v>44432</v>
      </c>
      <c r="CQ1" s="1">
        <v>44433</v>
      </c>
      <c r="CR1" s="1">
        <v>44434</v>
      </c>
      <c r="CS1" s="1">
        <v>44435</v>
      </c>
      <c r="CT1" s="1">
        <v>44436</v>
      </c>
      <c r="CU1" s="1">
        <v>44437</v>
      </c>
      <c r="CV1" s="1">
        <v>44438</v>
      </c>
      <c r="CW1" s="1">
        <v>44439</v>
      </c>
      <c r="CX1" s="1">
        <v>44440</v>
      </c>
      <c r="CY1" s="1">
        <v>44441</v>
      </c>
      <c r="CZ1" s="1">
        <v>44442</v>
      </c>
      <c r="DA1" s="1">
        <v>44443</v>
      </c>
      <c r="DB1" s="1">
        <v>44444</v>
      </c>
      <c r="DC1" s="1">
        <v>44445</v>
      </c>
      <c r="DD1" s="1">
        <v>44446</v>
      </c>
      <c r="DE1" s="1">
        <v>44447</v>
      </c>
      <c r="DF1" s="1">
        <v>44448</v>
      </c>
      <c r="DG1" s="1">
        <v>44449</v>
      </c>
      <c r="DH1" s="1">
        <v>44450</v>
      </c>
      <c r="DI1" s="1">
        <v>44451</v>
      </c>
      <c r="DJ1" s="1">
        <v>44452</v>
      </c>
      <c r="DK1" s="1">
        <v>44453</v>
      </c>
      <c r="DL1" s="1">
        <v>44454</v>
      </c>
      <c r="DM1" s="1">
        <v>44455</v>
      </c>
      <c r="DN1" s="1">
        <v>44456</v>
      </c>
      <c r="DO1" s="1">
        <v>44457</v>
      </c>
      <c r="DP1" s="1">
        <v>44458</v>
      </c>
      <c r="DQ1" s="1">
        <v>44459</v>
      </c>
      <c r="DR1" s="1">
        <v>44460</v>
      </c>
      <c r="DS1" s="1">
        <v>44461</v>
      </c>
      <c r="DT1" s="1">
        <v>44462</v>
      </c>
      <c r="DU1" s="1">
        <v>44463</v>
      </c>
      <c r="DV1" s="1">
        <v>44464</v>
      </c>
      <c r="DW1" s="1">
        <v>44465</v>
      </c>
      <c r="DX1" s="1">
        <v>44466</v>
      </c>
      <c r="DY1" s="1">
        <v>44467</v>
      </c>
      <c r="DZ1" s="1">
        <v>44468</v>
      </c>
      <c r="EA1" s="1">
        <v>44469</v>
      </c>
      <c r="EB1" s="1">
        <v>44470</v>
      </c>
      <c r="EC1" s="1">
        <v>44471</v>
      </c>
      <c r="ED1" s="1">
        <v>44472</v>
      </c>
      <c r="EE1" s="1">
        <v>44473</v>
      </c>
      <c r="EF1" s="1">
        <v>44474</v>
      </c>
      <c r="EG1" s="1">
        <v>44475</v>
      </c>
      <c r="EH1" s="1">
        <v>44476</v>
      </c>
      <c r="EI1" s="1">
        <v>44477</v>
      </c>
      <c r="EJ1" s="1">
        <v>44478</v>
      </c>
      <c r="EK1" s="1">
        <v>44479</v>
      </c>
      <c r="EL1" s="1">
        <v>44480</v>
      </c>
      <c r="EM1" s="1">
        <v>44481</v>
      </c>
      <c r="EN1" s="1">
        <v>44482</v>
      </c>
      <c r="EO1" s="1">
        <v>44483</v>
      </c>
      <c r="EP1" s="1">
        <v>44484</v>
      </c>
      <c r="EQ1" s="1">
        <v>44485</v>
      </c>
      <c r="ER1" s="1">
        <v>44486</v>
      </c>
      <c r="ES1" s="1">
        <v>44487</v>
      </c>
      <c r="ET1" s="1">
        <v>44488</v>
      </c>
      <c r="EU1" s="1">
        <v>44489</v>
      </c>
      <c r="EV1" s="1">
        <v>44490</v>
      </c>
      <c r="EW1" s="1">
        <v>44491</v>
      </c>
      <c r="EX1" s="1">
        <v>44492</v>
      </c>
      <c r="EY1" s="1">
        <v>44493</v>
      </c>
      <c r="EZ1" s="1">
        <v>44494</v>
      </c>
      <c r="FA1" s="1">
        <v>44495</v>
      </c>
      <c r="FB1" s="1">
        <v>44496</v>
      </c>
      <c r="FC1" s="1">
        <v>44497</v>
      </c>
      <c r="FD1" s="1">
        <v>44498</v>
      </c>
      <c r="FE1" s="1">
        <v>44499</v>
      </c>
      <c r="FF1" s="1">
        <v>44500</v>
      </c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</row>
    <row r="2" spans="1:191">
      <c r="A2" s="66">
        <v>1</v>
      </c>
      <c r="B2" s="67" t="s">
        <v>766</v>
      </c>
      <c r="C2" s="67" t="s">
        <v>439</v>
      </c>
      <c r="D2" s="67" t="s">
        <v>767</v>
      </c>
      <c r="E2" s="67" t="s">
        <v>768</v>
      </c>
      <c r="F2" s="67" t="s">
        <v>364</v>
      </c>
      <c r="G2" s="2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</row>
    <row r="3" spans="1:191">
      <c r="A3" s="66">
        <v>2</v>
      </c>
      <c r="B3" s="67" t="s">
        <v>769</v>
      </c>
      <c r="C3" s="67" t="s">
        <v>439</v>
      </c>
      <c r="D3" s="67" t="s">
        <v>226</v>
      </c>
      <c r="E3" s="67" t="s">
        <v>679</v>
      </c>
      <c r="F3" s="67" t="s">
        <v>770</v>
      </c>
      <c r="G3" s="13"/>
    </row>
    <row r="4" spans="1:191">
      <c r="A4" s="66">
        <v>3</v>
      </c>
      <c r="B4" s="67" t="s">
        <v>697</v>
      </c>
      <c r="C4" s="67" t="s">
        <v>449</v>
      </c>
      <c r="D4" s="67" t="s">
        <v>771</v>
      </c>
      <c r="E4" s="67" t="s">
        <v>772</v>
      </c>
      <c r="F4" s="67" t="s">
        <v>773</v>
      </c>
      <c r="G4" s="13"/>
      <c r="I4" s="1"/>
    </row>
    <row r="5" spans="1:191">
      <c r="A5" s="66">
        <v>4</v>
      </c>
      <c r="B5" s="67" t="s">
        <v>774</v>
      </c>
      <c r="C5" s="67" t="s">
        <v>775</v>
      </c>
      <c r="D5" s="67" t="s">
        <v>700</v>
      </c>
      <c r="E5" s="67" t="s">
        <v>312</v>
      </c>
      <c r="F5" s="67" t="s">
        <v>427</v>
      </c>
    </row>
    <row r="6" spans="1:191">
      <c r="A6" s="66">
        <v>5</v>
      </c>
      <c r="B6" s="67" t="s">
        <v>776</v>
      </c>
      <c r="C6" s="67" t="s">
        <v>777</v>
      </c>
      <c r="D6" s="67" t="s">
        <v>253</v>
      </c>
      <c r="E6" s="67" t="s">
        <v>778</v>
      </c>
      <c r="F6" s="67" t="s">
        <v>779</v>
      </c>
    </row>
    <row r="7" spans="1:191">
      <c r="A7" s="66">
        <v>6</v>
      </c>
      <c r="B7" s="67" t="s">
        <v>780</v>
      </c>
      <c r="C7" s="67" t="s">
        <v>781</v>
      </c>
      <c r="D7" s="67" t="s">
        <v>782</v>
      </c>
      <c r="E7" s="67" t="s">
        <v>212</v>
      </c>
      <c r="F7" s="67" t="s">
        <v>783</v>
      </c>
    </row>
    <row r="8" spans="1:191">
      <c r="A8" s="66">
        <v>7</v>
      </c>
      <c r="B8" s="67" t="s">
        <v>784</v>
      </c>
      <c r="C8" s="68" t="s">
        <v>785</v>
      </c>
      <c r="D8" s="67" t="s">
        <v>325</v>
      </c>
      <c r="E8" s="67" t="s">
        <v>786</v>
      </c>
      <c r="F8" s="67" t="s">
        <v>787</v>
      </c>
    </row>
    <row r="9" spans="1:191">
      <c r="A9" s="66">
        <v>8</v>
      </c>
      <c r="B9" s="67" t="s">
        <v>788</v>
      </c>
      <c r="C9" s="67" t="s">
        <v>789</v>
      </c>
      <c r="D9" s="67" t="s">
        <v>790</v>
      </c>
      <c r="E9" s="67" t="s">
        <v>791</v>
      </c>
      <c r="F9" s="67" t="s">
        <v>792</v>
      </c>
    </row>
    <row r="10" spans="1:191">
      <c r="A10" s="66">
        <v>9</v>
      </c>
      <c r="B10" s="67" t="s">
        <v>793</v>
      </c>
      <c r="C10" s="67" t="s">
        <v>794</v>
      </c>
      <c r="D10" s="67" t="s">
        <v>795</v>
      </c>
      <c r="E10" s="67" t="s">
        <v>796</v>
      </c>
      <c r="F10" s="67" t="s">
        <v>797</v>
      </c>
    </row>
    <row r="11" spans="1:191">
      <c r="A11" s="66">
        <v>10</v>
      </c>
      <c r="B11" s="67" t="s">
        <v>798</v>
      </c>
      <c r="C11" s="67" t="s">
        <v>799</v>
      </c>
      <c r="D11" s="67" t="s">
        <v>800</v>
      </c>
      <c r="E11" s="67" t="s">
        <v>365</v>
      </c>
      <c r="F11" s="67" t="s">
        <v>801</v>
      </c>
    </row>
    <row r="12" spans="1:191">
      <c r="A12" s="66">
        <v>11</v>
      </c>
      <c r="B12" s="67" t="s">
        <v>175</v>
      </c>
      <c r="C12" s="67" t="s">
        <v>802</v>
      </c>
      <c r="D12" s="67" t="s">
        <v>803</v>
      </c>
      <c r="E12" s="67" t="s">
        <v>804</v>
      </c>
      <c r="F12" s="67" t="s">
        <v>805</v>
      </c>
    </row>
    <row r="13" spans="1:191">
      <c r="A13" s="66">
        <v>12</v>
      </c>
      <c r="B13" s="67" t="s">
        <v>343</v>
      </c>
      <c r="C13" s="67" t="s">
        <v>806</v>
      </c>
      <c r="D13" s="67" t="s">
        <v>807</v>
      </c>
      <c r="E13" s="67" t="s">
        <v>808</v>
      </c>
      <c r="F13" s="67" t="s">
        <v>311</v>
      </c>
    </row>
    <row r="14" spans="1:191">
      <c r="A14" s="66">
        <v>13</v>
      </c>
      <c r="B14" s="67" t="s">
        <v>316</v>
      </c>
      <c r="C14" s="67" t="s">
        <v>809</v>
      </c>
      <c r="D14" s="67" t="s">
        <v>810</v>
      </c>
      <c r="E14" s="67" t="s">
        <v>811</v>
      </c>
      <c r="F14" s="67" t="s">
        <v>812</v>
      </c>
    </row>
    <row r="15" spans="1:191">
      <c r="A15" s="66">
        <v>14</v>
      </c>
      <c r="B15" s="67" t="s">
        <v>813</v>
      </c>
      <c r="C15" s="67" t="s">
        <v>386</v>
      </c>
      <c r="D15" s="67" t="s">
        <v>814</v>
      </c>
      <c r="E15" s="67" t="s">
        <v>815</v>
      </c>
      <c r="F15" s="67" t="s">
        <v>462</v>
      </c>
    </row>
    <row r="16" spans="1:191">
      <c r="A16" s="66">
        <v>15</v>
      </c>
      <c r="B16" s="67" t="s">
        <v>816</v>
      </c>
      <c r="C16" s="67" t="s">
        <v>445</v>
      </c>
      <c r="D16" s="67" t="s">
        <v>817</v>
      </c>
      <c r="E16" s="67" t="s">
        <v>818</v>
      </c>
      <c r="F16" s="67" t="s">
        <v>819</v>
      </c>
    </row>
    <row r="17" spans="1:6">
      <c r="A17" s="66">
        <v>16</v>
      </c>
      <c r="B17" s="67" t="s">
        <v>820</v>
      </c>
      <c r="C17" s="67" t="s">
        <v>364</v>
      </c>
      <c r="D17" s="67" t="s">
        <v>478</v>
      </c>
      <c r="E17" s="67" t="s">
        <v>821</v>
      </c>
      <c r="F17" s="67" t="s">
        <v>822</v>
      </c>
    </row>
    <row r="18" spans="1:6">
      <c r="A18" s="66">
        <v>17</v>
      </c>
      <c r="B18" s="67" t="s">
        <v>450</v>
      </c>
      <c r="C18" s="67" t="s">
        <v>823</v>
      </c>
      <c r="D18" s="67" t="s">
        <v>494</v>
      </c>
      <c r="E18" s="67" t="s">
        <v>824</v>
      </c>
      <c r="F18" s="67" t="s">
        <v>420</v>
      </c>
    </row>
    <row r="19" spans="1:6">
      <c r="A19" s="66">
        <v>18</v>
      </c>
      <c r="B19" s="67" t="s">
        <v>387</v>
      </c>
      <c r="C19" s="67" t="s">
        <v>258</v>
      </c>
      <c r="D19" s="67" t="s">
        <v>351</v>
      </c>
      <c r="E19" s="67" t="s">
        <v>825</v>
      </c>
      <c r="F19" s="67" t="s">
        <v>826</v>
      </c>
    </row>
    <row r="20" spans="1:6">
      <c r="A20" s="66">
        <v>19</v>
      </c>
      <c r="B20" s="67" t="s">
        <v>197</v>
      </c>
      <c r="C20" s="67" t="s">
        <v>771</v>
      </c>
      <c r="D20" s="67" t="s">
        <v>827</v>
      </c>
      <c r="E20" s="67" t="s">
        <v>439</v>
      </c>
      <c r="F20" s="67" t="s">
        <v>828</v>
      </c>
    </row>
    <row r="21" spans="1:6">
      <c r="A21" s="66">
        <v>20</v>
      </c>
      <c r="B21" s="67" t="s">
        <v>352</v>
      </c>
      <c r="C21" s="67" t="s">
        <v>771</v>
      </c>
      <c r="D21" s="67" t="s">
        <v>327</v>
      </c>
      <c r="E21" s="67" t="s">
        <v>439</v>
      </c>
      <c r="F21" s="67" t="s">
        <v>494</v>
      </c>
    </row>
    <row r="22" spans="1:6">
      <c r="A22" s="66">
        <v>21</v>
      </c>
      <c r="B22" s="67" t="s">
        <v>829</v>
      </c>
      <c r="C22" s="68" t="s">
        <v>785</v>
      </c>
      <c r="D22" s="67" t="s">
        <v>830</v>
      </c>
      <c r="E22" s="67" t="s">
        <v>439</v>
      </c>
      <c r="F22" s="67" t="s">
        <v>297</v>
      </c>
    </row>
    <row r="23" spans="1:6">
      <c r="A23" s="66">
        <v>22</v>
      </c>
      <c r="B23" s="67" t="s">
        <v>439</v>
      </c>
      <c r="C23" s="68" t="s">
        <v>785</v>
      </c>
      <c r="D23" s="67" t="s">
        <v>831</v>
      </c>
      <c r="E23" s="67" t="s">
        <v>439</v>
      </c>
      <c r="F23" s="67" t="s">
        <v>292</v>
      </c>
    </row>
    <row r="24" spans="1:6">
      <c r="A24" s="66">
        <v>23</v>
      </c>
      <c r="B24" s="67" t="s">
        <v>439</v>
      </c>
      <c r="C24" s="67" t="s">
        <v>832</v>
      </c>
      <c r="D24" s="67" t="s">
        <v>833</v>
      </c>
      <c r="E24" s="67" t="s">
        <v>439</v>
      </c>
      <c r="F24" s="67" t="s">
        <v>507</v>
      </c>
    </row>
    <row r="25" spans="1:6">
      <c r="A25" s="66">
        <v>24</v>
      </c>
      <c r="B25" s="67" t="s">
        <v>439</v>
      </c>
      <c r="C25" s="67" t="s">
        <v>834</v>
      </c>
      <c r="D25" s="67" t="s">
        <v>835</v>
      </c>
      <c r="E25" s="67" t="s">
        <v>439</v>
      </c>
      <c r="F25" s="67" t="s">
        <v>836</v>
      </c>
    </row>
    <row r="26" spans="1:6">
      <c r="A26" s="66">
        <v>25</v>
      </c>
      <c r="B26" s="67" t="s">
        <v>439</v>
      </c>
      <c r="C26" s="67" t="s">
        <v>837</v>
      </c>
      <c r="D26" s="67" t="s">
        <v>838</v>
      </c>
      <c r="E26" s="67" t="s">
        <v>439</v>
      </c>
      <c r="F26" s="67" t="s">
        <v>381</v>
      </c>
    </row>
    <row r="27" spans="1:6">
      <c r="A27" s="66">
        <v>26</v>
      </c>
      <c r="B27" s="67" t="s">
        <v>439</v>
      </c>
      <c r="C27" s="67" t="s">
        <v>316</v>
      </c>
      <c r="D27" s="67" t="s">
        <v>692</v>
      </c>
      <c r="E27" s="67" t="s">
        <v>439</v>
      </c>
      <c r="F27" s="67" t="s">
        <v>775</v>
      </c>
    </row>
    <row r="28" spans="1:6">
      <c r="A28" s="66">
        <v>27</v>
      </c>
      <c r="B28" s="67" t="s">
        <v>439</v>
      </c>
      <c r="C28" s="67" t="s">
        <v>839</v>
      </c>
      <c r="D28" s="67" t="s">
        <v>840</v>
      </c>
      <c r="E28" s="67" t="s">
        <v>439</v>
      </c>
      <c r="F28" s="67" t="s">
        <v>486</v>
      </c>
    </row>
    <row r="29" spans="1:6">
      <c r="A29" s="66">
        <v>28</v>
      </c>
      <c r="B29" s="67" t="s">
        <v>439</v>
      </c>
      <c r="C29" s="67" t="s">
        <v>364</v>
      </c>
      <c r="D29" s="67" t="s">
        <v>364</v>
      </c>
      <c r="E29" s="67" t="s">
        <v>439</v>
      </c>
      <c r="F29" s="67" t="s">
        <v>276</v>
      </c>
    </row>
    <row r="30" spans="1:6">
      <c r="A30" s="66">
        <v>29</v>
      </c>
      <c r="B30" s="67" t="s">
        <v>439</v>
      </c>
      <c r="C30" s="67" t="s">
        <v>359</v>
      </c>
      <c r="D30" s="67" t="s">
        <v>841</v>
      </c>
      <c r="E30" s="67" t="s">
        <v>439</v>
      </c>
      <c r="F30" s="67" t="s">
        <v>728</v>
      </c>
    </row>
    <row r="31" spans="1:6">
      <c r="A31" s="66">
        <v>30</v>
      </c>
      <c r="B31" s="67" t="s">
        <v>439</v>
      </c>
      <c r="C31" s="67" t="s">
        <v>217</v>
      </c>
      <c r="D31" s="67" t="s">
        <v>842</v>
      </c>
      <c r="E31" s="67" t="s">
        <v>207</v>
      </c>
      <c r="F31" s="67" t="s">
        <v>359</v>
      </c>
    </row>
    <row r="32" spans="1:6">
      <c r="A32" s="66">
        <v>31</v>
      </c>
      <c r="B32" s="68"/>
      <c r="C32" s="67" t="s">
        <v>843</v>
      </c>
      <c r="D32" s="67" t="s">
        <v>844</v>
      </c>
      <c r="E32" s="68"/>
      <c r="F32" s="67" t="s">
        <v>845</v>
      </c>
    </row>
    <row r="33" spans="1:3">
      <c r="A33" s="13"/>
      <c r="C33" s="1"/>
    </row>
    <row r="34" spans="1:3">
      <c r="A34" s="13"/>
      <c r="C34" s="1"/>
    </row>
    <row r="35" spans="1:3">
      <c r="A35" s="13"/>
      <c r="C35" s="1"/>
    </row>
    <row r="36" spans="1:3">
      <c r="A36" s="13"/>
      <c r="C36" s="1"/>
    </row>
    <row r="37" spans="1:3">
      <c r="A37" s="13"/>
      <c r="C37" s="1"/>
    </row>
    <row r="38" spans="1:3">
      <c r="A38" s="13"/>
      <c r="C38" s="1"/>
    </row>
    <row r="39" spans="1:3">
      <c r="A39" s="13"/>
      <c r="C39" s="1"/>
    </row>
    <row r="40" spans="1:3">
      <c r="A40" s="13"/>
      <c r="C40" s="1"/>
    </row>
    <row r="41" spans="1:3">
      <c r="A41" s="13"/>
      <c r="C41" s="1"/>
    </row>
    <row r="42" spans="1:3">
      <c r="A42" s="13"/>
      <c r="C42" s="1"/>
    </row>
    <row r="43" spans="1:3">
      <c r="A43" s="13"/>
      <c r="C43" s="1"/>
    </row>
    <row r="44" spans="1:3">
      <c r="A44" s="13"/>
      <c r="C44" s="1"/>
    </row>
    <row r="45" spans="1:3">
      <c r="A45" s="13"/>
      <c r="C45" s="1"/>
    </row>
    <row r="46" spans="1:3">
      <c r="A46" s="13"/>
      <c r="C46" s="1"/>
    </row>
    <row r="47" spans="1:3">
      <c r="A47" s="13"/>
      <c r="C47" s="1"/>
    </row>
    <row r="48" spans="1:3">
      <c r="A48" s="13"/>
      <c r="C48" s="1"/>
    </row>
    <row r="49" spans="1:3">
      <c r="A49" s="13"/>
      <c r="C49" s="1"/>
    </row>
    <row r="50" spans="1:3">
      <c r="A50" s="13"/>
      <c r="C50" s="1"/>
    </row>
    <row r="51" spans="1:3">
      <c r="A51" s="13"/>
      <c r="C51" s="1"/>
    </row>
    <row r="52" spans="1:3">
      <c r="A52" s="13"/>
      <c r="C52" s="1"/>
    </row>
    <row r="53" spans="1:3">
      <c r="A53" s="13"/>
      <c r="C53" s="1"/>
    </row>
    <row r="54" spans="1:3">
      <c r="A54" s="13"/>
      <c r="C54" s="1"/>
    </row>
    <row r="55" spans="1:3">
      <c r="A55" s="13"/>
      <c r="C55" s="1"/>
    </row>
    <row r="56" spans="1:3">
      <c r="A56" s="13"/>
      <c r="C56" s="1"/>
    </row>
    <row r="57" spans="1:3">
      <c r="A57" s="13"/>
      <c r="C57" s="1"/>
    </row>
    <row r="58" spans="1:3">
      <c r="A58" s="13"/>
      <c r="C58" s="1"/>
    </row>
    <row r="59" spans="1:3">
      <c r="A59" s="13"/>
      <c r="C59" s="1"/>
    </row>
    <row r="60" spans="1:3">
      <c r="A60" s="13"/>
      <c r="C60" s="1"/>
    </row>
    <row r="61" spans="1:3">
      <c r="A61" s="13"/>
      <c r="C61" s="1"/>
    </row>
    <row r="62" spans="1:3">
      <c r="A62" s="13"/>
      <c r="C62" s="1"/>
    </row>
    <row r="63" spans="1:3">
      <c r="A63" s="13"/>
      <c r="C63" s="1"/>
    </row>
    <row r="64" spans="1:3">
      <c r="A64" s="13"/>
      <c r="C64" s="1"/>
    </row>
    <row r="65" spans="1:3">
      <c r="A65" s="13"/>
      <c r="C65" s="1"/>
    </row>
    <row r="66" spans="1:3">
      <c r="A66" s="13"/>
      <c r="C66" s="1"/>
    </row>
    <row r="67" spans="1:3">
      <c r="A67" s="13"/>
      <c r="C67" s="1"/>
    </row>
    <row r="68" spans="1:3">
      <c r="A68" s="13"/>
      <c r="C68" s="1"/>
    </row>
    <row r="69" spans="1:3">
      <c r="A69" s="13"/>
      <c r="C69" s="1"/>
    </row>
    <row r="70" spans="1:3">
      <c r="A70" s="13"/>
      <c r="C70" s="1"/>
    </row>
    <row r="71" spans="1:3">
      <c r="A71" s="13"/>
      <c r="C71" s="1"/>
    </row>
    <row r="72" spans="1:3">
      <c r="A72" s="13"/>
      <c r="C72" s="1"/>
    </row>
    <row r="73" spans="1:3">
      <c r="A73" s="13"/>
      <c r="C73" s="1"/>
    </row>
    <row r="74" spans="1:3">
      <c r="A74" s="13"/>
      <c r="C74" s="1"/>
    </row>
    <row r="75" spans="1:3">
      <c r="A75" s="13"/>
      <c r="C75" s="1"/>
    </row>
    <row r="76" spans="1:3">
      <c r="A76" s="13"/>
      <c r="C76" s="1"/>
    </row>
    <row r="77" spans="1:3">
      <c r="A77" s="13"/>
      <c r="C77" s="1"/>
    </row>
    <row r="78" spans="1:3">
      <c r="A78" s="13"/>
      <c r="C78" s="1"/>
    </row>
    <row r="79" spans="1:3">
      <c r="A79" s="13"/>
      <c r="C79" s="1"/>
    </row>
    <row r="80" spans="1:3">
      <c r="A80" s="13"/>
      <c r="C80" s="1"/>
    </row>
    <row r="81" spans="1:3">
      <c r="A81" s="13"/>
      <c r="C81" s="1"/>
    </row>
    <row r="82" spans="1:3">
      <c r="A82" s="13"/>
      <c r="C82" s="1"/>
    </row>
    <row r="83" spans="1:3">
      <c r="A83" s="13"/>
      <c r="C83" s="1"/>
    </row>
    <row r="84" spans="1:3">
      <c r="A84" s="13"/>
      <c r="C84" s="1"/>
    </row>
    <row r="85" spans="1:3">
      <c r="A85" s="13"/>
      <c r="C85" s="1"/>
    </row>
    <row r="86" spans="1:3">
      <c r="A86" s="13"/>
      <c r="C86" s="1"/>
    </row>
    <row r="87" spans="1:3">
      <c r="A87" s="13"/>
      <c r="C87" s="1"/>
    </row>
    <row r="88" spans="1:3">
      <c r="A88" s="13"/>
      <c r="C88" s="1"/>
    </row>
    <row r="89" spans="1:3">
      <c r="A89" s="13"/>
      <c r="C89" s="1"/>
    </row>
    <row r="90" spans="1:3">
      <c r="A90" s="13"/>
      <c r="C90" s="1"/>
    </row>
    <row r="91" spans="1:3">
      <c r="A91" s="13"/>
      <c r="C91" s="1"/>
    </row>
    <row r="92" spans="1:3">
      <c r="A92" s="13"/>
      <c r="C92" s="1"/>
    </row>
    <row r="93" spans="1:3">
      <c r="A93" s="13"/>
      <c r="C93" s="1"/>
    </row>
    <row r="94" spans="1:3">
      <c r="A94" s="13"/>
      <c r="C94" s="1"/>
    </row>
    <row r="95" spans="1:3">
      <c r="A95" s="13"/>
      <c r="C95" s="1"/>
    </row>
    <row r="96" spans="1:3">
      <c r="A96" s="13"/>
      <c r="C96" s="1"/>
    </row>
    <row r="97" spans="1:3">
      <c r="A97" s="13"/>
      <c r="C97" s="1"/>
    </row>
    <row r="98" spans="1:3">
      <c r="A98" s="13"/>
      <c r="C98" s="1"/>
    </row>
    <row r="99" spans="1:3">
      <c r="A99" s="13"/>
      <c r="C99" s="1"/>
    </row>
    <row r="100" spans="1:3">
      <c r="A100" s="13"/>
      <c r="C100" s="1"/>
    </row>
    <row r="101" spans="1:3">
      <c r="A101" s="13"/>
      <c r="C101" s="1"/>
    </row>
    <row r="102" spans="1:3">
      <c r="A102" s="13"/>
      <c r="C102" s="1"/>
    </row>
    <row r="103" spans="1:3">
      <c r="A103" s="13"/>
      <c r="C103" s="1"/>
    </row>
    <row r="104" spans="1:3">
      <c r="A104" s="13"/>
      <c r="C104" s="1"/>
    </row>
    <row r="105" spans="1:3">
      <c r="A105" s="13"/>
      <c r="C105" s="1"/>
    </row>
    <row r="106" spans="1:3">
      <c r="A106" s="13"/>
      <c r="C106" s="1"/>
    </row>
    <row r="107" spans="1:3">
      <c r="A107" s="13"/>
      <c r="C107" s="1"/>
    </row>
    <row r="108" spans="1:3">
      <c r="A108" s="13"/>
      <c r="C108" s="1"/>
    </row>
    <row r="109" spans="1:3">
      <c r="A109" s="13"/>
      <c r="C109" s="1"/>
    </row>
    <row r="110" spans="1:3">
      <c r="A110" s="13"/>
      <c r="C110" s="1"/>
    </row>
    <row r="111" spans="1:3">
      <c r="A111" s="13"/>
      <c r="C111" s="1"/>
    </row>
    <row r="112" spans="1:3">
      <c r="A112" s="13"/>
      <c r="C112" s="1"/>
    </row>
    <row r="113" spans="1:3">
      <c r="A113" s="13"/>
      <c r="C113" s="1"/>
    </row>
    <row r="114" spans="1:3">
      <c r="A114" s="13"/>
      <c r="C114" s="1"/>
    </row>
    <row r="115" spans="1:3">
      <c r="A115" s="13"/>
      <c r="C115" s="1"/>
    </row>
    <row r="116" spans="1:3">
      <c r="A116" s="13"/>
      <c r="C116" s="1"/>
    </row>
    <row r="117" spans="1:3">
      <c r="A117" s="13"/>
      <c r="C117" s="1"/>
    </row>
    <row r="118" spans="1:3">
      <c r="A118" s="13"/>
      <c r="C118" s="1"/>
    </row>
    <row r="119" spans="1:3">
      <c r="A119" s="13"/>
      <c r="C119" s="1"/>
    </row>
    <row r="120" spans="1:3">
      <c r="A120" s="13"/>
      <c r="C120" s="1"/>
    </row>
    <row r="121" spans="1:3">
      <c r="A121" s="13"/>
      <c r="C121" s="1"/>
    </row>
    <row r="122" spans="1:3">
      <c r="A122" s="13"/>
      <c r="C122" s="1"/>
    </row>
    <row r="123" spans="1:3">
      <c r="A123" s="13"/>
      <c r="C123" s="1"/>
    </row>
    <row r="124" spans="1:3">
      <c r="A124" s="13"/>
      <c r="C124" s="1"/>
    </row>
    <row r="125" spans="1:3">
      <c r="A125" s="13"/>
      <c r="C125" s="1"/>
    </row>
    <row r="126" spans="1:3">
      <c r="A126" s="13"/>
      <c r="C126" s="1"/>
    </row>
    <row r="127" spans="1:3">
      <c r="A127" s="13"/>
      <c r="C127" s="1"/>
    </row>
    <row r="128" spans="1:3">
      <c r="A128" s="13"/>
      <c r="C128" s="1"/>
    </row>
    <row r="129" spans="1:3">
      <c r="A129" s="13"/>
      <c r="C129" s="1"/>
    </row>
    <row r="130" spans="1:3">
      <c r="A130" s="13"/>
      <c r="C130" s="1"/>
    </row>
    <row r="131" spans="1:3">
      <c r="A131" s="13"/>
      <c r="C131" s="1"/>
    </row>
    <row r="132" spans="1:3">
      <c r="A132" s="13"/>
      <c r="C132" s="1"/>
    </row>
    <row r="133" spans="1:3">
      <c r="A133" s="13"/>
      <c r="C133" s="1"/>
    </row>
    <row r="134" spans="1:3">
      <c r="A134" s="13"/>
      <c r="C134" s="1"/>
    </row>
    <row r="135" spans="1:3">
      <c r="A135" s="13"/>
      <c r="C135" s="1"/>
    </row>
    <row r="136" spans="1:3">
      <c r="A136" s="13"/>
      <c r="C136" s="1"/>
    </row>
    <row r="137" spans="1:3">
      <c r="A137" s="13"/>
      <c r="C137" s="1"/>
    </row>
    <row r="138" spans="1:3">
      <c r="A138" s="13"/>
      <c r="C138" s="1"/>
    </row>
    <row r="139" spans="1:3">
      <c r="A139" s="13"/>
      <c r="C139" s="1"/>
    </row>
    <row r="140" spans="1:3">
      <c r="A140" s="13"/>
      <c r="C140" s="1"/>
    </row>
    <row r="141" spans="1:3">
      <c r="A141" s="13"/>
      <c r="C141" s="1"/>
    </row>
    <row r="142" spans="1:3">
      <c r="A142" s="13"/>
      <c r="C142" s="1"/>
    </row>
    <row r="143" spans="1:3">
      <c r="A143" s="13"/>
      <c r="C143" s="1"/>
    </row>
    <row r="144" spans="1:3">
      <c r="A144" s="13"/>
      <c r="C144" s="1"/>
    </row>
    <row r="145" spans="1:3">
      <c r="A145" s="13"/>
      <c r="C145" s="1"/>
    </row>
    <row r="146" spans="1:3">
      <c r="A146" s="13"/>
      <c r="C146" s="1"/>
    </row>
    <row r="147" spans="1:3">
      <c r="A147" s="13"/>
      <c r="C147" s="1"/>
    </row>
    <row r="148" spans="1:3">
      <c r="A148" s="13"/>
      <c r="C148" s="1"/>
    </row>
    <row r="149" spans="1:3">
      <c r="A149" s="13"/>
      <c r="C149" s="1"/>
    </row>
    <row r="150" spans="1:3">
      <c r="A150" s="13"/>
      <c r="C150" s="1"/>
    </row>
    <row r="151" spans="1:3">
      <c r="A151" s="13"/>
      <c r="C151" s="1"/>
    </row>
    <row r="152" spans="1:3">
      <c r="A152" s="13"/>
      <c r="C152" s="1"/>
    </row>
    <row r="153" spans="1:3">
      <c r="A153" s="13"/>
      <c r="C153" s="1"/>
    </row>
    <row r="154" spans="1:3">
      <c r="A154" s="13"/>
      <c r="C154" s="1"/>
    </row>
    <row r="155" spans="1:3">
      <c r="A155" s="13"/>
      <c r="C155" s="1"/>
    </row>
    <row r="156" spans="1:3">
      <c r="A156" s="13"/>
      <c r="C156" s="1"/>
    </row>
    <row r="157" spans="1:3">
      <c r="A157" s="13"/>
      <c r="C157" s="1"/>
    </row>
    <row r="158" spans="1:3">
      <c r="A158" s="13"/>
      <c r="C158" s="1"/>
    </row>
    <row r="159" spans="1:3">
      <c r="A159" s="13"/>
      <c r="C159" s="1"/>
    </row>
    <row r="160" spans="1:3">
      <c r="A160" s="13"/>
      <c r="C160" s="1"/>
    </row>
    <row r="161" spans="1:3">
      <c r="A161" s="13"/>
      <c r="C161" s="1"/>
    </row>
    <row r="162" spans="1:3">
      <c r="A162" s="13"/>
      <c r="C162" s="1"/>
    </row>
    <row r="163" spans="1:3">
      <c r="A163" s="13"/>
      <c r="C163" s="1"/>
    </row>
    <row r="164" spans="1:3">
      <c r="A164" s="13"/>
      <c r="C164" s="1"/>
    </row>
    <row r="165" spans="1:3">
      <c r="A165" s="13"/>
      <c r="C165" s="1"/>
    </row>
    <row r="166" spans="1:3">
      <c r="A166" s="13"/>
      <c r="C166" s="1"/>
    </row>
    <row r="167" spans="1:3">
      <c r="A167" s="13"/>
      <c r="C167" s="1"/>
    </row>
    <row r="168" spans="1:3">
      <c r="A168" s="13"/>
      <c r="C168" s="1"/>
    </row>
    <row r="169" spans="1:3">
      <c r="A169" s="13"/>
      <c r="C169" s="1"/>
    </row>
    <row r="170" spans="1:3">
      <c r="A170" s="13"/>
      <c r="C170" s="1"/>
    </row>
    <row r="171" spans="1:3">
      <c r="A171" s="13"/>
      <c r="C171" s="1"/>
    </row>
    <row r="172" spans="1:3">
      <c r="A172" s="13"/>
      <c r="C172" s="1"/>
    </row>
    <row r="173" spans="1:3">
      <c r="A173" s="13"/>
      <c r="C173" s="1"/>
    </row>
    <row r="174" spans="1:3">
      <c r="A174" s="13"/>
      <c r="C174" s="1"/>
    </row>
    <row r="175" spans="1:3">
      <c r="A175" s="13"/>
      <c r="C175" s="1"/>
    </row>
    <row r="176" spans="1:3">
      <c r="A176" s="13"/>
      <c r="C176" s="1"/>
    </row>
    <row r="177" spans="1:3">
      <c r="A177" s="13"/>
      <c r="C177" s="1"/>
    </row>
    <row r="178" spans="1:3">
      <c r="A178" s="13"/>
      <c r="C178" s="1"/>
    </row>
    <row r="179" spans="1:3">
      <c r="A179" s="13"/>
      <c r="C179" s="1"/>
    </row>
    <row r="180" spans="1:3">
      <c r="A180" s="13"/>
      <c r="C180" s="1"/>
    </row>
    <row r="181" spans="1:3">
      <c r="A181" s="13"/>
      <c r="C181" s="1"/>
    </row>
    <row r="182" spans="1:3">
      <c r="A182" s="13"/>
      <c r="C182" s="1"/>
    </row>
    <row r="183" spans="1:3">
      <c r="A183" s="13"/>
      <c r="C183" s="1"/>
    </row>
    <row r="184" spans="1:3">
      <c r="A184" s="13"/>
      <c r="C184" s="1"/>
    </row>
    <row r="185" spans="1:3">
      <c r="A185" s="13"/>
    </row>
    <row r="186" spans="1:3">
      <c r="A186" s="13"/>
    </row>
    <row r="187" spans="1:3">
      <c r="A187" s="13"/>
    </row>
    <row r="188" spans="1:3">
      <c r="A188" s="13"/>
    </row>
    <row r="189" spans="1:3">
      <c r="A189" s="13"/>
    </row>
    <row r="190" spans="1:3">
      <c r="A190" s="13"/>
    </row>
    <row r="191" spans="1:3">
      <c r="A191" s="13"/>
    </row>
    <row r="192" spans="1:3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C4B4-1646-44BF-8A78-3AE4CADF663C}">
  <sheetPr codeName="Sheet20"/>
  <dimension ref="A1:GJ213"/>
  <sheetViews>
    <sheetView workbookViewId="0">
      <selection sqref="A1:F1"/>
    </sheetView>
  </sheetViews>
  <sheetFormatPr defaultRowHeight="15"/>
  <cols>
    <col min="1" max="1" width="7.28515625" customWidth="1"/>
    <col min="2" max="2" width="8.28515625" bestFit="1" customWidth="1"/>
    <col min="3" max="3" width="7.7109375" bestFit="1" customWidth="1"/>
    <col min="4" max="4" width="8.7109375" bestFit="1" customWidth="1"/>
    <col min="5" max="5" width="8.42578125" bestFit="1" customWidth="1"/>
    <col min="6" max="6" width="8.140625" bestFit="1" customWidth="1"/>
    <col min="7" max="16" width="8.7109375" bestFit="1" customWidth="1"/>
    <col min="17" max="38" width="9.7109375" bestFit="1" customWidth="1"/>
    <col min="39" max="47" width="8.7109375" bestFit="1" customWidth="1"/>
    <col min="48" max="68" width="9.7109375" bestFit="1" customWidth="1"/>
    <col min="69" max="77" width="8.7109375" bestFit="1" customWidth="1"/>
    <col min="78" max="99" width="9.7109375" bestFit="1" customWidth="1"/>
    <col min="100" max="108" width="8.7109375" bestFit="1" customWidth="1"/>
    <col min="109" max="130" width="9.7109375" bestFit="1" customWidth="1"/>
    <col min="131" max="139" width="8.7109375" bestFit="1" customWidth="1"/>
    <col min="140" max="169" width="9.7109375" bestFit="1" customWidth="1"/>
    <col min="170" max="191" width="10.7109375" bestFit="1" customWidth="1"/>
    <col min="192" max="192" width="9.7109375" bestFit="1" customWidth="1"/>
  </cols>
  <sheetData>
    <row r="1" spans="1:192">
      <c r="A1" s="65" t="s">
        <v>168</v>
      </c>
      <c r="B1" s="71">
        <v>44348</v>
      </c>
      <c r="C1" s="71">
        <v>44378</v>
      </c>
      <c r="D1" s="71">
        <v>44409</v>
      </c>
      <c r="E1" s="71">
        <v>44440</v>
      </c>
      <c r="F1" s="71">
        <v>44470</v>
      </c>
      <c r="G1" s="13"/>
      <c r="H1" s="13"/>
      <c r="I1" s="13"/>
      <c r="J1" s="1">
        <v>44348</v>
      </c>
      <c r="K1" s="1">
        <v>44349</v>
      </c>
      <c r="L1" s="1">
        <v>44350</v>
      </c>
      <c r="M1" s="1">
        <v>44351</v>
      </c>
      <c r="N1" s="1">
        <v>44352</v>
      </c>
      <c r="O1" s="1">
        <v>44353</v>
      </c>
      <c r="P1" s="1">
        <v>44354</v>
      </c>
      <c r="Q1" s="1">
        <v>44355</v>
      </c>
      <c r="R1" s="1">
        <v>44356</v>
      </c>
      <c r="S1" s="1">
        <v>44357</v>
      </c>
      <c r="T1" s="1">
        <v>44358</v>
      </c>
      <c r="U1" s="1">
        <v>44359</v>
      </c>
      <c r="V1" s="1">
        <v>44360</v>
      </c>
      <c r="W1" s="1">
        <v>44361</v>
      </c>
      <c r="X1" s="1">
        <v>44362</v>
      </c>
      <c r="Y1" s="1">
        <v>44363</v>
      </c>
      <c r="Z1" s="1">
        <v>44364</v>
      </c>
      <c r="AA1" s="1">
        <v>44365</v>
      </c>
      <c r="AB1" s="1">
        <v>44366</v>
      </c>
      <c r="AC1" s="1">
        <v>44367</v>
      </c>
      <c r="AD1" s="1">
        <v>44368</v>
      </c>
      <c r="AE1" s="1">
        <v>44369</v>
      </c>
      <c r="AF1" s="1">
        <v>44370</v>
      </c>
      <c r="AG1" s="1">
        <v>44371</v>
      </c>
      <c r="AH1" s="1">
        <v>44372</v>
      </c>
      <c r="AI1" s="1">
        <v>44373</v>
      </c>
      <c r="AJ1" s="1">
        <v>44374</v>
      </c>
      <c r="AK1" s="1">
        <v>44375</v>
      </c>
      <c r="AL1" s="1">
        <v>44376</v>
      </c>
      <c r="AM1" s="1">
        <v>44377</v>
      </c>
      <c r="AN1" s="1">
        <v>44378</v>
      </c>
      <c r="AO1" s="1">
        <v>44379</v>
      </c>
      <c r="AP1" s="1">
        <v>44380</v>
      </c>
      <c r="AQ1" s="1">
        <v>44381</v>
      </c>
      <c r="AR1" s="1">
        <v>44382</v>
      </c>
      <c r="AS1" s="1">
        <v>44383</v>
      </c>
      <c r="AT1" s="1">
        <v>44384</v>
      </c>
      <c r="AU1" s="1">
        <v>44385</v>
      </c>
      <c r="AV1" s="1">
        <v>44386</v>
      </c>
      <c r="AW1" s="1">
        <v>44387</v>
      </c>
      <c r="AX1" s="1">
        <v>44388</v>
      </c>
      <c r="AY1" s="1">
        <v>44389</v>
      </c>
      <c r="AZ1" s="1">
        <v>44390</v>
      </c>
      <c r="BA1" s="1">
        <v>44391</v>
      </c>
      <c r="BB1" s="1">
        <v>44392</v>
      </c>
      <c r="BC1" s="1">
        <v>44393</v>
      </c>
      <c r="BD1" s="1">
        <v>44394</v>
      </c>
      <c r="BE1" s="1">
        <v>44395</v>
      </c>
      <c r="BF1" s="1">
        <v>44396</v>
      </c>
      <c r="BG1" s="1">
        <v>44397</v>
      </c>
      <c r="BH1" s="1">
        <v>44398</v>
      </c>
      <c r="BI1" s="1">
        <v>44399</v>
      </c>
      <c r="BJ1" s="1">
        <v>44400</v>
      </c>
      <c r="BK1" s="1">
        <v>44401</v>
      </c>
      <c r="BL1" s="1">
        <v>44402</v>
      </c>
      <c r="BM1" s="1">
        <v>44403</v>
      </c>
      <c r="BN1" s="1">
        <v>44404</v>
      </c>
      <c r="BO1" s="1">
        <v>44405</v>
      </c>
      <c r="BP1" s="1">
        <v>44406</v>
      </c>
      <c r="BQ1" s="1">
        <v>44407</v>
      </c>
      <c r="BR1" s="1">
        <v>44408</v>
      </c>
      <c r="BS1" s="1">
        <v>44409</v>
      </c>
      <c r="BT1" s="1">
        <v>44410</v>
      </c>
      <c r="BU1" s="1">
        <v>44411</v>
      </c>
      <c r="BV1" s="1">
        <v>44412</v>
      </c>
      <c r="BW1" s="1">
        <v>44413</v>
      </c>
      <c r="BX1" s="1">
        <v>44414</v>
      </c>
      <c r="BY1" s="1">
        <v>44415</v>
      </c>
      <c r="BZ1" s="1">
        <v>44416</v>
      </c>
      <c r="CA1" s="1">
        <v>44417</v>
      </c>
      <c r="CB1" s="1">
        <v>44418</v>
      </c>
      <c r="CC1" s="1">
        <v>44419</v>
      </c>
      <c r="CD1" s="1">
        <v>44420</v>
      </c>
      <c r="CE1" s="1">
        <v>44421</v>
      </c>
      <c r="CF1" s="1">
        <v>44422</v>
      </c>
      <c r="CG1" s="1">
        <v>44423</v>
      </c>
      <c r="CH1" s="1">
        <v>44424</v>
      </c>
      <c r="CI1" s="1">
        <v>44425</v>
      </c>
      <c r="CJ1" s="1">
        <v>44426</v>
      </c>
      <c r="CK1" s="1">
        <v>44427</v>
      </c>
      <c r="CL1" s="1">
        <v>44428</v>
      </c>
      <c r="CM1" s="1">
        <v>44429</v>
      </c>
      <c r="CN1" s="1">
        <v>44430</v>
      </c>
      <c r="CO1" s="1">
        <v>44431</v>
      </c>
      <c r="CP1" s="1">
        <v>44432</v>
      </c>
      <c r="CQ1" s="1">
        <v>44433</v>
      </c>
      <c r="CR1" s="1">
        <v>44434</v>
      </c>
      <c r="CS1" s="1">
        <v>44435</v>
      </c>
      <c r="CT1" s="1">
        <v>44436</v>
      </c>
      <c r="CU1" s="1">
        <v>44437</v>
      </c>
      <c r="CV1" s="1">
        <v>44438</v>
      </c>
      <c r="CW1" s="1">
        <v>44439</v>
      </c>
      <c r="CX1" s="1">
        <v>44440</v>
      </c>
      <c r="CY1" s="1">
        <v>44441</v>
      </c>
      <c r="CZ1" s="1">
        <v>44442</v>
      </c>
      <c r="DA1" s="1">
        <v>44443</v>
      </c>
      <c r="DB1" s="1">
        <v>44444</v>
      </c>
      <c r="DC1" s="1">
        <v>44445</v>
      </c>
      <c r="DD1" s="1">
        <v>44446</v>
      </c>
      <c r="DE1" s="1">
        <v>44447</v>
      </c>
      <c r="DF1" s="1">
        <v>44448</v>
      </c>
      <c r="DG1" s="1">
        <v>44449</v>
      </c>
      <c r="DH1" s="1">
        <v>44450</v>
      </c>
      <c r="DI1" s="1">
        <v>44451</v>
      </c>
      <c r="DJ1" s="1">
        <v>44452</v>
      </c>
      <c r="DK1" s="1">
        <v>44453</v>
      </c>
      <c r="DL1" s="1">
        <v>44454</v>
      </c>
      <c r="DM1" s="1">
        <v>44455</v>
      </c>
      <c r="DN1" s="1">
        <v>44456</v>
      </c>
      <c r="DO1" s="1">
        <v>44457</v>
      </c>
      <c r="DP1" s="1">
        <v>44458</v>
      </c>
      <c r="DQ1" s="1">
        <v>44459</v>
      </c>
      <c r="DR1" s="1">
        <v>44460</v>
      </c>
      <c r="DS1" s="1">
        <v>44461</v>
      </c>
      <c r="DT1" s="1">
        <v>44462</v>
      </c>
      <c r="DU1" s="1">
        <v>44463</v>
      </c>
      <c r="DV1" s="1">
        <v>44464</v>
      </c>
      <c r="DW1" s="1">
        <v>44465</v>
      </c>
      <c r="DX1" s="1">
        <v>44466</v>
      </c>
      <c r="DY1" s="1">
        <v>44467</v>
      </c>
      <c r="DZ1" s="1">
        <v>44468</v>
      </c>
      <c r="EA1" s="1">
        <v>44469</v>
      </c>
      <c r="EB1" s="1">
        <v>44470</v>
      </c>
      <c r="EC1" s="1">
        <v>44471</v>
      </c>
      <c r="ED1" s="1">
        <v>44472</v>
      </c>
      <c r="EE1" s="1">
        <v>44473</v>
      </c>
      <c r="EF1" s="1">
        <v>44474</v>
      </c>
      <c r="EG1" s="1">
        <v>44475</v>
      </c>
      <c r="EH1" s="1">
        <v>44476</v>
      </c>
      <c r="EI1" s="1">
        <v>44477</v>
      </c>
      <c r="EJ1" s="1">
        <v>44478</v>
      </c>
      <c r="EK1" s="1">
        <v>44479</v>
      </c>
      <c r="EL1" s="1">
        <v>44480</v>
      </c>
      <c r="EM1" s="1">
        <v>44481</v>
      </c>
      <c r="EN1" s="1">
        <v>44482</v>
      </c>
      <c r="EO1" s="1">
        <v>44483</v>
      </c>
      <c r="EP1" s="1">
        <v>44484</v>
      </c>
      <c r="EQ1" s="1">
        <v>44485</v>
      </c>
      <c r="ER1" s="1">
        <v>44486</v>
      </c>
      <c r="ES1" s="1">
        <v>44487</v>
      </c>
      <c r="ET1" s="1">
        <v>44488</v>
      </c>
      <c r="EU1" s="1">
        <v>44489</v>
      </c>
      <c r="EV1" s="1">
        <v>44490</v>
      </c>
      <c r="EW1" s="1">
        <v>44491</v>
      </c>
      <c r="EX1" s="1">
        <v>44492</v>
      </c>
      <c r="EY1" s="1">
        <v>44493</v>
      </c>
      <c r="EZ1" s="1">
        <v>44494</v>
      </c>
      <c r="FA1" s="1">
        <v>44495</v>
      </c>
      <c r="FB1" s="1">
        <v>44496</v>
      </c>
      <c r="FC1" s="1">
        <v>44497</v>
      </c>
      <c r="FD1" s="1">
        <v>44498</v>
      </c>
      <c r="FE1" s="1">
        <v>44499</v>
      </c>
      <c r="FF1" s="1">
        <v>44500</v>
      </c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</row>
    <row r="2" spans="1:192">
      <c r="A2" s="66">
        <v>1</v>
      </c>
      <c r="B2" s="67" t="s">
        <v>846</v>
      </c>
      <c r="C2" s="67" t="s">
        <v>439</v>
      </c>
      <c r="D2" s="67" t="s">
        <v>420</v>
      </c>
      <c r="E2" s="67" t="s">
        <v>847</v>
      </c>
      <c r="F2" s="67" t="s">
        <v>848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</row>
    <row r="3" spans="1:192">
      <c r="A3" s="66">
        <v>2</v>
      </c>
      <c r="B3" s="67" t="s">
        <v>467</v>
      </c>
      <c r="C3" s="67" t="s">
        <v>439</v>
      </c>
      <c r="D3" s="67" t="s">
        <v>849</v>
      </c>
      <c r="E3" s="67" t="s">
        <v>850</v>
      </c>
      <c r="F3" s="67" t="s">
        <v>848</v>
      </c>
    </row>
    <row r="4" spans="1:192">
      <c r="A4" s="66">
        <v>3</v>
      </c>
      <c r="B4" s="67" t="s">
        <v>851</v>
      </c>
      <c r="C4" s="67" t="s">
        <v>852</v>
      </c>
      <c r="D4" s="67" t="s">
        <v>335</v>
      </c>
      <c r="E4" s="67" t="s">
        <v>853</v>
      </c>
      <c r="F4" s="67" t="s">
        <v>848</v>
      </c>
      <c r="H4" s="13"/>
      <c r="J4" s="1"/>
    </row>
    <row r="5" spans="1:192">
      <c r="A5" s="66">
        <v>4</v>
      </c>
      <c r="B5" s="67" t="s">
        <v>698</v>
      </c>
      <c r="C5" s="67" t="s">
        <v>528</v>
      </c>
      <c r="D5" s="67" t="s">
        <v>751</v>
      </c>
      <c r="E5" s="67" t="s">
        <v>186</v>
      </c>
      <c r="F5" s="67" t="s">
        <v>854</v>
      </c>
    </row>
    <row r="6" spans="1:192">
      <c r="A6" s="66">
        <v>5</v>
      </c>
      <c r="B6" s="67" t="s">
        <v>855</v>
      </c>
      <c r="C6" s="67" t="s">
        <v>856</v>
      </c>
      <c r="D6" s="67" t="s">
        <v>857</v>
      </c>
      <c r="E6" s="67" t="s">
        <v>858</v>
      </c>
      <c r="F6" s="67" t="s">
        <v>859</v>
      </c>
    </row>
    <row r="7" spans="1:192">
      <c r="A7" s="66">
        <v>6</v>
      </c>
      <c r="B7" s="67" t="s">
        <v>482</v>
      </c>
      <c r="C7" s="67" t="s">
        <v>253</v>
      </c>
      <c r="D7" s="67" t="s">
        <v>860</v>
      </c>
      <c r="E7" s="67" t="s">
        <v>861</v>
      </c>
      <c r="F7" s="67" t="s">
        <v>862</v>
      </c>
    </row>
    <row r="8" spans="1:192">
      <c r="A8" s="66">
        <v>7</v>
      </c>
      <c r="B8" s="67" t="s">
        <v>863</v>
      </c>
      <c r="C8" s="67" t="s">
        <v>864</v>
      </c>
      <c r="D8" s="67" t="s">
        <v>508</v>
      </c>
      <c r="E8" s="67" t="s">
        <v>865</v>
      </c>
      <c r="F8" s="67" t="s">
        <v>866</v>
      </c>
    </row>
    <row r="9" spans="1:192">
      <c r="A9" s="66">
        <v>8</v>
      </c>
      <c r="B9" s="67" t="s">
        <v>867</v>
      </c>
      <c r="C9" s="67" t="s">
        <v>200</v>
      </c>
      <c r="D9" s="67" t="s">
        <v>868</v>
      </c>
      <c r="E9" s="67" t="s">
        <v>339</v>
      </c>
      <c r="F9" s="67" t="s">
        <v>869</v>
      </c>
    </row>
    <row r="10" spans="1:192">
      <c r="A10" s="66">
        <v>9</v>
      </c>
      <c r="B10" s="67" t="s">
        <v>784</v>
      </c>
      <c r="C10" s="67" t="s">
        <v>870</v>
      </c>
      <c r="D10" s="67" t="s">
        <v>871</v>
      </c>
      <c r="E10" s="67" t="s">
        <v>439</v>
      </c>
      <c r="F10" s="67" t="s">
        <v>872</v>
      </c>
    </row>
    <row r="11" spans="1:192">
      <c r="A11" s="66">
        <v>10</v>
      </c>
      <c r="B11" s="67" t="s">
        <v>873</v>
      </c>
      <c r="C11" s="67" t="s">
        <v>732</v>
      </c>
      <c r="D11" s="67" t="s">
        <v>874</v>
      </c>
      <c r="E11" s="67" t="s">
        <v>848</v>
      </c>
      <c r="F11" s="67" t="s">
        <v>875</v>
      </c>
    </row>
    <row r="12" spans="1:192">
      <c r="A12" s="66">
        <v>11</v>
      </c>
      <c r="B12" s="67" t="s">
        <v>876</v>
      </c>
      <c r="C12" s="67" t="s">
        <v>175</v>
      </c>
      <c r="D12" s="68" t="s">
        <v>785</v>
      </c>
      <c r="E12" s="67" t="s">
        <v>848</v>
      </c>
      <c r="F12" s="67" t="s">
        <v>877</v>
      </c>
    </row>
    <row r="13" spans="1:192">
      <c r="A13" s="66">
        <v>12</v>
      </c>
      <c r="B13" s="67" t="s">
        <v>878</v>
      </c>
      <c r="C13" s="67" t="s">
        <v>355</v>
      </c>
      <c r="D13" s="68" t="s">
        <v>785</v>
      </c>
      <c r="E13" s="67" t="s">
        <v>848</v>
      </c>
      <c r="F13" s="67" t="s">
        <v>879</v>
      </c>
    </row>
    <row r="14" spans="1:192">
      <c r="A14" s="66">
        <v>13</v>
      </c>
      <c r="B14" s="67" t="s">
        <v>880</v>
      </c>
      <c r="C14" s="67" t="s">
        <v>278</v>
      </c>
      <c r="D14" s="67" t="s">
        <v>881</v>
      </c>
      <c r="E14" s="67" t="s">
        <v>848</v>
      </c>
      <c r="F14" s="67" t="s">
        <v>882</v>
      </c>
    </row>
    <row r="15" spans="1:192">
      <c r="A15" s="66">
        <v>14</v>
      </c>
      <c r="B15" s="67" t="s">
        <v>883</v>
      </c>
      <c r="C15" s="67" t="s">
        <v>245</v>
      </c>
      <c r="D15" s="67" t="s">
        <v>884</v>
      </c>
      <c r="E15" s="67" t="s">
        <v>848</v>
      </c>
      <c r="F15" s="67" t="s">
        <v>378</v>
      </c>
    </row>
    <row r="16" spans="1:192">
      <c r="A16" s="66">
        <v>15</v>
      </c>
      <c r="B16" s="67" t="s">
        <v>885</v>
      </c>
      <c r="C16" s="67" t="s">
        <v>886</v>
      </c>
      <c r="D16" s="67" t="s">
        <v>887</v>
      </c>
      <c r="E16" s="67" t="s">
        <v>848</v>
      </c>
      <c r="F16" s="67" t="s">
        <v>416</v>
      </c>
    </row>
    <row r="17" spans="1:6">
      <c r="A17" s="66">
        <v>16</v>
      </c>
      <c r="B17" s="67" t="s">
        <v>888</v>
      </c>
      <c r="C17" s="67" t="s">
        <v>889</v>
      </c>
      <c r="D17" s="67" t="s">
        <v>890</v>
      </c>
      <c r="E17" s="67" t="s">
        <v>848</v>
      </c>
      <c r="F17" s="67" t="s">
        <v>680</v>
      </c>
    </row>
    <row r="18" spans="1:6">
      <c r="A18" s="66">
        <v>17</v>
      </c>
      <c r="B18" s="67" t="s">
        <v>891</v>
      </c>
      <c r="C18" s="67" t="s">
        <v>892</v>
      </c>
      <c r="D18" s="67" t="s">
        <v>893</v>
      </c>
      <c r="E18" s="67" t="s">
        <v>848</v>
      </c>
      <c r="F18" s="67" t="s">
        <v>812</v>
      </c>
    </row>
    <row r="19" spans="1:6">
      <c r="A19" s="66">
        <v>18</v>
      </c>
      <c r="B19" s="67" t="s">
        <v>894</v>
      </c>
      <c r="C19" s="67" t="s">
        <v>283</v>
      </c>
      <c r="D19" s="67" t="s">
        <v>895</v>
      </c>
      <c r="E19" s="67" t="s">
        <v>848</v>
      </c>
      <c r="F19" s="67" t="s">
        <v>896</v>
      </c>
    </row>
    <row r="20" spans="1:6">
      <c r="A20" s="66">
        <v>19</v>
      </c>
      <c r="B20" s="67" t="s">
        <v>439</v>
      </c>
      <c r="C20" s="67" t="s">
        <v>897</v>
      </c>
      <c r="D20" s="67" t="s">
        <v>529</v>
      </c>
      <c r="E20" s="67" t="s">
        <v>848</v>
      </c>
      <c r="F20" s="67" t="s">
        <v>898</v>
      </c>
    </row>
    <row r="21" spans="1:6">
      <c r="A21" s="66">
        <v>20</v>
      </c>
      <c r="B21" s="67" t="s">
        <v>439</v>
      </c>
      <c r="C21" s="67" t="s">
        <v>899</v>
      </c>
      <c r="D21" s="67" t="s">
        <v>900</v>
      </c>
      <c r="E21" s="67" t="s">
        <v>848</v>
      </c>
      <c r="F21" s="67" t="s">
        <v>812</v>
      </c>
    </row>
    <row r="22" spans="1:6">
      <c r="A22" s="66">
        <v>21</v>
      </c>
      <c r="B22" s="67" t="s">
        <v>439</v>
      </c>
      <c r="C22" s="67" t="s">
        <v>901</v>
      </c>
      <c r="D22" s="67" t="s">
        <v>902</v>
      </c>
      <c r="E22" s="67" t="s">
        <v>848</v>
      </c>
      <c r="F22" s="67" t="s">
        <v>844</v>
      </c>
    </row>
    <row r="23" spans="1:6">
      <c r="A23" s="66">
        <v>22</v>
      </c>
      <c r="B23" s="67" t="s">
        <v>439</v>
      </c>
      <c r="C23" s="67" t="s">
        <v>903</v>
      </c>
      <c r="D23" s="67" t="s">
        <v>904</v>
      </c>
      <c r="E23" s="67" t="s">
        <v>848</v>
      </c>
      <c r="F23" s="67" t="s">
        <v>905</v>
      </c>
    </row>
    <row r="24" spans="1:6">
      <c r="A24" s="66">
        <v>23</v>
      </c>
      <c r="B24" s="67" t="s">
        <v>439</v>
      </c>
      <c r="C24" s="67" t="s">
        <v>906</v>
      </c>
      <c r="D24" s="67" t="s">
        <v>907</v>
      </c>
      <c r="E24" s="67" t="s">
        <v>848</v>
      </c>
      <c r="F24" s="67" t="s">
        <v>253</v>
      </c>
    </row>
    <row r="25" spans="1:6">
      <c r="A25" s="66">
        <v>24</v>
      </c>
      <c r="B25" s="67" t="s">
        <v>439</v>
      </c>
      <c r="C25" s="67" t="s">
        <v>908</v>
      </c>
      <c r="D25" s="67" t="s">
        <v>909</v>
      </c>
      <c r="E25" s="67" t="s">
        <v>848</v>
      </c>
      <c r="F25" s="67" t="s">
        <v>457</v>
      </c>
    </row>
    <row r="26" spans="1:6">
      <c r="A26" s="66">
        <v>25</v>
      </c>
      <c r="B26" s="67" t="s">
        <v>439</v>
      </c>
      <c r="C26" s="67" t="s">
        <v>849</v>
      </c>
      <c r="D26" s="67" t="s">
        <v>880</v>
      </c>
      <c r="E26" s="67" t="s">
        <v>848</v>
      </c>
      <c r="F26" s="67" t="s">
        <v>773</v>
      </c>
    </row>
    <row r="27" spans="1:6">
      <c r="A27" s="66">
        <v>26</v>
      </c>
      <c r="B27" s="67" t="s">
        <v>439</v>
      </c>
      <c r="C27" s="67" t="s">
        <v>910</v>
      </c>
      <c r="D27" s="67" t="s">
        <v>911</v>
      </c>
      <c r="E27" s="67" t="s">
        <v>848</v>
      </c>
      <c r="F27" s="67" t="s">
        <v>912</v>
      </c>
    </row>
    <row r="28" spans="1:6">
      <c r="A28" s="66">
        <v>27</v>
      </c>
      <c r="B28" s="67" t="s">
        <v>439</v>
      </c>
      <c r="C28" s="67" t="s">
        <v>285</v>
      </c>
      <c r="D28" s="67" t="s">
        <v>913</v>
      </c>
      <c r="E28" s="67" t="s">
        <v>848</v>
      </c>
      <c r="F28" s="67" t="s">
        <v>914</v>
      </c>
    </row>
    <row r="29" spans="1:6">
      <c r="A29" s="66">
        <v>28</v>
      </c>
      <c r="B29" s="67" t="s">
        <v>439</v>
      </c>
      <c r="C29" s="67" t="s">
        <v>915</v>
      </c>
      <c r="D29" s="67" t="s">
        <v>916</v>
      </c>
      <c r="E29" s="67" t="s">
        <v>848</v>
      </c>
      <c r="F29" s="67" t="s">
        <v>917</v>
      </c>
    </row>
    <row r="30" spans="1:6">
      <c r="A30" s="66">
        <v>29</v>
      </c>
      <c r="B30" s="67" t="s">
        <v>439</v>
      </c>
      <c r="C30" s="67" t="s">
        <v>918</v>
      </c>
      <c r="D30" s="67" t="s">
        <v>919</v>
      </c>
      <c r="E30" s="67" t="s">
        <v>848</v>
      </c>
      <c r="F30" s="67" t="s">
        <v>920</v>
      </c>
    </row>
    <row r="31" spans="1:6">
      <c r="A31" s="66">
        <v>30</v>
      </c>
      <c r="B31" s="67" t="s">
        <v>439</v>
      </c>
      <c r="C31" s="67" t="s">
        <v>921</v>
      </c>
      <c r="D31" s="67" t="s">
        <v>922</v>
      </c>
      <c r="E31" s="67" t="s">
        <v>848</v>
      </c>
      <c r="F31" s="67" t="s">
        <v>923</v>
      </c>
    </row>
    <row r="32" spans="1:6">
      <c r="A32" s="66">
        <v>31</v>
      </c>
      <c r="B32" s="68"/>
      <c r="C32" s="67" t="s">
        <v>370</v>
      </c>
      <c r="D32" s="67" t="s">
        <v>924</v>
      </c>
      <c r="E32" s="68"/>
      <c r="F32" s="67" t="s">
        <v>925</v>
      </c>
    </row>
    <row r="33" spans="1:3">
      <c r="A33" s="13"/>
      <c r="C33" s="1"/>
    </row>
    <row r="34" spans="1:3">
      <c r="A34" s="13"/>
      <c r="C34" s="1"/>
    </row>
    <row r="35" spans="1:3">
      <c r="A35" s="13"/>
      <c r="C35" s="1"/>
    </row>
    <row r="36" spans="1:3">
      <c r="A36" s="13"/>
      <c r="C36" s="1"/>
    </row>
    <row r="37" spans="1:3">
      <c r="A37" s="13"/>
      <c r="C37" s="1"/>
    </row>
    <row r="38" spans="1:3">
      <c r="A38" s="13"/>
      <c r="C38" s="1"/>
    </row>
    <row r="39" spans="1:3">
      <c r="A39" s="13"/>
      <c r="C39" s="1"/>
    </row>
    <row r="40" spans="1:3">
      <c r="A40" s="13"/>
      <c r="C40" s="1"/>
    </row>
    <row r="41" spans="1:3">
      <c r="A41" s="13"/>
      <c r="C41" s="1"/>
    </row>
    <row r="42" spans="1:3">
      <c r="A42" s="13"/>
      <c r="C42" s="1"/>
    </row>
    <row r="43" spans="1:3">
      <c r="A43" s="13"/>
      <c r="C43" s="1"/>
    </row>
    <row r="44" spans="1:3">
      <c r="A44" s="13"/>
      <c r="C44" s="1"/>
    </row>
    <row r="45" spans="1:3">
      <c r="A45" s="13"/>
      <c r="C45" s="1"/>
    </row>
    <row r="46" spans="1:3">
      <c r="A46" s="13"/>
      <c r="C46" s="1"/>
    </row>
    <row r="47" spans="1:3">
      <c r="A47" s="13"/>
      <c r="C47" s="1"/>
    </row>
    <row r="48" spans="1:3">
      <c r="A48" s="13"/>
      <c r="C48" s="1"/>
    </row>
    <row r="49" spans="1:3">
      <c r="A49" s="13"/>
      <c r="C49" s="1"/>
    </row>
    <row r="50" spans="1:3">
      <c r="A50" s="13"/>
      <c r="C50" s="1"/>
    </row>
    <row r="51" spans="1:3">
      <c r="A51" s="13"/>
      <c r="C51" s="1"/>
    </row>
    <row r="52" spans="1:3">
      <c r="A52" s="13"/>
      <c r="C52" s="1"/>
    </row>
    <row r="53" spans="1:3">
      <c r="A53" s="13"/>
      <c r="C53" s="1"/>
    </row>
    <row r="54" spans="1:3">
      <c r="A54" s="13"/>
      <c r="C54" s="1"/>
    </row>
    <row r="55" spans="1:3">
      <c r="A55" s="13"/>
      <c r="C55" s="1"/>
    </row>
    <row r="56" spans="1:3">
      <c r="A56" s="13"/>
      <c r="C56" s="1"/>
    </row>
    <row r="57" spans="1:3">
      <c r="A57" s="13"/>
      <c r="C57" s="1"/>
    </row>
    <row r="58" spans="1:3">
      <c r="A58" s="13"/>
      <c r="C58" s="1"/>
    </row>
    <row r="59" spans="1:3">
      <c r="A59" s="13"/>
      <c r="C59" s="1"/>
    </row>
    <row r="60" spans="1:3">
      <c r="A60" s="13"/>
      <c r="C60" s="1"/>
    </row>
    <row r="61" spans="1:3">
      <c r="A61" s="13"/>
      <c r="C61" s="1"/>
    </row>
    <row r="62" spans="1:3">
      <c r="A62" s="13"/>
      <c r="C62" s="1"/>
    </row>
    <row r="63" spans="1:3">
      <c r="A63" s="13"/>
      <c r="C63" s="1"/>
    </row>
    <row r="64" spans="1:3">
      <c r="A64" s="13"/>
      <c r="C64" s="1"/>
    </row>
    <row r="65" spans="1:3">
      <c r="A65" s="13"/>
      <c r="C65" s="1"/>
    </row>
    <row r="66" spans="1:3">
      <c r="A66" s="13"/>
      <c r="C66" s="1"/>
    </row>
    <row r="67" spans="1:3">
      <c r="A67" s="13"/>
      <c r="C67" s="1"/>
    </row>
    <row r="68" spans="1:3">
      <c r="A68" s="13"/>
      <c r="C68" s="1"/>
    </row>
    <row r="69" spans="1:3">
      <c r="A69" s="13"/>
      <c r="C69" s="1"/>
    </row>
    <row r="70" spans="1:3">
      <c r="A70" s="13"/>
      <c r="C70" s="1"/>
    </row>
    <row r="71" spans="1:3">
      <c r="A71" s="13"/>
      <c r="C71" s="1"/>
    </row>
    <row r="72" spans="1:3">
      <c r="A72" s="13"/>
      <c r="C72" s="1"/>
    </row>
    <row r="73" spans="1:3">
      <c r="A73" s="13"/>
      <c r="C73" s="1"/>
    </row>
    <row r="74" spans="1:3">
      <c r="A74" s="13"/>
      <c r="C74" s="1"/>
    </row>
    <row r="75" spans="1:3">
      <c r="A75" s="13"/>
      <c r="C75" s="1"/>
    </row>
    <row r="76" spans="1:3">
      <c r="A76" s="13"/>
      <c r="C76" s="1"/>
    </row>
    <row r="77" spans="1:3">
      <c r="A77" s="13"/>
      <c r="C77" s="1"/>
    </row>
    <row r="78" spans="1:3">
      <c r="A78" s="13"/>
      <c r="C78" s="1"/>
    </row>
    <row r="79" spans="1:3">
      <c r="A79" s="13"/>
      <c r="C79" s="1"/>
    </row>
    <row r="80" spans="1:3">
      <c r="A80" s="13"/>
      <c r="C80" s="1"/>
    </row>
    <row r="81" spans="1:3">
      <c r="A81" s="13"/>
      <c r="C81" s="1"/>
    </row>
    <row r="82" spans="1:3">
      <c r="A82" s="13"/>
      <c r="C82" s="1"/>
    </row>
    <row r="83" spans="1:3">
      <c r="A83" s="13"/>
      <c r="C83" s="1"/>
    </row>
    <row r="84" spans="1:3">
      <c r="A84" s="13"/>
      <c r="C84" s="1"/>
    </row>
    <row r="85" spans="1:3">
      <c r="A85" s="13"/>
      <c r="C85" s="1"/>
    </row>
    <row r="86" spans="1:3">
      <c r="A86" s="13"/>
      <c r="C86" s="1"/>
    </row>
    <row r="87" spans="1:3">
      <c r="A87" s="13"/>
      <c r="C87" s="1"/>
    </row>
    <row r="88" spans="1:3">
      <c r="A88" s="13"/>
      <c r="C88" s="1"/>
    </row>
    <row r="89" spans="1:3">
      <c r="A89" s="13"/>
      <c r="C89" s="1"/>
    </row>
    <row r="90" spans="1:3">
      <c r="A90" s="13"/>
      <c r="C90" s="1"/>
    </row>
    <row r="91" spans="1:3">
      <c r="A91" s="13"/>
      <c r="C91" s="1"/>
    </row>
    <row r="92" spans="1:3">
      <c r="A92" s="13"/>
      <c r="C92" s="1"/>
    </row>
    <row r="93" spans="1:3">
      <c r="A93" s="13"/>
      <c r="C93" s="1"/>
    </row>
    <row r="94" spans="1:3">
      <c r="A94" s="13"/>
      <c r="C94" s="1"/>
    </row>
    <row r="95" spans="1:3">
      <c r="A95" s="13"/>
      <c r="C95" s="1"/>
    </row>
    <row r="96" spans="1:3">
      <c r="A96" s="13"/>
      <c r="C96" s="1"/>
    </row>
    <row r="97" spans="1:3">
      <c r="A97" s="13"/>
      <c r="C97" s="1"/>
    </row>
    <row r="98" spans="1:3">
      <c r="A98" s="13"/>
      <c r="C98" s="1"/>
    </row>
    <row r="99" spans="1:3">
      <c r="A99" s="13"/>
      <c r="C99" s="1"/>
    </row>
    <row r="100" spans="1:3">
      <c r="A100" s="13"/>
      <c r="C100" s="1"/>
    </row>
    <row r="101" spans="1:3">
      <c r="A101" s="13"/>
      <c r="C101" s="1"/>
    </row>
    <row r="102" spans="1:3">
      <c r="A102" s="13"/>
      <c r="C102" s="1"/>
    </row>
    <row r="103" spans="1:3">
      <c r="A103" s="13"/>
      <c r="C103" s="1"/>
    </row>
    <row r="104" spans="1:3">
      <c r="A104" s="13"/>
      <c r="C104" s="1"/>
    </row>
    <row r="105" spans="1:3">
      <c r="A105" s="13"/>
      <c r="C105" s="1"/>
    </row>
    <row r="106" spans="1:3">
      <c r="A106" s="13"/>
      <c r="C106" s="1"/>
    </row>
    <row r="107" spans="1:3">
      <c r="A107" s="13"/>
      <c r="C107" s="1"/>
    </row>
    <row r="108" spans="1:3">
      <c r="A108" s="13"/>
      <c r="C108" s="1"/>
    </row>
    <row r="109" spans="1:3">
      <c r="A109" s="13"/>
      <c r="C109" s="1"/>
    </row>
    <row r="110" spans="1:3">
      <c r="A110" s="13"/>
      <c r="C110" s="1"/>
    </row>
    <row r="111" spans="1:3">
      <c r="A111" s="13"/>
      <c r="C111" s="1"/>
    </row>
    <row r="112" spans="1:3">
      <c r="A112" s="13"/>
      <c r="C112" s="1"/>
    </row>
    <row r="113" spans="1:3">
      <c r="A113" s="13"/>
      <c r="C113" s="1"/>
    </row>
    <row r="114" spans="1:3">
      <c r="A114" s="13"/>
      <c r="C114" s="1"/>
    </row>
    <row r="115" spans="1:3">
      <c r="A115" s="13"/>
      <c r="C115" s="1"/>
    </row>
    <row r="116" spans="1:3">
      <c r="A116" s="13"/>
      <c r="C116" s="1"/>
    </row>
    <row r="117" spans="1:3">
      <c r="A117" s="13"/>
      <c r="C117" s="1"/>
    </row>
    <row r="118" spans="1:3">
      <c r="A118" s="13"/>
      <c r="C118" s="1"/>
    </row>
    <row r="119" spans="1:3">
      <c r="A119" s="13"/>
      <c r="C119" s="1"/>
    </row>
    <row r="120" spans="1:3">
      <c r="A120" s="13"/>
      <c r="C120" s="1"/>
    </row>
    <row r="121" spans="1:3">
      <c r="A121" s="13"/>
      <c r="C121" s="1"/>
    </row>
    <row r="122" spans="1:3">
      <c r="A122" s="13"/>
      <c r="C122" s="1"/>
    </row>
    <row r="123" spans="1:3">
      <c r="A123" s="13"/>
      <c r="C123" s="1"/>
    </row>
    <row r="124" spans="1:3">
      <c r="A124" s="13"/>
      <c r="C124" s="1"/>
    </row>
    <row r="125" spans="1:3">
      <c r="A125" s="13"/>
      <c r="C125" s="1"/>
    </row>
    <row r="126" spans="1:3">
      <c r="A126" s="13"/>
      <c r="C126" s="1"/>
    </row>
    <row r="127" spans="1:3">
      <c r="A127" s="13"/>
      <c r="C127" s="1"/>
    </row>
    <row r="128" spans="1:3">
      <c r="A128" s="13"/>
      <c r="C128" s="1"/>
    </row>
    <row r="129" spans="1:3">
      <c r="A129" s="13"/>
      <c r="C129" s="1"/>
    </row>
    <row r="130" spans="1:3">
      <c r="A130" s="13"/>
      <c r="C130" s="1"/>
    </row>
    <row r="131" spans="1:3">
      <c r="A131" s="13"/>
      <c r="C131" s="1"/>
    </row>
    <row r="132" spans="1:3">
      <c r="A132" s="13"/>
      <c r="C132" s="1"/>
    </row>
    <row r="133" spans="1:3">
      <c r="A133" s="13"/>
      <c r="C133" s="1"/>
    </row>
    <row r="134" spans="1:3">
      <c r="A134" s="13"/>
      <c r="C134" s="1"/>
    </row>
    <row r="135" spans="1:3">
      <c r="A135" s="13"/>
      <c r="C135" s="1"/>
    </row>
    <row r="136" spans="1:3">
      <c r="A136" s="13"/>
      <c r="C136" s="1"/>
    </row>
    <row r="137" spans="1:3">
      <c r="A137" s="13"/>
      <c r="C137" s="1"/>
    </row>
    <row r="138" spans="1:3">
      <c r="A138" s="13"/>
      <c r="C138" s="1"/>
    </row>
    <row r="139" spans="1:3">
      <c r="A139" s="13"/>
      <c r="C139" s="1"/>
    </row>
    <row r="140" spans="1:3">
      <c r="A140" s="13"/>
      <c r="C140" s="1"/>
    </row>
    <row r="141" spans="1:3">
      <c r="A141" s="13"/>
      <c r="C141" s="1"/>
    </row>
    <row r="142" spans="1:3">
      <c r="A142" s="13"/>
      <c r="C142" s="1"/>
    </row>
    <row r="143" spans="1:3">
      <c r="A143" s="13"/>
      <c r="C143" s="1"/>
    </row>
    <row r="144" spans="1:3">
      <c r="A144" s="13"/>
      <c r="C144" s="1"/>
    </row>
    <row r="145" spans="1:3">
      <c r="A145" s="13"/>
      <c r="C145" s="1"/>
    </row>
    <row r="146" spans="1:3">
      <c r="A146" s="13"/>
      <c r="C146" s="1"/>
    </row>
    <row r="147" spans="1:3">
      <c r="A147" s="13"/>
      <c r="C147" s="1"/>
    </row>
    <row r="148" spans="1:3">
      <c r="A148" s="13"/>
      <c r="C148" s="1"/>
    </row>
    <row r="149" spans="1:3">
      <c r="A149" s="13"/>
      <c r="C149" s="1"/>
    </row>
    <row r="150" spans="1:3">
      <c r="A150" s="13"/>
      <c r="C150" s="1"/>
    </row>
    <row r="151" spans="1:3">
      <c r="A151" s="13"/>
      <c r="C151" s="1"/>
    </row>
    <row r="152" spans="1:3">
      <c r="A152" s="13"/>
      <c r="C152" s="1"/>
    </row>
    <row r="153" spans="1:3">
      <c r="A153" s="13"/>
      <c r="C153" s="1"/>
    </row>
    <row r="154" spans="1:3">
      <c r="A154" s="13"/>
      <c r="C154" s="1"/>
    </row>
    <row r="155" spans="1:3">
      <c r="A155" s="13"/>
      <c r="C155" s="1"/>
    </row>
    <row r="156" spans="1:3">
      <c r="A156" s="13"/>
      <c r="C156" s="1"/>
    </row>
    <row r="157" spans="1:3">
      <c r="A157" s="13"/>
      <c r="C157" s="1"/>
    </row>
    <row r="158" spans="1:3">
      <c r="A158" s="13"/>
      <c r="C158" s="1"/>
    </row>
    <row r="159" spans="1:3">
      <c r="A159" s="13"/>
      <c r="C159" s="1"/>
    </row>
    <row r="160" spans="1:3">
      <c r="A160" s="13"/>
      <c r="C160" s="1"/>
    </row>
    <row r="161" spans="1:3">
      <c r="A161" s="13"/>
      <c r="C161" s="1"/>
    </row>
    <row r="162" spans="1:3">
      <c r="A162" s="13"/>
      <c r="C162" s="1"/>
    </row>
    <row r="163" spans="1:3">
      <c r="A163" s="13"/>
      <c r="C163" s="1"/>
    </row>
    <row r="164" spans="1:3">
      <c r="A164" s="13"/>
      <c r="C164" s="1"/>
    </row>
    <row r="165" spans="1:3">
      <c r="A165" s="13"/>
      <c r="C165" s="1"/>
    </row>
    <row r="166" spans="1:3">
      <c r="A166" s="13"/>
      <c r="C166" s="1"/>
    </row>
    <row r="167" spans="1:3">
      <c r="A167" s="13"/>
      <c r="C167" s="1"/>
    </row>
    <row r="168" spans="1:3">
      <c r="A168" s="13"/>
      <c r="C168" s="1"/>
    </row>
    <row r="169" spans="1:3">
      <c r="A169" s="13"/>
      <c r="C169" s="1"/>
    </row>
    <row r="170" spans="1:3">
      <c r="A170" s="13"/>
      <c r="C170" s="1"/>
    </row>
    <row r="171" spans="1:3">
      <c r="A171" s="13"/>
      <c r="C171" s="1"/>
    </row>
    <row r="172" spans="1:3">
      <c r="A172" s="13"/>
      <c r="C172" s="1"/>
    </row>
    <row r="173" spans="1:3">
      <c r="A173" s="13"/>
      <c r="C173" s="1"/>
    </row>
    <row r="174" spans="1:3">
      <c r="A174" s="13"/>
      <c r="C174" s="1"/>
    </row>
    <row r="175" spans="1:3">
      <c r="A175" s="13"/>
      <c r="C175" s="1"/>
    </row>
    <row r="176" spans="1:3">
      <c r="A176" s="13"/>
      <c r="C176" s="1"/>
    </row>
    <row r="177" spans="1:3">
      <c r="A177" s="13"/>
      <c r="C177" s="1"/>
    </row>
    <row r="178" spans="1:3">
      <c r="A178" s="13"/>
      <c r="C178" s="1"/>
    </row>
    <row r="179" spans="1:3">
      <c r="A179" s="13"/>
      <c r="C179" s="1"/>
    </row>
    <row r="180" spans="1:3">
      <c r="A180" s="13"/>
      <c r="C180" s="1"/>
    </row>
    <row r="181" spans="1:3">
      <c r="A181" s="13"/>
      <c r="C181" s="1"/>
    </row>
    <row r="182" spans="1:3">
      <c r="A182" s="13"/>
      <c r="C182" s="1"/>
    </row>
    <row r="183" spans="1:3">
      <c r="A183" s="13"/>
      <c r="C183" s="1"/>
    </row>
    <row r="184" spans="1:3">
      <c r="A184" s="13"/>
      <c r="C184" s="1"/>
    </row>
    <row r="185" spans="1:3">
      <c r="A185" s="13"/>
    </row>
    <row r="186" spans="1:3">
      <c r="A186" s="13"/>
    </row>
    <row r="187" spans="1:3">
      <c r="A187" s="13"/>
    </row>
    <row r="188" spans="1:3">
      <c r="A188" s="13"/>
    </row>
    <row r="189" spans="1:3">
      <c r="A189" s="13"/>
    </row>
    <row r="190" spans="1:3">
      <c r="A190" s="13"/>
    </row>
    <row r="191" spans="1:3">
      <c r="A191" s="13"/>
    </row>
    <row r="192" spans="1:3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DC35-2C89-4DCE-B926-8134E0F91252}">
  <sheetPr codeName="Sheet3"/>
  <dimension ref="A1:M145"/>
  <sheetViews>
    <sheetView workbookViewId="0">
      <selection sqref="A1:XFD1048576"/>
    </sheetView>
  </sheetViews>
  <sheetFormatPr defaultRowHeight="15"/>
  <cols>
    <col min="1" max="1" width="10.7109375" style="1" bestFit="1" customWidth="1"/>
    <col min="2" max="2" width="10.7109375" bestFit="1" customWidth="1"/>
    <col min="3" max="3" width="15" bestFit="1" customWidth="1"/>
    <col min="4" max="5" width="10.140625" bestFit="1" customWidth="1"/>
    <col min="6" max="6" width="8.85546875" style="11"/>
    <col min="7" max="7" width="22.28515625" style="2" bestFit="1" customWidth="1"/>
    <col min="8" max="8" width="16.85546875" bestFit="1" customWidth="1"/>
    <col min="9" max="9" width="18.28515625" bestFit="1" customWidth="1"/>
    <col min="10" max="10" width="17.28515625" bestFit="1" customWidth="1"/>
    <col min="11" max="11" width="18.5703125" bestFit="1" customWidth="1"/>
  </cols>
  <sheetData>
    <row r="1" spans="1:13">
      <c r="A1" s="1" t="s">
        <v>0</v>
      </c>
      <c r="B1" t="s">
        <v>1</v>
      </c>
      <c r="C1" t="s">
        <v>164</v>
      </c>
      <c r="D1" t="s">
        <v>3</v>
      </c>
      <c r="E1" t="s">
        <v>2</v>
      </c>
      <c r="F1" s="11" t="s">
        <v>4</v>
      </c>
      <c r="G1" s="2" t="s">
        <v>8</v>
      </c>
      <c r="H1" t="s">
        <v>120</v>
      </c>
      <c r="I1" t="s">
        <v>121</v>
      </c>
      <c r="J1" t="s">
        <v>70</v>
      </c>
      <c r="K1" t="s">
        <v>71</v>
      </c>
      <c r="L1" t="s">
        <v>165</v>
      </c>
      <c r="M1" t="s">
        <v>88</v>
      </c>
    </row>
    <row r="2" spans="1:13">
      <c r="A2" s="1">
        <v>44362</v>
      </c>
      <c r="B2" t="s">
        <v>6</v>
      </c>
      <c r="C2">
        <f t="shared" ref="C2" si="0">IF(F2&gt;0,1,0)</f>
        <v>0</v>
      </c>
      <c r="D2">
        <v>0</v>
      </c>
      <c r="E2">
        <v>0</v>
      </c>
      <c r="F2" s="11">
        <f t="shared" ref="F2" si="1">(E2-D2)</f>
        <v>0</v>
      </c>
      <c r="G2" s="2" t="e">
        <f t="shared" ref="G2" si="2">F2-F1</f>
        <v>#VALUE!</v>
      </c>
      <c r="H2">
        <f t="shared" ref="H2" si="3">IF($D2&lt;$H1,$D2,$H1)</f>
        <v>0</v>
      </c>
      <c r="I2" s="7">
        <f t="shared" ref="I2" si="4">IF($H2&gt;=$H1,$I1,$A2)</f>
        <v>44362</v>
      </c>
      <c r="J2">
        <v>0</v>
      </c>
      <c r="K2" s="7">
        <v>0</v>
      </c>
      <c r="L2">
        <f>SUM(C2)</f>
        <v>0</v>
      </c>
      <c r="M2">
        <f t="shared" ref="M2" si="5">J2-H2</f>
        <v>0</v>
      </c>
    </row>
    <row r="3" spans="1:13">
      <c r="A3" s="1">
        <v>44363</v>
      </c>
      <c r="B3" t="s">
        <v>6</v>
      </c>
      <c r="C3">
        <f t="shared" ref="C3:C29" si="6">IF(F3&gt;0,1,0)</f>
        <v>0</v>
      </c>
      <c r="D3">
        <v>0</v>
      </c>
      <c r="E3">
        <v>0</v>
      </c>
      <c r="F3" s="11">
        <f t="shared" ref="F3:F17" si="7">(E3-D3)</f>
        <v>0</v>
      </c>
      <c r="G3" s="2" t="e">
        <f>F3-#REF!</f>
        <v>#REF!</v>
      </c>
      <c r="H3" t="e">
        <f>IF($D3&lt;#REF!,$D3,#REF!)</f>
        <v>#REF!</v>
      </c>
      <c r="I3" s="7" t="e">
        <f>IF($H3&gt;=#REF!,#REF!,$A3)</f>
        <v>#REF!</v>
      </c>
      <c r="J3" t="e">
        <f>IF($E3&gt;#REF!,$E3,#REF!)</f>
        <v>#REF!</v>
      </c>
      <c r="K3" s="7" t="e">
        <f>IF($J3&lt;=#REF!,#REF!,$A3)</f>
        <v>#REF!</v>
      </c>
      <c r="L3">
        <f>SUM($C$2:C3)</f>
        <v>0</v>
      </c>
      <c r="M3" t="e">
        <f t="shared" ref="M3:M17" si="8">J3-H3</f>
        <v>#REF!</v>
      </c>
    </row>
    <row r="4" spans="1:13">
      <c r="A4" s="1">
        <v>44364</v>
      </c>
      <c r="B4" t="s">
        <v>6</v>
      </c>
      <c r="C4">
        <f t="shared" si="6"/>
        <v>0</v>
      </c>
      <c r="D4">
        <v>0</v>
      </c>
      <c r="E4">
        <v>0</v>
      </c>
      <c r="F4" s="11">
        <f t="shared" si="7"/>
        <v>0</v>
      </c>
      <c r="G4" s="2">
        <f t="shared" ref="G4:G17" si="9">F4-F3</f>
        <v>0</v>
      </c>
      <c r="H4" t="e">
        <f t="shared" ref="H4:H67" si="10">IF($D4&lt;$H3,$D4,$H3)</f>
        <v>#REF!</v>
      </c>
      <c r="I4" s="7" t="e">
        <f t="shared" ref="I4:I17" si="11">IF($H4&gt;=$H3,$I3,$A4)</f>
        <v>#REF!</v>
      </c>
      <c r="J4" t="e">
        <f t="shared" ref="J4:J67" si="12">IF($E4&gt;$J3,$E4,$J3)</f>
        <v>#REF!</v>
      </c>
      <c r="K4" s="7" t="e">
        <f t="shared" ref="K4:K17" si="13">IF($J4&lt;=$J3,$K3,$A4)</f>
        <v>#REF!</v>
      </c>
      <c r="L4">
        <f>SUM($C$2:C4)</f>
        <v>0</v>
      </c>
      <c r="M4" t="e">
        <f t="shared" si="8"/>
        <v>#REF!</v>
      </c>
    </row>
    <row r="5" spans="1:13">
      <c r="A5" s="1">
        <v>44365</v>
      </c>
      <c r="B5" t="s">
        <v>6</v>
      </c>
      <c r="C5">
        <f t="shared" si="6"/>
        <v>0</v>
      </c>
      <c r="D5">
        <v>0</v>
      </c>
      <c r="E5">
        <v>0</v>
      </c>
      <c r="F5" s="11">
        <f t="shared" si="7"/>
        <v>0</v>
      </c>
      <c r="G5" s="2">
        <f t="shared" si="9"/>
        <v>0</v>
      </c>
      <c r="H5" t="e">
        <f t="shared" si="10"/>
        <v>#REF!</v>
      </c>
      <c r="I5" s="7" t="e">
        <f t="shared" si="11"/>
        <v>#REF!</v>
      </c>
      <c r="J5" t="e">
        <f t="shared" si="12"/>
        <v>#REF!</v>
      </c>
      <c r="K5" s="7" t="e">
        <f t="shared" si="13"/>
        <v>#REF!</v>
      </c>
      <c r="L5">
        <f>SUM($C$2:C5)</f>
        <v>0</v>
      </c>
      <c r="M5" t="e">
        <f t="shared" si="8"/>
        <v>#REF!</v>
      </c>
    </row>
    <row r="6" spans="1:13">
      <c r="A6" s="1">
        <v>44366</v>
      </c>
      <c r="B6" t="s">
        <v>6</v>
      </c>
      <c r="C6">
        <f t="shared" si="6"/>
        <v>0</v>
      </c>
      <c r="D6">
        <v>0</v>
      </c>
      <c r="E6">
        <v>0</v>
      </c>
      <c r="F6" s="11">
        <f t="shared" si="7"/>
        <v>0</v>
      </c>
      <c r="G6" s="2">
        <f t="shared" si="9"/>
        <v>0</v>
      </c>
      <c r="H6" t="e">
        <f t="shared" si="10"/>
        <v>#REF!</v>
      </c>
      <c r="I6" s="7" t="e">
        <f t="shared" si="11"/>
        <v>#REF!</v>
      </c>
      <c r="J6" t="e">
        <f t="shared" si="12"/>
        <v>#REF!</v>
      </c>
      <c r="K6" s="7" t="e">
        <f t="shared" si="13"/>
        <v>#REF!</v>
      </c>
      <c r="L6">
        <f>SUM($C$2:C6)</f>
        <v>0</v>
      </c>
      <c r="M6" t="e">
        <f t="shared" si="8"/>
        <v>#REF!</v>
      </c>
    </row>
    <row r="7" spans="1:13">
      <c r="A7" s="1">
        <v>44367</v>
      </c>
      <c r="B7" t="s">
        <v>6</v>
      </c>
      <c r="C7">
        <f t="shared" si="6"/>
        <v>0</v>
      </c>
      <c r="D7">
        <v>0</v>
      </c>
      <c r="E7">
        <v>0</v>
      </c>
      <c r="F7" s="11">
        <f t="shared" si="7"/>
        <v>0</v>
      </c>
      <c r="G7" s="2">
        <f t="shared" si="9"/>
        <v>0</v>
      </c>
      <c r="H7" t="e">
        <f t="shared" si="10"/>
        <v>#REF!</v>
      </c>
      <c r="I7" s="7" t="e">
        <f t="shared" si="11"/>
        <v>#REF!</v>
      </c>
      <c r="J7" t="e">
        <f t="shared" si="12"/>
        <v>#REF!</v>
      </c>
      <c r="K7" s="7" t="e">
        <f t="shared" si="13"/>
        <v>#REF!</v>
      </c>
      <c r="L7">
        <f>SUM($C$2:C7)</f>
        <v>0</v>
      </c>
      <c r="M7" t="e">
        <f t="shared" si="8"/>
        <v>#REF!</v>
      </c>
    </row>
    <row r="8" spans="1:13">
      <c r="A8" s="1">
        <v>44368</v>
      </c>
      <c r="B8" t="s">
        <v>6</v>
      </c>
      <c r="C8">
        <f t="shared" si="6"/>
        <v>0</v>
      </c>
      <c r="D8">
        <v>0</v>
      </c>
      <c r="E8">
        <v>0</v>
      </c>
      <c r="F8" s="11">
        <f t="shared" si="7"/>
        <v>0</v>
      </c>
      <c r="G8" s="2">
        <f t="shared" si="9"/>
        <v>0</v>
      </c>
      <c r="H8" t="e">
        <f t="shared" si="10"/>
        <v>#REF!</v>
      </c>
      <c r="I8" s="7" t="e">
        <f t="shared" si="11"/>
        <v>#REF!</v>
      </c>
      <c r="J8" t="e">
        <f t="shared" si="12"/>
        <v>#REF!</v>
      </c>
      <c r="K8" s="7" t="e">
        <f t="shared" si="13"/>
        <v>#REF!</v>
      </c>
      <c r="L8">
        <f>SUM($C$2:C8)</f>
        <v>0</v>
      </c>
      <c r="M8" t="e">
        <f t="shared" si="8"/>
        <v>#REF!</v>
      </c>
    </row>
    <row r="9" spans="1:13">
      <c r="A9" s="1">
        <v>44369</v>
      </c>
      <c r="B9" t="s">
        <v>6</v>
      </c>
      <c r="C9">
        <f t="shared" si="6"/>
        <v>0</v>
      </c>
      <c r="D9">
        <v>0</v>
      </c>
      <c r="E9">
        <v>0</v>
      </c>
      <c r="F9" s="11">
        <f t="shared" si="7"/>
        <v>0</v>
      </c>
      <c r="G9" s="2">
        <f t="shared" si="9"/>
        <v>0</v>
      </c>
      <c r="H9" t="e">
        <f t="shared" si="10"/>
        <v>#REF!</v>
      </c>
      <c r="I9" s="7" t="e">
        <f t="shared" si="11"/>
        <v>#REF!</v>
      </c>
      <c r="J9" t="e">
        <f t="shared" si="12"/>
        <v>#REF!</v>
      </c>
      <c r="K9" s="7" t="e">
        <f t="shared" si="13"/>
        <v>#REF!</v>
      </c>
      <c r="L9">
        <f>SUM($C$2:C9)</f>
        <v>0</v>
      </c>
      <c r="M9" t="e">
        <f t="shared" si="8"/>
        <v>#REF!</v>
      </c>
    </row>
    <row r="10" spans="1:13">
      <c r="A10" s="1">
        <v>44370</v>
      </c>
      <c r="B10" t="s">
        <v>6</v>
      </c>
      <c r="C10">
        <f t="shared" si="6"/>
        <v>0</v>
      </c>
      <c r="D10">
        <v>0</v>
      </c>
      <c r="E10">
        <v>0</v>
      </c>
      <c r="F10" s="11">
        <f t="shared" si="7"/>
        <v>0</v>
      </c>
      <c r="G10" s="2">
        <f t="shared" si="9"/>
        <v>0</v>
      </c>
      <c r="H10" t="e">
        <f t="shared" si="10"/>
        <v>#REF!</v>
      </c>
      <c r="I10" s="7" t="e">
        <f t="shared" si="11"/>
        <v>#REF!</v>
      </c>
      <c r="J10" t="e">
        <f t="shared" si="12"/>
        <v>#REF!</v>
      </c>
      <c r="K10" s="7" t="e">
        <f t="shared" si="13"/>
        <v>#REF!</v>
      </c>
      <c r="L10">
        <f>SUM($C$2:C10)</f>
        <v>0</v>
      </c>
      <c r="M10" t="e">
        <f t="shared" si="8"/>
        <v>#REF!</v>
      </c>
    </row>
    <row r="11" spans="1:13">
      <c r="A11" s="1">
        <v>44371</v>
      </c>
      <c r="B11" t="s">
        <v>6</v>
      </c>
      <c r="C11">
        <f t="shared" si="6"/>
        <v>0</v>
      </c>
      <c r="D11">
        <v>0</v>
      </c>
      <c r="E11">
        <v>0</v>
      </c>
      <c r="F11" s="11">
        <f t="shared" si="7"/>
        <v>0</v>
      </c>
      <c r="G11" s="2">
        <f t="shared" si="9"/>
        <v>0</v>
      </c>
      <c r="H11" t="e">
        <f t="shared" si="10"/>
        <v>#REF!</v>
      </c>
      <c r="I11" s="7" t="e">
        <f t="shared" si="11"/>
        <v>#REF!</v>
      </c>
      <c r="J11" t="e">
        <f t="shared" si="12"/>
        <v>#REF!</v>
      </c>
      <c r="K11" s="7" t="e">
        <f t="shared" si="13"/>
        <v>#REF!</v>
      </c>
      <c r="L11">
        <f>SUM($C$2:C11)</f>
        <v>0</v>
      </c>
      <c r="M11" t="e">
        <f t="shared" si="8"/>
        <v>#REF!</v>
      </c>
    </row>
    <row r="12" spans="1:13">
      <c r="A12" s="1">
        <v>44372</v>
      </c>
      <c r="B12" t="s">
        <v>6</v>
      </c>
      <c r="C12">
        <f t="shared" si="6"/>
        <v>0</v>
      </c>
      <c r="D12">
        <v>0</v>
      </c>
      <c r="E12">
        <v>0</v>
      </c>
      <c r="F12" s="11">
        <f t="shared" si="7"/>
        <v>0</v>
      </c>
      <c r="G12" s="2">
        <f t="shared" si="9"/>
        <v>0</v>
      </c>
      <c r="H12" t="e">
        <f t="shared" si="10"/>
        <v>#REF!</v>
      </c>
      <c r="I12" s="7" t="e">
        <f t="shared" si="11"/>
        <v>#REF!</v>
      </c>
      <c r="J12" t="e">
        <f t="shared" si="12"/>
        <v>#REF!</v>
      </c>
      <c r="K12" s="7" t="e">
        <f t="shared" si="13"/>
        <v>#REF!</v>
      </c>
      <c r="L12">
        <f>SUM($C$2:C12)</f>
        <v>0</v>
      </c>
      <c r="M12" t="e">
        <f t="shared" si="8"/>
        <v>#REF!</v>
      </c>
    </row>
    <row r="13" spans="1:13">
      <c r="A13" s="1">
        <v>44373</v>
      </c>
      <c r="B13" t="s">
        <v>6</v>
      </c>
      <c r="C13">
        <f t="shared" si="6"/>
        <v>0</v>
      </c>
      <c r="D13">
        <v>0</v>
      </c>
      <c r="E13">
        <v>0</v>
      </c>
      <c r="F13" s="11">
        <f t="shared" si="7"/>
        <v>0</v>
      </c>
      <c r="G13" s="2">
        <f t="shared" si="9"/>
        <v>0</v>
      </c>
      <c r="H13" t="e">
        <f t="shared" si="10"/>
        <v>#REF!</v>
      </c>
      <c r="I13" s="7" t="e">
        <f t="shared" si="11"/>
        <v>#REF!</v>
      </c>
      <c r="J13" t="e">
        <f t="shared" si="12"/>
        <v>#REF!</v>
      </c>
      <c r="K13" s="7" t="e">
        <f t="shared" si="13"/>
        <v>#REF!</v>
      </c>
      <c r="L13">
        <f>SUM($C$2:C13)</f>
        <v>0</v>
      </c>
      <c r="M13" t="e">
        <f t="shared" si="8"/>
        <v>#REF!</v>
      </c>
    </row>
    <row r="14" spans="1:13">
      <c r="A14" s="1">
        <v>44374</v>
      </c>
      <c r="B14" t="s">
        <v>6</v>
      </c>
      <c r="C14">
        <f t="shared" si="6"/>
        <v>0</v>
      </c>
      <c r="D14">
        <v>0</v>
      </c>
      <c r="E14">
        <v>0</v>
      </c>
      <c r="F14" s="11">
        <f t="shared" si="7"/>
        <v>0</v>
      </c>
      <c r="G14" s="2">
        <f t="shared" si="9"/>
        <v>0</v>
      </c>
      <c r="H14" t="e">
        <f t="shared" si="10"/>
        <v>#REF!</v>
      </c>
      <c r="I14" s="7" t="e">
        <f t="shared" si="11"/>
        <v>#REF!</v>
      </c>
      <c r="J14" t="e">
        <f t="shared" si="12"/>
        <v>#REF!</v>
      </c>
      <c r="K14" s="7" t="e">
        <f t="shared" si="13"/>
        <v>#REF!</v>
      </c>
      <c r="L14">
        <f>SUM($C$2:C14)</f>
        <v>0</v>
      </c>
      <c r="M14" t="e">
        <f t="shared" si="8"/>
        <v>#REF!</v>
      </c>
    </row>
    <row r="15" spans="1:13">
      <c r="A15" s="1">
        <v>44375</v>
      </c>
      <c r="B15" t="s">
        <v>6</v>
      </c>
      <c r="C15">
        <f t="shared" si="6"/>
        <v>0</v>
      </c>
      <c r="D15">
        <v>0</v>
      </c>
      <c r="E15">
        <v>0</v>
      </c>
      <c r="F15" s="11">
        <f t="shared" si="7"/>
        <v>0</v>
      </c>
      <c r="G15" s="2">
        <f t="shared" si="9"/>
        <v>0</v>
      </c>
      <c r="H15" t="e">
        <f t="shared" si="10"/>
        <v>#REF!</v>
      </c>
      <c r="I15" s="7" t="e">
        <f t="shared" si="11"/>
        <v>#REF!</v>
      </c>
      <c r="J15" t="e">
        <f t="shared" si="12"/>
        <v>#REF!</v>
      </c>
      <c r="K15" s="7" t="e">
        <f t="shared" si="13"/>
        <v>#REF!</v>
      </c>
      <c r="L15">
        <f>SUM($C$2:C15)</f>
        <v>0</v>
      </c>
      <c r="M15" t="e">
        <f t="shared" si="8"/>
        <v>#REF!</v>
      </c>
    </row>
    <row r="16" spans="1:13">
      <c r="A16" s="1">
        <v>44376</v>
      </c>
      <c r="B16" t="s">
        <v>6</v>
      </c>
      <c r="C16">
        <f t="shared" si="6"/>
        <v>0</v>
      </c>
      <c r="D16">
        <v>0</v>
      </c>
      <c r="E16">
        <v>0</v>
      </c>
      <c r="F16" s="11">
        <f t="shared" si="7"/>
        <v>0</v>
      </c>
      <c r="G16" s="2">
        <f t="shared" si="9"/>
        <v>0</v>
      </c>
      <c r="H16" t="e">
        <f t="shared" si="10"/>
        <v>#REF!</v>
      </c>
      <c r="I16" s="7" t="e">
        <f t="shared" si="11"/>
        <v>#REF!</v>
      </c>
      <c r="J16" t="e">
        <f t="shared" si="12"/>
        <v>#REF!</v>
      </c>
      <c r="K16" s="7" t="e">
        <f t="shared" si="13"/>
        <v>#REF!</v>
      </c>
      <c r="L16">
        <f>SUM($C$2:C16)</f>
        <v>0</v>
      </c>
      <c r="M16" t="e">
        <f t="shared" si="8"/>
        <v>#REF!</v>
      </c>
    </row>
    <row r="17" spans="1:13">
      <c r="A17" s="1">
        <v>44377</v>
      </c>
      <c r="B17" t="s">
        <v>6</v>
      </c>
      <c r="C17">
        <f t="shared" si="6"/>
        <v>0</v>
      </c>
      <c r="D17">
        <v>0</v>
      </c>
      <c r="E17">
        <v>0</v>
      </c>
      <c r="F17" s="11">
        <f t="shared" si="7"/>
        <v>0</v>
      </c>
      <c r="G17" s="2">
        <f t="shared" si="9"/>
        <v>0</v>
      </c>
      <c r="H17" t="e">
        <f t="shared" si="10"/>
        <v>#REF!</v>
      </c>
      <c r="I17" s="7" t="e">
        <f t="shared" si="11"/>
        <v>#REF!</v>
      </c>
      <c r="J17" t="e">
        <f t="shared" si="12"/>
        <v>#REF!</v>
      </c>
      <c r="K17" s="7" t="e">
        <f t="shared" si="13"/>
        <v>#REF!</v>
      </c>
      <c r="L17">
        <f>SUM($C$2:C17)</f>
        <v>0</v>
      </c>
      <c r="M17" t="e">
        <f t="shared" si="8"/>
        <v>#REF!</v>
      </c>
    </row>
    <row r="18" spans="1:13">
      <c r="A18" s="1">
        <v>44378</v>
      </c>
      <c r="B18" t="s">
        <v>6</v>
      </c>
      <c r="C18">
        <f t="shared" si="6"/>
        <v>0</v>
      </c>
      <c r="D18">
        <v>0</v>
      </c>
      <c r="E18">
        <v>0</v>
      </c>
      <c r="F18" s="11">
        <f t="shared" ref="F18:F81" si="14">(E18-D18)</f>
        <v>0</v>
      </c>
      <c r="G18" s="2">
        <f t="shared" ref="G18:G81" si="15">F18-F17</f>
        <v>0</v>
      </c>
      <c r="H18" t="e">
        <f t="shared" si="10"/>
        <v>#REF!</v>
      </c>
      <c r="I18" s="7" t="e">
        <f t="shared" ref="I18:I81" si="16">IF($H18&gt;=$H17,$I17,$A18)</f>
        <v>#REF!</v>
      </c>
      <c r="J18" t="e">
        <f t="shared" si="12"/>
        <v>#REF!</v>
      </c>
      <c r="K18" s="7" t="e">
        <f t="shared" ref="K18:K81" si="17">IF($J18&lt;=$J17,$K17,$A18)</f>
        <v>#REF!</v>
      </c>
      <c r="L18">
        <f>SUM($C$2:C18)</f>
        <v>0</v>
      </c>
      <c r="M18" t="e">
        <f t="shared" ref="M18:M81" si="18">J18-H18</f>
        <v>#REF!</v>
      </c>
    </row>
    <row r="19" spans="1:13">
      <c r="A19" s="1">
        <v>44379</v>
      </c>
      <c r="B19" t="s">
        <v>6</v>
      </c>
      <c r="C19">
        <f t="shared" si="6"/>
        <v>0</v>
      </c>
      <c r="D19">
        <v>0</v>
      </c>
      <c r="E19">
        <v>0</v>
      </c>
      <c r="F19" s="11">
        <f t="shared" si="14"/>
        <v>0</v>
      </c>
      <c r="G19" s="2">
        <f t="shared" si="15"/>
        <v>0</v>
      </c>
      <c r="H19" t="e">
        <f t="shared" si="10"/>
        <v>#REF!</v>
      </c>
      <c r="I19" s="7" t="e">
        <f t="shared" si="16"/>
        <v>#REF!</v>
      </c>
      <c r="J19" t="e">
        <f t="shared" si="12"/>
        <v>#REF!</v>
      </c>
      <c r="K19" s="7" t="e">
        <f t="shared" si="17"/>
        <v>#REF!</v>
      </c>
      <c r="L19">
        <f>SUM($C$2:C19)</f>
        <v>0</v>
      </c>
      <c r="M19" t="e">
        <f t="shared" si="18"/>
        <v>#REF!</v>
      </c>
    </row>
    <row r="20" spans="1:13">
      <c r="A20" s="1">
        <v>44380</v>
      </c>
      <c r="B20" t="s">
        <v>6</v>
      </c>
      <c r="C20">
        <f t="shared" si="6"/>
        <v>0</v>
      </c>
      <c r="D20">
        <v>0</v>
      </c>
      <c r="E20">
        <v>0</v>
      </c>
      <c r="F20" s="11">
        <f t="shared" si="14"/>
        <v>0</v>
      </c>
      <c r="G20" s="2">
        <f t="shared" si="15"/>
        <v>0</v>
      </c>
      <c r="H20" t="e">
        <f t="shared" si="10"/>
        <v>#REF!</v>
      </c>
      <c r="I20" s="7" t="e">
        <f t="shared" si="16"/>
        <v>#REF!</v>
      </c>
      <c r="J20" t="e">
        <f t="shared" si="12"/>
        <v>#REF!</v>
      </c>
      <c r="K20" s="7" t="e">
        <f t="shared" si="17"/>
        <v>#REF!</v>
      </c>
      <c r="L20">
        <f>SUM($C$2:C20)</f>
        <v>0</v>
      </c>
      <c r="M20" t="e">
        <f t="shared" si="18"/>
        <v>#REF!</v>
      </c>
    </row>
    <row r="21" spans="1:13">
      <c r="A21" s="1">
        <v>44381</v>
      </c>
      <c r="B21" t="s">
        <v>6</v>
      </c>
      <c r="C21">
        <f t="shared" si="6"/>
        <v>0</v>
      </c>
      <c r="D21">
        <v>0</v>
      </c>
      <c r="E21">
        <v>0</v>
      </c>
      <c r="F21" s="11">
        <f t="shared" si="14"/>
        <v>0</v>
      </c>
      <c r="G21" s="2">
        <f t="shared" si="15"/>
        <v>0</v>
      </c>
      <c r="H21" t="e">
        <f t="shared" si="10"/>
        <v>#REF!</v>
      </c>
      <c r="I21" s="7" t="e">
        <f t="shared" si="16"/>
        <v>#REF!</v>
      </c>
      <c r="J21" t="e">
        <f t="shared" si="12"/>
        <v>#REF!</v>
      </c>
      <c r="K21" s="7" t="e">
        <f t="shared" si="17"/>
        <v>#REF!</v>
      </c>
      <c r="L21">
        <f>SUM($C$2:C21)</f>
        <v>0</v>
      </c>
      <c r="M21" t="e">
        <f t="shared" si="18"/>
        <v>#REF!</v>
      </c>
    </row>
    <row r="22" spans="1:13">
      <c r="A22" s="1">
        <v>44382</v>
      </c>
      <c r="B22" t="s">
        <v>6</v>
      </c>
      <c r="C22">
        <f t="shared" si="6"/>
        <v>0</v>
      </c>
      <c r="D22">
        <v>0</v>
      </c>
      <c r="E22">
        <v>0</v>
      </c>
      <c r="F22" s="11">
        <f t="shared" si="14"/>
        <v>0</v>
      </c>
      <c r="G22" s="2">
        <f t="shared" si="15"/>
        <v>0</v>
      </c>
      <c r="H22" t="e">
        <f t="shared" si="10"/>
        <v>#REF!</v>
      </c>
      <c r="I22" s="7" t="e">
        <f t="shared" si="16"/>
        <v>#REF!</v>
      </c>
      <c r="J22" t="e">
        <f t="shared" si="12"/>
        <v>#REF!</v>
      </c>
      <c r="K22" s="7" t="e">
        <f t="shared" si="17"/>
        <v>#REF!</v>
      </c>
      <c r="L22">
        <f>SUM($C$2:C22)</f>
        <v>0</v>
      </c>
      <c r="M22" t="e">
        <f t="shared" si="18"/>
        <v>#REF!</v>
      </c>
    </row>
    <row r="23" spans="1:13">
      <c r="A23" s="1">
        <v>44383</v>
      </c>
      <c r="B23" t="s">
        <v>6</v>
      </c>
      <c r="C23">
        <f t="shared" si="6"/>
        <v>0</v>
      </c>
      <c r="D23">
        <v>0</v>
      </c>
      <c r="E23">
        <v>0</v>
      </c>
      <c r="F23" s="11">
        <f t="shared" si="14"/>
        <v>0</v>
      </c>
      <c r="G23" s="2">
        <f t="shared" si="15"/>
        <v>0</v>
      </c>
      <c r="H23" t="e">
        <f t="shared" si="10"/>
        <v>#REF!</v>
      </c>
      <c r="I23" s="7" t="e">
        <f t="shared" si="16"/>
        <v>#REF!</v>
      </c>
      <c r="J23" t="e">
        <f t="shared" si="12"/>
        <v>#REF!</v>
      </c>
      <c r="K23" s="7" t="e">
        <f t="shared" si="17"/>
        <v>#REF!</v>
      </c>
      <c r="L23">
        <f>SUM($C$2:C23)</f>
        <v>0</v>
      </c>
      <c r="M23" t="e">
        <f t="shared" si="18"/>
        <v>#REF!</v>
      </c>
    </row>
    <row r="24" spans="1:13">
      <c r="A24" s="1">
        <v>44384</v>
      </c>
      <c r="B24" t="s">
        <v>6</v>
      </c>
      <c r="C24">
        <f t="shared" si="6"/>
        <v>0</v>
      </c>
      <c r="D24">
        <v>0</v>
      </c>
      <c r="E24">
        <v>0</v>
      </c>
      <c r="F24" s="11">
        <f t="shared" si="14"/>
        <v>0</v>
      </c>
      <c r="G24" s="2">
        <f t="shared" si="15"/>
        <v>0</v>
      </c>
      <c r="H24" t="e">
        <f t="shared" si="10"/>
        <v>#REF!</v>
      </c>
      <c r="I24" s="7" t="e">
        <f t="shared" si="16"/>
        <v>#REF!</v>
      </c>
      <c r="J24" t="e">
        <f t="shared" si="12"/>
        <v>#REF!</v>
      </c>
      <c r="K24" s="7" t="e">
        <f t="shared" si="17"/>
        <v>#REF!</v>
      </c>
      <c r="L24">
        <f>SUM($C$2:C24)</f>
        <v>0</v>
      </c>
      <c r="M24" t="e">
        <f t="shared" si="18"/>
        <v>#REF!</v>
      </c>
    </row>
    <row r="25" spans="1:13">
      <c r="A25" s="1">
        <v>44385</v>
      </c>
      <c r="B25" t="s">
        <v>6</v>
      </c>
      <c r="C25">
        <f t="shared" si="6"/>
        <v>0</v>
      </c>
      <c r="D25">
        <v>0</v>
      </c>
      <c r="E25">
        <v>0</v>
      </c>
      <c r="F25" s="11">
        <f t="shared" si="14"/>
        <v>0</v>
      </c>
      <c r="G25" s="2">
        <f t="shared" si="15"/>
        <v>0</v>
      </c>
      <c r="H25" t="e">
        <f t="shared" si="10"/>
        <v>#REF!</v>
      </c>
      <c r="I25" s="7" t="e">
        <f t="shared" si="16"/>
        <v>#REF!</v>
      </c>
      <c r="J25" t="e">
        <f t="shared" si="12"/>
        <v>#REF!</v>
      </c>
      <c r="K25" s="7" t="e">
        <f t="shared" si="17"/>
        <v>#REF!</v>
      </c>
      <c r="L25">
        <f>SUM($C$2:C25)</f>
        <v>0</v>
      </c>
      <c r="M25" t="e">
        <f t="shared" si="18"/>
        <v>#REF!</v>
      </c>
    </row>
    <row r="26" spans="1:13">
      <c r="A26" s="1">
        <v>44386</v>
      </c>
      <c r="B26" t="s">
        <v>6</v>
      </c>
      <c r="C26">
        <f t="shared" si="6"/>
        <v>0</v>
      </c>
      <c r="D26">
        <v>0</v>
      </c>
      <c r="E26">
        <v>0</v>
      </c>
      <c r="F26" s="11">
        <f t="shared" si="14"/>
        <v>0</v>
      </c>
      <c r="G26" s="2">
        <f t="shared" si="15"/>
        <v>0</v>
      </c>
      <c r="H26" t="e">
        <f t="shared" si="10"/>
        <v>#REF!</v>
      </c>
      <c r="I26" s="7" t="e">
        <f t="shared" si="16"/>
        <v>#REF!</v>
      </c>
      <c r="J26" t="e">
        <f t="shared" si="12"/>
        <v>#REF!</v>
      </c>
      <c r="K26" s="7" t="e">
        <f t="shared" si="17"/>
        <v>#REF!</v>
      </c>
      <c r="L26">
        <f>SUM($C$2:C26)</f>
        <v>0</v>
      </c>
      <c r="M26" t="e">
        <f t="shared" si="18"/>
        <v>#REF!</v>
      </c>
    </row>
    <row r="27" spans="1:13">
      <c r="A27" s="1">
        <v>44387</v>
      </c>
      <c r="B27" t="s">
        <v>6</v>
      </c>
      <c r="C27">
        <f t="shared" si="6"/>
        <v>0</v>
      </c>
      <c r="D27">
        <v>0</v>
      </c>
      <c r="E27">
        <v>0</v>
      </c>
      <c r="F27" s="11">
        <f t="shared" si="14"/>
        <v>0</v>
      </c>
      <c r="G27" s="2">
        <f t="shared" si="15"/>
        <v>0</v>
      </c>
      <c r="H27" t="e">
        <f t="shared" si="10"/>
        <v>#REF!</v>
      </c>
      <c r="I27" s="7" t="e">
        <f t="shared" si="16"/>
        <v>#REF!</v>
      </c>
      <c r="J27" t="e">
        <f t="shared" si="12"/>
        <v>#REF!</v>
      </c>
      <c r="K27" s="7" t="e">
        <f t="shared" si="17"/>
        <v>#REF!</v>
      </c>
      <c r="L27">
        <f>SUM($C$2:C27)</f>
        <v>0</v>
      </c>
      <c r="M27" t="e">
        <f t="shared" si="18"/>
        <v>#REF!</v>
      </c>
    </row>
    <row r="28" spans="1:13">
      <c r="A28" s="1">
        <v>44388</v>
      </c>
      <c r="B28" t="s">
        <v>6</v>
      </c>
      <c r="C28">
        <f t="shared" si="6"/>
        <v>0</v>
      </c>
      <c r="D28">
        <v>0</v>
      </c>
      <c r="E28">
        <v>0</v>
      </c>
      <c r="F28" s="11">
        <f t="shared" si="14"/>
        <v>0</v>
      </c>
      <c r="G28" s="2">
        <f t="shared" si="15"/>
        <v>0</v>
      </c>
      <c r="H28" t="e">
        <f t="shared" si="10"/>
        <v>#REF!</v>
      </c>
      <c r="I28" s="7" t="e">
        <f t="shared" si="16"/>
        <v>#REF!</v>
      </c>
      <c r="J28" t="e">
        <f t="shared" si="12"/>
        <v>#REF!</v>
      </c>
      <c r="K28" s="7" t="e">
        <f t="shared" si="17"/>
        <v>#REF!</v>
      </c>
      <c r="L28">
        <f>SUM($C$2:C28)</f>
        <v>0</v>
      </c>
      <c r="M28" t="e">
        <f t="shared" si="18"/>
        <v>#REF!</v>
      </c>
    </row>
    <row r="29" spans="1:13">
      <c r="A29" s="1">
        <v>44389</v>
      </c>
      <c r="B29" t="s">
        <v>6</v>
      </c>
      <c r="C29">
        <f t="shared" si="6"/>
        <v>0</v>
      </c>
      <c r="D29">
        <v>0</v>
      </c>
      <c r="E29">
        <v>0</v>
      </c>
      <c r="F29" s="11">
        <f t="shared" si="14"/>
        <v>0</v>
      </c>
      <c r="G29" s="2">
        <f t="shared" si="15"/>
        <v>0</v>
      </c>
      <c r="H29" t="e">
        <f t="shared" si="10"/>
        <v>#REF!</v>
      </c>
      <c r="I29" s="7" t="e">
        <f t="shared" si="16"/>
        <v>#REF!</v>
      </c>
      <c r="J29" t="e">
        <f t="shared" si="12"/>
        <v>#REF!</v>
      </c>
      <c r="K29" s="7" t="e">
        <f t="shared" si="17"/>
        <v>#REF!</v>
      </c>
      <c r="L29">
        <f>SUM($C$2:C29)</f>
        <v>0</v>
      </c>
      <c r="M29" t="e">
        <f t="shared" si="18"/>
        <v>#REF!</v>
      </c>
    </row>
    <row r="30" spans="1:13">
      <c r="A30" s="1">
        <v>44390</v>
      </c>
      <c r="B30" t="s">
        <v>6</v>
      </c>
      <c r="C30">
        <f t="shared" ref="C30:C93" si="19">IF(F30&gt;0,1,0)</f>
        <v>0</v>
      </c>
      <c r="D30">
        <v>0</v>
      </c>
      <c r="E30">
        <v>0</v>
      </c>
      <c r="F30" s="11">
        <f t="shared" si="14"/>
        <v>0</v>
      </c>
      <c r="G30" s="2">
        <f t="shared" si="15"/>
        <v>0</v>
      </c>
      <c r="H30" t="e">
        <f t="shared" si="10"/>
        <v>#REF!</v>
      </c>
      <c r="I30" s="7" t="e">
        <f t="shared" si="16"/>
        <v>#REF!</v>
      </c>
      <c r="J30" t="e">
        <f t="shared" si="12"/>
        <v>#REF!</v>
      </c>
      <c r="K30" s="7" t="e">
        <f t="shared" si="17"/>
        <v>#REF!</v>
      </c>
      <c r="L30">
        <f>SUM($C$2:C30)</f>
        <v>0</v>
      </c>
      <c r="M30" t="e">
        <f t="shared" si="18"/>
        <v>#REF!</v>
      </c>
    </row>
    <row r="31" spans="1:13">
      <c r="A31" s="1">
        <v>44391</v>
      </c>
      <c r="B31" t="s">
        <v>6</v>
      </c>
      <c r="C31">
        <f t="shared" si="19"/>
        <v>0</v>
      </c>
      <c r="D31">
        <v>0</v>
      </c>
      <c r="E31">
        <v>0</v>
      </c>
      <c r="F31" s="11">
        <f t="shared" si="14"/>
        <v>0</v>
      </c>
      <c r="G31" s="2">
        <f t="shared" si="15"/>
        <v>0</v>
      </c>
      <c r="H31" t="e">
        <f t="shared" si="10"/>
        <v>#REF!</v>
      </c>
      <c r="I31" s="7" t="e">
        <f t="shared" si="16"/>
        <v>#REF!</v>
      </c>
      <c r="J31" t="e">
        <f t="shared" si="12"/>
        <v>#REF!</v>
      </c>
      <c r="K31" s="7" t="e">
        <f t="shared" si="17"/>
        <v>#REF!</v>
      </c>
      <c r="L31">
        <f>SUM($C$2:C31)</f>
        <v>0</v>
      </c>
      <c r="M31" t="e">
        <f t="shared" si="18"/>
        <v>#REF!</v>
      </c>
    </row>
    <row r="32" spans="1:13">
      <c r="A32" s="1">
        <v>44392</v>
      </c>
      <c r="B32" t="s">
        <v>6</v>
      </c>
      <c r="C32">
        <f t="shared" si="19"/>
        <v>0</v>
      </c>
      <c r="D32">
        <v>0</v>
      </c>
      <c r="E32">
        <v>0</v>
      </c>
      <c r="F32" s="11">
        <f t="shared" si="14"/>
        <v>0</v>
      </c>
      <c r="G32" s="2">
        <f t="shared" si="15"/>
        <v>0</v>
      </c>
      <c r="H32" t="e">
        <f t="shared" si="10"/>
        <v>#REF!</v>
      </c>
      <c r="I32" s="7" t="e">
        <f t="shared" si="16"/>
        <v>#REF!</v>
      </c>
      <c r="J32" t="e">
        <f t="shared" si="12"/>
        <v>#REF!</v>
      </c>
      <c r="K32" s="7" t="e">
        <f t="shared" si="17"/>
        <v>#REF!</v>
      </c>
      <c r="L32">
        <f>SUM($C$2:C32)</f>
        <v>0</v>
      </c>
      <c r="M32" t="e">
        <f t="shared" si="18"/>
        <v>#REF!</v>
      </c>
    </row>
    <row r="33" spans="1:13">
      <c r="A33" s="1">
        <v>44393</v>
      </c>
      <c r="B33" t="s">
        <v>6</v>
      </c>
      <c r="C33">
        <f t="shared" si="19"/>
        <v>0</v>
      </c>
      <c r="D33">
        <v>0</v>
      </c>
      <c r="E33">
        <v>0</v>
      </c>
      <c r="F33" s="11">
        <f t="shared" si="14"/>
        <v>0</v>
      </c>
      <c r="G33" s="2">
        <f t="shared" si="15"/>
        <v>0</v>
      </c>
      <c r="H33" t="e">
        <f t="shared" si="10"/>
        <v>#REF!</v>
      </c>
      <c r="I33" s="7" t="e">
        <f t="shared" si="16"/>
        <v>#REF!</v>
      </c>
      <c r="J33" t="e">
        <f t="shared" si="12"/>
        <v>#REF!</v>
      </c>
      <c r="K33" s="7" t="e">
        <f t="shared" si="17"/>
        <v>#REF!</v>
      </c>
      <c r="L33">
        <f>SUM($C$2:C33)</f>
        <v>0</v>
      </c>
      <c r="M33" t="e">
        <f t="shared" si="18"/>
        <v>#REF!</v>
      </c>
    </row>
    <row r="34" spans="1:13">
      <c r="A34" s="1">
        <v>44394</v>
      </c>
      <c r="B34" t="s">
        <v>6</v>
      </c>
      <c r="C34">
        <f t="shared" si="19"/>
        <v>0</v>
      </c>
      <c r="D34">
        <v>0</v>
      </c>
      <c r="E34">
        <v>0</v>
      </c>
      <c r="F34" s="11">
        <f t="shared" si="14"/>
        <v>0</v>
      </c>
      <c r="G34" s="2">
        <f t="shared" si="15"/>
        <v>0</v>
      </c>
      <c r="H34" t="e">
        <f t="shared" si="10"/>
        <v>#REF!</v>
      </c>
      <c r="I34" s="7" t="e">
        <f t="shared" si="16"/>
        <v>#REF!</v>
      </c>
      <c r="J34" t="e">
        <f t="shared" si="12"/>
        <v>#REF!</v>
      </c>
      <c r="K34" s="7" t="e">
        <f t="shared" si="17"/>
        <v>#REF!</v>
      </c>
      <c r="L34">
        <f>SUM($C$2:C34)</f>
        <v>0</v>
      </c>
      <c r="M34" t="e">
        <f t="shared" si="18"/>
        <v>#REF!</v>
      </c>
    </row>
    <row r="35" spans="1:13">
      <c r="A35" s="1">
        <v>44395</v>
      </c>
      <c r="B35" t="s">
        <v>6</v>
      </c>
      <c r="C35">
        <f t="shared" si="19"/>
        <v>0</v>
      </c>
      <c r="D35">
        <v>0</v>
      </c>
      <c r="E35">
        <v>0</v>
      </c>
      <c r="F35" s="11">
        <f t="shared" si="14"/>
        <v>0</v>
      </c>
      <c r="G35" s="2">
        <f t="shared" si="15"/>
        <v>0</v>
      </c>
      <c r="H35" t="e">
        <f t="shared" si="10"/>
        <v>#REF!</v>
      </c>
      <c r="I35" s="7" t="e">
        <f t="shared" si="16"/>
        <v>#REF!</v>
      </c>
      <c r="J35" t="e">
        <f t="shared" si="12"/>
        <v>#REF!</v>
      </c>
      <c r="K35" s="7" t="e">
        <f t="shared" si="17"/>
        <v>#REF!</v>
      </c>
      <c r="L35">
        <f>SUM($C$2:C35)</f>
        <v>0</v>
      </c>
      <c r="M35" t="e">
        <f t="shared" si="18"/>
        <v>#REF!</v>
      </c>
    </row>
    <row r="36" spans="1:13">
      <c r="A36" s="1">
        <v>44396</v>
      </c>
      <c r="B36" t="s">
        <v>6</v>
      </c>
      <c r="C36">
        <f t="shared" si="19"/>
        <v>0</v>
      </c>
      <c r="D36">
        <v>0</v>
      </c>
      <c r="E36">
        <v>0</v>
      </c>
      <c r="F36" s="11">
        <f t="shared" si="14"/>
        <v>0</v>
      </c>
      <c r="G36" s="2">
        <f t="shared" si="15"/>
        <v>0</v>
      </c>
      <c r="H36" t="e">
        <f t="shared" si="10"/>
        <v>#REF!</v>
      </c>
      <c r="I36" s="7" t="e">
        <f t="shared" si="16"/>
        <v>#REF!</v>
      </c>
      <c r="J36" t="e">
        <f t="shared" si="12"/>
        <v>#REF!</v>
      </c>
      <c r="K36" s="7" t="e">
        <f t="shared" si="17"/>
        <v>#REF!</v>
      </c>
      <c r="L36">
        <f>SUM($C$2:C36)</f>
        <v>0</v>
      </c>
      <c r="M36" t="e">
        <f t="shared" si="18"/>
        <v>#REF!</v>
      </c>
    </row>
    <row r="37" spans="1:13">
      <c r="A37" s="1">
        <v>44397</v>
      </c>
      <c r="B37" t="s">
        <v>6</v>
      </c>
      <c r="C37">
        <f t="shared" si="19"/>
        <v>0</v>
      </c>
      <c r="D37">
        <v>0</v>
      </c>
      <c r="E37">
        <v>0</v>
      </c>
      <c r="F37" s="11">
        <f t="shared" si="14"/>
        <v>0</v>
      </c>
      <c r="G37" s="2">
        <f t="shared" si="15"/>
        <v>0</v>
      </c>
      <c r="H37" t="e">
        <f t="shared" si="10"/>
        <v>#REF!</v>
      </c>
      <c r="I37" s="7" t="e">
        <f t="shared" si="16"/>
        <v>#REF!</v>
      </c>
      <c r="J37" t="e">
        <f t="shared" si="12"/>
        <v>#REF!</v>
      </c>
      <c r="K37" s="7" t="e">
        <f t="shared" si="17"/>
        <v>#REF!</v>
      </c>
      <c r="L37">
        <f>SUM($C$2:C37)</f>
        <v>0</v>
      </c>
      <c r="M37" t="e">
        <f t="shared" si="18"/>
        <v>#REF!</v>
      </c>
    </row>
    <row r="38" spans="1:13">
      <c r="A38" s="1">
        <v>44398</v>
      </c>
      <c r="C38">
        <f t="shared" si="19"/>
        <v>0</v>
      </c>
      <c r="D38">
        <v>0</v>
      </c>
      <c r="E38">
        <v>0</v>
      </c>
      <c r="F38" s="11">
        <f t="shared" si="14"/>
        <v>0</v>
      </c>
      <c r="G38" s="2">
        <f t="shared" si="15"/>
        <v>0</v>
      </c>
      <c r="H38" t="e">
        <f t="shared" si="10"/>
        <v>#REF!</v>
      </c>
      <c r="I38" s="7" t="e">
        <f t="shared" si="16"/>
        <v>#REF!</v>
      </c>
      <c r="J38" t="e">
        <f t="shared" si="12"/>
        <v>#REF!</v>
      </c>
      <c r="K38" s="7" t="e">
        <f t="shared" si="17"/>
        <v>#REF!</v>
      </c>
      <c r="L38">
        <f>SUM($C$2:C38)</f>
        <v>0</v>
      </c>
      <c r="M38" t="e">
        <f t="shared" si="18"/>
        <v>#REF!</v>
      </c>
    </row>
    <row r="39" spans="1:13">
      <c r="A39" s="1">
        <v>44399</v>
      </c>
      <c r="C39">
        <f t="shared" si="19"/>
        <v>0</v>
      </c>
      <c r="D39">
        <v>0</v>
      </c>
      <c r="E39">
        <v>0</v>
      </c>
      <c r="F39" s="11">
        <f t="shared" si="14"/>
        <v>0</v>
      </c>
      <c r="G39" s="2">
        <f t="shared" si="15"/>
        <v>0</v>
      </c>
      <c r="H39" t="e">
        <f t="shared" si="10"/>
        <v>#REF!</v>
      </c>
      <c r="I39" s="7" t="e">
        <f t="shared" si="16"/>
        <v>#REF!</v>
      </c>
      <c r="J39" t="e">
        <f t="shared" si="12"/>
        <v>#REF!</v>
      </c>
      <c r="K39" s="7" t="e">
        <f t="shared" si="17"/>
        <v>#REF!</v>
      </c>
      <c r="L39">
        <f>SUM($C$2:C39)</f>
        <v>0</v>
      </c>
      <c r="M39" t="e">
        <f t="shared" si="18"/>
        <v>#REF!</v>
      </c>
    </row>
    <row r="40" spans="1:13">
      <c r="A40" s="1">
        <v>44400</v>
      </c>
      <c r="C40">
        <f t="shared" si="19"/>
        <v>0</v>
      </c>
      <c r="D40">
        <v>0</v>
      </c>
      <c r="E40">
        <v>0</v>
      </c>
      <c r="F40" s="11">
        <f t="shared" si="14"/>
        <v>0</v>
      </c>
      <c r="G40" s="2">
        <f t="shared" si="15"/>
        <v>0</v>
      </c>
      <c r="H40" t="e">
        <f t="shared" si="10"/>
        <v>#REF!</v>
      </c>
      <c r="I40" s="7" t="e">
        <f t="shared" si="16"/>
        <v>#REF!</v>
      </c>
      <c r="J40" t="e">
        <f t="shared" si="12"/>
        <v>#REF!</v>
      </c>
      <c r="K40" s="7" t="e">
        <f t="shared" si="17"/>
        <v>#REF!</v>
      </c>
      <c r="L40">
        <f>SUM($C$2:C40)</f>
        <v>0</v>
      </c>
      <c r="M40" t="e">
        <f t="shared" si="18"/>
        <v>#REF!</v>
      </c>
    </row>
    <row r="41" spans="1:13">
      <c r="A41" s="1">
        <v>44401</v>
      </c>
      <c r="C41">
        <f t="shared" si="19"/>
        <v>0</v>
      </c>
      <c r="D41">
        <v>0</v>
      </c>
      <c r="E41">
        <v>0</v>
      </c>
      <c r="F41" s="11">
        <f t="shared" si="14"/>
        <v>0</v>
      </c>
      <c r="G41" s="2">
        <f t="shared" si="15"/>
        <v>0</v>
      </c>
      <c r="H41" t="e">
        <f t="shared" si="10"/>
        <v>#REF!</v>
      </c>
      <c r="I41" s="7" t="e">
        <f t="shared" si="16"/>
        <v>#REF!</v>
      </c>
      <c r="J41" t="e">
        <f t="shared" si="12"/>
        <v>#REF!</v>
      </c>
      <c r="K41" s="7" t="e">
        <f t="shared" si="17"/>
        <v>#REF!</v>
      </c>
      <c r="L41">
        <f>SUM($C$2:C41)</f>
        <v>0</v>
      </c>
      <c r="M41" t="e">
        <f t="shared" si="18"/>
        <v>#REF!</v>
      </c>
    </row>
    <row r="42" spans="1:13">
      <c r="A42" s="1">
        <v>44402</v>
      </c>
      <c r="C42">
        <f t="shared" si="19"/>
        <v>0</v>
      </c>
      <c r="D42">
        <v>0</v>
      </c>
      <c r="E42">
        <v>0</v>
      </c>
      <c r="F42" s="11">
        <f t="shared" si="14"/>
        <v>0</v>
      </c>
      <c r="G42" s="2">
        <f t="shared" si="15"/>
        <v>0</v>
      </c>
      <c r="H42" t="e">
        <f t="shared" si="10"/>
        <v>#REF!</v>
      </c>
      <c r="I42" s="7" t="e">
        <f t="shared" si="16"/>
        <v>#REF!</v>
      </c>
      <c r="J42" t="e">
        <f t="shared" si="12"/>
        <v>#REF!</v>
      </c>
      <c r="K42" s="7" t="e">
        <f t="shared" si="17"/>
        <v>#REF!</v>
      </c>
      <c r="L42">
        <f>SUM($C$2:C42)</f>
        <v>0</v>
      </c>
      <c r="M42" t="e">
        <f t="shared" si="18"/>
        <v>#REF!</v>
      </c>
    </row>
    <row r="43" spans="1:13">
      <c r="A43" s="1">
        <v>44403</v>
      </c>
      <c r="C43">
        <f t="shared" si="19"/>
        <v>0</v>
      </c>
      <c r="D43">
        <v>0</v>
      </c>
      <c r="E43">
        <v>0</v>
      </c>
      <c r="F43" s="11">
        <f t="shared" si="14"/>
        <v>0</v>
      </c>
      <c r="G43" s="2">
        <f t="shared" si="15"/>
        <v>0</v>
      </c>
      <c r="H43" t="e">
        <f t="shared" si="10"/>
        <v>#REF!</v>
      </c>
      <c r="I43" s="7" t="e">
        <f t="shared" si="16"/>
        <v>#REF!</v>
      </c>
      <c r="J43" t="e">
        <f t="shared" si="12"/>
        <v>#REF!</v>
      </c>
      <c r="K43" s="7" t="e">
        <f t="shared" si="17"/>
        <v>#REF!</v>
      </c>
      <c r="L43">
        <f>SUM($C$2:C43)</f>
        <v>0</v>
      </c>
      <c r="M43" t="e">
        <f t="shared" si="18"/>
        <v>#REF!</v>
      </c>
    </row>
    <row r="44" spans="1:13">
      <c r="A44" s="1">
        <v>44404</v>
      </c>
      <c r="C44">
        <f t="shared" si="19"/>
        <v>0</v>
      </c>
      <c r="D44">
        <v>0</v>
      </c>
      <c r="E44">
        <v>0</v>
      </c>
      <c r="F44" s="11">
        <f t="shared" si="14"/>
        <v>0</v>
      </c>
      <c r="G44" s="2">
        <f t="shared" si="15"/>
        <v>0</v>
      </c>
      <c r="H44" t="e">
        <f t="shared" si="10"/>
        <v>#REF!</v>
      </c>
      <c r="I44" s="7" t="e">
        <f t="shared" si="16"/>
        <v>#REF!</v>
      </c>
      <c r="J44" t="e">
        <f t="shared" si="12"/>
        <v>#REF!</v>
      </c>
      <c r="K44" s="7" t="e">
        <f t="shared" si="17"/>
        <v>#REF!</v>
      </c>
      <c r="L44">
        <f>SUM($C$2:C44)</f>
        <v>0</v>
      </c>
      <c r="M44" t="e">
        <f t="shared" si="18"/>
        <v>#REF!</v>
      </c>
    </row>
    <row r="45" spans="1:13">
      <c r="A45" s="1">
        <v>44405</v>
      </c>
      <c r="C45">
        <f t="shared" si="19"/>
        <v>0</v>
      </c>
      <c r="D45">
        <v>0</v>
      </c>
      <c r="E45">
        <v>0</v>
      </c>
      <c r="F45" s="11">
        <f t="shared" si="14"/>
        <v>0</v>
      </c>
      <c r="G45" s="2">
        <f t="shared" si="15"/>
        <v>0</v>
      </c>
      <c r="H45" t="e">
        <f t="shared" si="10"/>
        <v>#REF!</v>
      </c>
      <c r="I45" s="7" t="e">
        <f t="shared" si="16"/>
        <v>#REF!</v>
      </c>
      <c r="J45" t="e">
        <f t="shared" si="12"/>
        <v>#REF!</v>
      </c>
      <c r="K45" s="7" t="e">
        <f t="shared" si="17"/>
        <v>#REF!</v>
      </c>
      <c r="L45">
        <f>SUM($C$2:C45)</f>
        <v>0</v>
      </c>
      <c r="M45" t="e">
        <f t="shared" si="18"/>
        <v>#REF!</v>
      </c>
    </row>
    <row r="46" spans="1:13">
      <c r="A46" s="1">
        <v>44406</v>
      </c>
      <c r="C46">
        <f t="shared" si="19"/>
        <v>0</v>
      </c>
      <c r="D46">
        <v>0</v>
      </c>
      <c r="E46">
        <v>0</v>
      </c>
      <c r="F46" s="11">
        <f t="shared" si="14"/>
        <v>0</v>
      </c>
      <c r="G46" s="2">
        <f t="shared" si="15"/>
        <v>0</v>
      </c>
      <c r="H46" t="e">
        <f t="shared" si="10"/>
        <v>#REF!</v>
      </c>
      <c r="I46" s="7" t="e">
        <f t="shared" si="16"/>
        <v>#REF!</v>
      </c>
      <c r="J46" t="e">
        <f t="shared" si="12"/>
        <v>#REF!</v>
      </c>
      <c r="K46" s="7" t="e">
        <f t="shared" si="17"/>
        <v>#REF!</v>
      </c>
      <c r="L46">
        <f>SUM($C$2:C46)</f>
        <v>0</v>
      </c>
      <c r="M46" t="e">
        <f t="shared" si="18"/>
        <v>#REF!</v>
      </c>
    </row>
    <row r="47" spans="1:13">
      <c r="A47" s="1">
        <v>44407</v>
      </c>
      <c r="C47">
        <f t="shared" si="19"/>
        <v>0</v>
      </c>
      <c r="D47">
        <v>0</v>
      </c>
      <c r="E47">
        <v>0</v>
      </c>
      <c r="F47" s="11">
        <f t="shared" si="14"/>
        <v>0</v>
      </c>
      <c r="G47" s="2">
        <f t="shared" si="15"/>
        <v>0</v>
      </c>
      <c r="H47" t="e">
        <f t="shared" si="10"/>
        <v>#REF!</v>
      </c>
      <c r="I47" s="7" t="e">
        <f t="shared" si="16"/>
        <v>#REF!</v>
      </c>
      <c r="J47" t="e">
        <f t="shared" si="12"/>
        <v>#REF!</v>
      </c>
      <c r="K47" s="7" t="e">
        <f t="shared" si="17"/>
        <v>#REF!</v>
      </c>
      <c r="L47">
        <f>SUM($C$2:C47)</f>
        <v>0</v>
      </c>
      <c r="M47" t="e">
        <f t="shared" si="18"/>
        <v>#REF!</v>
      </c>
    </row>
    <row r="48" spans="1:13">
      <c r="A48" s="1">
        <v>44408</v>
      </c>
      <c r="C48">
        <f t="shared" si="19"/>
        <v>0</v>
      </c>
      <c r="D48">
        <v>0</v>
      </c>
      <c r="E48">
        <v>0</v>
      </c>
      <c r="F48" s="11">
        <f t="shared" si="14"/>
        <v>0</v>
      </c>
      <c r="G48" s="2">
        <f t="shared" si="15"/>
        <v>0</v>
      </c>
      <c r="H48" t="e">
        <f t="shared" si="10"/>
        <v>#REF!</v>
      </c>
      <c r="I48" s="7" t="e">
        <f t="shared" si="16"/>
        <v>#REF!</v>
      </c>
      <c r="J48" t="e">
        <f t="shared" si="12"/>
        <v>#REF!</v>
      </c>
      <c r="K48" s="7" t="e">
        <f t="shared" si="17"/>
        <v>#REF!</v>
      </c>
      <c r="L48">
        <f>SUM($C$2:C48)</f>
        <v>0</v>
      </c>
      <c r="M48" t="e">
        <f t="shared" si="18"/>
        <v>#REF!</v>
      </c>
    </row>
    <row r="49" spans="1:13">
      <c r="A49" s="1">
        <v>44409</v>
      </c>
      <c r="C49">
        <f t="shared" si="19"/>
        <v>0</v>
      </c>
      <c r="D49">
        <v>0</v>
      </c>
      <c r="E49">
        <v>0</v>
      </c>
      <c r="F49" s="11">
        <f t="shared" si="14"/>
        <v>0</v>
      </c>
      <c r="G49" s="2">
        <f t="shared" si="15"/>
        <v>0</v>
      </c>
      <c r="H49" t="e">
        <f t="shared" si="10"/>
        <v>#REF!</v>
      </c>
      <c r="I49" s="7" t="e">
        <f t="shared" si="16"/>
        <v>#REF!</v>
      </c>
      <c r="J49" t="e">
        <f t="shared" si="12"/>
        <v>#REF!</v>
      </c>
      <c r="K49" s="7" t="e">
        <f t="shared" si="17"/>
        <v>#REF!</v>
      </c>
      <c r="L49">
        <f>SUM($C$2:C49)</f>
        <v>0</v>
      </c>
      <c r="M49" t="e">
        <f t="shared" si="18"/>
        <v>#REF!</v>
      </c>
    </row>
    <row r="50" spans="1:13">
      <c r="A50" s="1">
        <v>44410</v>
      </c>
      <c r="C50">
        <f t="shared" si="19"/>
        <v>0</v>
      </c>
      <c r="D50">
        <v>0</v>
      </c>
      <c r="E50">
        <v>0</v>
      </c>
      <c r="F50" s="11">
        <f t="shared" si="14"/>
        <v>0</v>
      </c>
      <c r="G50" s="2">
        <f t="shared" si="15"/>
        <v>0</v>
      </c>
      <c r="H50" t="e">
        <f t="shared" si="10"/>
        <v>#REF!</v>
      </c>
      <c r="I50" s="7" t="e">
        <f t="shared" si="16"/>
        <v>#REF!</v>
      </c>
      <c r="J50" t="e">
        <f t="shared" si="12"/>
        <v>#REF!</v>
      </c>
      <c r="K50" s="7" t="e">
        <f t="shared" si="17"/>
        <v>#REF!</v>
      </c>
      <c r="L50">
        <f>SUM($C$2:C50)</f>
        <v>0</v>
      </c>
      <c r="M50" t="e">
        <f t="shared" si="18"/>
        <v>#REF!</v>
      </c>
    </row>
    <row r="51" spans="1:13">
      <c r="A51" s="1">
        <v>44411</v>
      </c>
      <c r="C51">
        <f t="shared" si="19"/>
        <v>0</v>
      </c>
      <c r="D51">
        <v>0</v>
      </c>
      <c r="E51">
        <v>0</v>
      </c>
      <c r="F51" s="11">
        <f t="shared" si="14"/>
        <v>0</v>
      </c>
      <c r="G51" s="2">
        <f t="shared" si="15"/>
        <v>0</v>
      </c>
      <c r="H51" t="e">
        <f t="shared" si="10"/>
        <v>#REF!</v>
      </c>
      <c r="I51" s="7" t="e">
        <f t="shared" si="16"/>
        <v>#REF!</v>
      </c>
      <c r="J51" t="e">
        <f t="shared" si="12"/>
        <v>#REF!</v>
      </c>
      <c r="K51" s="7" t="e">
        <f t="shared" si="17"/>
        <v>#REF!</v>
      </c>
      <c r="L51">
        <f>SUM($C$2:C51)</f>
        <v>0</v>
      </c>
      <c r="M51" t="e">
        <f t="shared" si="18"/>
        <v>#REF!</v>
      </c>
    </row>
    <row r="52" spans="1:13">
      <c r="A52" s="1">
        <v>44412</v>
      </c>
      <c r="C52">
        <f t="shared" si="19"/>
        <v>0</v>
      </c>
      <c r="D52">
        <v>0</v>
      </c>
      <c r="E52">
        <v>0</v>
      </c>
      <c r="F52" s="11">
        <f t="shared" si="14"/>
        <v>0</v>
      </c>
      <c r="G52" s="2">
        <f t="shared" si="15"/>
        <v>0</v>
      </c>
      <c r="H52" t="e">
        <f t="shared" si="10"/>
        <v>#REF!</v>
      </c>
      <c r="I52" s="7" t="e">
        <f t="shared" si="16"/>
        <v>#REF!</v>
      </c>
      <c r="J52" t="e">
        <f t="shared" si="12"/>
        <v>#REF!</v>
      </c>
      <c r="K52" s="7" t="e">
        <f t="shared" si="17"/>
        <v>#REF!</v>
      </c>
      <c r="L52">
        <f>SUM($C$2:C52)</f>
        <v>0</v>
      </c>
      <c r="M52" t="e">
        <f t="shared" si="18"/>
        <v>#REF!</v>
      </c>
    </row>
    <row r="53" spans="1:13">
      <c r="A53" s="1">
        <v>44413</v>
      </c>
      <c r="C53">
        <f t="shared" si="19"/>
        <v>0</v>
      </c>
      <c r="D53">
        <v>0</v>
      </c>
      <c r="E53">
        <v>0</v>
      </c>
      <c r="F53" s="11">
        <f t="shared" si="14"/>
        <v>0</v>
      </c>
      <c r="G53" s="2">
        <f t="shared" si="15"/>
        <v>0</v>
      </c>
      <c r="H53" t="e">
        <f t="shared" si="10"/>
        <v>#REF!</v>
      </c>
      <c r="I53" s="7" t="e">
        <f t="shared" si="16"/>
        <v>#REF!</v>
      </c>
      <c r="J53" t="e">
        <f t="shared" si="12"/>
        <v>#REF!</v>
      </c>
      <c r="K53" s="7" t="e">
        <f t="shared" si="17"/>
        <v>#REF!</v>
      </c>
      <c r="L53">
        <f>SUM($C$2:C53)</f>
        <v>0</v>
      </c>
      <c r="M53" t="e">
        <f t="shared" si="18"/>
        <v>#REF!</v>
      </c>
    </row>
    <row r="54" spans="1:13">
      <c r="A54" s="1">
        <v>44414</v>
      </c>
      <c r="C54">
        <f t="shared" si="19"/>
        <v>0</v>
      </c>
      <c r="D54">
        <v>0</v>
      </c>
      <c r="E54">
        <v>0</v>
      </c>
      <c r="F54" s="11">
        <f t="shared" si="14"/>
        <v>0</v>
      </c>
      <c r="G54" s="2">
        <f t="shared" si="15"/>
        <v>0</v>
      </c>
      <c r="H54" t="e">
        <f t="shared" si="10"/>
        <v>#REF!</v>
      </c>
      <c r="I54" s="7" t="e">
        <f t="shared" si="16"/>
        <v>#REF!</v>
      </c>
      <c r="J54" t="e">
        <f t="shared" si="12"/>
        <v>#REF!</v>
      </c>
      <c r="K54" s="7" t="e">
        <f t="shared" si="17"/>
        <v>#REF!</v>
      </c>
      <c r="L54">
        <f>SUM($C$2:C54)</f>
        <v>0</v>
      </c>
      <c r="M54" t="e">
        <f t="shared" si="18"/>
        <v>#REF!</v>
      </c>
    </row>
    <row r="55" spans="1:13">
      <c r="A55" s="1">
        <v>44415</v>
      </c>
      <c r="C55">
        <f t="shared" si="19"/>
        <v>0</v>
      </c>
      <c r="D55">
        <v>0</v>
      </c>
      <c r="E55">
        <v>0</v>
      </c>
      <c r="F55" s="11">
        <f t="shared" si="14"/>
        <v>0</v>
      </c>
      <c r="G55" s="2">
        <f t="shared" si="15"/>
        <v>0</v>
      </c>
      <c r="H55" t="e">
        <f t="shared" si="10"/>
        <v>#REF!</v>
      </c>
      <c r="I55" s="7" t="e">
        <f t="shared" si="16"/>
        <v>#REF!</v>
      </c>
      <c r="J55" t="e">
        <f t="shared" si="12"/>
        <v>#REF!</v>
      </c>
      <c r="K55" s="7" t="e">
        <f t="shared" si="17"/>
        <v>#REF!</v>
      </c>
      <c r="L55">
        <f>SUM($C$2:C55)</f>
        <v>0</v>
      </c>
      <c r="M55" t="e">
        <f t="shared" si="18"/>
        <v>#REF!</v>
      </c>
    </row>
    <row r="56" spans="1:13">
      <c r="A56" s="1">
        <v>44416</v>
      </c>
      <c r="C56">
        <f t="shared" si="19"/>
        <v>0</v>
      </c>
      <c r="D56">
        <v>0</v>
      </c>
      <c r="E56">
        <v>0</v>
      </c>
      <c r="F56" s="11">
        <f t="shared" si="14"/>
        <v>0</v>
      </c>
      <c r="G56" s="2">
        <f t="shared" si="15"/>
        <v>0</v>
      </c>
      <c r="H56" t="e">
        <f t="shared" si="10"/>
        <v>#REF!</v>
      </c>
      <c r="I56" s="7" t="e">
        <f t="shared" si="16"/>
        <v>#REF!</v>
      </c>
      <c r="J56" t="e">
        <f t="shared" si="12"/>
        <v>#REF!</v>
      </c>
      <c r="K56" s="7" t="e">
        <f t="shared" si="17"/>
        <v>#REF!</v>
      </c>
      <c r="L56">
        <f>SUM($C$2:C56)</f>
        <v>0</v>
      </c>
      <c r="M56" t="e">
        <f t="shared" si="18"/>
        <v>#REF!</v>
      </c>
    </row>
    <row r="57" spans="1:13">
      <c r="A57" s="1">
        <v>44417</v>
      </c>
      <c r="C57">
        <f t="shared" si="19"/>
        <v>0</v>
      </c>
      <c r="D57">
        <v>0</v>
      </c>
      <c r="E57">
        <v>0</v>
      </c>
      <c r="F57" s="11">
        <f t="shared" si="14"/>
        <v>0</v>
      </c>
      <c r="G57" s="2">
        <f t="shared" si="15"/>
        <v>0</v>
      </c>
      <c r="H57" t="e">
        <f t="shared" si="10"/>
        <v>#REF!</v>
      </c>
      <c r="I57" s="7" t="e">
        <f t="shared" si="16"/>
        <v>#REF!</v>
      </c>
      <c r="J57" t="e">
        <f t="shared" si="12"/>
        <v>#REF!</v>
      </c>
      <c r="K57" s="7" t="e">
        <f t="shared" si="17"/>
        <v>#REF!</v>
      </c>
      <c r="L57">
        <f>SUM($C$2:C57)</f>
        <v>0</v>
      </c>
      <c r="M57" t="e">
        <f t="shared" si="18"/>
        <v>#REF!</v>
      </c>
    </row>
    <row r="58" spans="1:13">
      <c r="A58" s="1">
        <v>44418</v>
      </c>
      <c r="C58">
        <f t="shared" si="19"/>
        <v>0</v>
      </c>
      <c r="D58">
        <v>0</v>
      </c>
      <c r="E58">
        <v>0</v>
      </c>
      <c r="F58" s="11">
        <f t="shared" si="14"/>
        <v>0</v>
      </c>
      <c r="G58" s="2">
        <f t="shared" si="15"/>
        <v>0</v>
      </c>
      <c r="H58" t="e">
        <f t="shared" si="10"/>
        <v>#REF!</v>
      </c>
      <c r="I58" s="7" t="e">
        <f t="shared" si="16"/>
        <v>#REF!</v>
      </c>
      <c r="J58" t="e">
        <f t="shared" si="12"/>
        <v>#REF!</v>
      </c>
      <c r="K58" s="7" t="e">
        <f t="shared" si="17"/>
        <v>#REF!</v>
      </c>
      <c r="L58">
        <f>SUM($C$2:C58)</f>
        <v>0</v>
      </c>
      <c r="M58" t="e">
        <f t="shared" si="18"/>
        <v>#REF!</v>
      </c>
    </row>
    <row r="59" spans="1:13">
      <c r="A59" s="1">
        <v>44419</v>
      </c>
      <c r="C59">
        <f t="shared" si="19"/>
        <v>0</v>
      </c>
      <c r="D59">
        <v>0</v>
      </c>
      <c r="E59">
        <v>0</v>
      </c>
      <c r="F59" s="11">
        <f t="shared" si="14"/>
        <v>0</v>
      </c>
      <c r="G59" s="2">
        <f t="shared" si="15"/>
        <v>0</v>
      </c>
      <c r="H59" t="e">
        <f t="shared" si="10"/>
        <v>#REF!</v>
      </c>
      <c r="I59" s="7" t="e">
        <f t="shared" si="16"/>
        <v>#REF!</v>
      </c>
      <c r="J59" t="e">
        <f t="shared" si="12"/>
        <v>#REF!</v>
      </c>
      <c r="K59" s="7" t="e">
        <f t="shared" si="17"/>
        <v>#REF!</v>
      </c>
      <c r="L59">
        <f>SUM($C$2:C59)</f>
        <v>0</v>
      </c>
      <c r="M59" t="e">
        <f t="shared" si="18"/>
        <v>#REF!</v>
      </c>
    </row>
    <row r="60" spans="1:13">
      <c r="A60" s="1">
        <v>44420</v>
      </c>
      <c r="C60">
        <f t="shared" si="19"/>
        <v>0</v>
      </c>
      <c r="D60">
        <v>0</v>
      </c>
      <c r="E60">
        <v>0</v>
      </c>
      <c r="F60" s="11">
        <f t="shared" si="14"/>
        <v>0</v>
      </c>
      <c r="G60" s="2">
        <f t="shared" si="15"/>
        <v>0</v>
      </c>
      <c r="H60" t="e">
        <f t="shared" si="10"/>
        <v>#REF!</v>
      </c>
      <c r="I60" s="7" t="e">
        <f t="shared" si="16"/>
        <v>#REF!</v>
      </c>
      <c r="J60" t="e">
        <f t="shared" si="12"/>
        <v>#REF!</v>
      </c>
      <c r="K60" s="7" t="e">
        <f t="shared" si="17"/>
        <v>#REF!</v>
      </c>
      <c r="L60">
        <f>SUM($C$2:C60)</f>
        <v>0</v>
      </c>
      <c r="M60" t="e">
        <f t="shared" si="18"/>
        <v>#REF!</v>
      </c>
    </row>
    <row r="61" spans="1:13">
      <c r="A61" s="1">
        <v>44421</v>
      </c>
      <c r="C61">
        <f t="shared" si="19"/>
        <v>0</v>
      </c>
      <c r="D61">
        <v>0</v>
      </c>
      <c r="E61">
        <v>0</v>
      </c>
      <c r="F61" s="11">
        <f t="shared" si="14"/>
        <v>0</v>
      </c>
      <c r="G61" s="2">
        <f t="shared" si="15"/>
        <v>0</v>
      </c>
      <c r="H61" t="e">
        <f t="shared" si="10"/>
        <v>#REF!</v>
      </c>
      <c r="I61" s="7" t="e">
        <f t="shared" si="16"/>
        <v>#REF!</v>
      </c>
      <c r="J61" t="e">
        <f t="shared" si="12"/>
        <v>#REF!</v>
      </c>
      <c r="K61" s="7" t="e">
        <f t="shared" si="17"/>
        <v>#REF!</v>
      </c>
      <c r="L61">
        <f>SUM($C$2:C61)</f>
        <v>0</v>
      </c>
      <c r="M61" t="e">
        <f t="shared" si="18"/>
        <v>#REF!</v>
      </c>
    </row>
    <row r="62" spans="1:13">
      <c r="A62" s="1">
        <v>44422</v>
      </c>
      <c r="C62">
        <f t="shared" si="19"/>
        <v>0</v>
      </c>
      <c r="D62">
        <v>0</v>
      </c>
      <c r="E62">
        <v>0</v>
      </c>
      <c r="F62" s="11">
        <f t="shared" si="14"/>
        <v>0</v>
      </c>
      <c r="G62" s="2">
        <f t="shared" si="15"/>
        <v>0</v>
      </c>
      <c r="H62" t="e">
        <f t="shared" si="10"/>
        <v>#REF!</v>
      </c>
      <c r="I62" s="7" t="e">
        <f t="shared" si="16"/>
        <v>#REF!</v>
      </c>
      <c r="J62" t="e">
        <f t="shared" si="12"/>
        <v>#REF!</v>
      </c>
      <c r="K62" s="7" t="e">
        <f t="shared" si="17"/>
        <v>#REF!</v>
      </c>
      <c r="L62">
        <f>SUM($C$2:C62)</f>
        <v>0</v>
      </c>
      <c r="M62" t="e">
        <f t="shared" si="18"/>
        <v>#REF!</v>
      </c>
    </row>
    <row r="63" spans="1:13">
      <c r="A63" s="1">
        <v>44423</v>
      </c>
      <c r="C63">
        <f t="shared" si="19"/>
        <v>0</v>
      </c>
      <c r="D63">
        <v>0</v>
      </c>
      <c r="E63">
        <v>0</v>
      </c>
      <c r="F63" s="11">
        <f t="shared" si="14"/>
        <v>0</v>
      </c>
      <c r="G63" s="2">
        <f t="shared" si="15"/>
        <v>0</v>
      </c>
      <c r="H63" t="e">
        <f t="shared" si="10"/>
        <v>#REF!</v>
      </c>
      <c r="I63" s="7" t="e">
        <f t="shared" si="16"/>
        <v>#REF!</v>
      </c>
      <c r="J63" t="e">
        <f t="shared" si="12"/>
        <v>#REF!</v>
      </c>
      <c r="K63" s="7" t="e">
        <f t="shared" si="17"/>
        <v>#REF!</v>
      </c>
      <c r="L63">
        <f>SUM($C$2:C63)</f>
        <v>0</v>
      </c>
      <c r="M63" t="e">
        <f t="shared" si="18"/>
        <v>#REF!</v>
      </c>
    </row>
    <row r="64" spans="1:13">
      <c r="A64" s="1">
        <v>44424</v>
      </c>
      <c r="C64">
        <f t="shared" si="19"/>
        <v>0</v>
      </c>
      <c r="D64">
        <v>0</v>
      </c>
      <c r="E64">
        <v>0</v>
      </c>
      <c r="F64" s="11">
        <f t="shared" si="14"/>
        <v>0</v>
      </c>
      <c r="G64" s="2">
        <f t="shared" si="15"/>
        <v>0</v>
      </c>
      <c r="H64" t="e">
        <f t="shared" si="10"/>
        <v>#REF!</v>
      </c>
      <c r="I64" s="7" t="e">
        <f t="shared" si="16"/>
        <v>#REF!</v>
      </c>
      <c r="J64" t="e">
        <f t="shared" si="12"/>
        <v>#REF!</v>
      </c>
      <c r="K64" s="7" t="e">
        <f t="shared" si="17"/>
        <v>#REF!</v>
      </c>
      <c r="L64">
        <f>SUM($C$2:C64)</f>
        <v>0</v>
      </c>
      <c r="M64" t="e">
        <f t="shared" si="18"/>
        <v>#REF!</v>
      </c>
    </row>
    <row r="65" spans="1:13">
      <c r="A65" s="1">
        <v>44425</v>
      </c>
      <c r="C65">
        <f t="shared" si="19"/>
        <v>0</v>
      </c>
      <c r="D65">
        <v>0</v>
      </c>
      <c r="E65">
        <v>0</v>
      </c>
      <c r="F65" s="11">
        <f t="shared" si="14"/>
        <v>0</v>
      </c>
      <c r="G65" s="2">
        <f t="shared" si="15"/>
        <v>0</v>
      </c>
      <c r="H65" t="e">
        <f t="shared" si="10"/>
        <v>#REF!</v>
      </c>
      <c r="I65" s="7" t="e">
        <f t="shared" si="16"/>
        <v>#REF!</v>
      </c>
      <c r="J65" t="e">
        <f t="shared" si="12"/>
        <v>#REF!</v>
      </c>
      <c r="K65" s="7" t="e">
        <f t="shared" si="17"/>
        <v>#REF!</v>
      </c>
      <c r="L65">
        <f>SUM($C$2:C65)</f>
        <v>0</v>
      </c>
      <c r="M65" t="e">
        <f t="shared" si="18"/>
        <v>#REF!</v>
      </c>
    </row>
    <row r="66" spans="1:13">
      <c r="A66" s="1">
        <v>44426</v>
      </c>
      <c r="C66">
        <f t="shared" si="19"/>
        <v>0</v>
      </c>
      <c r="D66">
        <v>0</v>
      </c>
      <c r="E66">
        <v>0</v>
      </c>
      <c r="F66" s="11">
        <f t="shared" si="14"/>
        <v>0</v>
      </c>
      <c r="G66" s="2">
        <f t="shared" si="15"/>
        <v>0</v>
      </c>
      <c r="H66" t="e">
        <f t="shared" si="10"/>
        <v>#REF!</v>
      </c>
      <c r="I66" s="7" t="e">
        <f t="shared" si="16"/>
        <v>#REF!</v>
      </c>
      <c r="J66" t="e">
        <f t="shared" si="12"/>
        <v>#REF!</v>
      </c>
      <c r="K66" s="7" t="e">
        <f t="shared" si="17"/>
        <v>#REF!</v>
      </c>
      <c r="L66">
        <f>SUM($C$2:C66)</f>
        <v>0</v>
      </c>
      <c r="M66" t="e">
        <f t="shared" si="18"/>
        <v>#REF!</v>
      </c>
    </row>
    <row r="67" spans="1:13">
      <c r="A67" s="1">
        <v>44427</v>
      </c>
      <c r="C67">
        <f t="shared" si="19"/>
        <v>0</v>
      </c>
      <c r="D67">
        <v>0</v>
      </c>
      <c r="E67">
        <v>0</v>
      </c>
      <c r="F67" s="11">
        <f t="shared" si="14"/>
        <v>0</v>
      </c>
      <c r="G67" s="2">
        <f t="shared" si="15"/>
        <v>0</v>
      </c>
      <c r="H67" t="e">
        <f t="shared" si="10"/>
        <v>#REF!</v>
      </c>
      <c r="I67" s="7" t="e">
        <f t="shared" si="16"/>
        <v>#REF!</v>
      </c>
      <c r="J67" t="e">
        <f t="shared" si="12"/>
        <v>#REF!</v>
      </c>
      <c r="K67" s="7" t="e">
        <f t="shared" si="17"/>
        <v>#REF!</v>
      </c>
      <c r="L67">
        <f>SUM($C$2:C67)</f>
        <v>0</v>
      </c>
      <c r="M67" t="e">
        <f t="shared" si="18"/>
        <v>#REF!</v>
      </c>
    </row>
    <row r="68" spans="1:13">
      <c r="A68" s="1">
        <v>44428</v>
      </c>
      <c r="C68">
        <f t="shared" si="19"/>
        <v>0</v>
      </c>
      <c r="D68">
        <v>0</v>
      </c>
      <c r="E68">
        <v>0</v>
      </c>
      <c r="F68" s="11">
        <f t="shared" si="14"/>
        <v>0</v>
      </c>
      <c r="G68" s="2">
        <f t="shared" si="15"/>
        <v>0</v>
      </c>
      <c r="H68" t="e">
        <f t="shared" ref="H68" si="20">IF($D68&lt;$H67,$D68,$H67)</f>
        <v>#REF!</v>
      </c>
      <c r="I68" s="7" t="e">
        <f t="shared" si="16"/>
        <v>#REF!</v>
      </c>
      <c r="J68" t="e">
        <f t="shared" ref="J68:J131" si="21">IF($E68&gt;$J67,$E68,$J67)</f>
        <v>#REF!</v>
      </c>
      <c r="K68" s="7" t="e">
        <f t="shared" si="17"/>
        <v>#REF!</v>
      </c>
      <c r="L68">
        <f>SUM($C$2:C68)</f>
        <v>0</v>
      </c>
      <c r="M68" t="e">
        <f t="shared" si="18"/>
        <v>#REF!</v>
      </c>
    </row>
    <row r="69" spans="1:13">
      <c r="A69" s="1">
        <v>44429</v>
      </c>
      <c r="C69">
        <f t="shared" si="19"/>
        <v>0</v>
      </c>
      <c r="D69">
        <v>0</v>
      </c>
      <c r="E69">
        <v>0</v>
      </c>
      <c r="F69" s="11">
        <f t="shared" si="14"/>
        <v>0</v>
      </c>
      <c r="G69" s="2">
        <f t="shared" si="15"/>
        <v>0</v>
      </c>
      <c r="H69" t="s">
        <v>7</v>
      </c>
      <c r="I69" s="7" t="s">
        <v>7</v>
      </c>
      <c r="J69">
        <v>0</v>
      </c>
      <c r="K69" s="7" t="s">
        <v>7</v>
      </c>
      <c r="L69">
        <f>SUM($C$2:C69)</f>
        <v>0</v>
      </c>
      <c r="M69" t="s">
        <v>7</v>
      </c>
    </row>
    <row r="70" spans="1:13">
      <c r="A70" s="1">
        <v>44430</v>
      </c>
      <c r="C70">
        <f t="shared" si="19"/>
        <v>1</v>
      </c>
      <c r="D70">
        <v>132.96</v>
      </c>
      <c r="E70">
        <v>134.38999999999999</v>
      </c>
      <c r="F70" s="11">
        <f t="shared" si="14"/>
        <v>1.4299999999999784</v>
      </c>
      <c r="G70" s="2">
        <f t="shared" si="15"/>
        <v>1.4299999999999784</v>
      </c>
      <c r="H70">
        <f t="shared" ref="H70:H102" si="22">IF(D70&lt;1,H69,IF($D70&lt;$H69,$D70,$H69))</f>
        <v>132.96</v>
      </c>
      <c r="I70" s="7">
        <f t="shared" si="16"/>
        <v>44430</v>
      </c>
      <c r="J70">
        <f t="shared" si="21"/>
        <v>134.38999999999999</v>
      </c>
      <c r="K70" s="7">
        <f t="shared" si="17"/>
        <v>44430</v>
      </c>
      <c r="L70">
        <f>SUM($C$2:C70)</f>
        <v>1</v>
      </c>
      <c r="M70">
        <f t="shared" si="18"/>
        <v>1.4299999999999784</v>
      </c>
    </row>
    <row r="71" spans="1:13">
      <c r="A71" s="1">
        <v>44431</v>
      </c>
      <c r="C71">
        <f t="shared" si="19"/>
        <v>0</v>
      </c>
      <c r="D71">
        <v>0</v>
      </c>
      <c r="E71">
        <v>0</v>
      </c>
      <c r="F71" s="11">
        <f t="shared" si="14"/>
        <v>0</v>
      </c>
      <c r="G71" s="2">
        <f t="shared" si="15"/>
        <v>-1.4299999999999784</v>
      </c>
      <c r="H71">
        <f t="shared" si="22"/>
        <v>132.96</v>
      </c>
      <c r="I71" s="7">
        <f t="shared" si="16"/>
        <v>44430</v>
      </c>
      <c r="J71">
        <f t="shared" si="21"/>
        <v>134.38999999999999</v>
      </c>
      <c r="K71" s="7">
        <f t="shared" si="17"/>
        <v>44430</v>
      </c>
      <c r="L71">
        <f>SUM($C$2:C71)</f>
        <v>1</v>
      </c>
      <c r="M71">
        <f t="shared" si="18"/>
        <v>1.4299999999999784</v>
      </c>
    </row>
    <row r="72" spans="1:13">
      <c r="A72" s="1">
        <v>44432</v>
      </c>
      <c r="C72">
        <f t="shared" si="19"/>
        <v>1</v>
      </c>
      <c r="D72">
        <v>132.99</v>
      </c>
      <c r="E72">
        <v>134.16</v>
      </c>
      <c r="F72" s="11">
        <f t="shared" si="14"/>
        <v>1.1699999999999875</v>
      </c>
      <c r="G72" s="2">
        <f t="shared" si="15"/>
        <v>1.1699999999999875</v>
      </c>
      <c r="H72">
        <f t="shared" si="22"/>
        <v>132.96</v>
      </c>
      <c r="I72" s="7">
        <f t="shared" si="16"/>
        <v>44430</v>
      </c>
      <c r="J72">
        <f t="shared" si="21"/>
        <v>134.38999999999999</v>
      </c>
      <c r="K72" s="7">
        <f t="shared" si="17"/>
        <v>44430</v>
      </c>
      <c r="L72">
        <f>SUM($C$2:C72)</f>
        <v>2</v>
      </c>
      <c r="M72">
        <f t="shared" si="18"/>
        <v>1.4299999999999784</v>
      </c>
    </row>
    <row r="73" spans="1:13">
      <c r="A73" s="1">
        <v>44433</v>
      </c>
      <c r="C73">
        <f t="shared" si="19"/>
        <v>1</v>
      </c>
      <c r="D73">
        <v>132.47</v>
      </c>
      <c r="E73">
        <v>135.87</v>
      </c>
      <c r="F73" s="11">
        <f t="shared" si="14"/>
        <v>3.4000000000000057</v>
      </c>
      <c r="G73" s="2">
        <f t="shared" si="15"/>
        <v>2.2300000000000182</v>
      </c>
      <c r="H73">
        <f t="shared" si="22"/>
        <v>132.47</v>
      </c>
      <c r="I73" s="7">
        <f t="shared" si="16"/>
        <v>44433</v>
      </c>
      <c r="J73">
        <f t="shared" si="21"/>
        <v>135.87</v>
      </c>
      <c r="K73" s="7">
        <f t="shared" si="17"/>
        <v>44433</v>
      </c>
      <c r="L73">
        <f>SUM($C$2:C73)</f>
        <v>3</v>
      </c>
      <c r="M73">
        <f t="shared" si="18"/>
        <v>3.4000000000000057</v>
      </c>
    </row>
    <row r="74" spans="1:13">
      <c r="A74" s="1">
        <v>44434</v>
      </c>
      <c r="C74">
        <f t="shared" si="19"/>
        <v>1</v>
      </c>
      <c r="D74">
        <v>132.87</v>
      </c>
      <c r="E74">
        <v>135.87</v>
      </c>
      <c r="F74" s="11">
        <f t="shared" si="14"/>
        <v>3</v>
      </c>
      <c r="G74" s="2">
        <f t="shared" si="15"/>
        <v>-0.40000000000000568</v>
      </c>
      <c r="H74">
        <f t="shared" si="22"/>
        <v>132.47</v>
      </c>
      <c r="I74" s="7">
        <f t="shared" si="16"/>
        <v>44433</v>
      </c>
      <c r="J74">
        <f t="shared" si="21"/>
        <v>135.87</v>
      </c>
      <c r="K74" s="7">
        <f t="shared" si="17"/>
        <v>44433</v>
      </c>
      <c r="L74">
        <f>SUM($C$2:C74)</f>
        <v>4</v>
      </c>
      <c r="M74">
        <f t="shared" si="18"/>
        <v>3.4000000000000057</v>
      </c>
    </row>
    <row r="75" spans="1:13">
      <c r="A75" s="1">
        <v>44435</v>
      </c>
      <c r="C75">
        <f t="shared" si="19"/>
        <v>1</v>
      </c>
      <c r="D75">
        <v>132.87</v>
      </c>
      <c r="E75">
        <v>135.41</v>
      </c>
      <c r="F75" s="11">
        <f t="shared" si="14"/>
        <v>2.539999999999992</v>
      </c>
      <c r="G75" s="2">
        <f t="shared" si="15"/>
        <v>-0.46000000000000796</v>
      </c>
      <c r="H75">
        <f t="shared" si="22"/>
        <v>132.47</v>
      </c>
      <c r="I75" s="7">
        <f t="shared" si="16"/>
        <v>44433</v>
      </c>
      <c r="J75">
        <f t="shared" si="21"/>
        <v>135.87</v>
      </c>
      <c r="K75" s="7">
        <f t="shared" si="17"/>
        <v>44433</v>
      </c>
      <c r="L75">
        <f>SUM($C$2:C75)</f>
        <v>5</v>
      </c>
      <c r="M75">
        <f t="shared" si="18"/>
        <v>3.4000000000000057</v>
      </c>
    </row>
    <row r="76" spans="1:13">
      <c r="A76" s="1">
        <v>44436</v>
      </c>
      <c r="C76">
        <f t="shared" si="19"/>
        <v>0</v>
      </c>
      <c r="D76">
        <v>0</v>
      </c>
      <c r="E76">
        <v>0</v>
      </c>
      <c r="F76" s="11">
        <f t="shared" si="14"/>
        <v>0</v>
      </c>
      <c r="G76" s="2">
        <f t="shared" si="15"/>
        <v>-2.539999999999992</v>
      </c>
      <c r="H76">
        <f t="shared" si="22"/>
        <v>132.47</v>
      </c>
      <c r="I76" s="7">
        <f t="shared" si="16"/>
        <v>44433</v>
      </c>
      <c r="J76">
        <f t="shared" si="21"/>
        <v>135.87</v>
      </c>
      <c r="K76" s="7">
        <f t="shared" si="17"/>
        <v>44433</v>
      </c>
      <c r="L76">
        <f>SUM($C$2:C76)</f>
        <v>5</v>
      </c>
      <c r="M76">
        <f t="shared" si="18"/>
        <v>3.4000000000000057</v>
      </c>
    </row>
    <row r="77" spans="1:13">
      <c r="A77" s="1">
        <v>44437</v>
      </c>
      <c r="C77">
        <f t="shared" si="19"/>
        <v>1</v>
      </c>
      <c r="D77">
        <v>133.97999999999999</v>
      </c>
      <c r="E77">
        <v>134.21</v>
      </c>
      <c r="F77" s="11">
        <f t="shared" si="14"/>
        <v>0.23000000000001819</v>
      </c>
      <c r="G77" s="2">
        <f t="shared" si="15"/>
        <v>0.23000000000001819</v>
      </c>
      <c r="H77">
        <f t="shared" si="22"/>
        <v>132.47</v>
      </c>
      <c r="I77" s="7">
        <f t="shared" si="16"/>
        <v>44433</v>
      </c>
      <c r="J77">
        <f t="shared" si="21"/>
        <v>135.87</v>
      </c>
      <c r="K77" s="7">
        <f t="shared" si="17"/>
        <v>44433</v>
      </c>
      <c r="L77">
        <f>SUM($C$2:C77)</f>
        <v>6</v>
      </c>
      <c r="M77">
        <f t="shared" si="18"/>
        <v>3.4000000000000057</v>
      </c>
    </row>
    <row r="78" spans="1:13">
      <c r="A78" s="1">
        <v>44438</v>
      </c>
      <c r="C78">
        <f t="shared" si="19"/>
        <v>1</v>
      </c>
      <c r="D78">
        <v>133.04</v>
      </c>
      <c r="E78">
        <v>134.25</v>
      </c>
      <c r="F78" s="11">
        <f t="shared" si="14"/>
        <v>1.210000000000008</v>
      </c>
      <c r="G78" s="2">
        <f t="shared" si="15"/>
        <v>0.97999999999998977</v>
      </c>
      <c r="H78">
        <f t="shared" si="22"/>
        <v>132.47</v>
      </c>
      <c r="I78" s="7">
        <f t="shared" si="16"/>
        <v>44433</v>
      </c>
      <c r="J78">
        <f t="shared" si="21"/>
        <v>135.87</v>
      </c>
      <c r="K78" s="7">
        <f t="shared" si="17"/>
        <v>44433</v>
      </c>
      <c r="L78">
        <f>SUM($C$2:C78)</f>
        <v>7</v>
      </c>
      <c r="M78">
        <f t="shared" si="18"/>
        <v>3.4000000000000057</v>
      </c>
    </row>
    <row r="79" spans="1:13">
      <c r="A79" s="1">
        <v>44439</v>
      </c>
      <c r="C79">
        <f t="shared" si="19"/>
        <v>1</v>
      </c>
      <c r="D79">
        <v>132.87</v>
      </c>
      <c r="E79">
        <v>135.52000000000001</v>
      </c>
      <c r="F79" s="11">
        <f t="shared" si="14"/>
        <v>2.6500000000000057</v>
      </c>
      <c r="G79" s="2">
        <f t="shared" si="15"/>
        <v>1.4399999999999977</v>
      </c>
      <c r="H79">
        <f t="shared" si="22"/>
        <v>132.47</v>
      </c>
      <c r="I79" s="7">
        <f t="shared" si="16"/>
        <v>44433</v>
      </c>
      <c r="J79">
        <f t="shared" si="21"/>
        <v>135.87</v>
      </c>
      <c r="K79" s="7">
        <f t="shared" si="17"/>
        <v>44433</v>
      </c>
      <c r="L79">
        <f>SUM($C$2:C79)</f>
        <v>8</v>
      </c>
      <c r="M79">
        <f t="shared" si="18"/>
        <v>3.4000000000000057</v>
      </c>
    </row>
    <row r="80" spans="1:13">
      <c r="A80" s="1">
        <v>44440</v>
      </c>
      <c r="C80">
        <f t="shared" si="19"/>
        <v>1</v>
      </c>
      <c r="D80">
        <v>132.86000000000001</v>
      </c>
      <c r="E80">
        <v>136.25</v>
      </c>
      <c r="F80" s="11">
        <f t="shared" si="14"/>
        <v>3.3899999999999864</v>
      </c>
      <c r="G80" s="2">
        <f t="shared" si="15"/>
        <v>0.73999999999998067</v>
      </c>
      <c r="H80">
        <f t="shared" si="22"/>
        <v>132.47</v>
      </c>
      <c r="I80" s="7">
        <f t="shared" si="16"/>
        <v>44433</v>
      </c>
      <c r="J80">
        <f t="shared" si="21"/>
        <v>136.25</v>
      </c>
      <c r="K80" s="7">
        <f t="shared" si="17"/>
        <v>44440</v>
      </c>
      <c r="L80">
        <f>SUM($C$2:C80)</f>
        <v>9</v>
      </c>
      <c r="M80">
        <f t="shared" si="18"/>
        <v>3.7800000000000011</v>
      </c>
    </row>
    <row r="81" spans="1:13">
      <c r="A81" s="1">
        <v>44441</v>
      </c>
      <c r="C81">
        <f t="shared" si="19"/>
        <v>1</v>
      </c>
      <c r="D81">
        <v>132.85</v>
      </c>
      <c r="E81">
        <v>135.18</v>
      </c>
      <c r="F81" s="11">
        <f t="shared" si="14"/>
        <v>2.3300000000000125</v>
      </c>
      <c r="G81" s="2">
        <f t="shared" si="15"/>
        <v>-1.0599999999999739</v>
      </c>
      <c r="H81">
        <f t="shared" si="22"/>
        <v>132.47</v>
      </c>
      <c r="I81" s="7">
        <f t="shared" si="16"/>
        <v>44433</v>
      </c>
      <c r="J81">
        <f t="shared" si="21"/>
        <v>136.25</v>
      </c>
      <c r="K81" s="7">
        <f t="shared" si="17"/>
        <v>44440</v>
      </c>
      <c r="L81">
        <f>SUM($C$2:C81)</f>
        <v>10</v>
      </c>
      <c r="M81">
        <f t="shared" si="18"/>
        <v>3.7800000000000011</v>
      </c>
    </row>
    <row r="82" spans="1:13">
      <c r="A82" s="1">
        <v>44442</v>
      </c>
      <c r="C82">
        <f t="shared" si="19"/>
        <v>1</v>
      </c>
      <c r="D82">
        <v>132.85</v>
      </c>
      <c r="E82">
        <v>135.35</v>
      </c>
      <c r="F82" s="11">
        <f t="shared" ref="F82:F102" si="23">(E82-D82)</f>
        <v>2.5</v>
      </c>
      <c r="G82" s="2">
        <f t="shared" ref="G82:G102" si="24">F82-F81</f>
        <v>0.16999999999998749</v>
      </c>
      <c r="H82">
        <f t="shared" si="22"/>
        <v>132.47</v>
      </c>
      <c r="I82" s="7">
        <f t="shared" ref="I82:I145" si="25">IF($H82&gt;=$H81,$I81,$A82)</f>
        <v>44433</v>
      </c>
      <c r="J82">
        <f t="shared" si="21"/>
        <v>136.25</v>
      </c>
      <c r="K82" s="7">
        <f t="shared" ref="K82:K145" si="26">IF($J82&lt;=$J81,$K81,$A82)</f>
        <v>44440</v>
      </c>
      <c r="L82">
        <f>SUM($C$2:C82)</f>
        <v>11</v>
      </c>
      <c r="M82">
        <f t="shared" ref="M82:M102" si="27">J82-H82</f>
        <v>3.7800000000000011</v>
      </c>
    </row>
    <row r="83" spans="1:13">
      <c r="A83" s="1">
        <v>44443</v>
      </c>
      <c r="C83">
        <f t="shared" si="19"/>
        <v>1</v>
      </c>
      <c r="D83">
        <v>132.85</v>
      </c>
      <c r="E83">
        <v>135.41</v>
      </c>
      <c r="F83" s="11">
        <f t="shared" si="23"/>
        <v>2.5600000000000023</v>
      </c>
      <c r="G83" s="2">
        <f t="shared" si="24"/>
        <v>6.0000000000002274E-2</v>
      </c>
      <c r="H83">
        <f t="shared" si="22"/>
        <v>132.47</v>
      </c>
      <c r="I83" s="7">
        <f t="shared" si="25"/>
        <v>44433</v>
      </c>
      <c r="J83">
        <f t="shared" si="21"/>
        <v>136.25</v>
      </c>
      <c r="K83" s="7">
        <f t="shared" si="26"/>
        <v>44440</v>
      </c>
      <c r="L83">
        <f>SUM($C$2:C83)</f>
        <v>12</v>
      </c>
      <c r="M83">
        <f t="shared" si="27"/>
        <v>3.7800000000000011</v>
      </c>
    </row>
    <row r="84" spans="1:13">
      <c r="A84" s="1">
        <v>44444</v>
      </c>
      <c r="C84">
        <f t="shared" si="19"/>
        <v>0</v>
      </c>
      <c r="D84">
        <v>0</v>
      </c>
      <c r="E84">
        <v>0</v>
      </c>
      <c r="F84" s="11">
        <f t="shared" si="23"/>
        <v>0</v>
      </c>
      <c r="G84" s="2">
        <f t="shared" si="24"/>
        <v>-2.5600000000000023</v>
      </c>
      <c r="H84">
        <f t="shared" si="22"/>
        <v>132.47</v>
      </c>
      <c r="I84" s="7">
        <f t="shared" si="25"/>
        <v>44433</v>
      </c>
      <c r="J84">
        <f t="shared" si="21"/>
        <v>136.25</v>
      </c>
      <c r="K84" s="7">
        <f t="shared" si="26"/>
        <v>44440</v>
      </c>
      <c r="L84">
        <f>SUM($C$2:C84)</f>
        <v>12</v>
      </c>
      <c r="M84">
        <f t="shared" si="27"/>
        <v>3.7800000000000011</v>
      </c>
    </row>
    <row r="85" spans="1:13">
      <c r="A85" s="1">
        <v>44445</v>
      </c>
      <c r="C85">
        <f t="shared" si="19"/>
        <v>0</v>
      </c>
      <c r="D85">
        <v>0</v>
      </c>
      <c r="E85">
        <v>0</v>
      </c>
      <c r="F85" s="11">
        <f t="shared" si="23"/>
        <v>0</v>
      </c>
      <c r="G85" s="2">
        <f t="shared" si="24"/>
        <v>0</v>
      </c>
      <c r="H85">
        <f t="shared" si="22"/>
        <v>132.47</v>
      </c>
      <c r="I85" s="7">
        <f t="shared" si="25"/>
        <v>44433</v>
      </c>
      <c r="J85">
        <f t="shared" si="21"/>
        <v>136.25</v>
      </c>
      <c r="K85" s="7">
        <f t="shared" si="26"/>
        <v>44440</v>
      </c>
      <c r="L85">
        <f>SUM($C$2:C85)</f>
        <v>12</v>
      </c>
      <c r="M85">
        <f t="shared" si="27"/>
        <v>3.7800000000000011</v>
      </c>
    </row>
    <row r="86" spans="1:13">
      <c r="A86" s="1">
        <v>44446</v>
      </c>
      <c r="C86">
        <f t="shared" si="19"/>
        <v>1</v>
      </c>
      <c r="D86">
        <v>133.01</v>
      </c>
      <c r="E86">
        <v>135.06</v>
      </c>
      <c r="F86" s="11">
        <f t="shared" si="23"/>
        <v>2.0500000000000114</v>
      </c>
      <c r="G86" s="2">
        <f t="shared" si="24"/>
        <v>2.0500000000000114</v>
      </c>
      <c r="H86">
        <f t="shared" si="22"/>
        <v>132.47</v>
      </c>
      <c r="I86" s="7">
        <f t="shared" si="25"/>
        <v>44433</v>
      </c>
      <c r="J86">
        <f t="shared" si="21"/>
        <v>136.25</v>
      </c>
      <c r="K86" s="7">
        <f t="shared" si="26"/>
        <v>44440</v>
      </c>
      <c r="L86">
        <f>SUM($C$2:C86)</f>
        <v>13</v>
      </c>
      <c r="M86">
        <f t="shared" si="27"/>
        <v>3.7800000000000011</v>
      </c>
    </row>
    <row r="87" spans="1:13">
      <c r="A87" s="1">
        <v>44447</v>
      </c>
      <c r="C87">
        <f t="shared" si="19"/>
        <v>1</v>
      </c>
      <c r="D87">
        <v>132.87</v>
      </c>
      <c r="E87">
        <v>135.55000000000001</v>
      </c>
      <c r="F87" s="11">
        <f t="shared" si="23"/>
        <v>2.6800000000000068</v>
      </c>
      <c r="G87" s="2">
        <f t="shared" si="24"/>
        <v>0.62999999999999545</v>
      </c>
      <c r="H87">
        <f t="shared" si="22"/>
        <v>132.47</v>
      </c>
      <c r="I87" s="7">
        <f t="shared" si="25"/>
        <v>44433</v>
      </c>
      <c r="J87">
        <f t="shared" si="21"/>
        <v>136.25</v>
      </c>
      <c r="K87" s="7">
        <f t="shared" si="26"/>
        <v>44440</v>
      </c>
      <c r="L87">
        <f>SUM($C$2:C87)</f>
        <v>14</v>
      </c>
      <c r="M87">
        <f t="shared" si="27"/>
        <v>3.7800000000000011</v>
      </c>
    </row>
    <row r="88" spans="1:13">
      <c r="A88" s="1">
        <v>44448</v>
      </c>
      <c r="C88">
        <f t="shared" si="19"/>
        <v>1</v>
      </c>
      <c r="D88">
        <v>132.86000000000001</v>
      </c>
      <c r="E88">
        <v>136.18</v>
      </c>
      <c r="F88" s="11">
        <f t="shared" si="23"/>
        <v>3.3199999999999932</v>
      </c>
      <c r="G88" s="2">
        <f t="shared" si="24"/>
        <v>0.63999999999998636</v>
      </c>
      <c r="H88">
        <f t="shared" si="22"/>
        <v>132.47</v>
      </c>
      <c r="I88" s="7">
        <f t="shared" si="25"/>
        <v>44433</v>
      </c>
      <c r="J88">
        <f t="shared" si="21"/>
        <v>136.25</v>
      </c>
      <c r="K88" s="7">
        <f t="shared" si="26"/>
        <v>44440</v>
      </c>
      <c r="L88">
        <f>SUM($C$2:C88)</f>
        <v>15</v>
      </c>
      <c r="M88">
        <f t="shared" si="27"/>
        <v>3.7800000000000011</v>
      </c>
    </row>
    <row r="89" spans="1:13">
      <c r="A89" s="1">
        <v>44449</v>
      </c>
      <c r="C89">
        <f t="shared" si="19"/>
        <v>1</v>
      </c>
      <c r="D89">
        <v>132.85</v>
      </c>
      <c r="E89">
        <v>136.26</v>
      </c>
      <c r="F89" s="11">
        <f t="shared" si="23"/>
        <v>3.4099999999999966</v>
      </c>
      <c r="G89" s="2">
        <f t="shared" si="24"/>
        <v>9.0000000000003411E-2</v>
      </c>
      <c r="H89">
        <f t="shared" si="22"/>
        <v>132.47</v>
      </c>
      <c r="I89" s="7">
        <f t="shared" si="25"/>
        <v>44433</v>
      </c>
      <c r="J89">
        <f t="shared" si="21"/>
        <v>136.26</v>
      </c>
      <c r="K89" s="7">
        <f t="shared" si="26"/>
        <v>44449</v>
      </c>
      <c r="L89">
        <f>SUM($C$2:C89)</f>
        <v>16</v>
      </c>
      <c r="M89">
        <f t="shared" si="27"/>
        <v>3.789999999999992</v>
      </c>
    </row>
    <row r="90" spans="1:13" s="62" customFormat="1">
      <c r="A90" s="61">
        <v>44450</v>
      </c>
      <c r="C90" s="62">
        <f t="shared" si="19"/>
        <v>1</v>
      </c>
      <c r="D90" s="62">
        <v>132.85</v>
      </c>
      <c r="E90" s="62">
        <v>136.26</v>
      </c>
      <c r="F90" s="63">
        <f t="shared" si="23"/>
        <v>3.4099999999999966</v>
      </c>
      <c r="G90" s="63">
        <f t="shared" si="24"/>
        <v>0</v>
      </c>
      <c r="H90" s="62">
        <f t="shared" si="22"/>
        <v>132.47</v>
      </c>
      <c r="I90" s="64">
        <f t="shared" si="25"/>
        <v>44433</v>
      </c>
      <c r="J90" s="62">
        <f t="shared" si="21"/>
        <v>136.26</v>
      </c>
      <c r="K90" s="64">
        <f t="shared" si="26"/>
        <v>44449</v>
      </c>
      <c r="L90" s="62">
        <f>SUM($C$2:C90)</f>
        <v>17</v>
      </c>
      <c r="M90" s="62">
        <f t="shared" si="27"/>
        <v>3.789999999999992</v>
      </c>
    </row>
    <row r="91" spans="1:13">
      <c r="A91" s="1">
        <v>44451</v>
      </c>
      <c r="C91">
        <f t="shared" si="19"/>
        <v>1</v>
      </c>
      <c r="D91">
        <v>132.19999999999999</v>
      </c>
      <c r="E91">
        <v>136.30000000000001</v>
      </c>
      <c r="F91" s="11">
        <f t="shared" si="23"/>
        <v>4.1000000000000227</v>
      </c>
      <c r="G91" s="2">
        <f t="shared" si="24"/>
        <v>0.69000000000002615</v>
      </c>
      <c r="H91">
        <f t="shared" si="22"/>
        <v>132.19999999999999</v>
      </c>
      <c r="I91" s="7">
        <f t="shared" si="25"/>
        <v>44451</v>
      </c>
      <c r="J91">
        <f t="shared" si="21"/>
        <v>136.30000000000001</v>
      </c>
      <c r="K91" s="7">
        <f t="shared" si="26"/>
        <v>44451</v>
      </c>
      <c r="L91">
        <f>SUM($C$2:C91)</f>
        <v>18</v>
      </c>
      <c r="M91">
        <f t="shared" si="27"/>
        <v>4.1000000000000227</v>
      </c>
    </row>
    <row r="92" spans="1:13">
      <c r="A92" s="1">
        <v>44452</v>
      </c>
      <c r="C92">
        <f t="shared" si="19"/>
        <v>1</v>
      </c>
      <c r="D92">
        <v>132.16999999999999</v>
      </c>
      <c r="E92">
        <v>136.47</v>
      </c>
      <c r="F92" s="11">
        <f t="shared" si="23"/>
        <v>4.3000000000000114</v>
      </c>
      <c r="G92" s="2">
        <f t="shared" si="24"/>
        <v>0.19999999999998863</v>
      </c>
      <c r="H92">
        <f t="shared" si="22"/>
        <v>132.16999999999999</v>
      </c>
      <c r="I92" s="7">
        <f t="shared" si="25"/>
        <v>44452</v>
      </c>
      <c r="J92">
        <f t="shared" si="21"/>
        <v>136.47</v>
      </c>
      <c r="K92" s="7">
        <f t="shared" si="26"/>
        <v>44452</v>
      </c>
      <c r="L92">
        <f>SUM($C$2:C92)</f>
        <v>19</v>
      </c>
      <c r="M92">
        <f t="shared" si="27"/>
        <v>4.3000000000000114</v>
      </c>
    </row>
    <row r="93" spans="1:13">
      <c r="A93" s="1">
        <v>44453</v>
      </c>
      <c r="C93">
        <f t="shared" si="19"/>
        <v>1</v>
      </c>
      <c r="D93">
        <v>132.16999999999999</v>
      </c>
      <c r="E93">
        <v>136.63</v>
      </c>
      <c r="F93" s="11">
        <f t="shared" si="23"/>
        <v>4.460000000000008</v>
      </c>
      <c r="G93" s="2">
        <f t="shared" si="24"/>
        <v>0.15999999999999659</v>
      </c>
      <c r="H93">
        <f t="shared" si="22"/>
        <v>132.16999999999999</v>
      </c>
      <c r="I93" s="7">
        <f t="shared" si="25"/>
        <v>44452</v>
      </c>
      <c r="J93">
        <f t="shared" si="21"/>
        <v>136.63</v>
      </c>
      <c r="K93" s="7">
        <f t="shared" si="26"/>
        <v>44453</v>
      </c>
      <c r="L93">
        <f>SUM($C$2:C93)</f>
        <v>20</v>
      </c>
      <c r="M93">
        <f t="shared" si="27"/>
        <v>4.460000000000008</v>
      </c>
    </row>
    <row r="94" spans="1:13" s="62" customFormat="1">
      <c r="A94" s="61">
        <v>44454</v>
      </c>
      <c r="C94" s="62">
        <f t="shared" ref="C94:C102" si="28">IF(F94&gt;0,1,0)</f>
        <v>1</v>
      </c>
      <c r="D94" s="62">
        <v>132.16999999999999</v>
      </c>
      <c r="E94" s="62">
        <v>136.63</v>
      </c>
      <c r="F94" s="63">
        <f t="shared" si="23"/>
        <v>4.460000000000008</v>
      </c>
      <c r="G94" s="63">
        <f t="shared" si="24"/>
        <v>0</v>
      </c>
      <c r="H94" s="62">
        <f t="shared" si="22"/>
        <v>132.16999999999999</v>
      </c>
      <c r="I94" s="64">
        <f t="shared" si="25"/>
        <v>44452</v>
      </c>
      <c r="J94" s="62">
        <f t="shared" si="21"/>
        <v>136.63</v>
      </c>
      <c r="K94" s="64">
        <f t="shared" si="26"/>
        <v>44453</v>
      </c>
      <c r="L94" s="62">
        <f>SUM($C$2:C94)</f>
        <v>21</v>
      </c>
      <c r="M94" s="62">
        <f t="shared" si="27"/>
        <v>4.460000000000008</v>
      </c>
    </row>
    <row r="95" spans="1:13">
      <c r="A95" s="1">
        <v>44455</v>
      </c>
      <c r="C95">
        <f t="shared" si="28"/>
        <v>1</v>
      </c>
      <c r="D95">
        <v>132.16999999999999</v>
      </c>
      <c r="E95">
        <v>136.69</v>
      </c>
      <c r="F95" s="11">
        <f t="shared" si="23"/>
        <v>4.5200000000000102</v>
      </c>
      <c r="G95" s="2">
        <f t="shared" si="24"/>
        <v>6.0000000000002274E-2</v>
      </c>
      <c r="H95">
        <f t="shared" si="22"/>
        <v>132.16999999999999</v>
      </c>
      <c r="I95" s="7">
        <f t="shared" si="25"/>
        <v>44452</v>
      </c>
      <c r="J95">
        <f t="shared" si="21"/>
        <v>136.69</v>
      </c>
      <c r="K95" s="7">
        <f t="shared" si="26"/>
        <v>44455</v>
      </c>
      <c r="L95">
        <f>SUM($C$2:C95)</f>
        <v>22</v>
      </c>
      <c r="M95">
        <f t="shared" si="27"/>
        <v>4.5200000000000102</v>
      </c>
    </row>
    <row r="96" spans="1:13">
      <c r="A96" s="1">
        <v>44456</v>
      </c>
      <c r="C96">
        <f t="shared" si="28"/>
        <v>1</v>
      </c>
      <c r="D96">
        <v>132.16999999999999</v>
      </c>
      <c r="E96">
        <v>136.87</v>
      </c>
      <c r="F96" s="11">
        <f t="shared" si="23"/>
        <v>4.7000000000000171</v>
      </c>
      <c r="G96" s="2">
        <f t="shared" si="24"/>
        <v>0.18000000000000682</v>
      </c>
      <c r="H96">
        <f t="shared" si="22"/>
        <v>132.16999999999999</v>
      </c>
      <c r="I96" s="7">
        <f t="shared" si="25"/>
        <v>44452</v>
      </c>
      <c r="J96">
        <f t="shared" si="21"/>
        <v>136.87</v>
      </c>
      <c r="K96" s="7">
        <f t="shared" si="26"/>
        <v>44456</v>
      </c>
      <c r="L96">
        <f>SUM($C$2:C96)</f>
        <v>23</v>
      </c>
      <c r="M96">
        <f t="shared" si="27"/>
        <v>4.7000000000000171</v>
      </c>
    </row>
    <row r="97" spans="1:13">
      <c r="A97" s="1">
        <v>44457</v>
      </c>
      <c r="C97">
        <f t="shared" si="28"/>
        <v>1</v>
      </c>
      <c r="D97">
        <v>132.16999999999999</v>
      </c>
      <c r="E97">
        <v>136.99</v>
      </c>
      <c r="F97" s="11">
        <f t="shared" si="23"/>
        <v>4.8200000000000216</v>
      </c>
      <c r="G97" s="2">
        <f t="shared" si="24"/>
        <v>0.12000000000000455</v>
      </c>
      <c r="H97">
        <f t="shared" si="22"/>
        <v>132.16999999999999</v>
      </c>
      <c r="I97" s="7">
        <f t="shared" si="25"/>
        <v>44452</v>
      </c>
      <c r="J97">
        <f t="shared" si="21"/>
        <v>136.99</v>
      </c>
      <c r="K97" s="7">
        <f t="shared" si="26"/>
        <v>44457</v>
      </c>
      <c r="L97">
        <f>SUM($C$2:C97)</f>
        <v>24</v>
      </c>
      <c r="M97">
        <f t="shared" si="27"/>
        <v>4.8200000000000216</v>
      </c>
    </row>
    <row r="98" spans="1:13">
      <c r="A98" s="1">
        <v>44458</v>
      </c>
      <c r="C98">
        <f t="shared" si="28"/>
        <v>1</v>
      </c>
      <c r="D98">
        <v>132.16</v>
      </c>
      <c r="E98">
        <v>136.87</v>
      </c>
      <c r="F98" s="11">
        <f t="shared" si="23"/>
        <v>4.710000000000008</v>
      </c>
      <c r="G98" s="2">
        <f t="shared" si="24"/>
        <v>-0.11000000000001364</v>
      </c>
      <c r="H98">
        <f t="shared" si="22"/>
        <v>132.16</v>
      </c>
      <c r="I98" s="7">
        <f t="shared" si="25"/>
        <v>44458</v>
      </c>
      <c r="J98">
        <f t="shared" si="21"/>
        <v>136.99</v>
      </c>
      <c r="K98" s="7">
        <f t="shared" si="26"/>
        <v>44457</v>
      </c>
      <c r="L98">
        <f>SUM($C$2:C98)</f>
        <v>25</v>
      </c>
      <c r="M98">
        <f t="shared" si="27"/>
        <v>4.8300000000000125</v>
      </c>
    </row>
    <row r="99" spans="1:13">
      <c r="A99" s="1">
        <v>44459</v>
      </c>
      <c r="C99">
        <f t="shared" si="28"/>
        <v>1</v>
      </c>
      <c r="D99">
        <v>132.18</v>
      </c>
      <c r="E99">
        <v>137.12</v>
      </c>
      <c r="F99" s="11">
        <f t="shared" si="23"/>
        <v>4.9399999999999977</v>
      </c>
      <c r="G99" s="2">
        <f t="shared" si="24"/>
        <v>0.22999999999998977</v>
      </c>
      <c r="H99">
        <f t="shared" si="22"/>
        <v>132.16</v>
      </c>
      <c r="I99" s="7">
        <f t="shared" si="25"/>
        <v>44458</v>
      </c>
      <c r="J99">
        <f t="shared" si="21"/>
        <v>137.12</v>
      </c>
      <c r="K99" s="7">
        <f t="shared" si="26"/>
        <v>44459</v>
      </c>
      <c r="L99">
        <f>SUM($C$2:C99)</f>
        <v>26</v>
      </c>
      <c r="M99">
        <f t="shared" si="27"/>
        <v>4.960000000000008</v>
      </c>
    </row>
    <row r="100" spans="1:13">
      <c r="A100" s="1">
        <v>44460</v>
      </c>
      <c r="C100">
        <f t="shared" si="28"/>
        <v>1</v>
      </c>
      <c r="D100">
        <v>132.18</v>
      </c>
      <c r="E100">
        <v>137.12</v>
      </c>
      <c r="F100" s="11">
        <f t="shared" si="23"/>
        <v>4.9399999999999977</v>
      </c>
      <c r="G100" s="2">
        <f t="shared" si="24"/>
        <v>0</v>
      </c>
      <c r="H100">
        <f t="shared" si="22"/>
        <v>132.16</v>
      </c>
      <c r="I100" s="7">
        <f t="shared" si="25"/>
        <v>44458</v>
      </c>
      <c r="J100">
        <f t="shared" si="21"/>
        <v>137.12</v>
      </c>
      <c r="K100" s="7">
        <f t="shared" si="26"/>
        <v>44459</v>
      </c>
      <c r="L100">
        <f>SUM($C$2:C100)</f>
        <v>27</v>
      </c>
      <c r="M100">
        <f t="shared" si="27"/>
        <v>4.960000000000008</v>
      </c>
    </row>
    <row r="101" spans="1:13">
      <c r="A101" s="1">
        <v>44461</v>
      </c>
      <c r="B101" s="1"/>
      <c r="C101">
        <f t="shared" si="28"/>
        <v>1</v>
      </c>
      <c r="D101">
        <v>132.18</v>
      </c>
      <c r="E101">
        <v>137</v>
      </c>
      <c r="F101" s="11">
        <f t="shared" si="23"/>
        <v>4.8199999999999932</v>
      </c>
      <c r="G101" s="2">
        <f t="shared" si="24"/>
        <v>-0.12000000000000455</v>
      </c>
      <c r="H101">
        <f t="shared" si="22"/>
        <v>132.16</v>
      </c>
      <c r="I101" s="7">
        <f t="shared" si="25"/>
        <v>44458</v>
      </c>
      <c r="J101">
        <f t="shared" si="21"/>
        <v>137.12</v>
      </c>
      <c r="K101" s="7">
        <f t="shared" si="26"/>
        <v>44459</v>
      </c>
      <c r="L101">
        <f>SUM($C$2:C101)</f>
        <v>28</v>
      </c>
      <c r="M101">
        <f t="shared" si="27"/>
        <v>4.960000000000008</v>
      </c>
    </row>
    <row r="102" spans="1:13">
      <c r="A102" s="1">
        <v>44462</v>
      </c>
      <c r="B102" s="1"/>
      <c r="C102">
        <f t="shared" si="28"/>
        <v>1</v>
      </c>
      <c r="D102">
        <v>132.16999999999999</v>
      </c>
      <c r="E102">
        <v>136.88999999999999</v>
      </c>
      <c r="F102" s="11">
        <f t="shared" si="23"/>
        <v>4.7199999999999989</v>
      </c>
      <c r="G102" s="2">
        <f t="shared" si="24"/>
        <v>-9.9999999999994316E-2</v>
      </c>
      <c r="H102">
        <f t="shared" si="22"/>
        <v>132.16</v>
      </c>
      <c r="I102" s="7">
        <f t="shared" si="25"/>
        <v>44458</v>
      </c>
      <c r="J102">
        <f t="shared" si="21"/>
        <v>137.12</v>
      </c>
      <c r="K102" s="7">
        <f t="shared" si="26"/>
        <v>44459</v>
      </c>
      <c r="L102">
        <f>SUM($C$2:C102)</f>
        <v>29</v>
      </c>
      <c r="M102">
        <f t="shared" si="27"/>
        <v>4.960000000000008</v>
      </c>
    </row>
    <row r="103" spans="1:13">
      <c r="A103" s="1">
        <v>44463</v>
      </c>
      <c r="B103" s="1"/>
      <c r="C103">
        <f t="shared" ref="C103:C145" si="29">IF(F103&gt;0,1,0)</f>
        <v>1</v>
      </c>
      <c r="D103">
        <v>132.18</v>
      </c>
      <c r="E103">
        <v>136.65</v>
      </c>
      <c r="F103" s="11">
        <f t="shared" ref="F103:F145" si="30">(E103-D103)</f>
        <v>4.4699999999999989</v>
      </c>
      <c r="G103" s="2">
        <f t="shared" ref="G103:G145" si="31">F103-F102</f>
        <v>-0.25</v>
      </c>
      <c r="H103">
        <f t="shared" ref="H103:H145" si="32">IF(D103&lt;1,H102,IF($D103&lt;$H102,$D103,$H102))</f>
        <v>132.16</v>
      </c>
      <c r="I103" s="7">
        <f t="shared" si="25"/>
        <v>44458</v>
      </c>
      <c r="J103">
        <f t="shared" si="21"/>
        <v>137.12</v>
      </c>
      <c r="K103" s="7">
        <f t="shared" si="26"/>
        <v>44459</v>
      </c>
      <c r="L103">
        <f>SUM($C$2:C103)</f>
        <v>30</v>
      </c>
      <c r="M103">
        <f t="shared" ref="M103:M145" si="33">J103-H103</f>
        <v>4.960000000000008</v>
      </c>
    </row>
    <row r="104" spans="1:13">
      <c r="A104" s="1">
        <v>44464</v>
      </c>
      <c r="B104" s="1"/>
      <c r="C104">
        <f t="shared" si="29"/>
        <v>1</v>
      </c>
      <c r="D104">
        <v>132.16999999999999</v>
      </c>
      <c r="E104">
        <v>136.69</v>
      </c>
      <c r="F104" s="11">
        <f t="shared" si="30"/>
        <v>4.5200000000000102</v>
      </c>
      <c r="G104" s="2">
        <f t="shared" si="31"/>
        <v>5.0000000000011369E-2</v>
      </c>
      <c r="H104">
        <f t="shared" si="32"/>
        <v>132.16</v>
      </c>
      <c r="I104" s="7">
        <f t="shared" si="25"/>
        <v>44458</v>
      </c>
      <c r="J104">
        <f t="shared" si="21"/>
        <v>137.12</v>
      </c>
      <c r="K104" s="7">
        <f t="shared" si="26"/>
        <v>44459</v>
      </c>
      <c r="L104">
        <f>SUM($C$2:C104)</f>
        <v>31</v>
      </c>
      <c r="M104">
        <f t="shared" si="33"/>
        <v>4.960000000000008</v>
      </c>
    </row>
    <row r="105" spans="1:13">
      <c r="A105" s="1">
        <v>44465</v>
      </c>
      <c r="B105" s="1"/>
      <c r="C105">
        <f t="shared" si="29"/>
        <v>1</v>
      </c>
      <c r="D105">
        <v>132.19</v>
      </c>
      <c r="E105">
        <v>136.38</v>
      </c>
      <c r="F105" s="11">
        <f t="shared" si="30"/>
        <v>4.1899999999999977</v>
      </c>
      <c r="G105" s="2">
        <f t="shared" si="31"/>
        <v>-0.33000000000001251</v>
      </c>
      <c r="H105">
        <f t="shared" si="32"/>
        <v>132.16</v>
      </c>
      <c r="I105" s="7">
        <f t="shared" si="25"/>
        <v>44458</v>
      </c>
      <c r="J105">
        <f t="shared" si="21"/>
        <v>137.12</v>
      </c>
      <c r="K105" s="7">
        <f t="shared" si="26"/>
        <v>44459</v>
      </c>
      <c r="L105">
        <f>SUM($C$2:C105)</f>
        <v>32</v>
      </c>
      <c r="M105">
        <f t="shared" si="33"/>
        <v>4.960000000000008</v>
      </c>
    </row>
    <row r="106" spans="1:13">
      <c r="A106" s="1">
        <v>44466</v>
      </c>
      <c r="B106" s="1"/>
      <c r="C106">
        <f t="shared" si="29"/>
        <v>1</v>
      </c>
      <c r="D106">
        <v>132.18</v>
      </c>
      <c r="E106">
        <v>136.19</v>
      </c>
      <c r="F106" s="11">
        <f t="shared" si="30"/>
        <v>4.0099999999999909</v>
      </c>
      <c r="G106" s="2">
        <f t="shared" si="31"/>
        <v>-0.18000000000000682</v>
      </c>
      <c r="H106">
        <f t="shared" si="32"/>
        <v>132.16</v>
      </c>
      <c r="I106" s="7">
        <f t="shared" si="25"/>
        <v>44458</v>
      </c>
      <c r="J106">
        <f t="shared" si="21"/>
        <v>137.12</v>
      </c>
      <c r="K106" s="7">
        <f t="shared" si="26"/>
        <v>44459</v>
      </c>
      <c r="L106">
        <f>SUM($C$2:C106)</f>
        <v>33</v>
      </c>
      <c r="M106">
        <f t="shared" si="33"/>
        <v>4.960000000000008</v>
      </c>
    </row>
    <row r="107" spans="1:13">
      <c r="A107" s="1">
        <v>44467</v>
      </c>
      <c r="B107" s="1"/>
      <c r="C107">
        <f t="shared" si="29"/>
        <v>1</v>
      </c>
      <c r="D107">
        <v>132.18</v>
      </c>
      <c r="E107">
        <v>136.13999999999999</v>
      </c>
      <c r="F107" s="11">
        <f t="shared" si="30"/>
        <v>3.9599999999999795</v>
      </c>
      <c r="G107" s="2">
        <f t="shared" si="31"/>
        <v>-5.0000000000011369E-2</v>
      </c>
      <c r="H107">
        <f t="shared" si="32"/>
        <v>132.16</v>
      </c>
      <c r="I107" s="7">
        <f t="shared" si="25"/>
        <v>44458</v>
      </c>
      <c r="J107">
        <f t="shared" si="21"/>
        <v>137.12</v>
      </c>
      <c r="K107" s="7">
        <f t="shared" si="26"/>
        <v>44459</v>
      </c>
      <c r="L107">
        <f>SUM($C$2:C107)</f>
        <v>34</v>
      </c>
      <c r="M107">
        <f t="shared" si="33"/>
        <v>4.960000000000008</v>
      </c>
    </row>
    <row r="108" spans="1:13">
      <c r="A108" s="1">
        <v>44468</v>
      </c>
      <c r="B108" s="1"/>
      <c r="C108">
        <f t="shared" si="29"/>
        <v>1</v>
      </c>
      <c r="D108">
        <v>132.19999999999999</v>
      </c>
      <c r="E108">
        <v>135.97999999999999</v>
      </c>
      <c r="F108" s="11">
        <f t="shared" si="30"/>
        <v>3.7800000000000011</v>
      </c>
      <c r="G108" s="2">
        <f t="shared" si="31"/>
        <v>-0.1799999999999784</v>
      </c>
      <c r="H108">
        <f t="shared" si="32"/>
        <v>132.16</v>
      </c>
      <c r="I108" s="7">
        <f t="shared" si="25"/>
        <v>44458</v>
      </c>
      <c r="J108">
        <f t="shared" si="21"/>
        <v>137.12</v>
      </c>
      <c r="K108" s="7">
        <f t="shared" si="26"/>
        <v>44459</v>
      </c>
      <c r="L108">
        <f>SUM($C$2:C108)</f>
        <v>35</v>
      </c>
      <c r="M108">
        <f t="shared" si="33"/>
        <v>4.960000000000008</v>
      </c>
    </row>
    <row r="109" spans="1:13">
      <c r="A109" s="1">
        <v>44469</v>
      </c>
      <c r="B109" s="1"/>
      <c r="C109">
        <f t="shared" si="29"/>
        <v>1</v>
      </c>
      <c r="D109">
        <v>132.18</v>
      </c>
      <c r="E109">
        <v>135.91</v>
      </c>
      <c r="F109" s="11">
        <f t="shared" si="30"/>
        <v>3.7299999999999898</v>
      </c>
      <c r="G109" s="2">
        <f t="shared" si="31"/>
        <v>-5.0000000000011369E-2</v>
      </c>
      <c r="H109">
        <f t="shared" si="32"/>
        <v>132.16</v>
      </c>
      <c r="I109" s="7">
        <f t="shared" si="25"/>
        <v>44458</v>
      </c>
      <c r="J109">
        <f t="shared" si="21"/>
        <v>137.12</v>
      </c>
      <c r="K109" s="7">
        <f t="shared" si="26"/>
        <v>44459</v>
      </c>
      <c r="L109">
        <f>SUM($C$2:C109)</f>
        <v>36</v>
      </c>
      <c r="M109">
        <f t="shared" si="33"/>
        <v>4.960000000000008</v>
      </c>
    </row>
    <row r="110" spans="1:13">
      <c r="A110" s="1">
        <v>44470</v>
      </c>
      <c r="B110" s="1"/>
      <c r="C110">
        <f t="shared" si="29"/>
        <v>1</v>
      </c>
      <c r="D110">
        <v>132.18</v>
      </c>
      <c r="E110">
        <v>135.36000000000001</v>
      </c>
      <c r="F110" s="11">
        <f t="shared" si="30"/>
        <v>3.1800000000000068</v>
      </c>
      <c r="G110" s="2">
        <f t="shared" si="31"/>
        <v>-0.54999999999998295</v>
      </c>
      <c r="H110">
        <f t="shared" si="32"/>
        <v>132.16</v>
      </c>
      <c r="I110" s="7">
        <f t="shared" si="25"/>
        <v>44458</v>
      </c>
      <c r="J110">
        <f t="shared" si="21"/>
        <v>137.12</v>
      </c>
      <c r="K110" s="7">
        <f t="shared" si="26"/>
        <v>44459</v>
      </c>
      <c r="L110">
        <f>SUM($C$2:C110)</f>
        <v>37</v>
      </c>
      <c r="M110">
        <f t="shared" si="33"/>
        <v>4.960000000000008</v>
      </c>
    </row>
    <row r="111" spans="1:13" s="62" customFormat="1">
      <c r="A111" s="61">
        <v>44471</v>
      </c>
      <c r="B111" s="61"/>
      <c r="C111" s="62">
        <f t="shared" si="29"/>
        <v>1</v>
      </c>
      <c r="D111" s="62">
        <v>132.18</v>
      </c>
      <c r="E111" s="62">
        <v>135.36000000000001</v>
      </c>
      <c r="F111" s="63">
        <f t="shared" si="30"/>
        <v>3.1800000000000068</v>
      </c>
      <c r="G111" s="63">
        <f t="shared" si="31"/>
        <v>0</v>
      </c>
      <c r="H111" s="62">
        <f t="shared" si="32"/>
        <v>132.16</v>
      </c>
      <c r="I111" s="64">
        <f t="shared" si="25"/>
        <v>44458</v>
      </c>
      <c r="J111" s="62">
        <f t="shared" si="21"/>
        <v>137.12</v>
      </c>
      <c r="K111" s="64">
        <f t="shared" si="26"/>
        <v>44459</v>
      </c>
      <c r="L111" s="62">
        <f>SUM($C$2:C111)</f>
        <v>38</v>
      </c>
      <c r="M111" s="62">
        <f t="shared" si="33"/>
        <v>4.960000000000008</v>
      </c>
    </row>
    <row r="112" spans="1:13">
      <c r="A112" s="1">
        <v>44472</v>
      </c>
      <c r="B112" s="1"/>
      <c r="C112">
        <f t="shared" si="29"/>
        <v>0</v>
      </c>
      <c r="D112">
        <v>0</v>
      </c>
      <c r="E112">
        <v>0</v>
      </c>
      <c r="F112" s="11">
        <f t="shared" si="30"/>
        <v>0</v>
      </c>
      <c r="G112" s="2">
        <f t="shared" si="31"/>
        <v>-3.1800000000000068</v>
      </c>
      <c r="H112">
        <f t="shared" si="32"/>
        <v>132.16</v>
      </c>
      <c r="I112" s="7">
        <f t="shared" si="25"/>
        <v>44458</v>
      </c>
      <c r="J112">
        <f t="shared" si="21"/>
        <v>137.12</v>
      </c>
      <c r="K112" s="7">
        <f t="shared" si="26"/>
        <v>44459</v>
      </c>
      <c r="L112">
        <f>SUM($C$2:C112)</f>
        <v>38</v>
      </c>
      <c r="M112">
        <f t="shared" si="33"/>
        <v>4.960000000000008</v>
      </c>
    </row>
    <row r="113" spans="1:13">
      <c r="A113" s="1">
        <v>44473</v>
      </c>
      <c r="B113" s="1"/>
      <c r="C113">
        <f t="shared" si="29"/>
        <v>0</v>
      </c>
      <c r="D113">
        <v>0</v>
      </c>
      <c r="E113">
        <v>0</v>
      </c>
      <c r="F113" s="11">
        <f t="shared" si="30"/>
        <v>0</v>
      </c>
      <c r="G113" s="2">
        <f t="shared" si="31"/>
        <v>0</v>
      </c>
      <c r="H113">
        <f t="shared" si="32"/>
        <v>132.16</v>
      </c>
      <c r="I113" s="7">
        <f t="shared" si="25"/>
        <v>44458</v>
      </c>
      <c r="J113">
        <f t="shared" si="21"/>
        <v>137.12</v>
      </c>
      <c r="K113" s="7">
        <f t="shared" si="26"/>
        <v>44459</v>
      </c>
      <c r="L113">
        <f>SUM($C$2:C113)</f>
        <v>38</v>
      </c>
      <c r="M113">
        <f t="shared" si="33"/>
        <v>4.960000000000008</v>
      </c>
    </row>
    <row r="114" spans="1:13">
      <c r="A114" s="1">
        <v>44474</v>
      </c>
      <c r="B114" s="1"/>
      <c r="C114">
        <f t="shared" si="29"/>
        <v>0</v>
      </c>
      <c r="D114">
        <v>0</v>
      </c>
      <c r="E114">
        <v>0</v>
      </c>
      <c r="F114" s="11">
        <f t="shared" si="30"/>
        <v>0</v>
      </c>
      <c r="G114" s="2">
        <f t="shared" si="31"/>
        <v>0</v>
      </c>
      <c r="H114">
        <f t="shared" si="32"/>
        <v>132.16</v>
      </c>
      <c r="I114" s="7">
        <f t="shared" si="25"/>
        <v>44458</v>
      </c>
      <c r="J114">
        <f t="shared" si="21"/>
        <v>137.12</v>
      </c>
      <c r="K114" s="7">
        <f t="shared" si="26"/>
        <v>44459</v>
      </c>
      <c r="L114">
        <f>SUM($C$2:C114)</f>
        <v>38</v>
      </c>
      <c r="M114">
        <f t="shared" si="33"/>
        <v>4.960000000000008</v>
      </c>
    </row>
    <row r="115" spans="1:13">
      <c r="A115" s="1">
        <v>44475</v>
      </c>
      <c r="B115" s="1"/>
      <c r="C115">
        <f t="shared" si="29"/>
        <v>0</v>
      </c>
      <c r="D115">
        <v>0</v>
      </c>
      <c r="E115">
        <v>0</v>
      </c>
      <c r="F115" s="11">
        <f t="shared" si="30"/>
        <v>0</v>
      </c>
      <c r="G115" s="2">
        <f t="shared" si="31"/>
        <v>0</v>
      </c>
      <c r="H115">
        <f t="shared" si="32"/>
        <v>132.16</v>
      </c>
      <c r="I115" s="7">
        <f t="shared" si="25"/>
        <v>44458</v>
      </c>
      <c r="J115">
        <f t="shared" si="21"/>
        <v>137.12</v>
      </c>
      <c r="K115" s="7">
        <f t="shared" si="26"/>
        <v>44459</v>
      </c>
      <c r="L115">
        <f>SUM($C$2:C115)</f>
        <v>38</v>
      </c>
      <c r="M115">
        <f t="shared" si="33"/>
        <v>4.960000000000008</v>
      </c>
    </row>
    <row r="116" spans="1:13">
      <c r="A116" s="1">
        <v>44476</v>
      </c>
      <c r="B116" s="1"/>
      <c r="C116">
        <f t="shared" si="29"/>
        <v>0</v>
      </c>
      <c r="D116">
        <v>0</v>
      </c>
      <c r="E116">
        <v>0</v>
      </c>
      <c r="F116" s="11">
        <f t="shared" si="30"/>
        <v>0</v>
      </c>
      <c r="G116" s="2">
        <f t="shared" si="31"/>
        <v>0</v>
      </c>
      <c r="H116">
        <f t="shared" si="32"/>
        <v>132.16</v>
      </c>
      <c r="I116" s="7">
        <f t="shared" si="25"/>
        <v>44458</v>
      </c>
      <c r="J116">
        <f t="shared" si="21"/>
        <v>137.12</v>
      </c>
      <c r="K116" s="7">
        <f t="shared" si="26"/>
        <v>44459</v>
      </c>
      <c r="L116">
        <f>SUM($C$2:C116)</f>
        <v>38</v>
      </c>
      <c r="M116">
        <f t="shared" si="33"/>
        <v>4.960000000000008</v>
      </c>
    </row>
    <row r="117" spans="1:13">
      <c r="A117" s="1">
        <v>44477</v>
      </c>
      <c r="B117" s="1"/>
      <c r="C117">
        <f t="shared" si="29"/>
        <v>0</v>
      </c>
      <c r="D117">
        <v>0</v>
      </c>
      <c r="E117">
        <v>0</v>
      </c>
      <c r="F117" s="11">
        <f t="shared" si="30"/>
        <v>0</v>
      </c>
      <c r="G117" s="2">
        <f t="shared" si="31"/>
        <v>0</v>
      </c>
      <c r="H117">
        <f t="shared" si="32"/>
        <v>132.16</v>
      </c>
      <c r="I117" s="7">
        <f t="shared" si="25"/>
        <v>44458</v>
      </c>
      <c r="J117">
        <f t="shared" si="21"/>
        <v>137.12</v>
      </c>
      <c r="K117" s="7">
        <f t="shared" si="26"/>
        <v>44459</v>
      </c>
      <c r="L117">
        <f>SUM($C$2:C117)</f>
        <v>38</v>
      </c>
      <c r="M117">
        <f t="shared" si="33"/>
        <v>4.960000000000008</v>
      </c>
    </row>
    <row r="118" spans="1:13">
      <c r="A118" s="1">
        <v>44478</v>
      </c>
      <c r="B118" s="1"/>
      <c r="C118">
        <f t="shared" si="29"/>
        <v>0</v>
      </c>
      <c r="D118">
        <v>0</v>
      </c>
      <c r="E118">
        <v>0</v>
      </c>
      <c r="F118" s="11">
        <f t="shared" si="30"/>
        <v>0</v>
      </c>
      <c r="G118" s="2">
        <f t="shared" si="31"/>
        <v>0</v>
      </c>
      <c r="H118">
        <f t="shared" si="32"/>
        <v>132.16</v>
      </c>
      <c r="I118" s="7">
        <f t="shared" si="25"/>
        <v>44458</v>
      </c>
      <c r="J118">
        <f t="shared" si="21"/>
        <v>137.12</v>
      </c>
      <c r="K118" s="7">
        <f t="shared" si="26"/>
        <v>44459</v>
      </c>
      <c r="L118">
        <f>SUM($C$2:C118)</f>
        <v>38</v>
      </c>
      <c r="M118">
        <f t="shared" si="33"/>
        <v>4.960000000000008</v>
      </c>
    </row>
    <row r="119" spans="1:13">
      <c r="A119" s="1">
        <v>44479</v>
      </c>
      <c r="B119" s="1"/>
      <c r="C119">
        <f t="shared" si="29"/>
        <v>0</v>
      </c>
      <c r="D119">
        <v>0</v>
      </c>
      <c r="E119">
        <v>0</v>
      </c>
      <c r="F119" s="11">
        <f t="shared" si="30"/>
        <v>0</v>
      </c>
      <c r="G119" s="2">
        <f t="shared" si="31"/>
        <v>0</v>
      </c>
      <c r="H119">
        <f t="shared" si="32"/>
        <v>132.16</v>
      </c>
      <c r="I119" s="7">
        <f t="shared" si="25"/>
        <v>44458</v>
      </c>
      <c r="J119">
        <f t="shared" si="21"/>
        <v>137.12</v>
      </c>
      <c r="K119" s="7">
        <f t="shared" si="26"/>
        <v>44459</v>
      </c>
      <c r="L119">
        <f>SUM($C$2:C119)</f>
        <v>38</v>
      </c>
      <c r="M119">
        <f t="shared" si="33"/>
        <v>4.960000000000008</v>
      </c>
    </row>
    <row r="120" spans="1:13">
      <c r="A120" s="1">
        <v>44480</v>
      </c>
      <c r="B120" s="1"/>
      <c r="C120">
        <f t="shared" si="29"/>
        <v>0</v>
      </c>
      <c r="D120">
        <v>0</v>
      </c>
      <c r="E120">
        <v>0</v>
      </c>
      <c r="F120" s="11">
        <f t="shared" si="30"/>
        <v>0</v>
      </c>
      <c r="G120" s="2">
        <f t="shared" si="31"/>
        <v>0</v>
      </c>
      <c r="H120">
        <f t="shared" si="32"/>
        <v>132.16</v>
      </c>
      <c r="I120" s="7">
        <f t="shared" si="25"/>
        <v>44458</v>
      </c>
      <c r="J120">
        <f t="shared" si="21"/>
        <v>137.12</v>
      </c>
      <c r="K120" s="7">
        <f t="shared" si="26"/>
        <v>44459</v>
      </c>
      <c r="L120">
        <f>SUM($C$2:C120)</f>
        <v>38</v>
      </c>
      <c r="M120">
        <f t="shared" si="33"/>
        <v>4.960000000000008</v>
      </c>
    </row>
    <row r="121" spans="1:13">
      <c r="A121" s="1">
        <v>44481</v>
      </c>
      <c r="B121" s="1"/>
      <c r="C121">
        <f t="shared" si="29"/>
        <v>0</v>
      </c>
      <c r="D121">
        <v>0</v>
      </c>
      <c r="E121">
        <v>0</v>
      </c>
      <c r="F121" s="11">
        <f t="shared" si="30"/>
        <v>0</v>
      </c>
      <c r="G121" s="2">
        <f t="shared" si="31"/>
        <v>0</v>
      </c>
      <c r="H121">
        <f t="shared" si="32"/>
        <v>132.16</v>
      </c>
      <c r="I121" s="7">
        <f t="shared" si="25"/>
        <v>44458</v>
      </c>
      <c r="J121">
        <f t="shared" si="21"/>
        <v>137.12</v>
      </c>
      <c r="K121" s="7">
        <f t="shared" si="26"/>
        <v>44459</v>
      </c>
      <c r="L121">
        <f>SUM($C$2:C121)</f>
        <v>38</v>
      </c>
      <c r="M121">
        <f t="shared" si="33"/>
        <v>4.960000000000008</v>
      </c>
    </row>
    <row r="122" spans="1:13">
      <c r="A122" s="1">
        <v>44482</v>
      </c>
      <c r="B122" s="1"/>
      <c r="C122">
        <f t="shared" si="29"/>
        <v>0</v>
      </c>
      <c r="D122">
        <v>0</v>
      </c>
      <c r="E122">
        <v>0</v>
      </c>
      <c r="F122" s="11">
        <f t="shared" si="30"/>
        <v>0</v>
      </c>
      <c r="G122" s="2">
        <f t="shared" si="31"/>
        <v>0</v>
      </c>
      <c r="H122">
        <f t="shared" si="32"/>
        <v>132.16</v>
      </c>
      <c r="I122" s="7">
        <f t="shared" si="25"/>
        <v>44458</v>
      </c>
      <c r="J122">
        <f t="shared" si="21"/>
        <v>137.12</v>
      </c>
      <c r="K122" s="7">
        <f t="shared" si="26"/>
        <v>44459</v>
      </c>
      <c r="L122">
        <f>SUM($C$2:C122)</f>
        <v>38</v>
      </c>
      <c r="M122">
        <f t="shared" si="33"/>
        <v>4.960000000000008</v>
      </c>
    </row>
    <row r="123" spans="1:13">
      <c r="A123" s="1">
        <v>44483</v>
      </c>
      <c r="B123" s="1"/>
      <c r="C123">
        <f t="shared" si="29"/>
        <v>0</v>
      </c>
      <c r="D123">
        <v>0</v>
      </c>
      <c r="E123">
        <v>0</v>
      </c>
      <c r="F123" s="11">
        <f t="shared" si="30"/>
        <v>0</v>
      </c>
      <c r="G123" s="2">
        <f t="shared" si="31"/>
        <v>0</v>
      </c>
      <c r="H123">
        <f t="shared" si="32"/>
        <v>132.16</v>
      </c>
      <c r="I123" s="7">
        <f t="shared" si="25"/>
        <v>44458</v>
      </c>
      <c r="J123">
        <f t="shared" si="21"/>
        <v>137.12</v>
      </c>
      <c r="K123" s="7">
        <f t="shared" si="26"/>
        <v>44459</v>
      </c>
      <c r="L123">
        <f>SUM($C$2:C123)</f>
        <v>38</v>
      </c>
      <c r="M123">
        <f t="shared" si="33"/>
        <v>4.960000000000008</v>
      </c>
    </row>
    <row r="124" spans="1:13">
      <c r="A124" s="1">
        <v>44484</v>
      </c>
      <c r="B124" s="1"/>
      <c r="C124">
        <f t="shared" si="29"/>
        <v>0</v>
      </c>
      <c r="D124">
        <v>0</v>
      </c>
      <c r="E124">
        <v>0</v>
      </c>
      <c r="F124" s="11">
        <f t="shared" si="30"/>
        <v>0</v>
      </c>
      <c r="G124" s="2">
        <f t="shared" si="31"/>
        <v>0</v>
      </c>
      <c r="H124">
        <f t="shared" si="32"/>
        <v>132.16</v>
      </c>
      <c r="I124" s="7">
        <f t="shared" si="25"/>
        <v>44458</v>
      </c>
      <c r="J124">
        <f t="shared" si="21"/>
        <v>137.12</v>
      </c>
      <c r="K124" s="7">
        <f t="shared" si="26"/>
        <v>44459</v>
      </c>
      <c r="L124">
        <f>SUM($C$2:C124)</f>
        <v>38</v>
      </c>
      <c r="M124">
        <f t="shared" si="33"/>
        <v>4.960000000000008</v>
      </c>
    </row>
    <row r="125" spans="1:13">
      <c r="A125" s="1">
        <v>44485</v>
      </c>
      <c r="B125" s="1"/>
      <c r="C125">
        <f t="shared" si="29"/>
        <v>0</v>
      </c>
      <c r="D125">
        <v>0</v>
      </c>
      <c r="E125">
        <v>0</v>
      </c>
      <c r="F125" s="11">
        <f t="shared" si="30"/>
        <v>0</v>
      </c>
      <c r="G125" s="2">
        <f t="shared" si="31"/>
        <v>0</v>
      </c>
      <c r="H125">
        <f t="shared" si="32"/>
        <v>132.16</v>
      </c>
      <c r="I125" s="7">
        <f t="shared" si="25"/>
        <v>44458</v>
      </c>
      <c r="J125">
        <f t="shared" si="21"/>
        <v>137.12</v>
      </c>
      <c r="K125" s="7">
        <f t="shared" si="26"/>
        <v>44459</v>
      </c>
      <c r="L125">
        <f>SUM($C$2:C125)</f>
        <v>38</v>
      </c>
      <c r="M125">
        <f t="shared" si="33"/>
        <v>4.960000000000008</v>
      </c>
    </row>
    <row r="126" spans="1:13">
      <c r="A126" s="1">
        <v>44486</v>
      </c>
      <c r="B126" s="1"/>
      <c r="C126">
        <f t="shared" si="29"/>
        <v>0</v>
      </c>
      <c r="D126">
        <v>0</v>
      </c>
      <c r="E126">
        <v>0</v>
      </c>
      <c r="F126" s="11">
        <f t="shared" si="30"/>
        <v>0</v>
      </c>
      <c r="G126" s="2">
        <f t="shared" si="31"/>
        <v>0</v>
      </c>
      <c r="H126">
        <f t="shared" si="32"/>
        <v>132.16</v>
      </c>
      <c r="I126" s="7">
        <f t="shared" si="25"/>
        <v>44458</v>
      </c>
      <c r="J126">
        <f t="shared" si="21"/>
        <v>137.12</v>
      </c>
      <c r="K126" s="7">
        <f t="shared" si="26"/>
        <v>44459</v>
      </c>
      <c r="L126">
        <f>SUM($C$2:C126)</f>
        <v>38</v>
      </c>
      <c r="M126">
        <f t="shared" si="33"/>
        <v>4.960000000000008</v>
      </c>
    </row>
    <row r="127" spans="1:13">
      <c r="A127" s="1">
        <v>44487</v>
      </c>
      <c r="B127" s="1"/>
      <c r="C127">
        <f t="shared" si="29"/>
        <v>0</v>
      </c>
      <c r="D127">
        <v>0</v>
      </c>
      <c r="E127">
        <v>0</v>
      </c>
      <c r="F127" s="11">
        <f t="shared" si="30"/>
        <v>0</v>
      </c>
      <c r="G127" s="2">
        <f t="shared" si="31"/>
        <v>0</v>
      </c>
      <c r="H127">
        <f t="shared" si="32"/>
        <v>132.16</v>
      </c>
      <c r="I127" s="7">
        <f t="shared" si="25"/>
        <v>44458</v>
      </c>
      <c r="J127">
        <f t="shared" si="21"/>
        <v>137.12</v>
      </c>
      <c r="K127" s="7">
        <f t="shared" si="26"/>
        <v>44459</v>
      </c>
      <c r="L127">
        <f>SUM($C$2:C127)</f>
        <v>38</v>
      </c>
      <c r="M127">
        <f t="shared" si="33"/>
        <v>4.960000000000008</v>
      </c>
    </row>
    <row r="128" spans="1:13">
      <c r="A128" s="1">
        <v>44488</v>
      </c>
      <c r="B128" s="1"/>
      <c r="C128">
        <f t="shared" si="29"/>
        <v>0</v>
      </c>
      <c r="D128">
        <v>0</v>
      </c>
      <c r="E128">
        <v>0</v>
      </c>
      <c r="F128" s="11">
        <f t="shared" si="30"/>
        <v>0</v>
      </c>
      <c r="G128" s="2">
        <f t="shared" si="31"/>
        <v>0</v>
      </c>
      <c r="H128">
        <f t="shared" si="32"/>
        <v>132.16</v>
      </c>
      <c r="I128" s="7">
        <f t="shared" si="25"/>
        <v>44458</v>
      </c>
      <c r="J128">
        <f t="shared" si="21"/>
        <v>137.12</v>
      </c>
      <c r="K128" s="7">
        <f t="shared" si="26"/>
        <v>44459</v>
      </c>
      <c r="L128">
        <f>SUM($C$2:C128)</f>
        <v>38</v>
      </c>
      <c r="M128">
        <f t="shared" si="33"/>
        <v>4.960000000000008</v>
      </c>
    </row>
    <row r="129" spans="1:13">
      <c r="A129" s="1">
        <v>44489</v>
      </c>
      <c r="B129" s="1"/>
      <c r="C129">
        <f t="shared" si="29"/>
        <v>0</v>
      </c>
      <c r="D129">
        <v>0</v>
      </c>
      <c r="E129">
        <v>0</v>
      </c>
      <c r="F129" s="11">
        <f t="shared" si="30"/>
        <v>0</v>
      </c>
      <c r="G129" s="2">
        <f t="shared" si="31"/>
        <v>0</v>
      </c>
      <c r="H129">
        <f t="shared" si="32"/>
        <v>132.16</v>
      </c>
      <c r="I129" s="7">
        <f t="shared" si="25"/>
        <v>44458</v>
      </c>
      <c r="J129">
        <f t="shared" si="21"/>
        <v>137.12</v>
      </c>
      <c r="K129" s="7">
        <f t="shared" si="26"/>
        <v>44459</v>
      </c>
      <c r="L129">
        <f>SUM($C$2:C129)</f>
        <v>38</v>
      </c>
      <c r="M129">
        <f t="shared" si="33"/>
        <v>4.960000000000008</v>
      </c>
    </row>
    <row r="130" spans="1:13">
      <c r="A130" s="1">
        <v>44490</v>
      </c>
      <c r="B130" s="1"/>
      <c r="C130">
        <f t="shared" si="29"/>
        <v>0</v>
      </c>
      <c r="D130">
        <v>0</v>
      </c>
      <c r="E130">
        <v>0</v>
      </c>
      <c r="F130" s="11">
        <f t="shared" si="30"/>
        <v>0</v>
      </c>
      <c r="G130" s="2">
        <f t="shared" si="31"/>
        <v>0</v>
      </c>
      <c r="H130">
        <f t="shared" si="32"/>
        <v>132.16</v>
      </c>
      <c r="I130" s="7">
        <f t="shared" si="25"/>
        <v>44458</v>
      </c>
      <c r="J130">
        <f t="shared" si="21"/>
        <v>137.12</v>
      </c>
      <c r="K130" s="7">
        <f t="shared" si="26"/>
        <v>44459</v>
      </c>
      <c r="L130">
        <f>SUM($C$2:C130)</f>
        <v>38</v>
      </c>
      <c r="M130">
        <f t="shared" si="33"/>
        <v>4.960000000000008</v>
      </c>
    </row>
    <row r="131" spans="1:13">
      <c r="A131" s="1">
        <v>44491</v>
      </c>
      <c r="B131" s="1"/>
      <c r="C131">
        <f t="shared" si="29"/>
        <v>0</v>
      </c>
      <c r="D131">
        <v>0</v>
      </c>
      <c r="E131">
        <v>0</v>
      </c>
      <c r="F131" s="11">
        <f t="shared" si="30"/>
        <v>0</v>
      </c>
      <c r="G131" s="2">
        <f t="shared" si="31"/>
        <v>0</v>
      </c>
      <c r="H131">
        <f t="shared" si="32"/>
        <v>132.16</v>
      </c>
      <c r="I131" s="7">
        <f t="shared" si="25"/>
        <v>44458</v>
      </c>
      <c r="J131">
        <f t="shared" si="21"/>
        <v>137.12</v>
      </c>
      <c r="K131" s="7">
        <f t="shared" si="26"/>
        <v>44459</v>
      </c>
      <c r="L131">
        <f>SUM($C$2:C131)</f>
        <v>38</v>
      </c>
      <c r="M131">
        <f t="shared" si="33"/>
        <v>4.960000000000008</v>
      </c>
    </row>
    <row r="132" spans="1:13">
      <c r="A132" s="1">
        <v>44492</v>
      </c>
      <c r="B132" s="1"/>
      <c r="C132">
        <f t="shared" si="29"/>
        <v>0</v>
      </c>
      <c r="D132">
        <v>0</v>
      </c>
      <c r="E132">
        <v>0</v>
      </c>
      <c r="F132" s="11">
        <f t="shared" si="30"/>
        <v>0</v>
      </c>
      <c r="G132" s="2">
        <f t="shared" si="31"/>
        <v>0</v>
      </c>
      <c r="H132">
        <f t="shared" si="32"/>
        <v>132.16</v>
      </c>
      <c r="I132" s="7">
        <f t="shared" si="25"/>
        <v>44458</v>
      </c>
      <c r="J132">
        <f t="shared" ref="J132:J145" si="34">IF($E132&gt;$J131,$E132,$J131)</f>
        <v>137.12</v>
      </c>
      <c r="K132" s="7">
        <f t="shared" si="26"/>
        <v>44459</v>
      </c>
      <c r="L132">
        <f>SUM($C$2:C132)</f>
        <v>38</v>
      </c>
      <c r="M132">
        <f t="shared" si="33"/>
        <v>4.960000000000008</v>
      </c>
    </row>
    <row r="133" spans="1:13">
      <c r="A133" s="1">
        <v>44493</v>
      </c>
      <c r="B133" s="1"/>
      <c r="C133">
        <f t="shared" si="29"/>
        <v>0</v>
      </c>
      <c r="D133">
        <v>0</v>
      </c>
      <c r="E133">
        <v>0</v>
      </c>
      <c r="F133" s="11">
        <f t="shared" si="30"/>
        <v>0</v>
      </c>
      <c r="G133" s="2">
        <f t="shared" si="31"/>
        <v>0</v>
      </c>
      <c r="H133">
        <f t="shared" si="32"/>
        <v>132.16</v>
      </c>
      <c r="I133" s="7">
        <f t="shared" si="25"/>
        <v>44458</v>
      </c>
      <c r="J133">
        <f t="shared" si="34"/>
        <v>137.12</v>
      </c>
      <c r="K133" s="7">
        <f t="shared" si="26"/>
        <v>44459</v>
      </c>
      <c r="L133">
        <f>SUM($C$2:C133)</f>
        <v>38</v>
      </c>
      <c r="M133">
        <f t="shared" si="33"/>
        <v>4.960000000000008</v>
      </c>
    </row>
    <row r="134" spans="1:13">
      <c r="A134" s="1">
        <v>44494</v>
      </c>
      <c r="B134" s="1"/>
      <c r="C134">
        <f t="shared" si="29"/>
        <v>0</v>
      </c>
      <c r="D134">
        <v>0</v>
      </c>
      <c r="E134">
        <v>0</v>
      </c>
      <c r="F134" s="11">
        <f t="shared" si="30"/>
        <v>0</v>
      </c>
      <c r="G134" s="2">
        <f t="shared" si="31"/>
        <v>0</v>
      </c>
      <c r="H134">
        <f t="shared" si="32"/>
        <v>132.16</v>
      </c>
      <c r="I134" s="7">
        <f t="shared" si="25"/>
        <v>44458</v>
      </c>
      <c r="J134">
        <f t="shared" si="34"/>
        <v>137.12</v>
      </c>
      <c r="K134" s="7">
        <f t="shared" si="26"/>
        <v>44459</v>
      </c>
      <c r="L134">
        <f>SUM($C$2:C134)</f>
        <v>38</v>
      </c>
      <c r="M134">
        <f t="shared" si="33"/>
        <v>4.960000000000008</v>
      </c>
    </row>
    <row r="135" spans="1:13">
      <c r="A135" s="1">
        <v>44495</v>
      </c>
      <c r="B135" s="1"/>
      <c r="C135">
        <f t="shared" si="29"/>
        <v>0</v>
      </c>
      <c r="D135">
        <v>0</v>
      </c>
      <c r="E135">
        <v>0</v>
      </c>
      <c r="F135" s="11">
        <f t="shared" si="30"/>
        <v>0</v>
      </c>
      <c r="G135" s="2">
        <f t="shared" si="31"/>
        <v>0</v>
      </c>
      <c r="H135">
        <f t="shared" si="32"/>
        <v>132.16</v>
      </c>
      <c r="I135" s="7">
        <f t="shared" si="25"/>
        <v>44458</v>
      </c>
      <c r="J135">
        <f t="shared" si="34"/>
        <v>137.12</v>
      </c>
      <c r="K135" s="7">
        <f t="shared" si="26"/>
        <v>44459</v>
      </c>
      <c r="L135">
        <f>SUM($C$2:C135)</f>
        <v>38</v>
      </c>
      <c r="M135">
        <f t="shared" si="33"/>
        <v>4.960000000000008</v>
      </c>
    </row>
    <row r="136" spans="1:13">
      <c r="A136" s="1">
        <v>44496</v>
      </c>
      <c r="B136" s="1"/>
      <c r="C136">
        <f t="shared" si="29"/>
        <v>0</v>
      </c>
      <c r="D136">
        <v>0</v>
      </c>
      <c r="E136">
        <v>0</v>
      </c>
      <c r="F136" s="11">
        <f t="shared" si="30"/>
        <v>0</v>
      </c>
      <c r="G136" s="2">
        <f t="shared" si="31"/>
        <v>0</v>
      </c>
      <c r="H136">
        <f t="shared" si="32"/>
        <v>132.16</v>
      </c>
      <c r="I136" s="7">
        <f t="shared" si="25"/>
        <v>44458</v>
      </c>
      <c r="J136">
        <f t="shared" si="34"/>
        <v>137.12</v>
      </c>
      <c r="K136" s="7">
        <f t="shared" si="26"/>
        <v>44459</v>
      </c>
      <c r="L136">
        <f>SUM($C$2:C136)</f>
        <v>38</v>
      </c>
      <c r="M136">
        <f t="shared" si="33"/>
        <v>4.960000000000008</v>
      </c>
    </row>
    <row r="137" spans="1:13">
      <c r="A137" s="1">
        <v>44497</v>
      </c>
      <c r="B137" s="1"/>
      <c r="C137">
        <f t="shared" si="29"/>
        <v>0</v>
      </c>
      <c r="D137">
        <v>0</v>
      </c>
      <c r="E137">
        <v>0</v>
      </c>
      <c r="F137" s="11">
        <f t="shared" si="30"/>
        <v>0</v>
      </c>
      <c r="G137" s="2">
        <f t="shared" si="31"/>
        <v>0</v>
      </c>
      <c r="H137">
        <f t="shared" si="32"/>
        <v>132.16</v>
      </c>
      <c r="I137" s="7">
        <f t="shared" si="25"/>
        <v>44458</v>
      </c>
      <c r="J137">
        <f t="shared" si="34"/>
        <v>137.12</v>
      </c>
      <c r="K137" s="7">
        <f t="shared" si="26"/>
        <v>44459</v>
      </c>
      <c r="L137">
        <f>SUM($C$2:C137)</f>
        <v>38</v>
      </c>
      <c r="M137">
        <f t="shared" si="33"/>
        <v>4.960000000000008</v>
      </c>
    </row>
    <row r="138" spans="1:13">
      <c r="A138" s="1">
        <v>44498</v>
      </c>
      <c r="B138" s="1"/>
      <c r="C138">
        <f t="shared" si="29"/>
        <v>0</v>
      </c>
      <c r="D138">
        <v>0</v>
      </c>
      <c r="E138">
        <v>0</v>
      </c>
      <c r="F138" s="11">
        <f t="shared" si="30"/>
        <v>0</v>
      </c>
      <c r="G138" s="2">
        <f t="shared" si="31"/>
        <v>0</v>
      </c>
      <c r="H138">
        <f t="shared" si="32"/>
        <v>132.16</v>
      </c>
      <c r="I138" s="7">
        <f t="shared" si="25"/>
        <v>44458</v>
      </c>
      <c r="J138">
        <f t="shared" si="34"/>
        <v>137.12</v>
      </c>
      <c r="K138" s="7">
        <f t="shared" si="26"/>
        <v>44459</v>
      </c>
      <c r="L138">
        <f>SUM($C$2:C138)</f>
        <v>38</v>
      </c>
      <c r="M138">
        <f t="shared" si="33"/>
        <v>4.960000000000008</v>
      </c>
    </row>
    <row r="139" spans="1:13">
      <c r="A139" s="1">
        <v>44499</v>
      </c>
      <c r="B139" s="1"/>
      <c r="C139">
        <f t="shared" si="29"/>
        <v>0</v>
      </c>
      <c r="D139">
        <v>0</v>
      </c>
      <c r="E139">
        <v>0</v>
      </c>
      <c r="F139" s="11">
        <f t="shared" si="30"/>
        <v>0</v>
      </c>
      <c r="G139" s="2">
        <f t="shared" si="31"/>
        <v>0</v>
      </c>
      <c r="H139">
        <f t="shared" si="32"/>
        <v>132.16</v>
      </c>
      <c r="I139" s="7">
        <f t="shared" si="25"/>
        <v>44458</v>
      </c>
      <c r="J139">
        <f t="shared" si="34"/>
        <v>137.12</v>
      </c>
      <c r="K139" s="7">
        <f t="shared" si="26"/>
        <v>44459</v>
      </c>
      <c r="L139">
        <f>SUM($C$2:C139)</f>
        <v>38</v>
      </c>
      <c r="M139">
        <f t="shared" si="33"/>
        <v>4.960000000000008</v>
      </c>
    </row>
    <row r="140" spans="1:13">
      <c r="A140" s="1">
        <v>44500</v>
      </c>
      <c r="B140" s="1"/>
      <c r="C140">
        <f t="shared" si="29"/>
        <v>0</v>
      </c>
      <c r="D140">
        <v>0</v>
      </c>
      <c r="E140">
        <v>0</v>
      </c>
      <c r="F140" s="11">
        <f t="shared" si="30"/>
        <v>0</v>
      </c>
      <c r="G140" s="2">
        <f t="shared" si="31"/>
        <v>0</v>
      </c>
      <c r="H140">
        <f t="shared" si="32"/>
        <v>132.16</v>
      </c>
      <c r="I140" s="7">
        <f t="shared" si="25"/>
        <v>44458</v>
      </c>
      <c r="J140">
        <f t="shared" si="34"/>
        <v>137.12</v>
      </c>
      <c r="K140" s="7">
        <f t="shared" si="26"/>
        <v>44459</v>
      </c>
      <c r="L140">
        <f>SUM($C$2:C140)</f>
        <v>38</v>
      </c>
      <c r="M140">
        <f t="shared" si="33"/>
        <v>4.960000000000008</v>
      </c>
    </row>
    <row r="141" spans="1:13">
      <c r="A141" s="1">
        <v>44501</v>
      </c>
      <c r="B141" s="1"/>
      <c r="C141">
        <f t="shared" si="29"/>
        <v>0</v>
      </c>
      <c r="D141">
        <v>0</v>
      </c>
      <c r="E141">
        <v>0</v>
      </c>
      <c r="F141" s="11">
        <f t="shared" si="30"/>
        <v>0</v>
      </c>
      <c r="G141" s="2">
        <f t="shared" si="31"/>
        <v>0</v>
      </c>
      <c r="H141">
        <f t="shared" si="32"/>
        <v>132.16</v>
      </c>
      <c r="I141" s="7">
        <f t="shared" si="25"/>
        <v>44458</v>
      </c>
      <c r="J141">
        <f t="shared" si="34"/>
        <v>137.12</v>
      </c>
      <c r="K141" s="7">
        <f t="shared" si="26"/>
        <v>44459</v>
      </c>
      <c r="L141">
        <f>SUM($C$2:C141)</f>
        <v>38</v>
      </c>
      <c r="M141">
        <f t="shared" si="33"/>
        <v>4.960000000000008</v>
      </c>
    </row>
    <row r="142" spans="1:13">
      <c r="A142" s="1">
        <v>44502</v>
      </c>
      <c r="B142" s="1"/>
      <c r="C142">
        <f t="shared" si="29"/>
        <v>0</v>
      </c>
      <c r="D142">
        <v>0</v>
      </c>
      <c r="E142">
        <v>0</v>
      </c>
      <c r="F142" s="11">
        <f t="shared" si="30"/>
        <v>0</v>
      </c>
      <c r="G142" s="2">
        <f t="shared" si="31"/>
        <v>0</v>
      </c>
      <c r="H142">
        <f t="shared" si="32"/>
        <v>132.16</v>
      </c>
      <c r="I142" s="7">
        <f t="shared" si="25"/>
        <v>44458</v>
      </c>
      <c r="J142">
        <f t="shared" si="34"/>
        <v>137.12</v>
      </c>
      <c r="K142" s="7">
        <f t="shared" si="26"/>
        <v>44459</v>
      </c>
      <c r="L142">
        <f>SUM($C$2:C142)</f>
        <v>38</v>
      </c>
      <c r="M142">
        <f t="shared" si="33"/>
        <v>4.960000000000008</v>
      </c>
    </row>
    <row r="143" spans="1:13">
      <c r="A143" s="1">
        <v>44503</v>
      </c>
      <c r="B143" s="1"/>
      <c r="C143">
        <f t="shared" si="29"/>
        <v>0</v>
      </c>
      <c r="D143">
        <v>0</v>
      </c>
      <c r="E143">
        <v>0</v>
      </c>
      <c r="F143" s="11">
        <f t="shared" si="30"/>
        <v>0</v>
      </c>
      <c r="G143" s="2">
        <f t="shared" si="31"/>
        <v>0</v>
      </c>
      <c r="H143">
        <f t="shared" si="32"/>
        <v>132.16</v>
      </c>
      <c r="I143" s="7">
        <f t="shared" si="25"/>
        <v>44458</v>
      </c>
      <c r="J143">
        <f t="shared" si="34"/>
        <v>137.12</v>
      </c>
      <c r="K143" s="7">
        <f t="shared" si="26"/>
        <v>44459</v>
      </c>
      <c r="L143">
        <f>SUM($C$2:C143)</f>
        <v>38</v>
      </c>
      <c r="M143">
        <f t="shared" si="33"/>
        <v>4.960000000000008</v>
      </c>
    </row>
    <row r="144" spans="1:13">
      <c r="A144" s="1">
        <v>44504</v>
      </c>
      <c r="B144" s="1"/>
      <c r="C144">
        <f t="shared" si="29"/>
        <v>0</v>
      </c>
      <c r="D144">
        <v>0</v>
      </c>
      <c r="E144">
        <v>0</v>
      </c>
      <c r="F144" s="11">
        <f t="shared" si="30"/>
        <v>0</v>
      </c>
      <c r="G144" s="2">
        <f t="shared" si="31"/>
        <v>0</v>
      </c>
      <c r="H144">
        <f t="shared" si="32"/>
        <v>132.16</v>
      </c>
      <c r="I144" s="7">
        <f t="shared" si="25"/>
        <v>44458</v>
      </c>
      <c r="J144">
        <f t="shared" si="34"/>
        <v>137.12</v>
      </c>
      <c r="K144" s="7">
        <f t="shared" si="26"/>
        <v>44459</v>
      </c>
      <c r="L144">
        <f>SUM($C$2:C144)</f>
        <v>38</v>
      </c>
      <c r="M144">
        <f t="shared" si="33"/>
        <v>4.960000000000008</v>
      </c>
    </row>
    <row r="145" spans="1:13">
      <c r="A145" s="1">
        <v>44505</v>
      </c>
      <c r="B145" s="1"/>
      <c r="C145">
        <f t="shared" si="29"/>
        <v>0</v>
      </c>
      <c r="D145">
        <v>0</v>
      </c>
      <c r="E145">
        <v>0</v>
      </c>
      <c r="F145" s="11">
        <f t="shared" si="30"/>
        <v>0</v>
      </c>
      <c r="G145" s="2">
        <f t="shared" si="31"/>
        <v>0</v>
      </c>
      <c r="H145">
        <f t="shared" si="32"/>
        <v>132.16</v>
      </c>
      <c r="I145" s="7">
        <f t="shared" si="25"/>
        <v>44458</v>
      </c>
      <c r="J145">
        <f t="shared" si="34"/>
        <v>137.12</v>
      </c>
      <c r="K145" s="7">
        <f t="shared" si="26"/>
        <v>44459</v>
      </c>
      <c r="L145">
        <f>SUM($C$2:C145)</f>
        <v>38</v>
      </c>
      <c r="M145">
        <f t="shared" si="33"/>
        <v>4.960000000000008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N148"/>
  <sheetViews>
    <sheetView tabSelected="1" workbookViewId="0">
      <selection activeCell="G7" sqref="G7"/>
    </sheetView>
  </sheetViews>
  <sheetFormatPr defaultRowHeight="15"/>
  <cols>
    <col min="1" max="1" width="10.5703125" style="1" bestFit="1" customWidth="1"/>
    <col min="2" max="2" width="9.7109375" bestFit="1" customWidth="1"/>
    <col min="3" max="3" width="11.28515625" customWidth="1"/>
    <col min="4" max="5" width="10.140625" bestFit="1" customWidth="1"/>
    <col min="6" max="6" width="13.42578125" style="11" bestFit="1" customWidth="1"/>
    <col min="7" max="7" width="22.28515625" style="2" bestFit="1" customWidth="1"/>
    <col min="8" max="8" width="16.85546875" bestFit="1" customWidth="1"/>
    <col min="9" max="9" width="18.28515625" style="7" bestFit="1" customWidth="1"/>
    <col min="10" max="10" width="17.28515625" bestFit="1" customWidth="1"/>
    <col min="11" max="11" width="18.28515625" style="7" bestFit="1" customWidth="1"/>
  </cols>
  <sheetData>
    <row r="1" spans="1:14">
      <c r="A1" s="1" t="s">
        <v>0</v>
      </c>
      <c r="B1" t="s">
        <v>1</v>
      </c>
      <c r="C1" t="s">
        <v>164</v>
      </c>
      <c r="D1" t="s">
        <v>3</v>
      </c>
      <c r="E1" t="s">
        <v>2</v>
      </c>
      <c r="F1" s="11" t="s">
        <v>4</v>
      </c>
      <c r="G1" s="2" t="s">
        <v>8</v>
      </c>
      <c r="H1" t="s">
        <v>120</v>
      </c>
      <c r="I1" s="7" t="s">
        <v>121</v>
      </c>
      <c r="J1" t="s">
        <v>70</v>
      </c>
      <c r="K1" s="7" t="s">
        <v>71</v>
      </c>
      <c r="L1" t="s">
        <v>165</v>
      </c>
      <c r="M1" s="7" t="s">
        <v>87</v>
      </c>
    </row>
    <row r="2" spans="1:14">
      <c r="A2" s="1">
        <v>44362</v>
      </c>
      <c r="B2" t="s">
        <v>5</v>
      </c>
      <c r="C2">
        <f>IF(F2&gt;0,1,0)</f>
        <v>0</v>
      </c>
      <c r="D2">
        <v>0</v>
      </c>
      <c r="E2">
        <v>0</v>
      </c>
      <c r="F2" s="11">
        <f t="shared" ref="F2:F28" si="0">(E2-D2)</f>
        <v>0</v>
      </c>
      <c r="G2" s="2" t="e">
        <f t="shared" ref="G2:G3" si="1">F2-F1</f>
        <v>#VALUE!</v>
      </c>
      <c r="H2" t="s">
        <v>7</v>
      </c>
      <c r="J2">
        <v>0</v>
      </c>
      <c r="L2">
        <f>SUM(C2)</f>
        <v>0</v>
      </c>
      <c r="M2" t="e">
        <f>J2-H2</f>
        <v>#VALUE!</v>
      </c>
      <c r="N2">
        <f>IF(F2&gt;1,1,0)</f>
        <v>0</v>
      </c>
    </row>
    <row r="3" spans="1:14">
      <c r="A3" s="1">
        <v>44363</v>
      </c>
      <c r="B3" t="s">
        <v>5</v>
      </c>
      <c r="C3">
        <f t="shared" ref="C3:C29" si="2">IF(F3&gt;0,1,0)</f>
        <v>0</v>
      </c>
      <c r="D3">
        <v>0</v>
      </c>
      <c r="E3">
        <v>0</v>
      </c>
      <c r="F3" s="11">
        <f t="shared" si="0"/>
        <v>0</v>
      </c>
      <c r="G3" s="2">
        <f t="shared" si="1"/>
        <v>0</v>
      </c>
      <c r="H3" t="s">
        <v>7</v>
      </c>
      <c r="I3" s="7">
        <f t="shared" ref="I3" si="3">IF($H3&gt;=$H2,$I2,$A3)</f>
        <v>0</v>
      </c>
      <c r="J3">
        <f t="shared" ref="J3:J30" si="4">IF($E3&gt;$J2,$E3,$J2)</f>
        <v>0</v>
      </c>
      <c r="K3" s="7">
        <f t="shared" ref="K3" si="5">IF($J3&lt;=$J2,$K2,$A3)</f>
        <v>0</v>
      </c>
      <c r="L3">
        <f>SUM($C$2:C3)</f>
        <v>0</v>
      </c>
      <c r="M3" t="e">
        <f t="shared" ref="M3" si="6">J3-H3</f>
        <v>#VALUE!</v>
      </c>
      <c r="N3">
        <f t="shared" ref="N3" si="7">IF(F3&gt;1,1,0)</f>
        <v>0</v>
      </c>
    </row>
    <row r="4" spans="1:14">
      <c r="A4" s="1">
        <v>44364</v>
      </c>
      <c r="B4" t="s">
        <v>5</v>
      </c>
      <c r="C4">
        <f t="shared" si="2"/>
        <v>1</v>
      </c>
      <c r="D4">
        <v>79.150000000000006</v>
      </c>
      <c r="E4">
        <v>79.37</v>
      </c>
      <c r="F4" s="11">
        <f t="shared" si="0"/>
        <v>0.21999999999999886</v>
      </c>
      <c r="G4" s="2">
        <f t="shared" ref="G4:G11" si="8">F4-F3</f>
        <v>0.21999999999999886</v>
      </c>
      <c r="H4">
        <f t="shared" ref="H4:H20" si="9">IF($D4&lt;$H3,$D4,$H3)</f>
        <v>79.150000000000006</v>
      </c>
      <c r="I4" s="7">
        <f t="shared" ref="I4:I32" si="10">IF($H4&gt;=$H3,$I3,$A4)</f>
        <v>44364</v>
      </c>
      <c r="J4">
        <f t="shared" si="4"/>
        <v>79.37</v>
      </c>
      <c r="K4" s="7">
        <f t="shared" ref="K4:K32" si="11">IF($J4&lt;=$J3,$K3,$A4)</f>
        <v>44364</v>
      </c>
      <c r="L4">
        <f>SUM($C$2:C4)</f>
        <v>1</v>
      </c>
      <c r="M4">
        <f t="shared" ref="M4:M11" si="12">J4-H4</f>
        <v>0.21999999999999886</v>
      </c>
      <c r="N4">
        <f>IF(F4&gt;0,1,0)</f>
        <v>1</v>
      </c>
    </row>
    <row r="5" spans="1:14">
      <c r="A5" s="1">
        <v>44365</v>
      </c>
      <c r="B5" t="s">
        <v>5</v>
      </c>
      <c r="C5">
        <f t="shared" si="2"/>
        <v>1</v>
      </c>
      <c r="D5">
        <v>65.680000000000007</v>
      </c>
      <c r="E5">
        <v>81.599999999999994</v>
      </c>
      <c r="F5" s="11">
        <f t="shared" si="0"/>
        <v>15.919999999999987</v>
      </c>
      <c r="G5" s="2">
        <f t="shared" si="8"/>
        <v>15.699999999999989</v>
      </c>
      <c r="H5">
        <f t="shared" si="9"/>
        <v>65.680000000000007</v>
      </c>
      <c r="I5" s="7">
        <f t="shared" si="10"/>
        <v>44365</v>
      </c>
      <c r="J5">
        <f t="shared" si="4"/>
        <v>81.599999999999994</v>
      </c>
      <c r="K5" s="7">
        <f t="shared" si="11"/>
        <v>44365</v>
      </c>
      <c r="L5">
        <f>SUM($C$2:C5)</f>
        <v>2</v>
      </c>
      <c r="M5">
        <f t="shared" si="12"/>
        <v>15.919999999999987</v>
      </c>
      <c r="N5">
        <f t="shared" ref="N5:N68" si="13">IF(F5&gt;0,1,0)</f>
        <v>1</v>
      </c>
    </row>
    <row r="6" spans="1:14">
      <c r="A6" s="1">
        <v>44366</v>
      </c>
      <c r="B6" t="s">
        <v>5</v>
      </c>
      <c r="C6">
        <f t="shared" si="2"/>
        <v>1</v>
      </c>
      <c r="D6">
        <v>64.63</v>
      </c>
      <c r="E6">
        <v>83.31</v>
      </c>
      <c r="F6" s="11">
        <f t="shared" si="0"/>
        <v>18.680000000000007</v>
      </c>
      <c r="G6" s="2">
        <f t="shared" si="8"/>
        <v>2.7600000000000193</v>
      </c>
      <c r="H6">
        <f t="shared" si="9"/>
        <v>64.63</v>
      </c>
      <c r="I6" s="7">
        <f t="shared" si="10"/>
        <v>44366</v>
      </c>
      <c r="J6">
        <f t="shared" si="4"/>
        <v>83.31</v>
      </c>
      <c r="K6" s="7">
        <f t="shared" si="11"/>
        <v>44366</v>
      </c>
      <c r="L6">
        <f>SUM($C$2:C6)</f>
        <v>3</v>
      </c>
      <c r="M6">
        <f t="shared" si="12"/>
        <v>18.680000000000007</v>
      </c>
      <c r="N6">
        <f t="shared" si="13"/>
        <v>1</v>
      </c>
    </row>
    <row r="7" spans="1:14">
      <c r="A7" s="1">
        <v>44367</v>
      </c>
      <c r="B7" t="s">
        <v>5</v>
      </c>
      <c r="C7">
        <f t="shared" si="2"/>
        <v>1</v>
      </c>
      <c r="D7">
        <v>64.56</v>
      </c>
      <c r="E7">
        <v>86.12</v>
      </c>
      <c r="F7" s="11">
        <f t="shared" si="0"/>
        <v>21.560000000000002</v>
      </c>
      <c r="G7" s="2">
        <f t="shared" si="8"/>
        <v>2.8799999999999955</v>
      </c>
      <c r="H7">
        <f t="shared" si="9"/>
        <v>64.56</v>
      </c>
      <c r="I7" s="7">
        <f t="shared" si="10"/>
        <v>44367</v>
      </c>
      <c r="J7">
        <f t="shared" si="4"/>
        <v>86.12</v>
      </c>
      <c r="K7" s="7">
        <f t="shared" si="11"/>
        <v>44367</v>
      </c>
      <c r="L7">
        <f>SUM($C$2:C7)</f>
        <v>4</v>
      </c>
      <c r="M7">
        <f t="shared" si="12"/>
        <v>21.560000000000002</v>
      </c>
      <c r="N7">
        <f t="shared" si="13"/>
        <v>1</v>
      </c>
    </row>
    <row r="8" spans="1:14">
      <c r="A8" s="1">
        <v>44368</v>
      </c>
      <c r="B8" t="s">
        <v>5</v>
      </c>
      <c r="C8">
        <f t="shared" si="2"/>
        <v>1</v>
      </c>
      <c r="D8">
        <v>64.569999999999993</v>
      </c>
      <c r="E8">
        <v>86.42</v>
      </c>
      <c r="F8" s="11">
        <f t="shared" si="0"/>
        <v>21.850000000000009</v>
      </c>
      <c r="G8" s="2">
        <f t="shared" si="8"/>
        <v>0.29000000000000625</v>
      </c>
      <c r="H8">
        <f t="shared" si="9"/>
        <v>64.56</v>
      </c>
      <c r="I8" s="7">
        <f t="shared" si="10"/>
        <v>44367</v>
      </c>
      <c r="J8">
        <f t="shared" si="4"/>
        <v>86.42</v>
      </c>
      <c r="K8" s="7">
        <f t="shared" si="11"/>
        <v>44368</v>
      </c>
      <c r="L8">
        <f>SUM($C$2:C8)</f>
        <v>5</v>
      </c>
      <c r="M8">
        <f t="shared" si="12"/>
        <v>21.86</v>
      </c>
      <c r="N8">
        <f t="shared" si="13"/>
        <v>1</v>
      </c>
    </row>
    <row r="9" spans="1:14">
      <c r="A9" s="1">
        <v>44369</v>
      </c>
      <c r="B9" t="s">
        <v>5</v>
      </c>
      <c r="C9">
        <f t="shared" si="2"/>
        <v>1</v>
      </c>
      <c r="D9">
        <v>64.319999999999993</v>
      </c>
      <c r="E9">
        <v>88.4</v>
      </c>
      <c r="F9" s="11">
        <f t="shared" si="0"/>
        <v>24.080000000000013</v>
      </c>
      <c r="G9" s="2">
        <f t="shared" si="8"/>
        <v>2.230000000000004</v>
      </c>
      <c r="H9">
        <f t="shared" si="9"/>
        <v>64.319999999999993</v>
      </c>
      <c r="I9" s="7">
        <f t="shared" si="10"/>
        <v>44369</v>
      </c>
      <c r="J9">
        <f t="shared" si="4"/>
        <v>88.4</v>
      </c>
      <c r="K9" s="7">
        <f t="shared" si="11"/>
        <v>44369</v>
      </c>
      <c r="L9">
        <f>SUM($C$2:C9)</f>
        <v>6</v>
      </c>
      <c r="M9">
        <f t="shared" si="12"/>
        <v>24.080000000000013</v>
      </c>
      <c r="N9">
        <f t="shared" si="13"/>
        <v>1</v>
      </c>
    </row>
    <row r="10" spans="1:14">
      <c r="A10" s="1">
        <v>44370</v>
      </c>
      <c r="B10" t="s">
        <v>5</v>
      </c>
      <c r="C10">
        <f t="shared" si="2"/>
        <v>1</v>
      </c>
      <c r="D10">
        <v>64.31</v>
      </c>
      <c r="E10">
        <v>91.8</v>
      </c>
      <c r="F10" s="11">
        <f t="shared" si="0"/>
        <v>27.489999999999995</v>
      </c>
      <c r="G10" s="2">
        <f t="shared" si="8"/>
        <v>3.4099999999999824</v>
      </c>
      <c r="H10">
        <f t="shared" si="9"/>
        <v>64.31</v>
      </c>
      <c r="I10" s="7">
        <f t="shared" si="10"/>
        <v>44370</v>
      </c>
      <c r="J10">
        <f t="shared" si="4"/>
        <v>91.8</v>
      </c>
      <c r="K10" s="7">
        <f t="shared" si="11"/>
        <v>44370</v>
      </c>
      <c r="L10">
        <f>SUM($C$2:C10)</f>
        <v>7</v>
      </c>
      <c r="M10">
        <f t="shared" si="12"/>
        <v>27.489999999999995</v>
      </c>
      <c r="N10">
        <f t="shared" si="13"/>
        <v>1</v>
      </c>
    </row>
    <row r="11" spans="1:14">
      <c r="A11" s="1">
        <v>44371</v>
      </c>
      <c r="B11" t="s">
        <v>5</v>
      </c>
      <c r="C11">
        <f t="shared" si="2"/>
        <v>1</v>
      </c>
      <c r="D11">
        <v>64.31</v>
      </c>
      <c r="E11">
        <v>95.31</v>
      </c>
      <c r="F11" s="11">
        <f t="shared" si="0"/>
        <v>31</v>
      </c>
      <c r="G11" s="2">
        <f t="shared" si="8"/>
        <v>3.5100000000000051</v>
      </c>
      <c r="H11">
        <f t="shared" si="9"/>
        <v>64.31</v>
      </c>
      <c r="I11" s="7">
        <f t="shared" si="10"/>
        <v>44370</v>
      </c>
      <c r="J11">
        <f t="shared" si="4"/>
        <v>95.31</v>
      </c>
      <c r="K11" s="7">
        <f t="shared" si="11"/>
        <v>44371</v>
      </c>
      <c r="L11">
        <f>SUM($C$2:C11)</f>
        <v>8</v>
      </c>
      <c r="M11">
        <f t="shared" si="12"/>
        <v>31</v>
      </c>
      <c r="N11">
        <f t="shared" si="13"/>
        <v>1</v>
      </c>
    </row>
    <row r="12" spans="1:14">
      <c r="A12" s="1">
        <v>44372</v>
      </c>
      <c r="B12" t="s">
        <v>5</v>
      </c>
      <c r="C12">
        <f t="shared" si="2"/>
        <v>1</v>
      </c>
      <c r="D12">
        <v>64.31</v>
      </c>
      <c r="E12">
        <v>95.45</v>
      </c>
      <c r="F12" s="11">
        <f t="shared" si="0"/>
        <v>31.14</v>
      </c>
      <c r="G12" s="2">
        <f t="shared" ref="G12:G32" si="14">F12-F11</f>
        <v>0.14000000000000057</v>
      </c>
      <c r="H12">
        <f t="shared" si="9"/>
        <v>64.31</v>
      </c>
      <c r="I12" s="7">
        <f t="shared" si="10"/>
        <v>44370</v>
      </c>
      <c r="J12">
        <f t="shared" si="4"/>
        <v>95.45</v>
      </c>
      <c r="K12" s="7">
        <f t="shared" si="11"/>
        <v>44372</v>
      </c>
      <c r="L12">
        <f>SUM($C$2:C12)</f>
        <v>9</v>
      </c>
      <c r="M12">
        <f t="shared" ref="M12:M32" si="15">J12-H12</f>
        <v>31.14</v>
      </c>
      <c r="N12">
        <f t="shared" si="13"/>
        <v>1</v>
      </c>
    </row>
    <row r="13" spans="1:14">
      <c r="A13" s="1">
        <v>44373</v>
      </c>
      <c r="B13" t="s">
        <v>5</v>
      </c>
      <c r="C13">
        <f t="shared" si="2"/>
        <v>1</v>
      </c>
      <c r="D13">
        <v>64.31</v>
      </c>
      <c r="E13">
        <v>96.07</v>
      </c>
      <c r="F13" s="11">
        <f t="shared" si="0"/>
        <v>31.759999999999991</v>
      </c>
      <c r="G13" s="2">
        <f t="shared" si="14"/>
        <v>0.61999999999999034</v>
      </c>
      <c r="H13">
        <f t="shared" si="9"/>
        <v>64.31</v>
      </c>
      <c r="I13" s="7">
        <f t="shared" si="10"/>
        <v>44370</v>
      </c>
      <c r="J13">
        <f t="shared" si="4"/>
        <v>96.07</v>
      </c>
      <c r="K13" s="7">
        <f t="shared" si="11"/>
        <v>44373</v>
      </c>
      <c r="L13">
        <f>SUM($C$2:C13)</f>
        <v>10</v>
      </c>
      <c r="M13">
        <f t="shared" si="15"/>
        <v>31.759999999999991</v>
      </c>
      <c r="N13">
        <f t="shared" si="13"/>
        <v>1</v>
      </c>
    </row>
    <row r="14" spans="1:14">
      <c r="A14" s="1">
        <v>44374</v>
      </c>
      <c r="B14" t="s">
        <v>5</v>
      </c>
      <c r="C14">
        <f t="shared" si="2"/>
        <v>1</v>
      </c>
      <c r="D14">
        <v>64.28</v>
      </c>
      <c r="E14">
        <v>96.17</v>
      </c>
      <c r="F14" s="11">
        <f t="shared" si="0"/>
        <v>31.89</v>
      </c>
      <c r="G14" s="2">
        <f t="shared" si="14"/>
        <v>0.13000000000000966</v>
      </c>
      <c r="H14">
        <f t="shared" si="9"/>
        <v>64.28</v>
      </c>
      <c r="I14" s="7">
        <f t="shared" si="10"/>
        <v>44374</v>
      </c>
      <c r="J14">
        <f t="shared" si="4"/>
        <v>96.17</v>
      </c>
      <c r="K14" s="7">
        <f t="shared" si="11"/>
        <v>44374</v>
      </c>
      <c r="L14">
        <f>SUM($C$2:C14)</f>
        <v>11</v>
      </c>
      <c r="M14">
        <f t="shared" si="15"/>
        <v>31.89</v>
      </c>
      <c r="N14">
        <f t="shared" si="13"/>
        <v>1</v>
      </c>
    </row>
    <row r="15" spans="1:14">
      <c r="A15" s="1">
        <v>44375</v>
      </c>
      <c r="B15" t="s">
        <v>5</v>
      </c>
      <c r="C15">
        <f t="shared" si="2"/>
        <v>1</v>
      </c>
      <c r="D15">
        <v>64.31</v>
      </c>
      <c r="E15">
        <v>94.78</v>
      </c>
      <c r="F15" s="11">
        <f t="shared" si="0"/>
        <v>30.47</v>
      </c>
      <c r="G15" s="2">
        <f t="shared" si="14"/>
        <v>-1.4200000000000017</v>
      </c>
      <c r="H15">
        <f t="shared" si="9"/>
        <v>64.28</v>
      </c>
      <c r="I15" s="7">
        <f t="shared" si="10"/>
        <v>44374</v>
      </c>
      <c r="J15">
        <f t="shared" si="4"/>
        <v>96.17</v>
      </c>
      <c r="K15" s="7">
        <f t="shared" si="11"/>
        <v>44374</v>
      </c>
      <c r="L15">
        <f>SUM($C$2:C15)</f>
        <v>12</v>
      </c>
      <c r="M15">
        <f t="shared" si="15"/>
        <v>31.89</v>
      </c>
      <c r="N15">
        <f t="shared" si="13"/>
        <v>1</v>
      </c>
    </row>
    <row r="16" spans="1:14">
      <c r="A16" s="1">
        <v>44376</v>
      </c>
      <c r="B16" t="s">
        <v>5</v>
      </c>
      <c r="C16">
        <f t="shared" si="2"/>
        <v>1</v>
      </c>
      <c r="D16">
        <v>64.31</v>
      </c>
      <c r="E16">
        <v>93.52</v>
      </c>
      <c r="F16" s="11">
        <f t="shared" si="0"/>
        <v>29.209999999999994</v>
      </c>
      <c r="G16" s="2">
        <f t="shared" si="14"/>
        <v>-1.2600000000000051</v>
      </c>
      <c r="H16">
        <f t="shared" si="9"/>
        <v>64.28</v>
      </c>
      <c r="I16" s="7">
        <f t="shared" si="10"/>
        <v>44374</v>
      </c>
      <c r="J16">
        <f t="shared" si="4"/>
        <v>96.17</v>
      </c>
      <c r="K16" s="7">
        <f t="shared" si="11"/>
        <v>44374</v>
      </c>
      <c r="L16">
        <f>SUM($C$2:C16)</f>
        <v>13</v>
      </c>
      <c r="M16">
        <f t="shared" si="15"/>
        <v>31.89</v>
      </c>
      <c r="N16">
        <f t="shared" si="13"/>
        <v>1</v>
      </c>
    </row>
    <row r="17" spans="1:14">
      <c r="A17" s="1">
        <v>44377</v>
      </c>
      <c r="B17" t="s">
        <v>5</v>
      </c>
      <c r="C17">
        <f t="shared" si="2"/>
        <v>1</v>
      </c>
      <c r="D17">
        <v>64.319999999999993</v>
      </c>
      <c r="E17">
        <v>95.56</v>
      </c>
      <c r="F17" s="11">
        <f t="shared" si="0"/>
        <v>31.240000000000009</v>
      </c>
      <c r="G17" s="2">
        <f t="shared" si="14"/>
        <v>2.0300000000000153</v>
      </c>
      <c r="H17">
        <f t="shared" si="9"/>
        <v>64.28</v>
      </c>
      <c r="I17" s="7">
        <f t="shared" si="10"/>
        <v>44374</v>
      </c>
      <c r="J17">
        <f t="shared" si="4"/>
        <v>96.17</v>
      </c>
      <c r="K17" s="7">
        <f t="shared" si="11"/>
        <v>44374</v>
      </c>
      <c r="L17">
        <f>SUM($C$2:C17)</f>
        <v>14</v>
      </c>
      <c r="M17">
        <f t="shared" si="15"/>
        <v>31.89</v>
      </c>
      <c r="N17">
        <f t="shared" si="13"/>
        <v>1</v>
      </c>
    </row>
    <row r="18" spans="1:14">
      <c r="A18" s="1">
        <v>44378</v>
      </c>
      <c r="B18" t="s">
        <v>5</v>
      </c>
      <c r="C18">
        <f t="shared" si="2"/>
        <v>1</v>
      </c>
      <c r="D18">
        <v>64.319999999999993</v>
      </c>
      <c r="E18">
        <v>94.49</v>
      </c>
      <c r="F18" s="11">
        <f t="shared" si="0"/>
        <v>30.17</v>
      </c>
      <c r="G18" s="2">
        <f t="shared" si="14"/>
        <v>-1.0700000000000074</v>
      </c>
      <c r="H18">
        <f t="shared" si="9"/>
        <v>64.28</v>
      </c>
      <c r="I18" s="7">
        <f t="shared" si="10"/>
        <v>44374</v>
      </c>
      <c r="J18">
        <f t="shared" si="4"/>
        <v>96.17</v>
      </c>
      <c r="K18" s="7">
        <f t="shared" si="11"/>
        <v>44374</v>
      </c>
      <c r="L18">
        <f>SUM($C$2:C18)</f>
        <v>15</v>
      </c>
      <c r="M18">
        <f t="shared" si="15"/>
        <v>31.89</v>
      </c>
      <c r="N18">
        <f t="shared" si="13"/>
        <v>1</v>
      </c>
    </row>
    <row r="19" spans="1:14">
      <c r="A19" s="1">
        <v>44379</v>
      </c>
      <c r="B19" t="s">
        <v>5</v>
      </c>
      <c r="C19">
        <f t="shared" si="2"/>
        <v>1</v>
      </c>
      <c r="D19">
        <v>64.290000000000006</v>
      </c>
      <c r="E19">
        <v>94.71</v>
      </c>
      <c r="F19" s="11">
        <f t="shared" si="0"/>
        <v>30.419999999999987</v>
      </c>
      <c r="G19" s="2">
        <f t="shared" si="14"/>
        <v>0.24999999999998579</v>
      </c>
      <c r="H19">
        <f t="shared" si="9"/>
        <v>64.28</v>
      </c>
      <c r="I19" s="7">
        <f t="shared" si="10"/>
        <v>44374</v>
      </c>
      <c r="J19">
        <f t="shared" si="4"/>
        <v>96.17</v>
      </c>
      <c r="K19" s="7">
        <f t="shared" si="11"/>
        <v>44374</v>
      </c>
      <c r="L19">
        <f>SUM($C$2:C19)</f>
        <v>16</v>
      </c>
      <c r="M19">
        <f t="shared" si="15"/>
        <v>31.89</v>
      </c>
      <c r="N19">
        <f t="shared" si="13"/>
        <v>1</v>
      </c>
    </row>
    <row r="20" spans="1:14">
      <c r="A20" s="1">
        <v>44380</v>
      </c>
      <c r="B20" t="s">
        <v>5</v>
      </c>
      <c r="C20">
        <f t="shared" si="2"/>
        <v>1</v>
      </c>
      <c r="D20">
        <v>64.3</v>
      </c>
      <c r="E20">
        <v>93.45</v>
      </c>
      <c r="F20" s="11">
        <f t="shared" si="0"/>
        <v>29.150000000000006</v>
      </c>
      <c r="G20" s="2">
        <f t="shared" si="14"/>
        <v>-1.2699999999999818</v>
      </c>
      <c r="H20">
        <f t="shared" si="9"/>
        <v>64.28</v>
      </c>
      <c r="I20" s="7">
        <f t="shared" si="10"/>
        <v>44374</v>
      </c>
      <c r="J20">
        <f t="shared" si="4"/>
        <v>96.17</v>
      </c>
      <c r="K20" s="7">
        <f t="shared" si="11"/>
        <v>44374</v>
      </c>
      <c r="L20">
        <f>SUM($C$2:C20)</f>
        <v>17</v>
      </c>
      <c r="M20">
        <f t="shared" si="15"/>
        <v>31.89</v>
      </c>
      <c r="N20">
        <f t="shared" si="13"/>
        <v>1</v>
      </c>
    </row>
    <row r="21" spans="1:14">
      <c r="A21" s="1">
        <v>44381</v>
      </c>
      <c r="B21" t="s">
        <v>5</v>
      </c>
      <c r="C21">
        <f t="shared" si="2"/>
        <v>0</v>
      </c>
      <c r="D21">
        <v>0</v>
      </c>
      <c r="E21">
        <v>0</v>
      </c>
      <c r="F21" s="11">
        <f t="shared" si="0"/>
        <v>0</v>
      </c>
      <c r="G21" s="2">
        <f t="shared" si="14"/>
        <v>-29.150000000000006</v>
      </c>
      <c r="H21">
        <f t="shared" ref="H21:H84" si="16">IF(D21&lt;1,H20,IF($D21&lt;$H20,$D21,$H20))</f>
        <v>64.28</v>
      </c>
      <c r="I21" s="7">
        <f t="shared" si="10"/>
        <v>44374</v>
      </c>
      <c r="J21">
        <f t="shared" si="4"/>
        <v>96.17</v>
      </c>
      <c r="K21" s="7">
        <f t="shared" si="11"/>
        <v>44374</v>
      </c>
      <c r="L21">
        <f>SUM($C$2:C21)</f>
        <v>17</v>
      </c>
      <c r="M21">
        <f t="shared" si="15"/>
        <v>31.89</v>
      </c>
      <c r="N21">
        <f t="shared" si="13"/>
        <v>0</v>
      </c>
    </row>
    <row r="22" spans="1:14">
      <c r="A22" s="1">
        <v>44382</v>
      </c>
      <c r="B22" t="s">
        <v>5</v>
      </c>
      <c r="C22">
        <f t="shared" si="2"/>
        <v>0</v>
      </c>
      <c r="D22">
        <v>0</v>
      </c>
      <c r="E22">
        <v>0</v>
      </c>
      <c r="F22" s="11">
        <f t="shared" si="0"/>
        <v>0</v>
      </c>
      <c r="G22" s="2">
        <f t="shared" si="14"/>
        <v>0</v>
      </c>
      <c r="H22">
        <f t="shared" si="16"/>
        <v>64.28</v>
      </c>
      <c r="I22" s="7">
        <f t="shared" si="10"/>
        <v>44374</v>
      </c>
      <c r="J22">
        <f t="shared" si="4"/>
        <v>96.17</v>
      </c>
      <c r="K22" s="7">
        <f t="shared" si="11"/>
        <v>44374</v>
      </c>
      <c r="L22">
        <f>SUM($C$2:C22)</f>
        <v>17</v>
      </c>
      <c r="M22">
        <f t="shared" si="15"/>
        <v>31.89</v>
      </c>
      <c r="N22">
        <f t="shared" si="13"/>
        <v>0</v>
      </c>
    </row>
    <row r="23" spans="1:14">
      <c r="A23" s="1">
        <v>44383</v>
      </c>
      <c r="B23" t="s">
        <v>5</v>
      </c>
      <c r="C23">
        <f t="shared" si="2"/>
        <v>0</v>
      </c>
      <c r="D23">
        <v>0</v>
      </c>
      <c r="E23">
        <v>0</v>
      </c>
      <c r="F23" s="11">
        <f t="shared" si="0"/>
        <v>0</v>
      </c>
      <c r="G23" s="2">
        <f t="shared" si="14"/>
        <v>0</v>
      </c>
      <c r="H23">
        <f t="shared" si="16"/>
        <v>64.28</v>
      </c>
      <c r="I23" s="7">
        <f t="shared" si="10"/>
        <v>44374</v>
      </c>
      <c r="J23">
        <f t="shared" si="4"/>
        <v>96.17</v>
      </c>
      <c r="K23" s="7">
        <f t="shared" si="11"/>
        <v>44374</v>
      </c>
      <c r="L23">
        <f>SUM($C$2:C23)</f>
        <v>17</v>
      </c>
      <c r="M23">
        <f t="shared" si="15"/>
        <v>31.89</v>
      </c>
      <c r="N23">
        <f t="shared" si="13"/>
        <v>0</v>
      </c>
    </row>
    <row r="24" spans="1:14">
      <c r="A24" s="1">
        <v>44384</v>
      </c>
      <c r="B24" t="s">
        <v>5</v>
      </c>
      <c r="C24">
        <f t="shared" si="2"/>
        <v>0</v>
      </c>
      <c r="D24">
        <v>0</v>
      </c>
      <c r="E24">
        <v>0</v>
      </c>
      <c r="F24" s="11">
        <f t="shared" si="0"/>
        <v>0</v>
      </c>
      <c r="G24" s="2">
        <f t="shared" si="14"/>
        <v>0</v>
      </c>
      <c r="H24">
        <f t="shared" si="16"/>
        <v>64.28</v>
      </c>
      <c r="I24" s="7">
        <f t="shared" si="10"/>
        <v>44374</v>
      </c>
      <c r="J24">
        <f t="shared" si="4"/>
        <v>96.17</v>
      </c>
      <c r="K24" s="7">
        <f t="shared" si="11"/>
        <v>44374</v>
      </c>
      <c r="L24">
        <f>SUM($C$2:C24)</f>
        <v>17</v>
      </c>
      <c r="M24">
        <f t="shared" si="15"/>
        <v>31.89</v>
      </c>
      <c r="N24">
        <f t="shared" si="13"/>
        <v>0</v>
      </c>
    </row>
    <row r="25" spans="1:14">
      <c r="A25" s="1">
        <v>44385</v>
      </c>
      <c r="B25" t="s">
        <v>5</v>
      </c>
      <c r="C25">
        <f t="shared" si="2"/>
        <v>0</v>
      </c>
      <c r="D25">
        <v>0</v>
      </c>
      <c r="E25">
        <v>0</v>
      </c>
      <c r="F25" s="11">
        <f t="shared" si="0"/>
        <v>0</v>
      </c>
      <c r="G25" s="2">
        <f t="shared" si="14"/>
        <v>0</v>
      </c>
      <c r="H25">
        <f t="shared" si="16"/>
        <v>64.28</v>
      </c>
      <c r="I25" s="7">
        <f t="shared" si="10"/>
        <v>44374</v>
      </c>
      <c r="J25">
        <f t="shared" si="4"/>
        <v>96.17</v>
      </c>
      <c r="K25" s="7">
        <f t="shared" si="11"/>
        <v>44374</v>
      </c>
      <c r="L25">
        <f>SUM($C$2:C25)</f>
        <v>17</v>
      </c>
      <c r="M25">
        <f t="shared" si="15"/>
        <v>31.89</v>
      </c>
      <c r="N25">
        <f t="shared" si="13"/>
        <v>0</v>
      </c>
    </row>
    <row r="26" spans="1:14">
      <c r="A26" s="1">
        <v>44386</v>
      </c>
      <c r="B26" t="s">
        <v>5</v>
      </c>
      <c r="C26">
        <f t="shared" si="2"/>
        <v>0</v>
      </c>
      <c r="D26">
        <v>0</v>
      </c>
      <c r="E26">
        <v>0</v>
      </c>
      <c r="F26" s="11">
        <f t="shared" si="0"/>
        <v>0</v>
      </c>
      <c r="G26" s="2">
        <f t="shared" si="14"/>
        <v>0</v>
      </c>
      <c r="H26">
        <f t="shared" si="16"/>
        <v>64.28</v>
      </c>
      <c r="I26" s="7">
        <f t="shared" si="10"/>
        <v>44374</v>
      </c>
      <c r="J26">
        <f t="shared" si="4"/>
        <v>96.17</v>
      </c>
      <c r="K26" s="7">
        <f t="shared" si="11"/>
        <v>44374</v>
      </c>
      <c r="L26">
        <f>SUM($C$2:C26)</f>
        <v>17</v>
      </c>
      <c r="M26">
        <f t="shared" si="15"/>
        <v>31.89</v>
      </c>
      <c r="N26">
        <f t="shared" si="13"/>
        <v>0</v>
      </c>
    </row>
    <row r="27" spans="1:14">
      <c r="A27" s="1">
        <v>44387</v>
      </c>
      <c r="B27" t="s">
        <v>5</v>
      </c>
      <c r="C27">
        <f t="shared" si="2"/>
        <v>0</v>
      </c>
      <c r="D27">
        <v>0</v>
      </c>
      <c r="E27">
        <v>0</v>
      </c>
      <c r="F27" s="11">
        <f t="shared" si="0"/>
        <v>0</v>
      </c>
      <c r="G27" s="2">
        <f t="shared" si="14"/>
        <v>0</v>
      </c>
      <c r="H27">
        <f t="shared" si="16"/>
        <v>64.28</v>
      </c>
      <c r="I27" s="7">
        <f t="shared" si="10"/>
        <v>44374</v>
      </c>
      <c r="J27">
        <f t="shared" si="4"/>
        <v>96.17</v>
      </c>
      <c r="K27" s="7">
        <f t="shared" si="11"/>
        <v>44374</v>
      </c>
      <c r="L27">
        <f>SUM($C$2:C27)</f>
        <v>17</v>
      </c>
      <c r="M27">
        <f t="shared" si="15"/>
        <v>31.89</v>
      </c>
      <c r="N27">
        <f t="shared" si="13"/>
        <v>0</v>
      </c>
    </row>
    <row r="28" spans="1:14">
      <c r="A28" s="1">
        <v>44388</v>
      </c>
      <c r="B28" t="s">
        <v>5</v>
      </c>
      <c r="C28">
        <f t="shared" si="2"/>
        <v>0</v>
      </c>
      <c r="D28">
        <v>0</v>
      </c>
      <c r="E28">
        <v>0</v>
      </c>
      <c r="F28" s="11">
        <f t="shared" si="0"/>
        <v>0</v>
      </c>
      <c r="G28" s="2">
        <f t="shared" si="14"/>
        <v>0</v>
      </c>
      <c r="H28">
        <f t="shared" si="16"/>
        <v>64.28</v>
      </c>
      <c r="I28" s="7">
        <f t="shared" si="10"/>
        <v>44374</v>
      </c>
      <c r="J28">
        <f t="shared" si="4"/>
        <v>96.17</v>
      </c>
      <c r="K28" s="7">
        <f t="shared" si="11"/>
        <v>44374</v>
      </c>
      <c r="L28">
        <f>SUM($C$2:C28)</f>
        <v>17</v>
      </c>
      <c r="M28">
        <f t="shared" si="15"/>
        <v>31.89</v>
      </c>
      <c r="N28">
        <f t="shared" si="13"/>
        <v>0</v>
      </c>
    </row>
    <row r="29" spans="1:14">
      <c r="A29" s="1">
        <v>44389</v>
      </c>
      <c r="B29" t="s">
        <v>5</v>
      </c>
      <c r="C29">
        <f t="shared" si="2"/>
        <v>0</v>
      </c>
      <c r="D29">
        <v>0</v>
      </c>
      <c r="E29">
        <v>0</v>
      </c>
      <c r="F29" s="11">
        <f t="shared" ref="F29:F32" si="17">(E29-D29)</f>
        <v>0</v>
      </c>
      <c r="G29" s="2">
        <f t="shared" si="14"/>
        <v>0</v>
      </c>
      <c r="H29">
        <f t="shared" si="16"/>
        <v>64.28</v>
      </c>
      <c r="I29" s="7">
        <f t="shared" si="10"/>
        <v>44374</v>
      </c>
      <c r="J29">
        <f t="shared" si="4"/>
        <v>96.17</v>
      </c>
      <c r="K29" s="7">
        <f t="shared" si="11"/>
        <v>44374</v>
      </c>
      <c r="L29">
        <f>SUM($C$2:C29)</f>
        <v>17</v>
      </c>
      <c r="M29">
        <f t="shared" si="15"/>
        <v>31.89</v>
      </c>
      <c r="N29">
        <f t="shared" si="13"/>
        <v>0</v>
      </c>
    </row>
    <row r="30" spans="1:14">
      <c r="A30" s="1">
        <v>44390</v>
      </c>
      <c r="B30" t="s">
        <v>5</v>
      </c>
      <c r="C30">
        <f t="shared" ref="C30:C32" si="18">IF(F30&gt;0,1,0)</f>
        <v>0</v>
      </c>
      <c r="D30">
        <v>0</v>
      </c>
      <c r="E30">
        <v>0</v>
      </c>
      <c r="F30" s="11">
        <f t="shared" si="17"/>
        <v>0</v>
      </c>
      <c r="G30" s="2">
        <f t="shared" si="14"/>
        <v>0</v>
      </c>
      <c r="H30">
        <f t="shared" si="16"/>
        <v>64.28</v>
      </c>
      <c r="I30" s="7">
        <f t="shared" si="10"/>
        <v>44374</v>
      </c>
      <c r="J30">
        <f t="shared" si="4"/>
        <v>96.17</v>
      </c>
      <c r="K30" s="7">
        <f t="shared" si="11"/>
        <v>44374</v>
      </c>
      <c r="L30">
        <f>SUM($C$2:C30)</f>
        <v>17</v>
      </c>
      <c r="M30">
        <f t="shared" si="15"/>
        <v>31.89</v>
      </c>
      <c r="N30">
        <f t="shared" si="13"/>
        <v>0</v>
      </c>
    </row>
    <row r="31" spans="1:14">
      <c r="A31" s="1">
        <v>44391</v>
      </c>
      <c r="B31" t="s">
        <v>5</v>
      </c>
      <c r="C31">
        <f t="shared" si="18"/>
        <v>0</v>
      </c>
      <c r="D31">
        <v>0</v>
      </c>
      <c r="E31">
        <v>0</v>
      </c>
      <c r="F31" s="11">
        <f t="shared" si="17"/>
        <v>0</v>
      </c>
      <c r="G31" s="2">
        <f t="shared" si="14"/>
        <v>0</v>
      </c>
      <c r="H31">
        <f t="shared" si="16"/>
        <v>64.28</v>
      </c>
      <c r="I31" s="7">
        <f t="shared" si="10"/>
        <v>44374</v>
      </c>
      <c r="J31">
        <f t="shared" ref="J31:J94" si="19">IF($E31&gt;$J30,$E31,$J30)</f>
        <v>96.17</v>
      </c>
      <c r="K31" s="7">
        <f t="shared" si="11"/>
        <v>44374</v>
      </c>
      <c r="L31">
        <f>SUM($C$2:C31)</f>
        <v>17</v>
      </c>
      <c r="M31">
        <f t="shared" si="15"/>
        <v>31.89</v>
      </c>
      <c r="N31">
        <f t="shared" si="13"/>
        <v>0</v>
      </c>
    </row>
    <row r="32" spans="1:14">
      <c r="A32" s="1">
        <v>44392</v>
      </c>
      <c r="B32" t="s">
        <v>5</v>
      </c>
      <c r="C32">
        <f t="shared" si="18"/>
        <v>0</v>
      </c>
      <c r="D32">
        <v>0</v>
      </c>
      <c r="E32">
        <v>0</v>
      </c>
      <c r="F32" s="11">
        <f t="shared" si="17"/>
        <v>0</v>
      </c>
      <c r="G32" s="2">
        <f t="shared" si="14"/>
        <v>0</v>
      </c>
      <c r="H32">
        <f t="shared" si="16"/>
        <v>64.28</v>
      </c>
      <c r="I32" s="7">
        <f t="shared" si="10"/>
        <v>44374</v>
      </c>
      <c r="J32">
        <f t="shared" si="19"/>
        <v>96.17</v>
      </c>
      <c r="K32" s="7">
        <f t="shared" si="11"/>
        <v>44374</v>
      </c>
      <c r="L32">
        <f>SUM($C$2:C32)</f>
        <v>17</v>
      </c>
      <c r="M32">
        <f t="shared" si="15"/>
        <v>31.89</v>
      </c>
      <c r="N32">
        <f t="shared" si="13"/>
        <v>0</v>
      </c>
    </row>
    <row r="33" spans="1:14">
      <c r="A33" s="1">
        <v>44393</v>
      </c>
      <c r="B33" t="s">
        <v>5</v>
      </c>
      <c r="C33">
        <f t="shared" ref="C33:C96" si="20">IF(F33&gt;0,1,0)</f>
        <v>0</v>
      </c>
      <c r="D33">
        <v>0</v>
      </c>
      <c r="E33">
        <v>0</v>
      </c>
      <c r="F33" s="11">
        <f t="shared" ref="F33:F96" si="21">(E33-D33)</f>
        <v>0</v>
      </c>
      <c r="G33" s="2">
        <f t="shared" ref="G33:G96" si="22">F33-F32</f>
        <v>0</v>
      </c>
      <c r="H33">
        <f t="shared" si="16"/>
        <v>64.28</v>
      </c>
      <c r="I33" s="7">
        <f t="shared" ref="I33:I96" si="23">IF($H33&gt;=$H32,$I32,$A33)</f>
        <v>44374</v>
      </c>
      <c r="J33">
        <f t="shared" si="19"/>
        <v>96.17</v>
      </c>
      <c r="K33" s="7">
        <f t="shared" ref="K33:K96" si="24">IF($J33&lt;=$J32,$K32,$A33)</f>
        <v>44374</v>
      </c>
      <c r="L33">
        <f>SUM($C$2:C33)</f>
        <v>17</v>
      </c>
      <c r="M33">
        <f t="shared" ref="M33:M96" si="25">J33-H33</f>
        <v>31.89</v>
      </c>
      <c r="N33">
        <f t="shared" si="13"/>
        <v>0</v>
      </c>
    </row>
    <row r="34" spans="1:14">
      <c r="A34" s="1">
        <v>44394</v>
      </c>
      <c r="B34" t="s">
        <v>5</v>
      </c>
      <c r="C34">
        <f t="shared" si="20"/>
        <v>1</v>
      </c>
      <c r="D34">
        <v>81.23</v>
      </c>
      <c r="E34">
        <v>83.41</v>
      </c>
      <c r="F34" s="11">
        <f t="shared" si="21"/>
        <v>2.1799999999999926</v>
      </c>
      <c r="G34" s="2">
        <f t="shared" si="22"/>
        <v>2.1799999999999926</v>
      </c>
      <c r="H34">
        <f t="shared" si="16"/>
        <v>64.28</v>
      </c>
      <c r="I34" s="7">
        <f t="shared" si="23"/>
        <v>44374</v>
      </c>
      <c r="J34">
        <f t="shared" si="19"/>
        <v>96.17</v>
      </c>
      <c r="K34" s="7">
        <f t="shared" si="24"/>
        <v>44374</v>
      </c>
      <c r="L34">
        <f>SUM($C$2:C34)</f>
        <v>18</v>
      </c>
      <c r="M34">
        <f t="shared" si="25"/>
        <v>31.89</v>
      </c>
      <c r="N34">
        <f t="shared" si="13"/>
        <v>1</v>
      </c>
    </row>
    <row r="35" spans="1:14">
      <c r="A35" s="1">
        <v>44395</v>
      </c>
      <c r="B35" t="s">
        <v>5</v>
      </c>
      <c r="C35">
        <f t="shared" si="20"/>
        <v>1</v>
      </c>
      <c r="D35">
        <v>65.38</v>
      </c>
      <c r="E35">
        <v>84.37</v>
      </c>
      <c r="F35" s="11">
        <f t="shared" si="21"/>
        <v>18.990000000000009</v>
      </c>
      <c r="G35" s="2">
        <f t="shared" si="22"/>
        <v>16.810000000000016</v>
      </c>
      <c r="H35">
        <f t="shared" si="16"/>
        <v>64.28</v>
      </c>
      <c r="I35" s="7">
        <f t="shared" si="23"/>
        <v>44374</v>
      </c>
      <c r="J35">
        <f t="shared" si="19"/>
        <v>96.17</v>
      </c>
      <c r="K35" s="7">
        <f t="shared" si="24"/>
        <v>44374</v>
      </c>
      <c r="L35">
        <f>SUM($C$2:C35)</f>
        <v>19</v>
      </c>
      <c r="M35">
        <f t="shared" si="25"/>
        <v>31.89</v>
      </c>
      <c r="N35">
        <f t="shared" si="13"/>
        <v>1</v>
      </c>
    </row>
    <row r="36" spans="1:14">
      <c r="A36" s="1">
        <v>44396</v>
      </c>
      <c r="B36" t="s">
        <v>5</v>
      </c>
      <c r="C36">
        <f t="shared" si="20"/>
        <v>1</v>
      </c>
      <c r="D36">
        <v>65</v>
      </c>
      <c r="E36">
        <v>79.650000000000006</v>
      </c>
      <c r="F36" s="11">
        <f t="shared" si="21"/>
        <v>14.650000000000006</v>
      </c>
      <c r="G36" s="2">
        <f t="shared" si="22"/>
        <v>-4.3400000000000034</v>
      </c>
      <c r="H36">
        <f t="shared" si="16"/>
        <v>64.28</v>
      </c>
      <c r="I36" s="7">
        <f t="shared" si="23"/>
        <v>44374</v>
      </c>
      <c r="J36">
        <f t="shared" si="19"/>
        <v>96.17</v>
      </c>
      <c r="K36" s="7">
        <f t="shared" si="24"/>
        <v>44374</v>
      </c>
      <c r="L36">
        <f>SUM($C$2:C36)</f>
        <v>20</v>
      </c>
      <c r="M36">
        <f t="shared" si="25"/>
        <v>31.89</v>
      </c>
      <c r="N36">
        <f t="shared" si="13"/>
        <v>1</v>
      </c>
    </row>
    <row r="37" spans="1:14">
      <c r="A37" s="1">
        <v>44397</v>
      </c>
      <c r="B37" t="s">
        <v>5</v>
      </c>
      <c r="C37">
        <f t="shared" si="20"/>
        <v>1</v>
      </c>
      <c r="D37">
        <v>64.48</v>
      </c>
      <c r="E37">
        <v>73.760000000000005</v>
      </c>
      <c r="F37" s="11">
        <f t="shared" si="21"/>
        <v>9.2800000000000011</v>
      </c>
      <c r="G37" s="2">
        <f t="shared" si="22"/>
        <v>-5.3700000000000045</v>
      </c>
      <c r="H37">
        <f t="shared" si="16"/>
        <v>64.28</v>
      </c>
      <c r="I37" s="7">
        <f t="shared" si="23"/>
        <v>44374</v>
      </c>
      <c r="J37">
        <f t="shared" si="19"/>
        <v>96.17</v>
      </c>
      <c r="K37" s="7">
        <f t="shared" si="24"/>
        <v>44374</v>
      </c>
      <c r="L37">
        <f>SUM($C$2:C37)</f>
        <v>21</v>
      </c>
      <c r="M37">
        <f t="shared" si="25"/>
        <v>31.89</v>
      </c>
      <c r="N37">
        <f t="shared" si="13"/>
        <v>1</v>
      </c>
    </row>
    <row r="38" spans="1:14">
      <c r="A38" s="1">
        <v>44398</v>
      </c>
      <c r="B38" t="s">
        <v>5</v>
      </c>
      <c r="C38">
        <f t="shared" si="20"/>
        <v>0</v>
      </c>
      <c r="D38">
        <v>0</v>
      </c>
      <c r="E38">
        <v>0</v>
      </c>
      <c r="F38" s="11">
        <f t="shared" si="21"/>
        <v>0</v>
      </c>
      <c r="G38" s="2">
        <f t="shared" si="22"/>
        <v>-9.2800000000000011</v>
      </c>
      <c r="H38">
        <f t="shared" si="16"/>
        <v>64.28</v>
      </c>
      <c r="I38" s="7">
        <f t="shared" si="23"/>
        <v>44374</v>
      </c>
      <c r="J38">
        <f t="shared" si="19"/>
        <v>96.17</v>
      </c>
      <c r="K38" s="7">
        <f t="shared" si="24"/>
        <v>44374</v>
      </c>
      <c r="L38">
        <f>SUM($C$2:C38)</f>
        <v>21</v>
      </c>
      <c r="M38">
        <f t="shared" si="25"/>
        <v>31.89</v>
      </c>
      <c r="N38">
        <f t="shared" si="13"/>
        <v>0</v>
      </c>
    </row>
    <row r="39" spans="1:14">
      <c r="A39" s="1">
        <v>44399</v>
      </c>
      <c r="B39" t="s">
        <v>5</v>
      </c>
      <c r="C39">
        <f t="shared" si="20"/>
        <v>0</v>
      </c>
      <c r="D39">
        <v>0</v>
      </c>
      <c r="E39">
        <v>0</v>
      </c>
      <c r="F39" s="11">
        <f t="shared" si="21"/>
        <v>0</v>
      </c>
      <c r="G39" s="2">
        <f t="shared" si="22"/>
        <v>0</v>
      </c>
      <c r="H39">
        <f t="shared" si="16"/>
        <v>64.28</v>
      </c>
      <c r="I39" s="7">
        <f t="shared" si="23"/>
        <v>44374</v>
      </c>
      <c r="J39">
        <f t="shared" si="19"/>
        <v>96.17</v>
      </c>
      <c r="K39" s="7">
        <f t="shared" si="24"/>
        <v>44374</v>
      </c>
      <c r="L39">
        <f>SUM($C$2:C39)</f>
        <v>21</v>
      </c>
      <c r="M39">
        <f t="shared" si="25"/>
        <v>31.89</v>
      </c>
      <c r="N39">
        <f t="shared" si="13"/>
        <v>0</v>
      </c>
    </row>
    <row r="40" spans="1:14">
      <c r="A40" s="1">
        <v>44400</v>
      </c>
      <c r="B40" t="s">
        <v>5</v>
      </c>
      <c r="C40">
        <f t="shared" si="20"/>
        <v>0</v>
      </c>
      <c r="D40">
        <v>0</v>
      </c>
      <c r="E40">
        <v>0</v>
      </c>
      <c r="F40" s="11">
        <f t="shared" si="21"/>
        <v>0</v>
      </c>
      <c r="G40" s="2">
        <f t="shared" si="22"/>
        <v>0</v>
      </c>
      <c r="H40">
        <f t="shared" si="16"/>
        <v>64.28</v>
      </c>
      <c r="I40" s="7">
        <f t="shared" si="23"/>
        <v>44374</v>
      </c>
      <c r="J40">
        <f t="shared" si="19"/>
        <v>96.17</v>
      </c>
      <c r="K40" s="7">
        <f t="shared" si="24"/>
        <v>44374</v>
      </c>
      <c r="L40">
        <f>SUM($C$2:C40)</f>
        <v>21</v>
      </c>
      <c r="M40">
        <f t="shared" si="25"/>
        <v>31.89</v>
      </c>
      <c r="N40">
        <f t="shared" si="13"/>
        <v>0</v>
      </c>
    </row>
    <row r="41" spans="1:14">
      <c r="A41" s="1">
        <v>44401</v>
      </c>
      <c r="B41" t="s">
        <v>5</v>
      </c>
      <c r="C41">
        <f t="shared" si="20"/>
        <v>0</v>
      </c>
      <c r="D41">
        <v>0</v>
      </c>
      <c r="E41">
        <v>0</v>
      </c>
      <c r="F41" s="11">
        <f t="shared" si="21"/>
        <v>0</v>
      </c>
      <c r="G41" s="2">
        <f t="shared" si="22"/>
        <v>0</v>
      </c>
      <c r="H41">
        <f t="shared" si="16"/>
        <v>64.28</v>
      </c>
      <c r="I41" s="7">
        <f t="shared" si="23"/>
        <v>44374</v>
      </c>
      <c r="J41">
        <f t="shared" si="19"/>
        <v>96.17</v>
      </c>
      <c r="K41" s="7">
        <f t="shared" si="24"/>
        <v>44374</v>
      </c>
      <c r="L41">
        <f>SUM($C$2:C41)</f>
        <v>21</v>
      </c>
      <c r="M41">
        <f t="shared" si="25"/>
        <v>31.89</v>
      </c>
      <c r="N41">
        <f t="shared" si="13"/>
        <v>0</v>
      </c>
    </row>
    <row r="42" spans="1:14">
      <c r="A42" s="1">
        <v>44402</v>
      </c>
      <c r="B42" t="s">
        <v>5</v>
      </c>
      <c r="C42">
        <f t="shared" si="20"/>
        <v>0</v>
      </c>
      <c r="D42">
        <v>0</v>
      </c>
      <c r="E42">
        <v>0</v>
      </c>
      <c r="F42" s="11">
        <f t="shared" si="21"/>
        <v>0</v>
      </c>
      <c r="G42" s="2">
        <f t="shared" si="22"/>
        <v>0</v>
      </c>
      <c r="H42">
        <f t="shared" si="16"/>
        <v>64.28</v>
      </c>
      <c r="I42" s="7">
        <f t="shared" si="23"/>
        <v>44374</v>
      </c>
      <c r="J42">
        <f t="shared" si="19"/>
        <v>96.17</v>
      </c>
      <c r="K42" s="7">
        <f t="shared" si="24"/>
        <v>44374</v>
      </c>
      <c r="L42">
        <f>SUM($C$2:C42)</f>
        <v>21</v>
      </c>
      <c r="M42">
        <f t="shared" si="25"/>
        <v>31.89</v>
      </c>
      <c r="N42">
        <f t="shared" si="13"/>
        <v>0</v>
      </c>
    </row>
    <row r="43" spans="1:14">
      <c r="A43" s="1">
        <v>44403</v>
      </c>
      <c r="B43" t="s">
        <v>5</v>
      </c>
      <c r="C43">
        <f t="shared" si="20"/>
        <v>0</v>
      </c>
      <c r="D43">
        <v>0</v>
      </c>
      <c r="E43">
        <v>0</v>
      </c>
      <c r="F43" s="11">
        <f t="shared" si="21"/>
        <v>0</v>
      </c>
      <c r="G43" s="2">
        <f t="shared" si="22"/>
        <v>0</v>
      </c>
      <c r="H43">
        <f t="shared" si="16"/>
        <v>64.28</v>
      </c>
      <c r="I43" s="7">
        <f t="shared" si="23"/>
        <v>44374</v>
      </c>
      <c r="J43">
        <f t="shared" si="19"/>
        <v>96.17</v>
      </c>
      <c r="K43" s="7">
        <f t="shared" si="24"/>
        <v>44374</v>
      </c>
      <c r="L43">
        <f>SUM($C$2:C43)</f>
        <v>21</v>
      </c>
      <c r="M43">
        <f t="shared" si="25"/>
        <v>31.89</v>
      </c>
      <c r="N43">
        <f t="shared" si="13"/>
        <v>0</v>
      </c>
    </row>
    <row r="44" spans="1:14">
      <c r="A44" s="1">
        <v>44404</v>
      </c>
      <c r="B44" t="s">
        <v>5</v>
      </c>
      <c r="C44">
        <f t="shared" si="20"/>
        <v>0</v>
      </c>
      <c r="D44">
        <v>0</v>
      </c>
      <c r="E44">
        <v>0</v>
      </c>
      <c r="F44" s="11">
        <f t="shared" si="21"/>
        <v>0</v>
      </c>
      <c r="G44" s="2">
        <f t="shared" si="22"/>
        <v>0</v>
      </c>
      <c r="H44">
        <f t="shared" si="16"/>
        <v>64.28</v>
      </c>
      <c r="I44" s="7">
        <f t="shared" si="23"/>
        <v>44374</v>
      </c>
      <c r="J44">
        <f t="shared" si="19"/>
        <v>96.17</v>
      </c>
      <c r="K44" s="7">
        <f t="shared" si="24"/>
        <v>44374</v>
      </c>
      <c r="L44">
        <f>SUM($C$2:C44)</f>
        <v>21</v>
      </c>
      <c r="M44">
        <f t="shared" si="25"/>
        <v>31.89</v>
      </c>
      <c r="N44">
        <f t="shared" si="13"/>
        <v>0</v>
      </c>
    </row>
    <row r="45" spans="1:14">
      <c r="A45" s="1">
        <v>44405</v>
      </c>
      <c r="B45" t="s">
        <v>5</v>
      </c>
      <c r="C45">
        <f t="shared" si="20"/>
        <v>0</v>
      </c>
      <c r="D45">
        <v>0</v>
      </c>
      <c r="E45">
        <v>0</v>
      </c>
      <c r="F45" s="11">
        <f t="shared" si="21"/>
        <v>0</v>
      </c>
      <c r="G45" s="2">
        <f t="shared" si="22"/>
        <v>0</v>
      </c>
      <c r="H45">
        <f t="shared" si="16"/>
        <v>64.28</v>
      </c>
      <c r="I45" s="7">
        <f t="shared" si="23"/>
        <v>44374</v>
      </c>
      <c r="J45">
        <f t="shared" si="19"/>
        <v>96.17</v>
      </c>
      <c r="K45" s="7">
        <f t="shared" si="24"/>
        <v>44374</v>
      </c>
      <c r="L45">
        <f>SUM($C$2:C45)</f>
        <v>21</v>
      </c>
      <c r="M45">
        <f t="shared" si="25"/>
        <v>31.89</v>
      </c>
      <c r="N45">
        <f t="shared" si="13"/>
        <v>0</v>
      </c>
    </row>
    <row r="46" spans="1:14">
      <c r="A46" s="1">
        <v>44406</v>
      </c>
      <c r="B46" t="s">
        <v>5</v>
      </c>
      <c r="C46">
        <f t="shared" si="20"/>
        <v>0</v>
      </c>
      <c r="D46">
        <v>0</v>
      </c>
      <c r="E46">
        <v>0</v>
      </c>
      <c r="F46" s="11">
        <f t="shared" si="21"/>
        <v>0</v>
      </c>
      <c r="G46" s="2">
        <f t="shared" si="22"/>
        <v>0</v>
      </c>
      <c r="H46">
        <f t="shared" si="16"/>
        <v>64.28</v>
      </c>
      <c r="I46" s="7">
        <f t="shared" si="23"/>
        <v>44374</v>
      </c>
      <c r="J46">
        <f t="shared" si="19"/>
        <v>96.17</v>
      </c>
      <c r="K46" s="7">
        <f t="shared" si="24"/>
        <v>44374</v>
      </c>
      <c r="L46">
        <f>SUM($C$2:C46)</f>
        <v>21</v>
      </c>
      <c r="M46">
        <f t="shared" si="25"/>
        <v>31.89</v>
      </c>
      <c r="N46">
        <f t="shared" si="13"/>
        <v>0</v>
      </c>
    </row>
    <row r="47" spans="1:14">
      <c r="A47" s="1">
        <v>44407</v>
      </c>
      <c r="B47" t="s">
        <v>5</v>
      </c>
      <c r="C47">
        <f t="shared" si="20"/>
        <v>0</v>
      </c>
      <c r="D47">
        <v>0</v>
      </c>
      <c r="E47">
        <v>0</v>
      </c>
      <c r="F47" s="11">
        <f t="shared" si="21"/>
        <v>0</v>
      </c>
      <c r="G47" s="2">
        <f t="shared" si="22"/>
        <v>0</v>
      </c>
      <c r="H47">
        <f t="shared" si="16"/>
        <v>64.28</v>
      </c>
      <c r="I47" s="7">
        <f t="shared" si="23"/>
        <v>44374</v>
      </c>
      <c r="J47">
        <f t="shared" si="19"/>
        <v>96.17</v>
      </c>
      <c r="K47" s="7">
        <f t="shared" si="24"/>
        <v>44374</v>
      </c>
      <c r="L47">
        <f>SUM($C$2:C47)</f>
        <v>21</v>
      </c>
      <c r="M47">
        <f t="shared" si="25"/>
        <v>31.89</v>
      </c>
      <c r="N47">
        <f t="shared" si="13"/>
        <v>0</v>
      </c>
    </row>
    <row r="48" spans="1:14">
      <c r="A48" s="1">
        <v>44408</v>
      </c>
      <c r="B48" t="s">
        <v>5</v>
      </c>
      <c r="C48">
        <f t="shared" si="20"/>
        <v>0</v>
      </c>
      <c r="D48">
        <v>0</v>
      </c>
      <c r="E48">
        <v>0</v>
      </c>
      <c r="F48" s="11">
        <f t="shared" si="21"/>
        <v>0</v>
      </c>
      <c r="G48" s="2">
        <f t="shared" si="22"/>
        <v>0</v>
      </c>
      <c r="H48">
        <f t="shared" si="16"/>
        <v>64.28</v>
      </c>
      <c r="I48" s="7">
        <f t="shared" si="23"/>
        <v>44374</v>
      </c>
      <c r="J48">
        <f t="shared" si="19"/>
        <v>96.17</v>
      </c>
      <c r="K48" s="7">
        <f t="shared" si="24"/>
        <v>44374</v>
      </c>
      <c r="L48">
        <f>SUM($C$2:C48)</f>
        <v>21</v>
      </c>
      <c r="M48">
        <f t="shared" si="25"/>
        <v>31.89</v>
      </c>
      <c r="N48">
        <f t="shared" si="13"/>
        <v>0</v>
      </c>
    </row>
    <row r="49" spans="1:14">
      <c r="A49" s="1">
        <v>44409</v>
      </c>
      <c r="B49" t="s">
        <v>5</v>
      </c>
      <c r="C49">
        <f t="shared" si="20"/>
        <v>0</v>
      </c>
      <c r="D49">
        <v>0</v>
      </c>
      <c r="E49">
        <v>0</v>
      </c>
      <c r="F49" s="11">
        <f t="shared" si="21"/>
        <v>0</v>
      </c>
      <c r="G49" s="2">
        <f t="shared" si="22"/>
        <v>0</v>
      </c>
      <c r="H49">
        <f t="shared" si="16"/>
        <v>64.28</v>
      </c>
      <c r="I49" s="7">
        <f t="shared" si="23"/>
        <v>44374</v>
      </c>
      <c r="J49">
        <f t="shared" si="19"/>
        <v>96.17</v>
      </c>
      <c r="K49" s="7">
        <f t="shared" si="24"/>
        <v>44374</v>
      </c>
      <c r="L49">
        <f>SUM($C$2:C49)</f>
        <v>21</v>
      </c>
      <c r="M49">
        <f t="shared" si="25"/>
        <v>31.89</v>
      </c>
      <c r="N49">
        <f t="shared" si="13"/>
        <v>0</v>
      </c>
    </row>
    <row r="50" spans="1:14">
      <c r="A50" s="1">
        <v>44410</v>
      </c>
      <c r="B50" t="s">
        <v>5</v>
      </c>
      <c r="C50">
        <f t="shared" si="20"/>
        <v>0</v>
      </c>
      <c r="D50">
        <v>0</v>
      </c>
      <c r="E50">
        <v>0</v>
      </c>
      <c r="F50" s="11">
        <f t="shared" si="21"/>
        <v>0</v>
      </c>
      <c r="G50" s="2">
        <f t="shared" si="22"/>
        <v>0</v>
      </c>
      <c r="H50">
        <f t="shared" si="16"/>
        <v>64.28</v>
      </c>
      <c r="I50" s="7">
        <f t="shared" si="23"/>
        <v>44374</v>
      </c>
      <c r="J50">
        <f t="shared" si="19"/>
        <v>96.17</v>
      </c>
      <c r="K50" s="7">
        <f t="shared" si="24"/>
        <v>44374</v>
      </c>
      <c r="L50">
        <f>SUM($C$2:C50)</f>
        <v>21</v>
      </c>
      <c r="M50">
        <f t="shared" si="25"/>
        <v>31.89</v>
      </c>
      <c r="N50">
        <f t="shared" si="13"/>
        <v>0</v>
      </c>
    </row>
    <row r="51" spans="1:14">
      <c r="A51" s="1">
        <v>44411</v>
      </c>
      <c r="B51" t="s">
        <v>5</v>
      </c>
      <c r="C51">
        <f t="shared" si="20"/>
        <v>0</v>
      </c>
      <c r="D51">
        <v>0</v>
      </c>
      <c r="E51">
        <v>0</v>
      </c>
      <c r="F51" s="11">
        <f t="shared" si="21"/>
        <v>0</v>
      </c>
      <c r="G51" s="2">
        <f t="shared" si="22"/>
        <v>0</v>
      </c>
      <c r="H51">
        <f t="shared" si="16"/>
        <v>64.28</v>
      </c>
      <c r="I51" s="7">
        <f t="shared" si="23"/>
        <v>44374</v>
      </c>
      <c r="J51">
        <f t="shared" si="19"/>
        <v>96.17</v>
      </c>
      <c r="K51" s="7">
        <f t="shared" si="24"/>
        <v>44374</v>
      </c>
      <c r="L51">
        <f>SUM($C$2:C51)</f>
        <v>21</v>
      </c>
      <c r="M51">
        <f t="shared" si="25"/>
        <v>31.89</v>
      </c>
      <c r="N51">
        <f t="shared" si="13"/>
        <v>0</v>
      </c>
    </row>
    <row r="52" spans="1:14">
      <c r="A52" s="1">
        <v>44412</v>
      </c>
      <c r="B52" t="s">
        <v>5</v>
      </c>
      <c r="C52">
        <f t="shared" si="20"/>
        <v>0</v>
      </c>
      <c r="D52">
        <v>0</v>
      </c>
      <c r="E52">
        <v>0</v>
      </c>
      <c r="F52" s="11">
        <f t="shared" si="21"/>
        <v>0</v>
      </c>
      <c r="G52" s="2">
        <f t="shared" si="22"/>
        <v>0</v>
      </c>
      <c r="H52">
        <f t="shared" si="16"/>
        <v>64.28</v>
      </c>
      <c r="I52" s="7">
        <f t="shared" si="23"/>
        <v>44374</v>
      </c>
      <c r="J52">
        <f t="shared" si="19"/>
        <v>96.17</v>
      </c>
      <c r="K52" s="7">
        <f t="shared" si="24"/>
        <v>44374</v>
      </c>
      <c r="L52">
        <f>SUM($C$2:C52)</f>
        <v>21</v>
      </c>
      <c r="M52">
        <f t="shared" si="25"/>
        <v>31.89</v>
      </c>
      <c r="N52">
        <f t="shared" si="13"/>
        <v>0</v>
      </c>
    </row>
    <row r="53" spans="1:14">
      <c r="A53" s="1">
        <v>44413</v>
      </c>
      <c r="B53" t="s">
        <v>5</v>
      </c>
      <c r="C53">
        <f t="shared" si="20"/>
        <v>0</v>
      </c>
      <c r="D53">
        <v>0</v>
      </c>
      <c r="E53">
        <v>0</v>
      </c>
      <c r="F53" s="11">
        <f t="shared" si="21"/>
        <v>0</v>
      </c>
      <c r="G53" s="2">
        <f t="shared" si="22"/>
        <v>0</v>
      </c>
      <c r="H53">
        <f t="shared" si="16"/>
        <v>64.28</v>
      </c>
      <c r="I53" s="7">
        <f t="shared" si="23"/>
        <v>44374</v>
      </c>
      <c r="J53">
        <f t="shared" si="19"/>
        <v>96.17</v>
      </c>
      <c r="K53" s="7">
        <f t="shared" si="24"/>
        <v>44374</v>
      </c>
      <c r="L53">
        <f>SUM($C$2:C53)</f>
        <v>21</v>
      </c>
      <c r="M53">
        <f t="shared" si="25"/>
        <v>31.89</v>
      </c>
      <c r="N53">
        <f t="shared" si="13"/>
        <v>0</v>
      </c>
    </row>
    <row r="54" spans="1:14">
      <c r="A54" s="1">
        <v>44414</v>
      </c>
      <c r="B54" t="s">
        <v>5</v>
      </c>
      <c r="C54">
        <f t="shared" si="20"/>
        <v>0</v>
      </c>
      <c r="D54">
        <v>0</v>
      </c>
      <c r="E54">
        <v>0</v>
      </c>
      <c r="F54" s="11">
        <f t="shared" si="21"/>
        <v>0</v>
      </c>
      <c r="G54" s="2">
        <f t="shared" si="22"/>
        <v>0</v>
      </c>
      <c r="H54">
        <f t="shared" si="16"/>
        <v>64.28</v>
      </c>
      <c r="I54" s="7">
        <f t="shared" si="23"/>
        <v>44374</v>
      </c>
      <c r="J54">
        <f t="shared" si="19"/>
        <v>96.17</v>
      </c>
      <c r="K54" s="7">
        <f t="shared" si="24"/>
        <v>44374</v>
      </c>
      <c r="L54">
        <f>SUM($C$2:C54)</f>
        <v>21</v>
      </c>
      <c r="M54">
        <f t="shared" si="25"/>
        <v>31.89</v>
      </c>
      <c r="N54">
        <f t="shared" si="13"/>
        <v>0</v>
      </c>
    </row>
    <row r="55" spans="1:14">
      <c r="A55" s="1">
        <v>44415</v>
      </c>
      <c r="B55" t="s">
        <v>5</v>
      </c>
      <c r="C55">
        <f t="shared" si="20"/>
        <v>0</v>
      </c>
      <c r="D55">
        <v>0</v>
      </c>
      <c r="E55">
        <v>0</v>
      </c>
      <c r="F55" s="11">
        <f t="shared" si="21"/>
        <v>0</v>
      </c>
      <c r="G55" s="2">
        <f t="shared" si="22"/>
        <v>0</v>
      </c>
      <c r="H55">
        <f t="shared" si="16"/>
        <v>64.28</v>
      </c>
      <c r="I55" s="7">
        <f t="shared" si="23"/>
        <v>44374</v>
      </c>
      <c r="J55">
        <f t="shared" si="19"/>
        <v>96.17</v>
      </c>
      <c r="K55" s="7">
        <f t="shared" si="24"/>
        <v>44374</v>
      </c>
      <c r="L55">
        <f>SUM($C$2:C55)</f>
        <v>21</v>
      </c>
      <c r="M55">
        <f t="shared" si="25"/>
        <v>31.89</v>
      </c>
      <c r="N55">
        <f t="shared" si="13"/>
        <v>0</v>
      </c>
    </row>
    <row r="56" spans="1:14">
      <c r="A56" s="1">
        <v>44416</v>
      </c>
      <c r="B56" t="s">
        <v>5</v>
      </c>
      <c r="C56">
        <f t="shared" si="20"/>
        <v>0</v>
      </c>
      <c r="D56">
        <v>0</v>
      </c>
      <c r="E56">
        <v>0</v>
      </c>
      <c r="F56" s="11">
        <f t="shared" si="21"/>
        <v>0</v>
      </c>
      <c r="G56" s="2">
        <f t="shared" si="22"/>
        <v>0</v>
      </c>
      <c r="H56">
        <f t="shared" si="16"/>
        <v>64.28</v>
      </c>
      <c r="I56" s="7">
        <f t="shared" si="23"/>
        <v>44374</v>
      </c>
      <c r="J56">
        <f t="shared" si="19"/>
        <v>96.17</v>
      </c>
      <c r="K56" s="7">
        <f t="shared" si="24"/>
        <v>44374</v>
      </c>
      <c r="L56">
        <f>SUM($C$2:C56)</f>
        <v>21</v>
      </c>
      <c r="M56">
        <f t="shared" si="25"/>
        <v>31.89</v>
      </c>
      <c r="N56">
        <f t="shared" si="13"/>
        <v>0</v>
      </c>
    </row>
    <row r="57" spans="1:14">
      <c r="A57" s="1">
        <v>44417</v>
      </c>
      <c r="B57" t="s">
        <v>5</v>
      </c>
      <c r="C57">
        <f t="shared" si="20"/>
        <v>0</v>
      </c>
      <c r="D57">
        <v>0</v>
      </c>
      <c r="E57">
        <v>0</v>
      </c>
      <c r="F57" s="11">
        <f t="shared" si="21"/>
        <v>0</v>
      </c>
      <c r="G57" s="2">
        <f t="shared" si="22"/>
        <v>0</v>
      </c>
      <c r="H57">
        <f t="shared" si="16"/>
        <v>64.28</v>
      </c>
      <c r="I57" s="7">
        <f t="shared" si="23"/>
        <v>44374</v>
      </c>
      <c r="J57">
        <f t="shared" si="19"/>
        <v>96.17</v>
      </c>
      <c r="K57" s="7">
        <f t="shared" si="24"/>
        <v>44374</v>
      </c>
      <c r="L57">
        <f>SUM($C$2:C57)</f>
        <v>21</v>
      </c>
      <c r="M57">
        <f t="shared" si="25"/>
        <v>31.89</v>
      </c>
      <c r="N57">
        <f t="shared" si="13"/>
        <v>0</v>
      </c>
    </row>
    <row r="58" spans="1:14">
      <c r="A58" s="1">
        <v>44418</v>
      </c>
      <c r="B58" t="s">
        <v>5</v>
      </c>
      <c r="C58">
        <f t="shared" si="20"/>
        <v>0</v>
      </c>
      <c r="D58">
        <v>0</v>
      </c>
      <c r="E58">
        <v>0</v>
      </c>
      <c r="F58" s="11">
        <f t="shared" si="21"/>
        <v>0</v>
      </c>
      <c r="G58" s="2">
        <f t="shared" si="22"/>
        <v>0</v>
      </c>
      <c r="H58">
        <f t="shared" si="16"/>
        <v>64.28</v>
      </c>
      <c r="I58" s="7">
        <f t="shared" si="23"/>
        <v>44374</v>
      </c>
      <c r="J58">
        <f t="shared" si="19"/>
        <v>96.17</v>
      </c>
      <c r="K58" s="7">
        <f t="shared" si="24"/>
        <v>44374</v>
      </c>
      <c r="L58">
        <f>SUM($C$2:C58)</f>
        <v>21</v>
      </c>
      <c r="M58">
        <f t="shared" si="25"/>
        <v>31.89</v>
      </c>
      <c r="N58">
        <f t="shared" si="13"/>
        <v>0</v>
      </c>
    </row>
    <row r="59" spans="1:14">
      <c r="A59" s="1">
        <v>44419</v>
      </c>
      <c r="B59" t="s">
        <v>5</v>
      </c>
      <c r="C59">
        <f t="shared" si="20"/>
        <v>1</v>
      </c>
      <c r="D59">
        <v>65.599999999999994</v>
      </c>
      <c r="E59">
        <v>82.4</v>
      </c>
      <c r="F59" s="11">
        <f t="shared" si="21"/>
        <v>16.800000000000011</v>
      </c>
      <c r="G59" s="2">
        <f t="shared" si="22"/>
        <v>16.800000000000011</v>
      </c>
      <c r="H59">
        <f t="shared" si="16"/>
        <v>64.28</v>
      </c>
      <c r="I59" s="7">
        <f t="shared" si="23"/>
        <v>44374</v>
      </c>
      <c r="J59">
        <f t="shared" si="19"/>
        <v>96.17</v>
      </c>
      <c r="K59" s="7">
        <f t="shared" si="24"/>
        <v>44374</v>
      </c>
      <c r="L59">
        <f>SUM($C$2:C59)</f>
        <v>22</v>
      </c>
      <c r="M59">
        <f t="shared" si="25"/>
        <v>31.89</v>
      </c>
      <c r="N59">
        <f t="shared" si="13"/>
        <v>1</v>
      </c>
    </row>
    <row r="60" spans="1:14">
      <c r="A60" s="1">
        <v>44420</v>
      </c>
      <c r="B60" t="s">
        <v>5</v>
      </c>
      <c r="C60">
        <f t="shared" si="20"/>
        <v>1</v>
      </c>
      <c r="D60">
        <v>64.569999999999993</v>
      </c>
      <c r="E60">
        <v>85.76</v>
      </c>
      <c r="F60" s="11">
        <f t="shared" si="21"/>
        <v>21.190000000000012</v>
      </c>
      <c r="G60" s="2">
        <f t="shared" si="22"/>
        <v>4.3900000000000006</v>
      </c>
      <c r="H60">
        <f t="shared" si="16"/>
        <v>64.28</v>
      </c>
      <c r="I60" s="7">
        <f t="shared" si="23"/>
        <v>44374</v>
      </c>
      <c r="J60">
        <f t="shared" si="19"/>
        <v>96.17</v>
      </c>
      <c r="K60" s="7">
        <f t="shared" si="24"/>
        <v>44374</v>
      </c>
      <c r="L60">
        <f>SUM($C$2:C60)</f>
        <v>23</v>
      </c>
      <c r="M60">
        <f t="shared" si="25"/>
        <v>31.89</v>
      </c>
      <c r="N60">
        <f t="shared" si="13"/>
        <v>1</v>
      </c>
    </row>
    <row r="61" spans="1:14">
      <c r="A61" s="1">
        <v>44421</v>
      </c>
      <c r="B61" t="s">
        <v>5</v>
      </c>
      <c r="C61">
        <f t="shared" si="20"/>
        <v>1</v>
      </c>
      <c r="D61">
        <v>73.8</v>
      </c>
      <c r="E61">
        <v>75.5</v>
      </c>
      <c r="F61" s="11">
        <f t="shared" si="21"/>
        <v>1.7000000000000028</v>
      </c>
      <c r="G61" s="2">
        <f t="shared" si="22"/>
        <v>-19.490000000000009</v>
      </c>
      <c r="H61">
        <f t="shared" si="16"/>
        <v>64.28</v>
      </c>
      <c r="I61" s="7">
        <f t="shared" si="23"/>
        <v>44374</v>
      </c>
      <c r="J61">
        <f t="shared" si="19"/>
        <v>96.17</v>
      </c>
      <c r="K61" s="7">
        <f t="shared" si="24"/>
        <v>44374</v>
      </c>
      <c r="L61">
        <f>SUM($C$2:C61)</f>
        <v>24</v>
      </c>
      <c r="M61">
        <f t="shared" si="25"/>
        <v>31.89</v>
      </c>
      <c r="N61">
        <f t="shared" si="13"/>
        <v>1</v>
      </c>
    </row>
    <row r="62" spans="1:14">
      <c r="A62" s="1">
        <v>44422</v>
      </c>
      <c r="B62" t="s">
        <v>5</v>
      </c>
      <c r="C62">
        <f t="shared" si="20"/>
        <v>0</v>
      </c>
      <c r="D62">
        <v>0</v>
      </c>
      <c r="E62">
        <v>0</v>
      </c>
      <c r="F62" s="11">
        <f t="shared" si="21"/>
        <v>0</v>
      </c>
      <c r="G62" s="2">
        <f t="shared" si="22"/>
        <v>-1.7000000000000028</v>
      </c>
      <c r="H62">
        <f t="shared" si="16"/>
        <v>64.28</v>
      </c>
      <c r="I62" s="7">
        <f t="shared" si="23"/>
        <v>44374</v>
      </c>
      <c r="J62">
        <f t="shared" si="19"/>
        <v>96.17</v>
      </c>
      <c r="K62" s="7">
        <f t="shared" si="24"/>
        <v>44374</v>
      </c>
      <c r="L62">
        <f>SUM($C$2:C62)</f>
        <v>24</v>
      </c>
      <c r="M62">
        <f t="shared" si="25"/>
        <v>31.89</v>
      </c>
      <c r="N62">
        <f t="shared" si="13"/>
        <v>0</v>
      </c>
    </row>
    <row r="63" spans="1:14">
      <c r="A63" s="1">
        <v>44423</v>
      </c>
      <c r="B63" t="s">
        <v>5</v>
      </c>
      <c r="C63">
        <f t="shared" si="20"/>
        <v>0</v>
      </c>
      <c r="D63">
        <v>0</v>
      </c>
      <c r="E63">
        <v>0</v>
      </c>
      <c r="F63" s="11">
        <f t="shared" si="21"/>
        <v>0</v>
      </c>
      <c r="G63" s="2">
        <f t="shared" si="22"/>
        <v>0</v>
      </c>
      <c r="H63">
        <f t="shared" si="16"/>
        <v>64.28</v>
      </c>
      <c r="I63" s="7">
        <f t="shared" si="23"/>
        <v>44374</v>
      </c>
      <c r="J63">
        <f t="shared" si="19"/>
        <v>96.17</v>
      </c>
      <c r="K63" s="7">
        <f t="shared" si="24"/>
        <v>44374</v>
      </c>
      <c r="L63">
        <f>SUM($C$2:C63)</f>
        <v>24</v>
      </c>
      <c r="M63">
        <f t="shared" si="25"/>
        <v>31.89</v>
      </c>
      <c r="N63">
        <f t="shared" si="13"/>
        <v>0</v>
      </c>
    </row>
    <row r="64" spans="1:14">
      <c r="A64" s="1">
        <v>44424</v>
      </c>
      <c r="B64" t="s">
        <v>5</v>
      </c>
      <c r="C64">
        <f t="shared" si="20"/>
        <v>0</v>
      </c>
      <c r="D64">
        <v>0</v>
      </c>
      <c r="E64">
        <v>0</v>
      </c>
      <c r="F64" s="11">
        <f t="shared" si="21"/>
        <v>0</v>
      </c>
      <c r="G64" s="2">
        <f t="shared" si="22"/>
        <v>0</v>
      </c>
      <c r="H64">
        <f t="shared" si="16"/>
        <v>64.28</v>
      </c>
      <c r="I64" s="7">
        <f t="shared" si="23"/>
        <v>44374</v>
      </c>
      <c r="J64">
        <f t="shared" si="19"/>
        <v>96.17</v>
      </c>
      <c r="K64" s="7">
        <f t="shared" si="24"/>
        <v>44374</v>
      </c>
      <c r="L64">
        <f>SUM($C$2:C64)</f>
        <v>24</v>
      </c>
      <c r="M64">
        <f t="shared" si="25"/>
        <v>31.89</v>
      </c>
      <c r="N64">
        <f t="shared" si="13"/>
        <v>0</v>
      </c>
    </row>
    <row r="65" spans="1:14">
      <c r="A65" s="1">
        <v>44425</v>
      </c>
      <c r="B65" t="s">
        <v>5</v>
      </c>
      <c r="C65">
        <f t="shared" si="20"/>
        <v>0</v>
      </c>
      <c r="D65">
        <v>0</v>
      </c>
      <c r="E65">
        <v>0</v>
      </c>
      <c r="F65" s="11">
        <f t="shared" si="21"/>
        <v>0</v>
      </c>
      <c r="G65" s="2">
        <f t="shared" si="22"/>
        <v>0</v>
      </c>
      <c r="H65">
        <f t="shared" si="16"/>
        <v>64.28</v>
      </c>
      <c r="I65" s="7">
        <f t="shared" si="23"/>
        <v>44374</v>
      </c>
      <c r="J65">
        <f t="shared" si="19"/>
        <v>96.17</v>
      </c>
      <c r="K65" s="7">
        <f t="shared" si="24"/>
        <v>44374</v>
      </c>
      <c r="L65">
        <f>SUM($C$2:C65)</f>
        <v>24</v>
      </c>
      <c r="M65">
        <f t="shared" si="25"/>
        <v>31.89</v>
      </c>
      <c r="N65">
        <f t="shared" si="13"/>
        <v>0</v>
      </c>
    </row>
    <row r="66" spans="1:14">
      <c r="A66" s="1">
        <v>44426</v>
      </c>
      <c r="B66" t="s">
        <v>5</v>
      </c>
      <c r="C66">
        <f t="shared" si="20"/>
        <v>0</v>
      </c>
      <c r="D66">
        <v>0</v>
      </c>
      <c r="E66">
        <v>0</v>
      </c>
      <c r="F66" s="11">
        <f t="shared" si="21"/>
        <v>0</v>
      </c>
      <c r="G66" s="2">
        <f t="shared" si="22"/>
        <v>0</v>
      </c>
      <c r="H66">
        <f t="shared" si="16"/>
        <v>64.28</v>
      </c>
      <c r="I66" s="7">
        <f t="shared" si="23"/>
        <v>44374</v>
      </c>
      <c r="J66">
        <f t="shared" si="19"/>
        <v>96.17</v>
      </c>
      <c r="K66" s="7">
        <f t="shared" si="24"/>
        <v>44374</v>
      </c>
      <c r="L66">
        <f>SUM($C$2:C66)</f>
        <v>24</v>
      </c>
      <c r="M66">
        <f t="shared" si="25"/>
        <v>31.89</v>
      </c>
      <c r="N66">
        <f t="shared" si="13"/>
        <v>0</v>
      </c>
    </row>
    <row r="67" spans="1:14">
      <c r="A67" s="1">
        <v>44427</v>
      </c>
      <c r="B67" t="s">
        <v>5</v>
      </c>
      <c r="C67">
        <f t="shared" si="20"/>
        <v>0</v>
      </c>
      <c r="D67">
        <v>0</v>
      </c>
      <c r="E67">
        <v>0</v>
      </c>
      <c r="F67" s="11">
        <f t="shared" si="21"/>
        <v>0</v>
      </c>
      <c r="G67" s="2">
        <f t="shared" si="22"/>
        <v>0</v>
      </c>
      <c r="H67">
        <f t="shared" si="16"/>
        <v>64.28</v>
      </c>
      <c r="I67" s="7">
        <f t="shared" si="23"/>
        <v>44374</v>
      </c>
      <c r="J67">
        <f t="shared" si="19"/>
        <v>96.17</v>
      </c>
      <c r="K67" s="7">
        <f t="shared" si="24"/>
        <v>44374</v>
      </c>
      <c r="L67">
        <f>SUM($C$2:C67)</f>
        <v>24</v>
      </c>
      <c r="M67">
        <f t="shared" si="25"/>
        <v>31.89</v>
      </c>
      <c r="N67">
        <f t="shared" si="13"/>
        <v>0</v>
      </c>
    </row>
    <row r="68" spans="1:14">
      <c r="A68" s="1">
        <v>44428</v>
      </c>
      <c r="B68" t="s">
        <v>5</v>
      </c>
      <c r="C68">
        <f t="shared" si="20"/>
        <v>0</v>
      </c>
      <c r="D68">
        <v>0</v>
      </c>
      <c r="E68">
        <v>0</v>
      </c>
      <c r="F68" s="11">
        <f t="shared" si="21"/>
        <v>0</v>
      </c>
      <c r="G68" s="2">
        <f t="shared" si="22"/>
        <v>0</v>
      </c>
      <c r="H68">
        <f t="shared" si="16"/>
        <v>64.28</v>
      </c>
      <c r="I68" s="7">
        <f t="shared" si="23"/>
        <v>44374</v>
      </c>
      <c r="J68">
        <f t="shared" si="19"/>
        <v>96.17</v>
      </c>
      <c r="K68" s="7">
        <f t="shared" si="24"/>
        <v>44374</v>
      </c>
      <c r="L68">
        <f>SUM($C$2:C68)</f>
        <v>24</v>
      </c>
      <c r="M68">
        <f t="shared" si="25"/>
        <v>31.89</v>
      </c>
      <c r="N68">
        <f t="shared" si="13"/>
        <v>0</v>
      </c>
    </row>
    <row r="69" spans="1:14">
      <c r="A69" s="1">
        <v>44429</v>
      </c>
      <c r="B69" t="s">
        <v>5</v>
      </c>
      <c r="C69">
        <f t="shared" si="20"/>
        <v>0</v>
      </c>
      <c r="D69">
        <v>0</v>
      </c>
      <c r="E69">
        <v>0</v>
      </c>
      <c r="F69" s="11">
        <f t="shared" si="21"/>
        <v>0</v>
      </c>
      <c r="G69" s="2">
        <f t="shared" si="22"/>
        <v>0</v>
      </c>
      <c r="H69">
        <f t="shared" si="16"/>
        <v>64.28</v>
      </c>
      <c r="I69" s="7">
        <f t="shared" si="23"/>
        <v>44374</v>
      </c>
      <c r="J69">
        <f t="shared" si="19"/>
        <v>96.17</v>
      </c>
      <c r="K69" s="7">
        <f t="shared" si="24"/>
        <v>44374</v>
      </c>
      <c r="L69">
        <f>SUM($C$2:C69)</f>
        <v>24</v>
      </c>
      <c r="M69">
        <f t="shared" si="25"/>
        <v>31.89</v>
      </c>
      <c r="N69">
        <f t="shared" ref="N69:N132" si="26">IF(F69&gt;0,1,0)</f>
        <v>0</v>
      </c>
    </row>
    <row r="70" spans="1:14">
      <c r="A70" s="1">
        <v>44430</v>
      </c>
      <c r="B70" t="s">
        <v>5</v>
      </c>
      <c r="C70">
        <f t="shared" si="20"/>
        <v>1</v>
      </c>
      <c r="D70">
        <v>65.06</v>
      </c>
      <c r="E70">
        <v>81.93</v>
      </c>
      <c r="F70" s="11">
        <f t="shared" si="21"/>
        <v>16.870000000000005</v>
      </c>
      <c r="G70" s="2">
        <f t="shared" si="22"/>
        <v>16.870000000000005</v>
      </c>
      <c r="H70">
        <f t="shared" si="16"/>
        <v>64.28</v>
      </c>
      <c r="I70" s="7">
        <f t="shared" si="23"/>
        <v>44374</v>
      </c>
      <c r="J70">
        <f t="shared" si="19"/>
        <v>96.17</v>
      </c>
      <c r="K70" s="7">
        <f t="shared" si="24"/>
        <v>44374</v>
      </c>
      <c r="L70">
        <f>SUM($C$2:C70)</f>
        <v>25</v>
      </c>
      <c r="M70">
        <f t="shared" si="25"/>
        <v>31.89</v>
      </c>
      <c r="N70">
        <f t="shared" si="26"/>
        <v>1</v>
      </c>
    </row>
    <row r="71" spans="1:14">
      <c r="A71" s="1">
        <v>44431</v>
      </c>
      <c r="B71" t="s">
        <v>5</v>
      </c>
      <c r="C71">
        <f t="shared" si="20"/>
        <v>0</v>
      </c>
      <c r="D71">
        <v>0</v>
      </c>
      <c r="E71">
        <v>0</v>
      </c>
      <c r="F71" s="11">
        <f t="shared" si="21"/>
        <v>0</v>
      </c>
      <c r="G71" s="2">
        <f t="shared" si="22"/>
        <v>-16.870000000000005</v>
      </c>
      <c r="H71">
        <f t="shared" si="16"/>
        <v>64.28</v>
      </c>
      <c r="I71" s="7">
        <f t="shared" si="23"/>
        <v>44374</v>
      </c>
      <c r="J71">
        <f t="shared" si="19"/>
        <v>96.17</v>
      </c>
      <c r="K71" s="7">
        <f t="shared" si="24"/>
        <v>44374</v>
      </c>
      <c r="L71">
        <f>SUM($C$2:C71)</f>
        <v>25</v>
      </c>
      <c r="M71">
        <f t="shared" si="25"/>
        <v>31.89</v>
      </c>
      <c r="N71">
        <f t="shared" si="26"/>
        <v>0</v>
      </c>
    </row>
    <row r="72" spans="1:14">
      <c r="A72" s="1">
        <v>44432</v>
      </c>
      <c r="B72" t="s">
        <v>5</v>
      </c>
      <c r="C72">
        <f t="shared" si="20"/>
        <v>0</v>
      </c>
      <c r="D72">
        <v>0</v>
      </c>
      <c r="E72">
        <v>0</v>
      </c>
      <c r="F72" s="11">
        <f t="shared" si="21"/>
        <v>0</v>
      </c>
      <c r="G72" s="2">
        <f t="shared" si="22"/>
        <v>0</v>
      </c>
      <c r="H72">
        <f t="shared" si="16"/>
        <v>64.28</v>
      </c>
      <c r="I72" s="7">
        <f t="shared" si="23"/>
        <v>44374</v>
      </c>
      <c r="J72">
        <f t="shared" si="19"/>
        <v>96.17</v>
      </c>
      <c r="K72" s="7">
        <f t="shared" si="24"/>
        <v>44374</v>
      </c>
      <c r="L72">
        <f>SUM($C$2:C72)</f>
        <v>25</v>
      </c>
      <c r="M72">
        <f t="shared" si="25"/>
        <v>31.89</v>
      </c>
      <c r="N72">
        <f t="shared" si="26"/>
        <v>0</v>
      </c>
    </row>
    <row r="73" spans="1:14">
      <c r="A73" s="1">
        <v>44433</v>
      </c>
      <c r="B73" t="s">
        <v>5</v>
      </c>
      <c r="C73">
        <f t="shared" si="20"/>
        <v>0</v>
      </c>
      <c r="D73">
        <v>0</v>
      </c>
      <c r="E73">
        <v>0</v>
      </c>
      <c r="F73" s="11">
        <f t="shared" si="21"/>
        <v>0</v>
      </c>
      <c r="G73" s="2">
        <f t="shared" si="22"/>
        <v>0</v>
      </c>
      <c r="H73">
        <f t="shared" si="16"/>
        <v>64.28</v>
      </c>
      <c r="I73" s="7">
        <f t="shared" si="23"/>
        <v>44374</v>
      </c>
      <c r="J73">
        <f t="shared" si="19"/>
        <v>96.17</v>
      </c>
      <c r="K73" s="7">
        <f t="shared" si="24"/>
        <v>44374</v>
      </c>
      <c r="L73">
        <f>SUM($C$2:C73)</f>
        <v>25</v>
      </c>
      <c r="M73">
        <f t="shared" si="25"/>
        <v>31.89</v>
      </c>
      <c r="N73">
        <f t="shared" si="26"/>
        <v>0</v>
      </c>
    </row>
    <row r="74" spans="1:14">
      <c r="A74" s="1">
        <v>44434</v>
      </c>
      <c r="B74" t="s">
        <v>5</v>
      </c>
      <c r="C74">
        <f t="shared" si="20"/>
        <v>0</v>
      </c>
      <c r="D74">
        <v>0</v>
      </c>
      <c r="E74">
        <v>0</v>
      </c>
      <c r="F74" s="11">
        <f t="shared" si="21"/>
        <v>0</v>
      </c>
      <c r="G74" s="2">
        <f t="shared" si="22"/>
        <v>0</v>
      </c>
      <c r="H74">
        <f t="shared" si="16"/>
        <v>64.28</v>
      </c>
      <c r="I74" s="7">
        <f t="shared" si="23"/>
        <v>44374</v>
      </c>
      <c r="J74">
        <f t="shared" si="19"/>
        <v>96.17</v>
      </c>
      <c r="K74" s="7">
        <f t="shared" si="24"/>
        <v>44374</v>
      </c>
      <c r="L74">
        <f>SUM($C$2:C74)</f>
        <v>25</v>
      </c>
      <c r="M74">
        <f t="shared" si="25"/>
        <v>31.89</v>
      </c>
      <c r="N74">
        <f t="shared" si="26"/>
        <v>0</v>
      </c>
    </row>
    <row r="75" spans="1:14">
      <c r="A75" s="1">
        <v>44435</v>
      </c>
      <c r="B75" t="s">
        <v>5</v>
      </c>
      <c r="C75">
        <f t="shared" si="20"/>
        <v>0</v>
      </c>
      <c r="D75">
        <v>0</v>
      </c>
      <c r="E75">
        <v>0</v>
      </c>
      <c r="F75" s="11">
        <f t="shared" si="21"/>
        <v>0</v>
      </c>
      <c r="G75" s="2">
        <f t="shared" si="22"/>
        <v>0</v>
      </c>
      <c r="H75">
        <f t="shared" si="16"/>
        <v>64.28</v>
      </c>
      <c r="I75" s="7">
        <f t="shared" si="23"/>
        <v>44374</v>
      </c>
      <c r="J75">
        <f t="shared" si="19"/>
        <v>96.17</v>
      </c>
      <c r="K75" s="7">
        <f t="shared" si="24"/>
        <v>44374</v>
      </c>
      <c r="L75">
        <f>SUM($C$2:C75)</f>
        <v>25</v>
      </c>
      <c r="M75">
        <f t="shared" si="25"/>
        <v>31.89</v>
      </c>
      <c r="N75">
        <f t="shared" si="26"/>
        <v>0</v>
      </c>
    </row>
    <row r="76" spans="1:14">
      <c r="A76" s="1">
        <v>44436</v>
      </c>
      <c r="B76" t="s">
        <v>5</v>
      </c>
      <c r="C76">
        <f t="shared" si="20"/>
        <v>0</v>
      </c>
      <c r="D76">
        <v>0</v>
      </c>
      <c r="E76">
        <v>0</v>
      </c>
      <c r="F76" s="11">
        <f t="shared" si="21"/>
        <v>0</v>
      </c>
      <c r="G76" s="2">
        <f t="shared" si="22"/>
        <v>0</v>
      </c>
      <c r="H76">
        <f t="shared" si="16"/>
        <v>64.28</v>
      </c>
      <c r="I76" s="7">
        <f t="shared" si="23"/>
        <v>44374</v>
      </c>
      <c r="J76">
        <f t="shared" si="19"/>
        <v>96.17</v>
      </c>
      <c r="K76" s="7">
        <f t="shared" si="24"/>
        <v>44374</v>
      </c>
      <c r="L76">
        <f>SUM($C$2:C76)</f>
        <v>25</v>
      </c>
      <c r="M76">
        <f t="shared" si="25"/>
        <v>31.89</v>
      </c>
      <c r="N76">
        <f t="shared" si="26"/>
        <v>0</v>
      </c>
    </row>
    <row r="77" spans="1:14">
      <c r="A77" s="1">
        <v>44437</v>
      </c>
      <c r="B77" t="s">
        <v>5</v>
      </c>
      <c r="C77">
        <f t="shared" si="20"/>
        <v>0</v>
      </c>
      <c r="D77">
        <v>0</v>
      </c>
      <c r="E77">
        <v>0</v>
      </c>
      <c r="F77" s="11">
        <f t="shared" si="21"/>
        <v>0</v>
      </c>
      <c r="G77" s="2">
        <f t="shared" si="22"/>
        <v>0</v>
      </c>
      <c r="H77">
        <f t="shared" si="16"/>
        <v>64.28</v>
      </c>
      <c r="I77" s="7">
        <f t="shared" si="23"/>
        <v>44374</v>
      </c>
      <c r="J77">
        <f t="shared" si="19"/>
        <v>96.17</v>
      </c>
      <c r="K77" s="7">
        <f t="shared" si="24"/>
        <v>44374</v>
      </c>
      <c r="L77">
        <f>SUM($C$2:C77)</f>
        <v>25</v>
      </c>
      <c r="M77">
        <f t="shared" si="25"/>
        <v>31.89</v>
      </c>
      <c r="N77">
        <f t="shared" si="26"/>
        <v>0</v>
      </c>
    </row>
    <row r="78" spans="1:14">
      <c r="A78" s="1">
        <v>44438</v>
      </c>
      <c r="B78" t="s">
        <v>5</v>
      </c>
      <c r="C78">
        <f t="shared" si="20"/>
        <v>0</v>
      </c>
      <c r="D78">
        <v>0</v>
      </c>
      <c r="E78">
        <v>0</v>
      </c>
      <c r="F78" s="11">
        <f t="shared" si="21"/>
        <v>0</v>
      </c>
      <c r="G78" s="2">
        <f t="shared" si="22"/>
        <v>0</v>
      </c>
      <c r="H78">
        <f t="shared" si="16"/>
        <v>64.28</v>
      </c>
      <c r="I78" s="7">
        <f t="shared" si="23"/>
        <v>44374</v>
      </c>
      <c r="J78">
        <f t="shared" si="19"/>
        <v>96.17</v>
      </c>
      <c r="K78" s="7">
        <f t="shared" si="24"/>
        <v>44374</v>
      </c>
      <c r="L78">
        <f>SUM($C$2:C78)</f>
        <v>25</v>
      </c>
      <c r="M78">
        <f t="shared" si="25"/>
        <v>31.89</v>
      </c>
      <c r="N78">
        <f t="shared" si="26"/>
        <v>0</v>
      </c>
    </row>
    <row r="79" spans="1:14">
      <c r="A79" s="1">
        <v>44439</v>
      </c>
      <c r="B79" t="s">
        <v>5</v>
      </c>
      <c r="C79">
        <f t="shared" si="20"/>
        <v>0</v>
      </c>
      <c r="D79">
        <v>0</v>
      </c>
      <c r="E79">
        <v>0</v>
      </c>
      <c r="F79" s="11">
        <f t="shared" si="21"/>
        <v>0</v>
      </c>
      <c r="G79" s="2">
        <f t="shared" si="22"/>
        <v>0</v>
      </c>
      <c r="H79">
        <f t="shared" si="16"/>
        <v>64.28</v>
      </c>
      <c r="I79" s="7">
        <f t="shared" si="23"/>
        <v>44374</v>
      </c>
      <c r="J79">
        <f t="shared" si="19"/>
        <v>96.17</v>
      </c>
      <c r="K79" s="7">
        <f t="shared" si="24"/>
        <v>44374</v>
      </c>
      <c r="L79">
        <f>SUM($C$2:C79)</f>
        <v>25</v>
      </c>
      <c r="M79">
        <f t="shared" si="25"/>
        <v>31.89</v>
      </c>
      <c r="N79">
        <f t="shared" si="26"/>
        <v>0</v>
      </c>
    </row>
    <row r="80" spans="1:14">
      <c r="A80" s="1">
        <v>44440</v>
      </c>
      <c r="B80" t="s">
        <v>5</v>
      </c>
      <c r="C80">
        <f t="shared" si="20"/>
        <v>0</v>
      </c>
      <c r="D80">
        <v>0</v>
      </c>
      <c r="E80">
        <v>0</v>
      </c>
      <c r="F80" s="11">
        <f t="shared" si="21"/>
        <v>0</v>
      </c>
      <c r="G80" s="2">
        <f t="shared" si="22"/>
        <v>0</v>
      </c>
      <c r="H80">
        <f t="shared" si="16"/>
        <v>64.28</v>
      </c>
      <c r="I80" s="7">
        <f t="shared" si="23"/>
        <v>44374</v>
      </c>
      <c r="J80">
        <f t="shared" si="19"/>
        <v>96.17</v>
      </c>
      <c r="K80" s="7">
        <f t="shared" si="24"/>
        <v>44374</v>
      </c>
      <c r="L80">
        <f>SUM($C$2:C80)</f>
        <v>25</v>
      </c>
      <c r="M80">
        <f t="shared" si="25"/>
        <v>31.89</v>
      </c>
      <c r="N80">
        <f t="shared" si="26"/>
        <v>0</v>
      </c>
    </row>
    <row r="81" spans="1:14">
      <c r="A81" s="1">
        <v>44441</v>
      </c>
      <c r="B81" t="s">
        <v>5</v>
      </c>
      <c r="C81">
        <f t="shared" si="20"/>
        <v>0</v>
      </c>
      <c r="D81">
        <v>0</v>
      </c>
      <c r="E81">
        <v>0</v>
      </c>
      <c r="F81" s="11">
        <f t="shared" si="21"/>
        <v>0</v>
      </c>
      <c r="G81" s="2">
        <f t="shared" si="22"/>
        <v>0</v>
      </c>
      <c r="H81">
        <f t="shared" si="16"/>
        <v>64.28</v>
      </c>
      <c r="I81" s="7">
        <f t="shared" si="23"/>
        <v>44374</v>
      </c>
      <c r="J81">
        <f t="shared" si="19"/>
        <v>96.17</v>
      </c>
      <c r="K81" s="7">
        <f t="shared" si="24"/>
        <v>44374</v>
      </c>
      <c r="L81">
        <f>SUM($C$2:C81)</f>
        <v>25</v>
      </c>
      <c r="M81">
        <f t="shared" si="25"/>
        <v>31.89</v>
      </c>
      <c r="N81">
        <f t="shared" si="26"/>
        <v>0</v>
      </c>
    </row>
    <row r="82" spans="1:14">
      <c r="A82" s="1">
        <v>44442</v>
      </c>
      <c r="B82" t="s">
        <v>5</v>
      </c>
      <c r="C82">
        <f t="shared" si="20"/>
        <v>0</v>
      </c>
      <c r="D82">
        <v>0</v>
      </c>
      <c r="E82">
        <v>0</v>
      </c>
      <c r="F82" s="11">
        <f t="shared" si="21"/>
        <v>0</v>
      </c>
      <c r="G82" s="2">
        <f t="shared" si="22"/>
        <v>0</v>
      </c>
      <c r="H82">
        <f t="shared" si="16"/>
        <v>64.28</v>
      </c>
      <c r="I82" s="7">
        <f t="shared" si="23"/>
        <v>44374</v>
      </c>
      <c r="J82">
        <f t="shared" si="19"/>
        <v>96.17</v>
      </c>
      <c r="K82" s="7">
        <f t="shared" si="24"/>
        <v>44374</v>
      </c>
      <c r="L82">
        <f>SUM($C$2:C82)</f>
        <v>25</v>
      </c>
      <c r="M82">
        <f t="shared" si="25"/>
        <v>31.89</v>
      </c>
      <c r="N82">
        <f t="shared" si="26"/>
        <v>0</v>
      </c>
    </row>
    <row r="83" spans="1:14">
      <c r="A83" s="1">
        <v>44443</v>
      </c>
      <c r="B83" t="s">
        <v>5</v>
      </c>
      <c r="C83">
        <f t="shared" si="20"/>
        <v>0</v>
      </c>
      <c r="D83">
        <v>0</v>
      </c>
      <c r="E83">
        <v>0</v>
      </c>
      <c r="F83" s="11">
        <f t="shared" si="21"/>
        <v>0</v>
      </c>
      <c r="G83" s="2">
        <f t="shared" si="22"/>
        <v>0</v>
      </c>
      <c r="H83">
        <f t="shared" si="16"/>
        <v>64.28</v>
      </c>
      <c r="I83" s="7">
        <f t="shared" si="23"/>
        <v>44374</v>
      </c>
      <c r="J83">
        <f t="shared" si="19"/>
        <v>96.17</v>
      </c>
      <c r="K83" s="7">
        <f t="shared" si="24"/>
        <v>44374</v>
      </c>
      <c r="L83">
        <f>SUM($C$2:C83)</f>
        <v>25</v>
      </c>
      <c r="M83">
        <f t="shared" si="25"/>
        <v>31.89</v>
      </c>
      <c r="N83">
        <f t="shared" si="26"/>
        <v>0</v>
      </c>
    </row>
    <row r="84" spans="1:14">
      <c r="A84" s="1">
        <v>44444</v>
      </c>
      <c r="B84" t="s">
        <v>5</v>
      </c>
      <c r="C84">
        <f t="shared" si="20"/>
        <v>0</v>
      </c>
      <c r="D84">
        <v>0</v>
      </c>
      <c r="E84">
        <v>0</v>
      </c>
      <c r="F84" s="11">
        <f t="shared" si="21"/>
        <v>0</v>
      </c>
      <c r="G84" s="2">
        <f t="shared" si="22"/>
        <v>0</v>
      </c>
      <c r="H84">
        <f t="shared" si="16"/>
        <v>64.28</v>
      </c>
      <c r="I84" s="7">
        <f t="shared" si="23"/>
        <v>44374</v>
      </c>
      <c r="J84">
        <f t="shared" si="19"/>
        <v>96.17</v>
      </c>
      <c r="K84" s="7">
        <f t="shared" si="24"/>
        <v>44374</v>
      </c>
      <c r="L84">
        <f>SUM($C$2:C84)</f>
        <v>25</v>
      </c>
      <c r="M84">
        <f t="shared" si="25"/>
        <v>31.89</v>
      </c>
      <c r="N84">
        <f t="shared" si="26"/>
        <v>0</v>
      </c>
    </row>
    <row r="85" spans="1:14">
      <c r="A85" s="1">
        <v>44445</v>
      </c>
      <c r="B85" t="s">
        <v>5</v>
      </c>
      <c r="C85">
        <f t="shared" si="20"/>
        <v>0</v>
      </c>
      <c r="D85">
        <v>0</v>
      </c>
      <c r="E85">
        <v>0</v>
      </c>
      <c r="F85" s="11">
        <f t="shared" si="21"/>
        <v>0</v>
      </c>
      <c r="G85" s="2">
        <f t="shared" si="22"/>
        <v>0</v>
      </c>
      <c r="H85">
        <f t="shared" ref="H85:H102" si="27">IF(D85&lt;1,H84,IF($D85&lt;$H84,$D85,$H84))</f>
        <v>64.28</v>
      </c>
      <c r="I85" s="7">
        <f t="shared" si="23"/>
        <v>44374</v>
      </c>
      <c r="J85">
        <f t="shared" si="19"/>
        <v>96.17</v>
      </c>
      <c r="K85" s="7">
        <f t="shared" si="24"/>
        <v>44374</v>
      </c>
      <c r="L85">
        <f>SUM($C$2:C85)</f>
        <v>25</v>
      </c>
      <c r="M85">
        <f t="shared" si="25"/>
        <v>31.89</v>
      </c>
      <c r="N85">
        <f t="shared" si="26"/>
        <v>0</v>
      </c>
    </row>
    <row r="86" spans="1:14">
      <c r="A86" s="1">
        <v>44446</v>
      </c>
      <c r="B86" t="s">
        <v>5</v>
      </c>
      <c r="C86">
        <f t="shared" si="20"/>
        <v>0</v>
      </c>
      <c r="D86">
        <v>0</v>
      </c>
      <c r="E86">
        <v>0</v>
      </c>
      <c r="F86" s="11">
        <f t="shared" si="21"/>
        <v>0</v>
      </c>
      <c r="G86" s="2">
        <f t="shared" si="22"/>
        <v>0</v>
      </c>
      <c r="H86">
        <f t="shared" si="27"/>
        <v>64.28</v>
      </c>
      <c r="I86" s="7">
        <f t="shared" si="23"/>
        <v>44374</v>
      </c>
      <c r="J86">
        <f t="shared" si="19"/>
        <v>96.17</v>
      </c>
      <c r="K86" s="7">
        <f t="shared" si="24"/>
        <v>44374</v>
      </c>
      <c r="L86">
        <f>SUM($C$2:C86)</f>
        <v>25</v>
      </c>
      <c r="M86">
        <f t="shared" si="25"/>
        <v>31.89</v>
      </c>
      <c r="N86">
        <f t="shared" si="26"/>
        <v>0</v>
      </c>
    </row>
    <row r="87" spans="1:14">
      <c r="A87" s="1">
        <v>44447</v>
      </c>
      <c r="B87" t="s">
        <v>5</v>
      </c>
      <c r="C87">
        <f t="shared" si="20"/>
        <v>0</v>
      </c>
      <c r="D87">
        <v>0</v>
      </c>
      <c r="E87">
        <v>0</v>
      </c>
      <c r="F87" s="11">
        <f t="shared" si="21"/>
        <v>0</v>
      </c>
      <c r="G87" s="2">
        <f t="shared" si="22"/>
        <v>0</v>
      </c>
      <c r="H87">
        <f t="shared" si="27"/>
        <v>64.28</v>
      </c>
      <c r="I87" s="7">
        <f t="shared" si="23"/>
        <v>44374</v>
      </c>
      <c r="J87">
        <f t="shared" si="19"/>
        <v>96.17</v>
      </c>
      <c r="K87" s="7">
        <f t="shared" si="24"/>
        <v>44374</v>
      </c>
      <c r="L87">
        <f>SUM($C$2:C87)</f>
        <v>25</v>
      </c>
      <c r="M87">
        <f t="shared" si="25"/>
        <v>31.89</v>
      </c>
      <c r="N87">
        <f t="shared" si="26"/>
        <v>0</v>
      </c>
    </row>
    <row r="88" spans="1:14">
      <c r="A88" s="1">
        <v>44448</v>
      </c>
      <c r="B88" t="s">
        <v>5</v>
      </c>
      <c r="C88">
        <f t="shared" si="20"/>
        <v>1</v>
      </c>
      <c r="D88">
        <v>65.95</v>
      </c>
      <c r="E88">
        <v>71.69</v>
      </c>
      <c r="F88" s="11">
        <f t="shared" si="21"/>
        <v>5.7399999999999949</v>
      </c>
      <c r="G88" s="2">
        <f t="shared" si="22"/>
        <v>5.7399999999999949</v>
      </c>
      <c r="H88">
        <f t="shared" si="27"/>
        <v>64.28</v>
      </c>
      <c r="I88" s="7">
        <f t="shared" si="23"/>
        <v>44374</v>
      </c>
      <c r="J88">
        <f t="shared" si="19"/>
        <v>96.17</v>
      </c>
      <c r="K88" s="7">
        <f t="shared" si="24"/>
        <v>44374</v>
      </c>
      <c r="L88">
        <f>SUM($C$2:C88)</f>
        <v>26</v>
      </c>
      <c r="M88">
        <f t="shared" si="25"/>
        <v>31.89</v>
      </c>
      <c r="N88">
        <f t="shared" si="26"/>
        <v>1</v>
      </c>
    </row>
    <row r="89" spans="1:14">
      <c r="A89" s="1">
        <v>44449</v>
      </c>
      <c r="B89" t="s">
        <v>5</v>
      </c>
      <c r="C89">
        <f t="shared" si="20"/>
        <v>1</v>
      </c>
      <c r="D89">
        <v>64.569999999999993</v>
      </c>
      <c r="E89">
        <v>83.07</v>
      </c>
      <c r="F89" s="11">
        <f t="shared" si="21"/>
        <v>18.5</v>
      </c>
      <c r="G89" s="2">
        <f t="shared" si="22"/>
        <v>12.760000000000005</v>
      </c>
      <c r="H89">
        <f t="shared" si="27"/>
        <v>64.28</v>
      </c>
      <c r="I89" s="7">
        <f t="shared" si="23"/>
        <v>44374</v>
      </c>
      <c r="J89">
        <f t="shared" si="19"/>
        <v>96.17</v>
      </c>
      <c r="K89" s="7">
        <f t="shared" si="24"/>
        <v>44374</v>
      </c>
      <c r="L89">
        <f>SUM($C$2:C89)</f>
        <v>27</v>
      </c>
      <c r="M89">
        <f t="shared" si="25"/>
        <v>31.89</v>
      </c>
      <c r="N89">
        <f t="shared" si="26"/>
        <v>1</v>
      </c>
    </row>
    <row r="90" spans="1:14">
      <c r="A90" s="1">
        <v>44450</v>
      </c>
      <c r="B90" t="s">
        <v>5</v>
      </c>
      <c r="C90">
        <f t="shared" si="20"/>
        <v>1</v>
      </c>
      <c r="D90">
        <v>64.650000000000006</v>
      </c>
      <c r="E90">
        <v>82.79</v>
      </c>
      <c r="F90" s="11">
        <f t="shared" si="21"/>
        <v>18.14</v>
      </c>
      <c r="G90" s="2">
        <f t="shared" si="22"/>
        <v>-0.35999999999999943</v>
      </c>
      <c r="H90">
        <f t="shared" si="27"/>
        <v>64.28</v>
      </c>
      <c r="I90" s="7">
        <f t="shared" si="23"/>
        <v>44374</v>
      </c>
      <c r="J90">
        <f t="shared" si="19"/>
        <v>96.17</v>
      </c>
      <c r="K90" s="7">
        <f t="shared" si="24"/>
        <v>44374</v>
      </c>
      <c r="L90">
        <f>SUM($C$2:C90)</f>
        <v>28</v>
      </c>
      <c r="M90">
        <f t="shared" si="25"/>
        <v>31.89</v>
      </c>
      <c r="N90">
        <f t="shared" si="26"/>
        <v>1</v>
      </c>
    </row>
    <row r="91" spans="1:14">
      <c r="A91" s="1">
        <v>44451</v>
      </c>
      <c r="B91" t="s">
        <v>5</v>
      </c>
      <c r="C91">
        <f t="shared" si="20"/>
        <v>1</v>
      </c>
      <c r="D91">
        <v>64.650000000000006</v>
      </c>
      <c r="E91">
        <v>83.43</v>
      </c>
      <c r="F91" s="11">
        <f t="shared" si="21"/>
        <v>18.78</v>
      </c>
      <c r="G91" s="2">
        <f t="shared" si="22"/>
        <v>0.64000000000000057</v>
      </c>
      <c r="H91">
        <f t="shared" si="27"/>
        <v>64.28</v>
      </c>
      <c r="I91" s="7">
        <f t="shared" si="23"/>
        <v>44374</v>
      </c>
      <c r="J91">
        <f t="shared" si="19"/>
        <v>96.17</v>
      </c>
      <c r="K91" s="7">
        <f t="shared" si="24"/>
        <v>44374</v>
      </c>
      <c r="L91">
        <f>SUM($C$2:C91)</f>
        <v>29</v>
      </c>
      <c r="M91">
        <f t="shared" si="25"/>
        <v>31.89</v>
      </c>
      <c r="N91">
        <f t="shared" si="26"/>
        <v>1</v>
      </c>
    </row>
    <row r="92" spans="1:14">
      <c r="A92" s="1">
        <v>44452</v>
      </c>
      <c r="B92" t="s">
        <v>5</v>
      </c>
      <c r="C92">
        <f t="shared" si="20"/>
        <v>1</v>
      </c>
      <c r="D92">
        <v>64.510000000000005</v>
      </c>
      <c r="E92">
        <v>84.38</v>
      </c>
      <c r="F92" s="11">
        <f t="shared" si="21"/>
        <v>19.86999999999999</v>
      </c>
      <c r="G92" s="2">
        <f t="shared" si="22"/>
        <v>1.0899999999999892</v>
      </c>
      <c r="H92">
        <f t="shared" si="27"/>
        <v>64.28</v>
      </c>
      <c r="I92" s="7">
        <f t="shared" si="23"/>
        <v>44374</v>
      </c>
      <c r="J92">
        <f t="shared" si="19"/>
        <v>96.17</v>
      </c>
      <c r="K92" s="7">
        <f t="shared" si="24"/>
        <v>44374</v>
      </c>
      <c r="L92">
        <f>SUM($C$2:C92)</f>
        <v>30</v>
      </c>
      <c r="M92">
        <f t="shared" si="25"/>
        <v>31.89</v>
      </c>
      <c r="N92">
        <f t="shared" si="26"/>
        <v>1</v>
      </c>
    </row>
    <row r="93" spans="1:14">
      <c r="A93" s="1">
        <v>44453</v>
      </c>
      <c r="B93" t="s">
        <v>5</v>
      </c>
      <c r="C93">
        <f t="shared" si="20"/>
        <v>1</v>
      </c>
      <c r="D93">
        <v>64.489999999999995</v>
      </c>
      <c r="E93">
        <v>84.7</v>
      </c>
      <c r="F93" s="11">
        <f t="shared" si="21"/>
        <v>20.210000000000008</v>
      </c>
      <c r="G93" s="2">
        <f t="shared" si="22"/>
        <v>0.34000000000001762</v>
      </c>
      <c r="H93">
        <f t="shared" si="27"/>
        <v>64.28</v>
      </c>
      <c r="I93" s="7">
        <f t="shared" si="23"/>
        <v>44374</v>
      </c>
      <c r="J93">
        <f t="shared" si="19"/>
        <v>96.17</v>
      </c>
      <c r="K93" s="7">
        <f t="shared" si="24"/>
        <v>44374</v>
      </c>
      <c r="L93">
        <f>SUM($C$2:C93)</f>
        <v>31</v>
      </c>
      <c r="M93">
        <f t="shared" si="25"/>
        <v>31.89</v>
      </c>
      <c r="N93">
        <f t="shared" si="26"/>
        <v>1</v>
      </c>
    </row>
    <row r="94" spans="1:14">
      <c r="A94" s="1">
        <v>44454</v>
      </c>
      <c r="B94" t="s">
        <v>5</v>
      </c>
      <c r="C94">
        <f t="shared" si="20"/>
        <v>1</v>
      </c>
      <c r="D94">
        <v>64.489999999999995</v>
      </c>
      <c r="E94">
        <v>84.82</v>
      </c>
      <c r="F94" s="11">
        <f t="shared" si="21"/>
        <v>20.329999999999998</v>
      </c>
      <c r="G94" s="2">
        <f t="shared" si="22"/>
        <v>0.11999999999999034</v>
      </c>
      <c r="H94">
        <f t="shared" si="27"/>
        <v>64.28</v>
      </c>
      <c r="I94" s="7">
        <f t="shared" si="23"/>
        <v>44374</v>
      </c>
      <c r="J94">
        <f t="shared" si="19"/>
        <v>96.17</v>
      </c>
      <c r="K94" s="7">
        <f t="shared" si="24"/>
        <v>44374</v>
      </c>
      <c r="L94">
        <f>SUM($C$2:C94)</f>
        <v>32</v>
      </c>
      <c r="M94">
        <f t="shared" si="25"/>
        <v>31.89</v>
      </c>
      <c r="N94">
        <f t="shared" si="26"/>
        <v>1</v>
      </c>
    </row>
    <row r="95" spans="1:14">
      <c r="A95" s="1">
        <v>44455</v>
      </c>
      <c r="B95" t="s">
        <v>5</v>
      </c>
      <c r="C95">
        <f t="shared" si="20"/>
        <v>1</v>
      </c>
      <c r="D95">
        <v>64.510000000000005</v>
      </c>
      <c r="E95">
        <v>87.09</v>
      </c>
      <c r="F95" s="11">
        <f t="shared" si="21"/>
        <v>22.58</v>
      </c>
      <c r="G95" s="2">
        <f t="shared" si="22"/>
        <v>2.25</v>
      </c>
      <c r="H95">
        <f t="shared" si="27"/>
        <v>64.28</v>
      </c>
      <c r="I95" s="7">
        <f t="shared" si="23"/>
        <v>44374</v>
      </c>
      <c r="J95">
        <f t="shared" ref="J95:J147" si="28">IF($E95&gt;$J94,$E95,$J94)</f>
        <v>96.17</v>
      </c>
      <c r="K95" s="7">
        <f t="shared" si="24"/>
        <v>44374</v>
      </c>
      <c r="L95">
        <f>SUM($C$2:C95)</f>
        <v>33</v>
      </c>
      <c r="M95">
        <f t="shared" si="25"/>
        <v>31.89</v>
      </c>
      <c r="N95">
        <f t="shared" si="26"/>
        <v>1</v>
      </c>
    </row>
    <row r="96" spans="1:14">
      <c r="A96" s="1">
        <v>44456</v>
      </c>
      <c r="B96" t="s">
        <v>5</v>
      </c>
      <c r="C96">
        <f t="shared" si="20"/>
        <v>1</v>
      </c>
      <c r="D96">
        <v>64.31</v>
      </c>
      <c r="E96">
        <v>87.4</v>
      </c>
      <c r="F96" s="11">
        <f t="shared" si="21"/>
        <v>23.090000000000003</v>
      </c>
      <c r="G96" s="2">
        <f t="shared" si="22"/>
        <v>0.51000000000000512</v>
      </c>
      <c r="H96">
        <f t="shared" si="27"/>
        <v>64.28</v>
      </c>
      <c r="I96" s="7">
        <f t="shared" si="23"/>
        <v>44374</v>
      </c>
      <c r="J96">
        <f t="shared" si="28"/>
        <v>96.17</v>
      </c>
      <c r="K96" s="7">
        <f t="shared" si="24"/>
        <v>44374</v>
      </c>
      <c r="L96">
        <f>SUM($C$2:C96)</f>
        <v>34</v>
      </c>
      <c r="M96">
        <f t="shared" si="25"/>
        <v>31.89</v>
      </c>
      <c r="N96">
        <f t="shared" si="26"/>
        <v>1</v>
      </c>
    </row>
    <row r="97" spans="1:14">
      <c r="A97" s="1">
        <v>44457</v>
      </c>
      <c r="B97" t="s">
        <v>5</v>
      </c>
      <c r="C97">
        <f t="shared" ref="C97:C102" si="29">IF(F97&gt;0,1,0)</f>
        <v>1</v>
      </c>
      <c r="D97">
        <v>64.12</v>
      </c>
      <c r="E97">
        <v>87.4</v>
      </c>
      <c r="F97" s="11">
        <f t="shared" ref="F97:F102" si="30">(E97-D97)</f>
        <v>23.28</v>
      </c>
      <c r="G97" s="2">
        <f t="shared" ref="G97:G102" si="31">F97-F96</f>
        <v>0.18999999999999773</v>
      </c>
      <c r="H97">
        <f t="shared" si="27"/>
        <v>64.12</v>
      </c>
      <c r="I97" s="7">
        <f t="shared" ref="I97:I147" si="32">IF($H97&gt;=$H96,$I96,$A97)</f>
        <v>44457</v>
      </c>
      <c r="J97">
        <f t="shared" si="28"/>
        <v>96.17</v>
      </c>
      <c r="K97" s="7">
        <f t="shared" ref="K97:K147" si="33">IF($J97&lt;=$J96,$K96,$A97)</f>
        <v>44374</v>
      </c>
      <c r="L97">
        <f>SUM($C$2:C97)</f>
        <v>35</v>
      </c>
      <c r="M97">
        <f t="shared" ref="M97:M102" si="34">J97-H97</f>
        <v>32.049999999999997</v>
      </c>
      <c r="N97">
        <f t="shared" si="26"/>
        <v>1</v>
      </c>
    </row>
    <row r="98" spans="1:14">
      <c r="A98" s="1">
        <v>44458</v>
      </c>
      <c r="B98" t="s">
        <v>5</v>
      </c>
      <c r="C98">
        <f t="shared" si="29"/>
        <v>1</v>
      </c>
      <c r="D98">
        <v>64.3</v>
      </c>
      <c r="E98">
        <v>87.4</v>
      </c>
      <c r="F98" s="11">
        <f t="shared" si="30"/>
        <v>23.100000000000009</v>
      </c>
      <c r="G98" s="2">
        <f t="shared" si="31"/>
        <v>-0.17999999999999261</v>
      </c>
      <c r="H98">
        <f t="shared" si="27"/>
        <v>64.12</v>
      </c>
      <c r="I98" s="7">
        <f t="shared" si="32"/>
        <v>44457</v>
      </c>
      <c r="J98">
        <f t="shared" si="28"/>
        <v>96.17</v>
      </c>
      <c r="K98" s="7">
        <f t="shared" si="33"/>
        <v>44374</v>
      </c>
      <c r="L98">
        <f>SUM($C$2:C98)</f>
        <v>36</v>
      </c>
      <c r="M98">
        <f t="shared" si="34"/>
        <v>32.049999999999997</v>
      </c>
      <c r="N98">
        <f t="shared" si="26"/>
        <v>1</v>
      </c>
    </row>
    <row r="99" spans="1:14">
      <c r="A99" s="1">
        <v>44459</v>
      </c>
      <c r="B99" t="s">
        <v>5</v>
      </c>
      <c r="C99">
        <f t="shared" si="29"/>
        <v>1</v>
      </c>
      <c r="D99">
        <v>64.31</v>
      </c>
      <c r="E99">
        <v>87.4</v>
      </c>
      <c r="F99" s="11">
        <f t="shared" si="30"/>
        <v>23.090000000000003</v>
      </c>
      <c r="G99" s="2">
        <f t="shared" si="31"/>
        <v>-1.0000000000005116E-2</v>
      </c>
      <c r="H99">
        <f t="shared" si="27"/>
        <v>64.12</v>
      </c>
      <c r="I99" s="7">
        <f t="shared" si="32"/>
        <v>44457</v>
      </c>
      <c r="J99">
        <f t="shared" si="28"/>
        <v>96.17</v>
      </c>
      <c r="K99" s="7">
        <f t="shared" si="33"/>
        <v>44374</v>
      </c>
      <c r="L99">
        <f>SUM($C$2:C99)</f>
        <v>37</v>
      </c>
      <c r="M99">
        <f t="shared" si="34"/>
        <v>32.049999999999997</v>
      </c>
      <c r="N99">
        <f t="shared" si="26"/>
        <v>1</v>
      </c>
    </row>
    <row r="100" spans="1:14">
      <c r="A100" s="1">
        <v>44460</v>
      </c>
      <c r="B100" t="s">
        <v>5</v>
      </c>
      <c r="C100">
        <f t="shared" si="29"/>
        <v>1</v>
      </c>
      <c r="D100">
        <v>64.290000000000006</v>
      </c>
      <c r="E100">
        <v>92.43</v>
      </c>
      <c r="F100" s="11">
        <f t="shared" si="30"/>
        <v>28.14</v>
      </c>
      <c r="G100" s="2">
        <f t="shared" si="31"/>
        <v>5.0499999999999972</v>
      </c>
      <c r="H100">
        <f t="shared" si="27"/>
        <v>64.12</v>
      </c>
      <c r="I100" s="7">
        <f t="shared" si="32"/>
        <v>44457</v>
      </c>
      <c r="J100">
        <f t="shared" si="28"/>
        <v>96.17</v>
      </c>
      <c r="K100" s="7">
        <f t="shared" si="33"/>
        <v>44374</v>
      </c>
      <c r="L100">
        <f>SUM($C$2:C100)</f>
        <v>38</v>
      </c>
      <c r="M100">
        <f t="shared" si="34"/>
        <v>32.049999999999997</v>
      </c>
      <c r="N100">
        <f t="shared" si="26"/>
        <v>1</v>
      </c>
    </row>
    <row r="101" spans="1:14">
      <c r="A101" s="1">
        <v>44461</v>
      </c>
      <c r="B101" t="s">
        <v>5</v>
      </c>
      <c r="C101">
        <f t="shared" si="29"/>
        <v>1</v>
      </c>
      <c r="D101">
        <v>64.3</v>
      </c>
      <c r="E101">
        <v>93.28</v>
      </c>
      <c r="F101" s="11">
        <f t="shared" si="30"/>
        <v>28.980000000000004</v>
      </c>
      <c r="G101" s="2">
        <f t="shared" si="31"/>
        <v>0.84000000000000341</v>
      </c>
      <c r="H101">
        <f t="shared" si="27"/>
        <v>64.12</v>
      </c>
      <c r="I101" s="7">
        <f t="shared" si="32"/>
        <v>44457</v>
      </c>
      <c r="J101">
        <f t="shared" si="28"/>
        <v>96.17</v>
      </c>
      <c r="K101" s="7">
        <f t="shared" si="33"/>
        <v>44374</v>
      </c>
      <c r="L101">
        <f>SUM($C$2:C101)</f>
        <v>39</v>
      </c>
      <c r="M101">
        <f t="shared" si="34"/>
        <v>32.049999999999997</v>
      </c>
      <c r="N101">
        <f t="shared" si="26"/>
        <v>1</v>
      </c>
    </row>
    <row r="102" spans="1:14">
      <c r="A102" s="1">
        <v>44462</v>
      </c>
      <c r="B102" t="s">
        <v>5</v>
      </c>
      <c r="C102">
        <f t="shared" si="29"/>
        <v>1</v>
      </c>
      <c r="D102">
        <v>64.3</v>
      </c>
      <c r="E102">
        <v>93.97</v>
      </c>
      <c r="F102" s="11">
        <f t="shared" si="30"/>
        <v>29.67</v>
      </c>
      <c r="G102" s="2">
        <f t="shared" si="31"/>
        <v>0.68999999999999773</v>
      </c>
      <c r="H102">
        <f t="shared" si="27"/>
        <v>64.12</v>
      </c>
      <c r="I102" s="7">
        <f t="shared" si="32"/>
        <v>44457</v>
      </c>
      <c r="J102">
        <f t="shared" si="28"/>
        <v>96.17</v>
      </c>
      <c r="K102" s="7">
        <f t="shared" si="33"/>
        <v>44374</v>
      </c>
      <c r="L102">
        <f>SUM($C$2:C102)</f>
        <v>40</v>
      </c>
      <c r="M102">
        <f t="shared" si="34"/>
        <v>32.049999999999997</v>
      </c>
      <c r="N102">
        <f t="shared" si="26"/>
        <v>1</v>
      </c>
    </row>
    <row r="103" spans="1:14">
      <c r="A103" s="1">
        <v>44463</v>
      </c>
      <c r="B103" t="s">
        <v>5</v>
      </c>
      <c r="C103">
        <f t="shared" ref="C103:C147" si="35">IF(F103&gt;0,1,0)</f>
        <v>1</v>
      </c>
      <c r="D103">
        <v>64.3</v>
      </c>
      <c r="E103">
        <v>93.36</v>
      </c>
      <c r="F103" s="11">
        <f t="shared" ref="F103:F147" si="36">(E103-D103)</f>
        <v>29.060000000000002</v>
      </c>
      <c r="G103" s="2">
        <f t="shared" ref="G103:G147" si="37">F103-F102</f>
        <v>-0.60999999999999943</v>
      </c>
      <c r="H103">
        <f t="shared" ref="H103:H147" si="38">IF(D103&lt;1,H102,IF($D103&lt;$H102,$D103,$H102))</f>
        <v>64.12</v>
      </c>
      <c r="I103" s="7">
        <f t="shared" si="32"/>
        <v>44457</v>
      </c>
      <c r="J103">
        <f t="shared" si="28"/>
        <v>96.17</v>
      </c>
      <c r="K103" s="7">
        <f t="shared" si="33"/>
        <v>44374</v>
      </c>
      <c r="L103">
        <f>SUM($C$2:C103)</f>
        <v>41</v>
      </c>
      <c r="M103">
        <f t="shared" ref="M103:M147" si="39">J103-H103</f>
        <v>32.049999999999997</v>
      </c>
      <c r="N103">
        <f t="shared" si="26"/>
        <v>1</v>
      </c>
    </row>
    <row r="104" spans="1:14">
      <c r="A104" s="1">
        <v>44464</v>
      </c>
      <c r="B104" t="s">
        <v>5</v>
      </c>
      <c r="C104">
        <f t="shared" si="35"/>
        <v>1</v>
      </c>
      <c r="D104">
        <v>64.3</v>
      </c>
      <c r="E104">
        <v>93.86</v>
      </c>
      <c r="F104" s="11">
        <f t="shared" si="36"/>
        <v>29.560000000000002</v>
      </c>
      <c r="G104" s="2">
        <f t="shared" si="37"/>
        <v>0.5</v>
      </c>
      <c r="H104">
        <f t="shared" si="38"/>
        <v>64.12</v>
      </c>
      <c r="I104" s="7">
        <f t="shared" si="32"/>
        <v>44457</v>
      </c>
      <c r="J104">
        <f t="shared" si="28"/>
        <v>96.17</v>
      </c>
      <c r="K104" s="7">
        <f t="shared" si="33"/>
        <v>44374</v>
      </c>
      <c r="L104">
        <f>SUM($C$2:C104)</f>
        <v>42</v>
      </c>
      <c r="M104">
        <f t="shared" si="39"/>
        <v>32.049999999999997</v>
      </c>
      <c r="N104">
        <f t="shared" si="26"/>
        <v>1</v>
      </c>
    </row>
    <row r="105" spans="1:14">
      <c r="A105" s="1">
        <v>44465</v>
      </c>
      <c r="B105" t="s">
        <v>5</v>
      </c>
      <c r="C105">
        <f t="shared" si="35"/>
        <v>1</v>
      </c>
      <c r="D105">
        <v>64.31</v>
      </c>
      <c r="E105">
        <v>93.4</v>
      </c>
      <c r="F105" s="11">
        <f t="shared" si="36"/>
        <v>29.090000000000003</v>
      </c>
      <c r="G105" s="2">
        <f t="shared" si="37"/>
        <v>-0.46999999999999886</v>
      </c>
      <c r="H105">
        <f t="shared" si="38"/>
        <v>64.12</v>
      </c>
      <c r="I105" s="7">
        <f t="shared" si="32"/>
        <v>44457</v>
      </c>
      <c r="J105">
        <f t="shared" si="28"/>
        <v>96.17</v>
      </c>
      <c r="K105" s="7">
        <f t="shared" si="33"/>
        <v>44374</v>
      </c>
      <c r="L105">
        <f>SUM($C$2:C105)</f>
        <v>43</v>
      </c>
      <c r="M105">
        <f t="shared" si="39"/>
        <v>32.049999999999997</v>
      </c>
      <c r="N105">
        <f t="shared" si="26"/>
        <v>1</v>
      </c>
    </row>
    <row r="106" spans="1:14">
      <c r="A106" s="1">
        <v>44466</v>
      </c>
      <c r="B106" t="s">
        <v>5</v>
      </c>
      <c r="C106">
        <f t="shared" si="35"/>
        <v>1</v>
      </c>
      <c r="D106">
        <v>64.400000000000006</v>
      </c>
      <c r="E106">
        <v>93.99</v>
      </c>
      <c r="F106" s="11">
        <f t="shared" si="36"/>
        <v>29.589999999999989</v>
      </c>
      <c r="G106" s="2">
        <f t="shared" si="37"/>
        <v>0.49999999999998579</v>
      </c>
      <c r="H106">
        <f t="shared" si="38"/>
        <v>64.12</v>
      </c>
      <c r="I106" s="7">
        <f t="shared" si="32"/>
        <v>44457</v>
      </c>
      <c r="J106">
        <f t="shared" si="28"/>
        <v>96.17</v>
      </c>
      <c r="K106" s="7">
        <f t="shared" si="33"/>
        <v>44374</v>
      </c>
      <c r="L106">
        <f>SUM($C$2:C106)</f>
        <v>44</v>
      </c>
      <c r="M106">
        <f t="shared" si="39"/>
        <v>32.049999999999997</v>
      </c>
      <c r="N106">
        <f t="shared" si="26"/>
        <v>1</v>
      </c>
    </row>
    <row r="107" spans="1:14">
      <c r="A107" s="1">
        <v>44467</v>
      </c>
      <c r="B107" t="s">
        <v>5</v>
      </c>
      <c r="C107">
        <f t="shared" si="35"/>
        <v>1</v>
      </c>
      <c r="D107">
        <v>64.39</v>
      </c>
      <c r="E107">
        <v>93.96</v>
      </c>
      <c r="F107" s="11">
        <f t="shared" si="36"/>
        <v>29.569999999999993</v>
      </c>
      <c r="G107" s="2">
        <f t="shared" si="37"/>
        <v>-1.9999999999996021E-2</v>
      </c>
      <c r="H107">
        <f t="shared" si="38"/>
        <v>64.12</v>
      </c>
      <c r="I107" s="7">
        <f t="shared" si="32"/>
        <v>44457</v>
      </c>
      <c r="J107">
        <f t="shared" si="28"/>
        <v>96.17</v>
      </c>
      <c r="K107" s="7">
        <f t="shared" si="33"/>
        <v>44374</v>
      </c>
      <c r="L107">
        <f>SUM($C$2:C107)</f>
        <v>45</v>
      </c>
      <c r="M107">
        <f t="shared" si="39"/>
        <v>32.049999999999997</v>
      </c>
      <c r="N107">
        <f t="shared" si="26"/>
        <v>1</v>
      </c>
    </row>
    <row r="108" spans="1:14">
      <c r="A108" s="1">
        <v>44468</v>
      </c>
      <c r="B108" t="s">
        <v>5</v>
      </c>
      <c r="C108">
        <f t="shared" si="35"/>
        <v>1</v>
      </c>
      <c r="D108">
        <v>64.39</v>
      </c>
      <c r="E108">
        <v>91.49</v>
      </c>
      <c r="F108" s="11">
        <f t="shared" si="36"/>
        <v>27.099999999999994</v>
      </c>
      <c r="G108" s="2">
        <f t="shared" si="37"/>
        <v>-2.4699999999999989</v>
      </c>
      <c r="H108">
        <f t="shared" si="38"/>
        <v>64.12</v>
      </c>
      <c r="I108" s="7">
        <f t="shared" si="32"/>
        <v>44457</v>
      </c>
      <c r="J108">
        <f t="shared" si="28"/>
        <v>96.17</v>
      </c>
      <c r="K108" s="7">
        <f t="shared" si="33"/>
        <v>44374</v>
      </c>
      <c r="L108">
        <f>SUM($C$2:C108)</f>
        <v>46</v>
      </c>
      <c r="M108">
        <f t="shared" si="39"/>
        <v>32.049999999999997</v>
      </c>
      <c r="N108">
        <f t="shared" si="26"/>
        <v>1</v>
      </c>
    </row>
    <row r="109" spans="1:14">
      <c r="A109" s="1">
        <v>44469</v>
      </c>
      <c r="B109" t="s">
        <v>5</v>
      </c>
      <c r="C109">
        <f t="shared" si="35"/>
        <v>1</v>
      </c>
      <c r="D109">
        <v>64.39</v>
      </c>
      <c r="E109">
        <v>93.9</v>
      </c>
      <c r="F109" s="11">
        <f t="shared" si="36"/>
        <v>29.510000000000005</v>
      </c>
      <c r="G109" s="2">
        <f t="shared" si="37"/>
        <v>2.4100000000000108</v>
      </c>
      <c r="H109">
        <f t="shared" si="38"/>
        <v>64.12</v>
      </c>
      <c r="I109" s="7">
        <f t="shared" si="32"/>
        <v>44457</v>
      </c>
      <c r="J109">
        <f t="shared" si="28"/>
        <v>96.17</v>
      </c>
      <c r="K109" s="7">
        <f t="shared" si="33"/>
        <v>44374</v>
      </c>
      <c r="L109">
        <f>SUM($C$2:C109)</f>
        <v>47</v>
      </c>
      <c r="M109">
        <f t="shared" si="39"/>
        <v>32.049999999999997</v>
      </c>
      <c r="N109">
        <f t="shared" si="26"/>
        <v>1</v>
      </c>
    </row>
    <row r="110" spans="1:14">
      <c r="A110" s="1">
        <v>44470</v>
      </c>
      <c r="B110" t="s">
        <v>5</v>
      </c>
      <c r="C110">
        <f t="shared" si="35"/>
        <v>1</v>
      </c>
      <c r="D110">
        <v>64.39</v>
      </c>
      <c r="E110">
        <v>73.91</v>
      </c>
      <c r="F110" s="11">
        <f t="shared" si="36"/>
        <v>9.519999999999996</v>
      </c>
      <c r="G110" s="2">
        <f t="shared" si="37"/>
        <v>-19.990000000000009</v>
      </c>
      <c r="H110">
        <f t="shared" si="38"/>
        <v>64.12</v>
      </c>
      <c r="I110" s="7">
        <f t="shared" si="32"/>
        <v>44457</v>
      </c>
      <c r="J110">
        <f t="shared" si="28"/>
        <v>96.17</v>
      </c>
      <c r="K110" s="7">
        <f t="shared" si="33"/>
        <v>44374</v>
      </c>
      <c r="L110">
        <f>SUM($C$2:C110)</f>
        <v>48</v>
      </c>
      <c r="M110">
        <f t="shared" si="39"/>
        <v>32.049999999999997</v>
      </c>
      <c r="N110">
        <f t="shared" si="26"/>
        <v>1</v>
      </c>
    </row>
    <row r="111" spans="1:14">
      <c r="A111" s="1">
        <v>44471</v>
      </c>
      <c r="B111" t="s">
        <v>5</v>
      </c>
      <c r="C111">
        <f t="shared" si="35"/>
        <v>1</v>
      </c>
      <c r="D111">
        <v>64.400000000000006</v>
      </c>
      <c r="E111">
        <v>70.489999999999995</v>
      </c>
      <c r="F111" s="11">
        <f t="shared" si="36"/>
        <v>6.0899999999999892</v>
      </c>
      <c r="G111" s="2">
        <f t="shared" si="37"/>
        <v>-3.4300000000000068</v>
      </c>
      <c r="H111">
        <f t="shared" si="38"/>
        <v>64.12</v>
      </c>
      <c r="I111" s="7">
        <f t="shared" si="32"/>
        <v>44457</v>
      </c>
      <c r="J111">
        <f t="shared" si="28"/>
        <v>96.17</v>
      </c>
      <c r="K111" s="7">
        <f t="shared" si="33"/>
        <v>44374</v>
      </c>
      <c r="L111">
        <f>SUM($C$2:C111)</f>
        <v>49</v>
      </c>
      <c r="M111">
        <f t="shared" si="39"/>
        <v>32.049999999999997</v>
      </c>
      <c r="N111">
        <f t="shared" si="26"/>
        <v>1</v>
      </c>
    </row>
    <row r="112" spans="1:14">
      <c r="A112" s="1">
        <v>44472</v>
      </c>
      <c r="B112" t="s">
        <v>5</v>
      </c>
      <c r="C112">
        <f t="shared" si="35"/>
        <v>1</v>
      </c>
      <c r="D112">
        <v>64.400000000000006</v>
      </c>
      <c r="E112">
        <v>77.2</v>
      </c>
      <c r="F112" s="11">
        <f t="shared" si="36"/>
        <v>12.799999999999997</v>
      </c>
      <c r="G112" s="2">
        <f t="shared" si="37"/>
        <v>6.710000000000008</v>
      </c>
      <c r="H112">
        <f t="shared" si="38"/>
        <v>64.12</v>
      </c>
      <c r="I112" s="7">
        <f t="shared" si="32"/>
        <v>44457</v>
      </c>
      <c r="J112">
        <f t="shared" si="28"/>
        <v>96.17</v>
      </c>
      <c r="K112" s="7">
        <f t="shared" si="33"/>
        <v>44374</v>
      </c>
      <c r="L112">
        <f>SUM($C$2:C112)</f>
        <v>50</v>
      </c>
      <c r="M112">
        <f t="shared" si="39"/>
        <v>32.049999999999997</v>
      </c>
      <c r="N112">
        <f t="shared" si="26"/>
        <v>1</v>
      </c>
    </row>
    <row r="113" spans="1:14">
      <c r="A113" s="1">
        <v>44473</v>
      </c>
      <c r="B113" t="s">
        <v>5</v>
      </c>
      <c r="C113">
        <f t="shared" si="35"/>
        <v>0</v>
      </c>
      <c r="D113">
        <v>0</v>
      </c>
      <c r="E113">
        <v>0</v>
      </c>
      <c r="F113" s="11">
        <f t="shared" si="36"/>
        <v>0</v>
      </c>
      <c r="G113" s="2">
        <f t="shared" si="37"/>
        <v>-12.799999999999997</v>
      </c>
      <c r="H113">
        <f t="shared" si="38"/>
        <v>64.12</v>
      </c>
      <c r="I113" s="7">
        <f t="shared" si="32"/>
        <v>44457</v>
      </c>
      <c r="J113">
        <f t="shared" si="28"/>
        <v>96.17</v>
      </c>
      <c r="K113" s="7">
        <f t="shared" si="33"/>
        <v>44374</v>
      </c>
      <c r="L113">
        <f>SUM($C$2:C113)</f>
        <v>50</v>
      </c>
      <c r="M113">
        <f t="shared" si="39"/>
        <v>32.049999999999997</v>
      </c>
      <c r="N113">
        <f t="shared" si="26"/>
        <v>0</v>
      </c>
    </row>
    <row r="114" spans="1:14">
      <c r="A114" s="1">
        <v>44474</v>
      </c>
      <c r="B114" t="s">
        <v>5</v>
      </c>
      <c r="C114">
        <f t="shared" si="35"/>
        <v>0</v>
      </c>
      <c r="D114">
        <v>0</v>
      </c>
      <c r="E114">
        <v>0</v>
      </c>
      <c r="F114" s="11">
        <f t="shared" si="36"/>
        <v>0</v>
      </c>
      <c r="G114" s="2">
        <f t="shared" si="37"/>
        <v>0</v>
      </c>
      <c r="H114">
        <f t="shared" si="38"/>
        <v>64.12</v>
      </c>
      <c r="I114" s="7">
        <f t="shared" si="32"/>
        <v>44457</v>
      </c>
      <c r="J114">
        <f t="shared" si="28"/>
        <v>96.17</v>
      </c>
      <c r="K114" s="7">
        <f t="shared" si="33"/>
        <v>44374</v>
      </c>
      <c r="L114">
        <f>SUM($C$2:C114)</f>
        <v>50</v>
      </c>
      <c r="M114">
        <f t="shared" si="39"/>
        <v>32.049999999999997</v>
      </c>
      <c r="N114">
        <f t="shared" si="26"/>
        <v>0</v>
      </c>
    </row>
    <row r="115" spans="1:14">
      <c r="A115" s="1">
        <v>44475</v>
      </c>
      <c r="B115" t="s">
        <v>5</v>
      </c>
      <c r="C115">
        <f t="shared" si="35"/>
        <v>0</v>
      </c>
      <c r="D115">
        <v>0</v>
      </c>
      <c r="E115">
        <v>0</v>
      </c>
      <c r="F115" s="11">
        <f t="shared" si="36"/>
        <v>0</v>
      </c>
      <c r="G115" s="2">
        <f t="shared" si="37"/>
        <v>0</v>
      </c>
      <c r="H115">
        <f t="shared" si="38"/>
        <v>64.12</v>
      </c>
      <c r="I115" s="7">
        <f t="shared" si="32"/>
        <v>44457</v>
      </c>
      <c r="J115">
        <f t="shared" si="28"/>
        <v>96.17</v>
      </c>
      <c r="K115" s="7">
        <f t="shared" si="33"/>
        <v>44374</v>
      </c>
      <c r="L115">
        <f>SUM($C$2:C115)</f>
        <v>50</v>
      </c>
      <c r="M115">
        <f t="shared" si="39"/>
        <v>32.049999999999997</v>
      </c>
      <c r="N115">
        <f t="shared" si="26"/>
        <v>0</v>
      </c>
    </row>
    <row r="116" spans="1:14">
      <c r="A116" s="1">
        <v>44476</v>
      </c>
      <c r="B116" t="s">
        <v>5</v>
      </c>
      <c r="C116">
        <f t="shared" si="35"/>
        <v>0</v>
      </c>
      <c r="D116">
        <v>0</v>
      </c>
      <c r="E116">
        <v>0</v>
      </c>
      <c r="F116" s="11">
        <f t="shared" si="36"/>
        <v>0</v>
      </c>
      <c r="G116" s="2">
        <f t="shared" si="37"/>
        <v>0</v>
      </c>
      <c r="H116">
        <f t="shared" si="38"/>
        <v>64.12</v>
      </c>
      <c r="I116" s="7">
        <f t="shared" si="32"/>
        <v>44457</v>
      </c>
      <c r="J116">
        <f t="shared" si="28"/>
        <v>96.17</v>
      </c>
      <c r="K116" s="7">
        <f t="shared" si="33"/>
        <v>44374</v>
      </c>
      <c r="L116">
        <f>SUM($C$2:C116)</f>
        <v>50</v>
      </c>
      <c r="M116">
        <f t="shared" si="39"/>
        <v>32.049999999999997</v>
      </c>
      <c r="N116">
        <f t="shared" si="26"/>
        <v>0</v>
      </c>
    </row>
    <row r="117" spans="1:14">
      <c r="A117" s="1">
        <v>44477</v>
      </c>
      <c r="B117" t="s">
        <v>5</v>
      </c>
      <c r="C117">
        <f t="shared" si="35"/>
        <v>0</v>
      </c>
      <c r="D117">
        <v>0</v>
      </c>
      <c r="E117">
        <v>0</v>
      </c>
      <c r="F117" s="11">
        <f t="shared" si="36"/>
        <v>0</v>
      </c>
      <c r="G117" s="2">
        <f t="shared" si="37"/>
        <v>0</v>
      </c>
      <c r="H117">
        <f t="shared" si="38"/>
        <v>64.12</v>
      </c>
      <c r="I117" s="7">
        <f t="shared" si="32"/>
        <v>44457</v>
      </c>
      <c r="J117">
        <f t="shared" si="28"/>
        <v>96.17</v>
      </c>
      <c r="K117" s="7">
        <f t="shared" si="33"/>
        <v>44374</v>
      </c>
      <c r="L117">
        <f>SUM($C$2:C117)</f>
        <v>50</v>
      </c>
      <c r="M117">
        <f t="shared" si="39"/>
        <v>32.049999999999997</v>
      </c>
      <c r="N117">
        <f t="shared" si="26"/>
        <v>0</v>
      </c>
    </row>
    <row r="118" spans="1:14">
      <c r="A118" s="1">
        <v>44478</v>
      </c>
      <c r="B118" t="s">
        <v>5</v>
      </c>
      <c r="C118">
        <f t="shared" si="35"/>
        <v>0</v>
      </c>
      <c r="D118">
        <v>0</v>
      </c>
      <c r="E118">
        <v>0</v>
      </c>
      <c r="F118" s="11">
        <f t="shared" si="36"/>
        <v>0</v>
      </c>
      <c r="G118" s="2">
        <f t="shared" si="37"/>
        <v>0</v>
      </c>
      <c r="H118">
        <f t="shared" si="38"/>
        <v>64.12</v>
      </c>
      <c r="I118" s="7">
        <f t="shared" si="32"/>
        <v>44457</v>
      </c>
      <c r="J118">
        <f t="shared" si="28"/>
        <v>96.17</v>
      </c>
      <c r="K118" s="7">
        <f t="shared" si="33"/>
        <v>44374</v>
      </c>
      <c r="L118">
        <f>SUM($C$2:C118)</f>
        <v>50</v>
      </c>
      <c r="M118">
        <f t="shared" si="39"/>
        <v>32.049999999999997</v>
      </c>
      <c r="N118">
        <f t="shared" si="26"/>
        <v>0</v>
      </c>
    </row>
    <row r="119" spans="1:14">
      <c r="A119" s="1">
        <v>44479</v>
      </c>
      <c r="B119" t="s">
        <v>5</v>
      </c>
      <c r="C119">
        <f t="shared" si="35"/>
        <v>0</v>
      </c>
      <c r="D119">
        <v>0</v>
      </c>
      <c r="E119">
        <v>0</v>
      </c>
      <c r="F119" s="11">
        <f t="shared" si="36"/>
        <v>0</v>
      </c>
      <c r="G119" s="2">
        <f t="shared" si="37"/>
        <v>0</v>
      </c>
      <c r="H119">
        <f t="shared" si="38"/>
        <v>64.12</v>
      </c>
      <c r="I119" s="7">
        <f t="shared" si="32"/>
        <v>44457</v>
      </c>
      <c r="J119">
        <f t="shared" si="28"/>
        <v>96.17</v>
      </c>
      <c r="K119" s="7">
        <f t="shared" si="33"/>
        <v>44374</v>
      </c>
      <c r="L119">
        <f>SUM($C$2:C119)</f>
        <v>50</v>
      </c>
      <c r="M119">
        <f t="shared" si="39"/>
        <v>32.049999999999997</v>
      </c>
      <c r="N119">
        <f t="shared" si="26"/>
        <v>0</v>
      </c>
    </row>
    <row r="120" spans="1:14">
      <c r="A120" s="1">
        <v>44480</v>
      </c>
      <c r="B120" t="s">
        <v>5</v>
      </c>
      <c r="C120">
        <f t="shared" si="35"/>
        <v>0</v>
      </c>
      <c r="D120">
        <v>0</v>
      </c>
      <c r="E120">
        <v>0</v>
      </c>
      <c r="F120" s="11">
        <f t="shared" si="36"/>
        <v>0</v>
      </c>
      <c r="G120" s="2">
        <f t="shared" si="37"/>
        <v>0</v>
      </c>
      <c r="H120">
        <f t="shared" si="38"/>
        <v>64.12</v>
      </c>
      <c r="I120" s="7">
        <f t="shared" si="32"/>
        <v>44457</v>
      </c>
      <c r="J120">
        <f t="shared" si="28"/>
        <v>96.17</v>
      </c>
      <c r="K120" s="7">
        <f t="shared" si="33"/>
        <v>44374</v>
      </c>
      <c r="L120">
        <f>SUM($C$2:C120)</f>
        <v>50</v>
      </c>
      <c r="M120">
        <f t="shared" si="39"/>
        <v>32.049999999999997</v>
      </c>
      <c r="N120">
        <f t="shared" si="26"/>
        <v>0</v>
      </c>
    </row>
    <row r="121" spans="1:14">
      <c r="A121" s="1">
        <v>44481</v>
      </c>
      <c r="B121" t="s">
        <v>5</v>
      </c>
      <c r="C121">
        <f t="shared" si="35"/>
        <v>0</v>
      </c>
      <c r="D121">
        <v>0</v>
      </c>
      <c r="E121">
        <v>0</v>
      </c>
      <c r="F121" s="11">
        <f t="shared" si="36"/>
        <v>0</v>
      </c>
      <c r="G121" s="2">
        <f t="shared" si="37"/>
        <v>0</v>
      </c>
      <c r="H121">
        <f t="shared" si="38"/>
        <v>64.12</v>
      </c>
      <c r="I121" s="7">
        <f t="shared" si="32"/>
        <v>44457</v>
      </c>
      <c r="J121">
        <f t="shared" si="28"/>
        <v>96.17</v>
      </c>
      <c r="K121" s="7">
        <f t="shared" si="33"/>
        <v>44374</v>
      </c>
      <c r="L121">
        <f>SUM($C$2:C121)</f>
        <v>50</v>
      </c>
      <c r="M121">
        <f t="shared" si="39"/>
        <v>32.049999999999997</v>
      </c>
      <c r="N121">
        <f t="shared" si="26"/>
        <v>0</v>
      </c>
    </row>
    <row r="122" spans="1:14">
      <c r="A122" s="1">
        <v>44482</v>
      </c>
      <c r="B122" t="s">
        <v>5</v>
      </c>
      <c r="C122">
        <f t="shared" si="35"/>
        <v>0</v>
      </c>
      <c r="D122">
        <v>0</v>
      </c>
      <c r="E122">
        <v>0</v>
      </c>
      <c r="F122" s="11">
        <f t="shared" si="36"/>
        <v>0</v>
      </c>
      <c r="G122" s="2">
        <f t="shared" si="37"/>
        <v>0</v>
      </c>
      <c r="H122">
        <f t="shared" si="38"/>
        <v>64.12</v>
      </c>
      <c r="I122" s="7">
        <f t="shared" si="32"/>
        <v>44457</v>
      </c>
      <c r="J122">
        <f t="shared" si="28"/>
        <v>96.17</v>
      </c>
      <c r="K122" s="7">
        <f t="shared" si="33"/>
        <v>44374</v>
      </c>
      <c r="L122">
        <f>SUM($C$2:C122)</f>
        <v>50</v>
      </c>
      <c r="M122">
        <f t="shared" si="39"/>
        <v>32.049999999999997</v>
      </c>
      <c r="N122">
        <f t="shared" si="26"/>
        <v>0</v>
      </c>
    </row>
    <row r="123" spans="1:14">
      <c r="A123" s="1">
        <v>44483</v>
      </c>
      <c r="B123" t="s">
        <v>5</v>
      </c>
      <c r="C123">
        <f t="shared" si="35"/>
        <v>0</v>
      </c>
      <c r="D123">
        <v>0</v>
      </c>
      <c r="E123">
        <v>0</v>
      </c>
      <c r="F123" s="11">
        <f t="shared" si="36"/>
        <v>0</v>
      </c>
      <c r="G123" s="2">
        <f t="shared" si="37"/>
        <v>0</v>
      </c>
      <c r="H123">
        <f t="shared" si="38"/>
        <v>64.12</v>
      </c>
      <c r="I123" s="7">
        <f t="shared" si="32"/>
        <v>44457</v>
      </c>
      <c r="J123">
        <f t="shared" si="28"/>
        <v>96.17</v>
      </c>
      <c r="K123" s="7">
        <f t="shared" si="33"/>
        <v>44374</v>
      </c>
      <c r="L123">
        <f>SUM($C$2:C123)</f>
        <v>50</v>
      </c>
      <c r="M123">
        <f t="shared" si="39"/>
        <v>32.049999999999997</v>
      </c>
      <c r="N123">
        <f t="shared" si="26"/>
        <v>0</v>
      </c>
    </row>
    <row r="124" spans="1:14">
      <c r="A124" s="1">
        <v>44484</v>
      </c>
      <c r="B124" t="s">
        <v>5</v>
      </c>
      <c r="C124">
        <f t="shared" si="35"/>
        <v>0</v>
      </c>
      <c r="D124">
        <v>0</v>
      </c>
      <c r="E124">
        <v>0</v>
      </c>
      <c r="F124" s="11">
        <f t="shared" si="36"/>
        <v>0</v>
      </c>
      <c r="G124" s="2">
        <f t="shared" si="37"/>
        <v>0</v>
      </c>
      <c r="H124">
        <f t="shared" si="38"/>
        <v>64.12</v>
      </c>
      <c r="I124" s="7">
        <f t="shared" si="32"/>
        <v>44457</v>
      </c>
      <c r="J124">
        <f t="shared" si="28"/>
        <v>96.17</v>
      </c>
      <c r="K124" s="7">
        <f t="shared" si="33"/>
        <v>44374</v>
      </c>
      <c r="L124">
        <f>SUM($C$2:C124)</f>
        <v>50</v>
      </c>
      <c r="M124">
        <f t="shared" si="39"/>
        <v>32.049999999999997</v>
      </c>
      <c r="N124">
        <f t="shared" si="26"/>
        <v>0</v>
      </c>
    </row>
    <row r="125" spans="1:14">
      <c r="A125" s="1">
        <v>44485</v>
      </c>
      <c r="B125" t="s">
        <v>5</v>
      </c>
      <c r="C125">
        <f t="shared" si="35"/>
        <v>0</v>
      </c>
      <c r="D125">
        <v>0</v>
      </c>
      <c r="E125">
        <v>0</v>
      </c>
      <c r="F125" s="11">
        <f t="shared" si="36"/>
        <v>0</v>
      </c>
      <c r="G125" s="2">
        <f t="shared" si="37"/>
        <v>0</v>
      </c>
      <c r="H125">
        <f t="shared" si="38"/>
        <v>64.12</v>
      </c>
      <c r="I125" s="7">
        <f t="shared" si="32"/>
        <v>44457</v>
      </c>
      <c r="J125">
        <f t="shared" si="28"/>
        <v>96.17</v>
      </c>
      <c r="K125" s="7">
        <f t="shared" si="33"/>
        <v>44374</v>
      </c>
      <c r="L125">
        <f>SUM($C$2:C125)</f>
        <v>50</v>
      </c>
      <c r="M125">
        <f t="shared" si="39"/>
        <v>32.049999999999997</v>
      </c>
      <c r="N125">
        <f t="shared" si="26"/>
        <v>0</v>
      </c>
    </row>
    <row r="126" spans="1:14">
      <c r="A126" s="1">
        <v>44486</v>
      </c>
      <c r="B126" t="s">
        <v>5</v>
      </c>
      <c r="C126">
        <f t="shared" si="35"/>
        <v>0</v>
      </c>
      <c r="D126">
        <v>0</v>
      </c>
      <c r="E126">
        <v>0</v>
      </c>
      <c r="F126" s="11">
        <f t="shared" si="36"/>
        <v>0</v>
      </c>
      <c r="G126" s="2">
        <f t="shared" si="37"/>
        <v>0</v>
      </c>
      <c r="H126">
        <f t="shared" si="38"/>
        <v>64.12</v>
      </c>
      <c r="I126" s="7">
        <f t="shared" si="32"/>
        <v>44457</v>
      </c>
      <c r="J126">
        <f t="shared" si="28"/>
        <v>96.17</v>
      </c>
      <c r="K126" s="7">
        <f t="shared" si="33"/>
        <v>44374</v>
      </c>
      <c r="L126">
        <f>SUM($C$2:C126)</f>
        <v>50</v>
      </c>
      <c r="M126">
        <f t="shared" si="39"/>
        <v>32.049999999999997</v>
      </c>
      <c r="N126">
        <f t="shared" si="26"/>
        <v>0</v>
      </c>
    </row>
    <row r="127" spans="1:14">
      <c r="A127" s="1">
        <v>44487</v>
      </c>
      <c r="B127" t="s">
        <v>5</v>
      </c>
      <c r="C127">
        <f t="shared" si="35"/>
        <v>0</v>
      </c>
      <c r="D127">
        <v>0</v>
      </c>
      <c r="E127">
        <v>0</v>
      </c>
      <c r="F127" s="11">
        <f t="shared" si="36"/>
        <v>0</v>
      </c>
      <c r="G127" s="2">
        <f t="shared" si="37"/>
        <v>0</v>
      </c>
      <c r="H127">
        <f t="shared" si="38"/>
        <v>64.12</v>
      </c>
      <c r="I127" s="7">
        <f t="shared" si="32"/>
        <v>44457</v>
      </c>
      <c r="J127">
        <f t="shared" si="28"/>
        <v>96.17</v>
      </c>
      <c r="K127" s="7">
        <f t="shared" si="33"/>
        <v>44374</v>
      </c>
      <c r="L127">
        <f>SUM($C$2:C127)</f>
        <v>50</v>
      </c>
      <c r="M127">
        <f t="shared" si="39"/>
        <v>32.049999999999997</v>
      </c>
      <c r="N127">
        <f t="shared" si="26"/>
        <v>0</v>
      </c>
    </row>
    <row r="128" spans="1:14">
      <c r="A128" s="1">
        <v>44488</v>
      </c>
      <c r="B128" t="s">
        <v>5</v>
      </c>
      <c r="C128">
        <f t="shared" si="35"/>
        <v>0</v>
      </c>
      <c r="D128">
        <v>0</v>
      </c>
      <c r="E128">
        <v>0</v>
      </c>
      <c r="F128" s="11">
        <f t="shared" si="36"/>
        <v>0</v>
      </c>
      <c r="G128" s="2">
        <f t="shared" si="37"/>
        <v>0</v>
      </c>
      <c r="H128">
        <f t="shared" si="38"/>
        <v>64.12</v>
      </c>
      <c r="I128" s="7">
        <f t="shared" si="32"/>
        <v>44457</v>
      </c>
      <c r="J128">
        <f t="shared" si="28"/>
        <v>96.17</v>
      </c>
      <c r="K128" s="7">
        <f t="shared" si="33"/>
        <v>44374</v>
      </c>
      <c r="L128">
        <f>SUM($C$2:C128)</f>
        <v>50</v>
      </c>
      <c r="M128">
        <f t="shared" si="39"/>
        <v>32.049999999999997</v>
      </c>
      <c r="N128">
        <f t="shared" si="26"/>
        <v>0</v>
      </c>
    </row>
    <row r="129" spans="1:14">
      <c r="A129" s="1">
        <v>44489</v>
      </c>
      <c r="B129" t="s">
        <v>5</v>
      </c>
      <c r="C129">
        <f t="shared" si="35"/>
        <v>0</v>
      </c>
      <c r="D129">
        <v>0</v>
      </c>
      <c r="E129">
        <v>0</v>
      </c>
      <c r="F129" s="11">
        <f t="shared" si="36"/>
        <v>0</v>
      </c>
      <c r="G129" s="2">
        <f t="shared" si="37"/>
        <v>0</v>
      </c>
      <c r="H129">
        <f t="shared" si="38"/>
        <v>64.12</v>
      </c>
      <c r="I129" s="7">
        <f t="shared" si="32"/>
        <v>44457</v>
      </c>
      <c r="J129">
        <f t="shared" si="28"/>
        <v>96.17</v>
      </c>
      <c r="K129" s="7">
        <f t="shared" si="33"/>
        <v>44374</v>
      </c>
      <c r="L129">
        <f>SUM($C$2:C129)</f>
        <v>50</v>
      </c>
      <c r="M129">
        <f t="shared" si="39"/>
        <v>32.049999999999997</v>
      </c>
      <c r="N129">
        <f t="shared" si="26"/>
        <v>0</v>
      </c>
    </row>
    <row r="130" spans="1:14">
      <c r="A130" s="1">
        <v>44490</v>
      </c>
      <c r="B130" t="s">
        <v>5</v>
      </c>
      <c r="C130">
        <f t="shared" si="35"/>
        <v>0</v>
      </c>
      <c r="D130">
        <v>0</v>
      </c>
      <c r="E130">
        <v>0</v>
      </c>
      <c r="F130" s="11">
        <f t="shared" si="36"/>
        <v>0</v>
      </c>
      <c r="G130" s="2">
        <f t="shared" si="37"/>
        <v>0</v>
      </c>
      <c r="H130">
        <f t="shared" si="38"/>
        <v>64.12</v>
      </c>
      <c r="I130" s="7">
        <f t="shared" si="32"/>
        <v>44457</v>
      </c>
      <c r="J130">
        <f t="shared" si="28"/>
        <v>96.17</v>
      </c>
      <c r="K130" s="7">
        <f t="shared" si="33"/>
        <v>44374</v>
      </c>
      <c r="L130">
        <f>SUM($C$2:C130)</f>
        <v>50</v>
      </c>
      <c r="M130">
        <f t="shared" si="39"/>
        <v>32.049999999999997</v>
      </c>
      <c r="N130">
        <f t="shared" si="26"/>
        <v>0</v>
      </c>
    </row>
    <row r="131" spans="1:14">
      <c r="A131" s="1">
        <v>44491</v>
      </c>
      <c r="B131" t="s">
        <v>5</v>
      </c>
      <c r="C131">
        <f t="shared" si="35"/>
        <v>0</v>
      </c>
      <c r="D131">
        <v>0</v>
      </c>
      <c r="E131">
        <v>0</v>
      </c>
      <c r="F131" s="11">
        <f t="shared" si="36"/>
        <v>0</v>
      </c>
      <c r="G131" s="2">
        <f t="shared" si="37"/>
        <v>0</v>
      </c>
      <c r="H131">
        <f t="shared" si="38"/>
        <v>64.12</v>
      </c>
      <c r="I131" s="7">
        <f t="shared" si="32"/>
        <v>44457</v>
      </c>
      <c r="J131">
        <f t="shared" si="28"/>
        <v>96.17</v>
      </c>
      <c r="K131" s="7">
        <f t="shared" si="33"/>
        <v>44374</v>
      </c>
      <c r="L131">
        <f>SUM($C$2:C131)</f>
        <v>50</v>
      </c>
      <c r="M131">
        <f t="shared" si="39"/>
        <v>32.049999999999997</v>
      </c>
      <c r="N131">
        <f t="shared" si="26"/>
        <v>0</v>
      </c>
    </row>
    <row r="132" spans="1:14">
      <c r="A132" s="1">
        <v>44492</v>
      </c>
      <c r="B132" t="s">
        <v>5</v>
      </c>
      <c r="C132">
        <f t="shared" si="35"/>
        <v>0</v>
      </c>
      <c r="D132">
        <v>0</v>
      </c>
      <c r="E132">
        <v>0</v>
      </c>
      <c r="F132" s="11">
        <f t="shared" si="36"/>
        <v>0</v>
      </c>
      <c r="G132" s="2">
        <f t="shared" si="37"/>
        <v>0</v>
      </c>
      <c r="H132">
        <f t="shared" si="38"/>
        <v>64.12</v>
      </c>
      <c r="I132" s="7">
        <f t="shared" si="32"/>
        <v>44457</v>
      </c>
      <c r="J132">
        <f t="shared" si="28"/>
        <v>96.17</v>
      </c>
      <c r="K132" s="7">
        <f t="shared" si="33"/>
        <v>44374</v>
      </c>
      <c r="L132">
        <f>SUM($C$2:C132)</f>
        <v>50</v>
      </c>
      <c r="M132">
        <f t="shared" si="39"/>
        <v>32.049999999999997</v>
      </c>
      <c r="N132">
        <f t="shared" si="26"/>
        <v>0</v>
      </c>
    </row>
    <row r="133" spans="1:14">
      <c r="A133" s="1">
        <v>44493</v>
      </c>
      <c r="B133" t="s">
        <v>5</v>
      </c>
      <c r="C133">
        <f t="shared" si="35"/>
        <v>0</v>
      </c>
      <c r="D133">
        <v>0</v>
      </c>
      <c r="E133">
        <v>0</v>
      </c>
      <c r="F133" s="11">
        <f t="shared" si="36"/>
        <v>0</v>
      </c>
      <c r="G133" s="2">
        <f t="shared" si="37"/>
        <v>0</v>
      </c>
      <c r="H133">
        <f t="shared" si="38"/>
        <v>64.12</v>
      </c>
      <c r="I133" s="7">
        <f t="shared" si="32"/>
        <v>44457</v>
      </c>
      <c r="J133">
        <f t="shared" si="28"/>
        <v>96.17</v>
      </c>
      <c r="K133" s="7">
        <f t="shared" si="33"/>
        <v>44374</v>
      </c>
      <c r="L133">
        <f>SUM($C$2:C133)</f>
        <v>50</v>
      </c>
      <c r="M133">
        <f t="shared" si="39"/>
        <v>32.049999999999997</v>
      </c>
      <c r="N133">
        <f t="shared" ref="N133:N147" si="40">IF(F133&gt;0,1,0)</f>
        <v>0</v>
      </c>
    </row>
    <row r="134" spans="1:14">
      <c r="A134" s="1">
        <v>44494</v>
      </c>
      <c r="B134" t="s">
        <v>5</v>
      </c>
      <c r="C134">
        <f t="shared" si="35"/>
        <v>0</v>
      </c>
      <c r="D134">
        <v>0</v>
      </c>
      <c r="E134">
        <v>0</v>
      </c>
      <c r="F134" s="11">
        <f t="shared" si="36"/>
        <v>0</v>
      </c>
      <c r="G134" s="2">
        <f t="shared" si="37"/>
        <v>0</v>
      </c>
      <c r="H134">
        <f t="shared" si="38"/>
        <v>64.12</v>
      </c>
      <c r="I134" s="7">
        <f t="shared" si="32"/>
        <v>44457</v>
      </c>
      <c r="J134">
        <f t="shared" si="28"/>
        <v>96.17</v>
      </c>
      <c r="K134" s="7">
        <f t="shared" si="33"/>
        <v>44374</v>
      </c>
      <c r="L134">
        <f>SUM($C$2:C134)</f>
        <v>50</v>
      </c>
      <c r="M134">
        <f t="shared" si="39"/>
        <v>32.049999999999997</v>
      </c>
      <c r="N134">
        <f t="shared" si="40"/>
        <v>0</v>
      </c>
    </row>
    <row r="135" spans="1:14">
      <c r="A135" s="1">
        <v>44495</v>
      </c>
      <c r="B135" t="s">
        <v>5</v>
      </c>
      <c r="C135">
        <f t="shared" si="35"/>
        <v>0</v>
      </c>
      <c r="D135">
        <v>0</v>
      </c>
      <c r="E135">
        <v>0</v>
      </c>
      <c r="F135" s="11">
        <f t="shared" si="36"/>
        <v>0</v>
      </c>
      <c r="G135" s="2">
        <f t="shared" si="37"/>
        <v>0</v>
      </c>
      <c r="H135">
        <f t="shared" si="38"/>
        <v>64.12</v>
      </c>
      <c r="I135" s="7">
        <f t="shared" si="32"/>
        <v>44457</v>
      </c>
      <c r="J135">
        <f t="shared" si="28"/>
        <v>96.17</v>
      </c>
      <c r="K135" s="7">
        <f t="shared" si="33"/>
        <v>44374</v>
      </c>
      <c r="L135">
        <f>SUM($C$2:C135)</f>
        <v>50</v>
      </c>
      <c r="M135">
        <f t="shared" si="39"/>
        <v>32.049999999999997</v>
      </c>
      <c r="N135">
        <f t="shared" si="40"/>
        <v>0</v>
      </c>
    </row>
    <row r="136" spans="1:14">
      <c r="A136" s="1">
        <v>44496</v>
      </c>
      <c r="B136" t="s">
        <v>5</v>
      </c>
      <c r="C136">
        <f t="shared" si="35"/>
        <v>0</v>
      </c>
      <c r="D136">
        <v>0</v>
      </c>
      <c r="E136">
        <v>0</v>
      </c>
      <c r="F136" s="11">
        <f t="shared" si="36"/>
        <v>0</v>
      </c>
      <c r="G136" s="2">
        <f t="shared" si="37"/>
        <v>0</v>
      </c>
      <c r="H136">
        <f t="shared" si="38"/>
        <v>64.12</v>
      </c>
      <c r="I136" s="7">
        <f t="shared" si="32"/>
        <v>44457</v>
      </c>
      <c r="J136">
        <f t="shared" si="28"/>
        <v>96.17</v>
      </c>
      <c r="K136" s="7">
        <f t="shared" si="33"/>
        <v>44374</v>
      </c>
      <c r="L136">
        <f>SUM($C$2:C136)</f>
        <v>50</v>
      </c>
      <c r="M136">
        <f t="shared" si="39"/>
        <v>32.049999999999997</v>
      </c>
      <c r="N136">
        <f t="shared" si="40"/>
        <v>0</v>
      </c>
    </row>
    <row r="137" spans="1:14">
      <c r="A137" s="1">
        <v>44497</v>
      </c>
      <c r="B137" t="s">
        <v>5</v>
      </c>
      <c r="C137">
        <f t="shared" si="35"/>
        <v>0</v>
      </c>
      <c r="D137">
        <v>0</v>
      </c>
      <c r="E137">
        <v>0</v>
      </c>
      <c r="F137" s="11">
        <f t="shared" si="36"/>
        <v>0</v>
      </c>
      <c r="G137" s="2">
        <f t="shared" si="37"/>
        <v>0</v>
      </c>
      <c r="H137">
        <f t="shared" si="38"/>
        <v>64.12</v>
      </c>
      <c r="I137" s="7">
        <f t="shared" si="32"/>
        <v>44457</v>
      </c>
      <c r="J137">
        <f t="shared" si="28"/>
        <v>96.17</v>
      </c>
      <c r="K137" s="7">
        <f t="shared" si="33"/>
        <v>44374</v>
      </c>
      <c r="L137">
        <f>SUM($C$2:C137)</f>
        <v>50</v>
      </c>
      <c r="M137">
        <f t="shared" si="39"/>
        <v>32.049999999999997</v>
      </c>
      <c r="N137">
        <f t="shared" si="40"/>
        <v>0</v>
      </c>
    </row>
    <row r="138" spans="1:14">
      <c r="A138" s="1">
        <v>44498</v>
      </c>
      <c r="B138" t="s">
        <v>5</v>
      </c>
      <c r="C138">
        <f t="shared" si="35"/>
        <v>0</v>
      </c>
      <c r="D138">
        <v>0</v>
      </c>
      <c r="E138">
        <v>0</v>
      </c>
      <c r="F138" s="11">
        <f t="shared" si="36"/>
        <v>0</v>
      </c>
      <c r="G138" s="2">
        <f t="shared" si="37"/>
        <v>0</v>
      </c>
      <c r="H138">
        <f t="shared" si="38"/>
        <v>64.12</v>
      </c>
      <c r="I138" s="7">
        <f t="shared" si="32"/>
        <v>44457</v>
      </c>
      <c r="J138">
        <f t="shared" si="28"/>
        <v>96.17</v>
      </c>
      <c r="K138" s="7">
        <f t="shared" si="33"/>
        <v>44374</v>
      </c>
      <c r="L138">
        <f>SUM($C$2:C138)</f>
        <v>50</v>
      </c>
      <c r="M138">
        <f t="shared" si="39"/>
        <v>32.049999999999997</v>
      </c>
      <c r="N138">
        <f t="shared" si="40"/>
        <v>0</v>
      </c>
    </row>
    <row r="139" spans="1:14">
      <c r="A139" s="1">
        <v>44499</v>
      </c>
      <c r="B139" t="s">
        <v>5</v>
      </c>
      <c r="C139">
        <f t="shared" si="35"/>
        <v>0</v>
      </c>
      <c r="D139">
        <v>0</v>
      </c>
      <c r="E139">
        <v>0</v>
      </c>
      <c r="F139" s="11">
        <f t="shared" si="36"/>
        <v>0</v>
      </c>
      <c r="G139" s="2">
        <f t="shared" si="37"/>
        <v>0</v>
      </c>
      <c r="H139">
        <f t="shared" si="38"/>
        <v>64.12</v>
      </c>
      <c r="I139" s="7">
        <f t="shared" si="32"/>
        <v>44457</v>
      </c>
      <c r="J139">
        <f t="shared" si="28"/>
        <v>96.17</v>
      </c>
      <c r="K139" s="7">
        <f t="shared" si="33"/>
        <v>44374</v>
      </c>
      <c r="L139">
        <f>SUM($C$2:C139)</f>
        <v>50</v>
      </c>
      <c r="M139">
        <f t="shared" si="39"/>
        <v>32.049999999999997</v>
      </c>
      <c r="N139">
        <f t="shared" si="40"/>
        <v>0</v>
      </c>
    </row>
    <row r="140" spans="1:14">
      <c r="A140" s="1">
        <v>44500</v>
      </c>
      <c r="B140" t="s">
        <v>5</v>
      </c>
      <c r="C140">
        <f t="shared" si="35"/>
        <v>0</v>
      </c>
      <c r="D140">
        <v>0</v>
      </c>
      <c r="E140">
        <v>0</v>
      </c>
      <c r="F140" s="11">
        <f t="shared" si="36"/>
        <v>0</v>
      </c>
      <c r="G140" s="2">
        <f t="shared" si="37"/>
        <v>0</v>
      </c>
      <c r="H140">
        <f t="shared" si="38"/>
        <v>64.12</v>
      </c>
      <c r="I140" s="7">
        <f t="shared" si="32"/>
        <v>44457</v>
      </c>
      <c r="J140">
        <f t="shared" si="28"/>
        <v>96.17</v>
      </c>
      <c r="K140" s="7">
        <f t="shared" si="33"/>
        <v>44374</v>
      </c>
      <c r="L140">
        <f>SUM($C$2:C140)</f>
        <v>50</v>
      </c>
      <c r="M140">
        <f t="shared" si="39"/>
        <v>32.049999999999997</v>
      </c>
      <c r="N140">
        <f t="shared" si="40"/>
        <v>0</v>
      </c>
    </row>
    <row r="141" spans="1:14">
      <c r="A141" s="1">
        <v>44501</v>
      </c>
      <c r="B141" t="s">
        <v>5</v>
      </c>
      <c r="C141">
        <f t="shared" si="35"/>
        <v>0</v>
      </c>
      <c r="D141">
        <v>0</v>
      </c>
      <c r="E141">
        <v>0</v>
      </c>
      <c r="F141" s="11">
        <f t="shared" si="36"/>
        <v>0</v>
      </c>
      <c r="G141" s="2">
        <f t="shared" si="37"/>
        <v>0</v>
      </c>
      <c r="H141">
        <f t="shared" si="38"/>
        <v>64.12</v>
      </c>
      <c r="I141" s="7">
        <f t="shared" si="32"/>
        <v>44457</v>
      </c>
      <c r="J141">
        <f t="shared" si="28"/>
        <v>96.17</v>
      </c>
      <c r="K141" s="7">
        <f t="shared" si="33"/>
        <v>44374</v>
      </c>
      <c r="L141">
        <f>SUM($C$2:C141)</f>
        <v>50</v>
      </c>
      <c r="M141">
        <f t="shared" si="39"/>
        <v>32.049999999999997</v>
      </c>
      <c r="N141">
        <f t="shared" si="40"/>
        <v>0</v>
      </c>
    </row>
    <row r="142" spans="1:14">
      <c r="A142" s="1">
        <v>44502</v>
      </c>
      <c r="B142" t="s">
        <v>5</v>
      </c>
      <c r="C142">
        <f t="shared" si="35"/>
        <v>0</v>
      </c>
      <c r="D142">
        <v>0</v>
      </c>
      <c r="E142">
        <v>0</v>
      </c>
      <c r="F142" s="11">
        <f t="shared" si="36"/>
        <v>0</v>
      </c>
      <c r="G142" s="2">
        <f t="shared" si="37"/>
        <v>0</v>
      </c>
      <c r="H142">
        <f t="shared" si="38"/>
        <v>64.12</v>
      </c>
      <c r="I142" s="7">
        <f t="shared" si="32"/>
        <v>44457</v>
      </c>
      <c r="J142">
        <f t="shared" si="28"/>
        <v>96.17</v>
      </c>
      <c r="K142" s="7">
        <f t="shared" si="33"/>
        <v>44374</v>
      </c>
      <c r="L142">
        <f>SUM($C$2:C142)</f>
        <v>50</v>
      </c>
      <c r="M142">
        <f t="shared" si="39"/>
        <v>32.049999999999997</v>
      </c>
      <c r="N142">
        <f t="shared" si="40"/>
        <v>0</v>
      </c>
    </row>
    <row r="143" spans="1:14">
      <c r="A143" s="1">
        <v>44503</v>
      </c>
      <c r="B143" t="s">
        <v>5</v>
      </c>
      <c r="C143">
        <f t="shared" si="35"/>
        <v>0</v>
      </c>
      <c r="D143">
        <v>0</v>
      </c>
      <c r="E143">
        <v>0</v>
      </c>
      <c r="F143" s="11">
        <f t="shared" si="36"/>
        <v>0</v>
      </c>
      <c r="G143" s="2">
        <f t="shared" si="37"/>
        <v>0</v>
      </c>
      <c r="H143">
        <f t="shared" si="38"/>
        <v>64.12</v>
      </c>
      <c r="I143" s="7">
        <f t="shared" si="32"/>
        <v>44457</v>
      </c>
      <c r="J143">
        <f t="shared" si="28"/>
        <v>96.17</v>
      </c>
      <c r="K143" s="7">
        <f t="shared" si="33"/>
        <v>44374</v>
      </c>
      <c r="L143">
        <f>SUM($C$2:C143)</f>
        <v>50</v>
      </c>
      <c r="M143">
        <f t="shared" si="39"/>
        <v>32.049999999999997</v>
      </c>
      <c r="N143">
        <f t="shared" si="40"/>
        <v>0</v>
      </c>
    </row>
    <row r="144" spans="1:14">
      <c r="A144" s="1">
        <v>44504</v>
      </c>
      <c r="B144" t="s">
        <v>5</v>
      </c>
      <c r="C144">
        <f t="shared" si="35"/>
        <v>0</v>
      </c>
      <c r="D144">
        <v>0</v>
      </c>
      <c r="E144">
        <v>0</v>
      </c>
      <c r="F144" s="11">
        <f t="shared" si="36"/>
        <v>0</v>
      </c>
      <c r="G144" s="2">
        <f t="shared" si="37"/>
        <v>0</v>
      </c>
      <c r="H144">
        <f t="shared" si="38"/>
        <v>64.12</v>
      </c>
      <c r="I144" s="7">
        <f t="shared" si="32"/>
        <v>44457</v>
      </c>
      <c r="J144">
        <f t="shared" si="28"/>
        <v>96.17</v>
      </c>
      <c r="K144" s="7">
        <f t="shared" si="33"/>
        <v>44374</v>
      </c>
      <c r="L144">
        <f>SUM($C$2:C144)</f>
        <v>50</v>
      </c>
      <c r="M144">
        <f t="shared" si="39"/>
        <v>32.049999999999997</v>
      </c>
      <c r="N144">
        <f t="shared" si="40"/>
        <v>0</v>
      </c>
    </row>
    <row r="145" spans="1:14">
      <c r="A145" s="1">
        <v>44505</v>
      </c>
      <c r="B145" t="s">
        <v>5</v>
      </c>
      <c r="C145">
        <f t="shared" si="35"/>
        <v>0</v>
      </c>
      <c r="D145">
        <v>0</v>
      </c>
      <c r="E145">
        <v>0</v>
      </c>
      <c r="F145" s="11">
        <f t="shared" si="36"/>
        <v>0</v>
      </c>
      <c r="G145" s="2">
        <f t="shared" si="37"/>
        <v>0</v>
      </c>
      <c r="H145">
        <f t="shared" si="38"/>
        <v>64.12</v>
      </c>
      <c r="I145" s="7">
        <f t="shared" si="32"/>
        <v>44457</v>
      </c>
      <c r="J145">
        <f t="shared" si="28"/>
        <v>96.17</v>
      </c>
      <c r="K145" s="7">
        <f t="shared" si="33"/>
        <v>44374</v>
      </c>
      <c r="L145">
        <f>SUM($C$2:C145)</f>
        <v>50</v>
      </c>
      <c r="M145">
        <f t="shared" si="39"/>
        <v>32.049999999999997</v>
      </c>
      <c r="N145">
        <f t="shared" si="40"/>
        <v>0</v>
      </c>
    </row>
    <row r="146" spans="1:14">
      <c r="A146" s="1">
        <v>44506</v>
      </c>
      <c r="B146" t="s">
        <v>5</v>
      </c>
      <c r="C146">
        <f t="shared" si="35"/>
        <v>0</v>
      </c>
      <c r="D146">
        <v>0</v>
      </c>
      <c r="E146">
        <v>0</v>
      </c>
      <c r="F146" s="11">
        <f t="shared" si="36"/>
        <v>0</v>
      </c>
      <c r="G146" s="2">
        <f t="shared" si="37"/>
        <v>0</v>
      </c>
      <c r="H146">
        <f t="shared" si="38"/>
        <v>64.12</v>
      </c>
      <c r="I146" s="7">
        <f t="shared" si="32"/>
        <v>44457</v>
      </c>
      <c r="J146">
        <f t="shared" si="28"/>
        <v>96.17</v>
      </c>
      <c r="K146" s="7">
        <f t="shared" si="33"/>
        <v>44374</v>
      </c>
      <c r="L146">
        <f>SUM($C$2:C146)</f>
        <v>50</v>
      </c>
      <c r="M146">
        <f t="shared" si="39"/>
        <v>32.049999999999997</v>
      </c>
      <c r="N146">
        <f t="shared" si="40"/>
        <v>0</v>
      </c>
    </row>
    <row r="147" spans="1:14">
      <c r="A147" s="1">
        <v>44507</v>
      </c>
      <c r="B147" t="s">
        <v>5</v>
      </c>
      <c r="C147">
        <f t="shared" si="35"/>
        <v>0</v>
      </c>
      <c r="D147">
        <v>0</v>
      </c>
      <c r="E147">
        <v>0</v>
      </c>
      <c r="F147" s="11">
        <f t="shared" si="36"/>
        <v>0</v>
      </c>
      <c r="G147" s="2">
        <f t="shared" si="37"/>
        <v>0</v>
      </c>
      <c r="H147">
        <f t="shared" si="38"/>
        <v>64.12</v>
      </c>
      <c r="I147" s="7">
        <f t="shared" si="32"/>
        <v>44457</v>
      </c>
      <c r="J147">
        <f t="shared" si="28"/>
        <v>96.17</v>
      </c>
      <c r="K147" s="7">
        <f t="shared" si="33"/>
        <v>44374</v>
      </c>
      <c r="L147">
        <f>SUM($C$2:C147)</f>
        <v>50</v>
      </c>
      <c r="M147">
        <f t="shared" si="39"/>
        <v>32.049999999999997</v>
      </c>
      <c r="N147">
        <f t="shared" si="40"/>
        <v>0</v>
      </c>
    </row>
    <row r="148" spans="1:14">
      <c r="N148">
        <f>SUM(N2:N147)</f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C77E-5270-4280-B78C-BB99D728B2D0}">
  <sheetPr codeName="Sheet8">
    <pageSetUpPr fitToPage="1"/>
  </sheetPr>
  <dimension ref="A1:C83"/>
  <sheetViews>
    <sheetView workbookViewId="0">
      <selection sqref="A1:C83"/>
    </sheetView>
  </sheetViews>
  <sheetFormatPr defaultRowHeight="15"/>
  <cols>
    <col min="1" max="1" width="12.7109375" bestFit="1" customWidth="1"/>
    <col min="2" max="2" width="50.7109375" style="10" bestFit="1" customWidth="1"/>
    <col min="3" max="3" width="10.140625" bestFit="1" customWidth="1"/>
  </cols>
  <sheetData>
    <row r="1" spans="1:3" ht="15.75" thickBot="1">
      <c r="A1" s="6" t="s">
        <v>1</v>
      </c>
      <c r="B1" s="14" t="s">
        <v>13</v>
      </c>
      <c r="C1" s="6" t="s">
        <v>69</v>
      </c>
    </row>
    <row r="2" spans="1:3" ht="15.75" thickTop="1">
      <c r="A2" t="s">
        <v>152</v>
      </c>
      <c r="B2" s="10" t="s">
        <v>154</v>
      </c>
      <c r="C2">
        <v>210.1</v>
      </c>
    </row>
    <row r="3" spans="1:3">
      <c r="A3" t="s">
        <v>152</v>
      </c>
      <c r="B3" s="10" t="s">
        <v>157</v>
      </c>
      <c r="C3">
        <v>208.57</v>
      </c>
    </row>
    <row r="4" spans="1:3">
      <c r="A4" t="s">
        <v>152</v>
      </c>
      <c r="B4" s="10" t="s">
        <v>156</v>
      </c>
      <c r="C4">
        <v>203.81</v>
      </c>
    </row>
    <row r="5" spans="1:3">
      <c r="A5" t="s">
        <v>152</v>
      </c>
      <c r="B5" s="10" t="s">
        <v>158</v>
      </c>
      <c r="C5">
        <v>199.9</v>
      </c>
    </row>
    <row r="6" spans="1:3">
      <c r="A6" t="s">
        <v>152</v>
      </c>
      <c r="B6" s="10" t="s">
        <v>64</v>
      </c>
      <c r="C6">
        <v>198.28</v>
      </c>
    </row>
    <row r="7" spans="1:3">
      <c r="A7" t="s">
        <v>152</v>
      </c>
      <c r="B7" s="10" t="s">
        <v>63</v>
      </c>
      <c r="C7">
        <v>197.97</v>
      </c>
    </row>
    <row r="8" spans="1:3">
      <c r="A8" t="s">
        <v>152</v>
      </c>
      <c r="B8" s="10" t="s">
        <v>159</v>
      </c>
      <c r="C8">
        <v>195.67</v>
      </c>
    </row>
    <row r="9" spans="1:3">
      <c r="A9" t="s">
        <v>152</v>
      </c>
      <c r="B9" s="10" t="s">
        <v>62</v>
      </c>
      <c r="C9">
        <v>195.54</v>
      </c>
    </row>
    <row r="10" spans="1:3">
      <c r="A10" t="s">
        <v>152</v>
      </c>
      <c r="B10" s="10" t="s">
        <v>58</v>
      </c>
      <c r="C10">
        <v>194.18</v>
      </c>
    </row>
    <row r="11" spans="1:3">
      <c r="A11" t="s">
        <v>152</v>
      </c>
      <c r="B11" s="10" t="s">
        <v>59</v>
      </c>
      <c r="C11">
        <v>193.91</v>
      </c>
    </row>
    <row r="12" spans="1:3">
      <c r="A12" t="s">
        <v>152</v>
      </c>
      <c r="B12" s="10" t="s">
        <v>61</v>
      </c>
      <c r="C12">
        <v>193.87</v>
      </c>
    </row>
    <row r="13" spans="1:3">
      <c r="A13" t="s">
        <v>152</v>
      </c>
      <c r="B13" s="10" t="s">
        <v>60</v>
      </c>
      <c r="C13">
        <v>192.66</v>
      </c>
    </row>
    <row r="14" spans="1:3">
      <c r="A14" t="s">
        <v>152</v>
      </c>
      <c r="B14" s="10" t="s">
        <v>160</v>
      </c>
      <c r="C14">
        <v>192.14</v>
      </c>
    </row>
    <row r="15" spans="1:3">
      <c r="A15" t="s">
        <v>152</v>
      </c>
      <c r="B15" s="10" t="s">
        <v>57</v>
      </c>
      <c r="C15">
        <v>192.07</v>
      </c>
    </row>
    <row r="16" spans="1:3">
      <c r="A16" t="s">
        <v>152</v>
      </c>
      <c r="B16" s="10" t="s">
        <v>155</v>
      </c>
      <c r="C16">
        <v>191.76</v>
      </c>
    </row>
    <row r="17" spans="1:3">
      <c r="A17" t="s">
        <v>152</v>
      </c>
      <c r="B17" s="10" t="s">
        <v>68</v>
      </c>
      <c r="C17">
        <v>191.24</v>
      </c>
    </row>
    <row r="18" spans="1:3">
      <c r="A18" t="s">
        <v>152</v>
      </c>
      <c r="B18" s="10" t="s">
        <v>56</v>
      </c>
      <c r="C18">
        <v>190.9</v>
      </c>
    </row>
    <row r="19" spans="1:3">
      <c r="A19" t="s">
        <v>152</v>
      </c>
      <c r="B19" s="10" t="s">
        <v>161</v>
      </c>
      <c r="C19">
        <v>188.9</v>
      </c>
    </row>
    <row r="20" spans="1:3">
      <c r="A20" t="s">
        <v>152</v>
      </c>
      <c r="B20" s="10" t="s">
        <v>55</v>
      </c>
      <c r="C20">
        <v>187.87</v>
      </c>
    </row>
    <row r="21" spans="1:3">
      <c r="A21" t="s">
        <v>152</v>
      </c>
      <c r="B21" s="10" t="s">
        <v>72</v>
      </c>
      <c r="C21">
        <v>187.02</v>
      </c>
    </row>
    <row r="22" spans="1:3">
      <c r="A22" t="s">
        <v>152</v>
      </c>
      <c r="B22" s="10" t="s">
        <v>162</v>
      </c>
      <c r="C22">
        <v>186.17</v>
      </c>
    </row>
    <row r="23" spans="1:3">
      <c r="A23" t="s">
        <v>152</v>
      </c>
      <c r="B23" s="10" t="s">
        <v>54</v>
      </c>
      <c r="C23">
        <v>184.97</v>
      </c>
    </row>
    <row r="24" spans="1:3">
      <c r="A24" t="s">
        <v>152</v>
      </c>
      <c r="B24" s="10" t="s">
        <v>153</v>
      </c>
      <c r="C24">
        <v>184.1</v>
      </c>
    </row>
    <row r="25" spans="1:3">
      <c r="A25" t="s">
        <v>152</v>
      </c>
      <c r="B25" s="10" t="s">
        <v>53</v>
      </c>
      <c r="C25">
        <v>183.4</v>
      </c>
    </row>
    <row r="26" spans="1:3">
      <c r="A26" t="s">
        <v>152</v>
      </c>
      <c r="B26" s="10" t="s">
        <v>163</v>
      </c>
      <c r="C26">
        <v>182.98</v>
      </c>
    </row>
    <row r="27" spans="1:3">
      <c r="A27" t="s">
        <v>152</v>
      </c>
      <c r="B27" s="10" t="s">
        <v>52</v>
      </c>
      <c r="C27">
        <v>181.59</v>
      </c>
    </row>
    <row r="28" spans="1:3">
      <c r="A28" t="s">
        <v>152</v>
      </c>
      <c r="B28" s="10" t="s">
        <v>50</v>
      </c>
      <c r="C28">
        <v>178.41</v>
      </c>
    </row>
    <row r="29" spans="1:3">
      <c r="A29" t="s">
        <v>152</v>
      </c>
      <c r="B29" s="10" t="s">
        <v>51</v>
      </c>
      <c r="C29">
        <v>177.71</v>
      </c>
    </row>
    <row r="30" spans="1:3">
      <c r="A30" t="s">
        <v>152</v>
      </c>
      <c r="B30" s="10" t="s">
        <v>49</v>
      </c>
      <c r="C30">
        <v>177.12</v>
      </c>
    </row>
    <row r="31" spans="1:3">
      <c r="A31" t="s">
        <v>152</v>
      </c>
      <c r="B31" s="10" t="s">
        <v>46</v>
      </c>
      <c r="C31">
        <v>176.39</v>
      </c>
    </row>
    <row r="32" spans="1:3">
      <c r="A32" t="s">
        <v>152</v>
      </c>
      <c r="B32" s="10" t="s">
        <v>47</v>
      </c>
      <c r="C32">
        <v>174.73</v>
      </c>
    </row>
    <row r="33" spans="1:3">
      <c r="A33" t="s">
        <v>152</v>
      </c>
      <c r="B33" s="10" t="s">
        <v>48</v>
      </c>
      <c r="C33">
        <v>174.12</v>
      </c>
    </row>
    <row r="34" spans="1:3">
      <c r="A34" t="s">
        <v>152</v>
      </c>
      <c r="B34" s="10" t="s">
        <v>45</v>
      </c>
      <c r="C34">
        <v>172.59</v>
      </c>
    </row>
    <row r="35" spans="1:3">
      <c r="A35" t="s">
        <v>152</v>
      </c>
      <c r="B35" s="10" t="s">
        <v>44</v>
      </c>
      <c r="C35">
        <v>172.4</v>
      </c>
    </row>
    <row r="36" spans="1:3">
      <c r="A36" t="s">
        <v>6</v>
      </c>
      <c r="B36" s="10" t="s">
        <v>151</v>
      </c>
      <c r="C36">
        <v>169.38</v>
      </c>
    </row>
    <row r="37" spans="1:3">
      <c r="A37" t="s">
        <v>6</v>
      </c>
      <c r="B37" s="10" t="s">
        <v>42</v>
      </c>
      <c r="C37">
        <v>166.59</v>
      </c>
    </row>
    <row r="38" spans="1:3">
      <c r="A38" t="s">
        <v>6</v>
      </c>
      <c r="B38" s="10" t="s">
        <v>43</v>
      </c>
      <c r="C38">
        <v>166.14</v>
      </c>
    </row>
    <row r="39" spans="1:3">
      <c r="A39" t="s">
        <v>6</v>
      </c>
      <c r="B39" s="10" t="s">
        <v>41</v>
      </c>
      <c r="C39">
        <v>165.18</v>
      </c>
    </row>
    <row r="40" spans="1:3">
      <c r="A40" t="s">
        <v>6</v>
      </c>
      <c r="B40" s="10" t="s">
        <v>40</v>
      </c>
      <c r="C40">
        <v>161.38999999999999</v>
      </c>
    </row>
    <row r="41" spans="1:3">
      <c r="A41" t="s">
        <v>6</v>
      </c>
      <c r="B41" s="10" t="s">
        <v>39</v>
      </c>
      <c r="C41">
        <v>156.68</v>
      </c>
    </row>
    <row r="42" spans="1:3">
      <c r="A42" t="s">
        <v>6</v>
      </c>
      <c r="B42" s="10" t="s">
        <v>38</v>
      </c>
      <c r="C42">
        <v>152.44999999999999</v>
      </c>
    </row>
    <row r="43" spans="1:3">
      <c r="A43" t="s">
        <v>6</v>
      </c>
      <c r="B43" s="10" t="s">
        <v>99</v>
      </c>
      <c r="C43">
        <v>149.59</v>
      </c>
    </row>
    <row r="44" spans="1:3">
      <c r="A44" t="s">
        <v>6</v>
      </c>
      <c r="B44" s="10" t="s">
        <v>37</v>
      </c>
      <c r="C44">
        <v>149.51</v>
      </c>
    </row>
    <row r="45" spans="1:3">
      <c r="A45" t="s">
        <v>6</v>
      </c>
      <c r="B45" s="10" t="s">
        <v>67</v>
      </c>
      <c r="C45">
        <v>147.72999999999999</v>
      </c>
    </row>
    <row r="46" spans="1:3">
      <c r="A46" t="s">
        <v>6</v>
      </c>
      <c r="B46" s="10" t="s">
        <v>36</v>
      </c>
      <c r="C46">
        <v>147.16</v>
      </c>
    </row>
    <row r="47" spans="1:3">
      <c r="A47" t="s">
        <v>6</v>
      </c>
      <c r="B47" s="10" t="s">
        <v>100</v>
      </c>
      <c r="C47">
        <v>144.6</v>
      </c>
    </row>
    <row r="48" spans="1:3">
      <c r="A48" t="s">
        <v>6</v>
      </c>
      <c r="B48" s="10" t="s">
        <v>35</v>
      </c>
      <c r="C48">
        <v>143.74</v>
      </c>
    </row>
    <row r="49" spans="1:3">
      <c r="A49" t="s">
        <v>6</v>
      </c>
      <c r="B49" s="10" t="s">
        <v>34</v>
      </c>
      <c r="C49">
        <v>142.72</v>
      </c>
    </row>
    <row r="50" spans="1:3">
      <c r="A50" t="s">
        <v>6</v>
      </c>
      <c r="B50" s="10" t="s">
        <v>150</v>
      </c>
      <c r="C50">
        <v>140.83000000000001</v>
      </c>
    </row>
    <row r="51" spans="1:3">
      <c r="A51" t="s">
        <v>6</v>
      </c>
      <c r="B51" s="10" t="s">
        <v>33</v>
      </c>
      <c r="C51">
        <v>140.07</v>
      </c>
    </row>
    <row r="52" spans="1:3">
      <c r="A52" t="s">
        <v>6</v>
      </c>
      <c r="B52" s="10" t="s">
        <v>32</v>
      </c>
      <c r="C52">
        <v>139.26</v>
      </c>
    </row>
    <row r="53" spans="1:3">
      <c r="A53" t="s">
        <v>6</v>
      </c>
      <c r="B53" s="10" t="s">
        <v>31</v>
      </c>
      <c r="C53">
        <v>137.86000000000001</v>
      </c>
    </row>
    <row r="54" spans="1:3">
      <c r="A54" t="s">
        <v>6</v>
      </c>
      <c r="B54" s="10" t="s">
        <v>30</v>
      </c>
      <c r="C54">
        <v>134.38999999999999</v>
      </c>
    </row>
    <row r="55" spans="1:3">
      <c r="A55" t="s">
        <v>6</v>
      </c>
      <c r="B55" s="10" t="s">
        <v>29</v>
      </c>
      <c r="C55">
        <v>130.62</v>
      </c>
    </row>
    <row r="56" spans="1:3">
      <c r="A56" t="s">
        <v>6</v>
      </c>
      <c r="B56" s="10" t="s">
        <v>28</v>
      </c>
      <c r="C56">
        <v>127.23</v>
      </c>
    </row>
    <row r="57" spans="1:3">
      <c r="A57" t="s">
        <v>6</v>
      </c>
      <c r="B57" s="10" t="s">
        <v>26</v>
      </c>
      <c r="C57">
        <v>126.63</v>
      </c>
    </row>
    <row r="58" spans="1:3">
      <c r="A58" t="s">
        <v>6</v>
      </c>
      <c r="B58" s="10" t="s">
        <v>27</v>
      </c>
      <c r="C58">
        <v>126.45</v>
      </c>
    </row>
    <row r="59" spans="1:3">
      <c r="A59" t="s">
        <v>6</v>
      </c>
      <c r="B59" s="10" t="s">
        <v>101</v>
      </c>
      <c r="C59">
        <v>122.06</v>
      </c>
    </row>
    <row r="60" spans="1:3">
      <c r="A60" t="s">
        <v>6</v>
      </c>
      <c r="B60" s="10" t="s">
        <v>65</v>
      </c>
      <c r="C60">
        <v>121.64</v>
      </c>
    </row>
    <row r="61" spans="1:3">
      <c r="A61" t="s">
        <v>6</v>
      </c>
      <c r="B61" s="10" t="s">
        <v>25</v>
      </c>
      <c r="C61">
        <v>118.88</v>
      </c>
    </row>
    <row r="62" spans="1:3">
      <c r="A62" t="s">
        <v>5</v>
      </c>
      <c r="B62" s="10" t="s">
        <v>149</v>
      </c>
      <c r="C62">
        <v>116.17</v>
      </c>
    </row>
    <row r="63" spans="1:3">
      <c r="A63" t="s">
        <v>5</v>
      </c>
      <c r="B63" s="10" t="s">
        <v>24</v>
      </c>
      <c r="C63">
        <v>106.65</v>
      </c>
    </row>
    <row r="64" spans="1:3">
      <c r="A64" t="s">
        <v>5</v>
      </c>
      <c r="B64" s="10" t="s">
        <v>23</v>
      </c>
      <c r="C64">
        <v>104.44</v>
      </c>
    </row>
    <row r="65" spans="1:3">
      <c r="A65" t="s">
        <v>5</v>
      </c>
      <c r="B65" s="10" t="s">
        <v>22</v>
      </c>
      <c r="C65">
        <v>104.12</v>
      </c>
    </row>
    <row r="66" spans="1:3">
      <c r="A66" t="s">
        <v>5</v>
      </c>
      <c r="B66" s="10" t="s">
        <v>21</v>
      </c>
      <c r="C66">
        <v>102.48</v>
      </c>
    </row>
    <row r="67" spans="1:3">
      <c r="A67" t="s">
        <v>5</v>
      </c>
      <c r="B67" s="10" t="s">
        <v>20</v>
      </c>
      <c r="C67">
        <v>100.9</v>
      </c>
    </row>
    <row r="68" spans="1:3">
      <c r="A68" t="s">
        <v>5</v>
      </c>
      <c r="B68" s="10" t="s">
        <v>19</v>
      </c>
      <c r="C68">
        <v>99.04</v>
      </c>
    </row>
    <row r="69" spans="1:3">
      <c r="A69" t="s">
        <v>5</v>
      </c>
      <c r="B69" s="10" t="s">
        <v>18</v>
      </c>
      <c r="C69">
        <v>94</v>
      </c>
    </row>
    <row r="70" spans="1:3">
      <c r="A70" t="s">
        <v>5</v>
      </c>
      <c r="B70" s="10" t="s">
        <v>89</v>
      </c>
      <c r="C70">
        <v>90.2</v>
      </c>
    </row>
    <row r="71" spans="1:3">
      <c r="A71" t="s">
        <v>5</v>
      </c>
      <c r="B71" s="10" t="s">
        <v>17</v>
      </c>
      <c r="C71">
        <v>87.13</v>
      </c>
    </row>
    <row r="72" spans="1:3">
      <c r="A72" t="s">
        <v>5</v>
      </c>
      <c r="B72" s="10" t="s">
        <v>16</v>
      </c>
      <c r="C72">
        <v>84.25</v>
      </c>
    </row>
    <row r="73" spans="1:3">
      <c r="A73" t="s">
        <v>5</v>
      </c>
      <c r="B73" s="10" t="s">
        <v>66</v>
      </c>
      <c r="C73">
        <v>84.1</v>
      </c>
    </row>
    <row r="74" spans="1:3">
      <c r="A74" t="s">
        <v>5</v>
      </c>
      <c r="B74" s="10" t="s">
        <v>166</v>
      </c>
      <c r="C74">
        <v>81.44</v>
      </c>
    </row>
    <row r="75" spans="1:3">
      <c r="A75" t="s">
        <v>5</v>
      </c>
      <c r="B75" s="10" t="s">
        <v>167</v>
      </c>
      <c r="C75">
        <v>79.400000000000006</v>
      </c>
    </row>
    <row r="76" spans="1:3">
      <c r="A76" t="s">
        <v>5</v>
      </c>
      <c r="B76" s="10" t="s">
        <v>15</v>
      </c>
      <c r="C76">
        <v>77.55</v>
      </c>
    </row>
    <row r="77" spans="1:3">
      <c r="A77" t="s">
        <v>5</v>
      </c>
      <c r="B77" s="10" t="s">
        <v>929</v>
      </c>
      <c r="C77">
        <v>73.75</v>
      </c>
    </row>
    <row r="78" spans="1:3">
      <c r="A78" t="s">
        <v>5</v>
      </c>
      <c r="B78" s="10" t="s">
        <v>14</v>
      </c>
      <c r="C78">
        <v>68.569999999999993</v>
      </c>
    </row>
    <row r="79" spans="1:3">
      <c r="A79" t="s">
        <v>5</v>
      </c>
      <c r="B79" s="10" t="s">
        <v>86</v>
      </c>
      <c r="C79">
        <v>68.260000000000005</v>
      </c>
    </row>
    <row r="80" spans="1:3">
      <c r="A80" t="s">
        <v>5</v>
      </c>
      <c r="B80" s="10" t="s">
        <v>930</v>
      </c>
      <c r="C80">
        <v>64.5</v>
      </c>
    </row>
    <row r="81" spans="1:3">
      <c r="A81" t="s">
        <v>5</v>
      </c>
      <c r="B81" s="10" t="s">
        <v>90</v>
      </c>
      <c r="C81">
        <v>60</v>
      </c>
    </row>
    <row r="82" spans="1:3">
      <c r="A82" t="s">
        <v>5</v>
      </c>
      <c r="B82" s="10" t="s">
        <v>9</v>
      </c>
      <c r="C82">
        <v>59.21</v>
      </c>
    </row>
    <row r="83" spans="1:3">
      <c r="A83" t="s">
        <v>5</v>
      </c>
      <c r="B83" s="10" t="s">
        <v>10</v>
      </c>
      <c r="C83">
        <v>57.5</v>
      </c>
    </row>
  </sheetData>
  <sortState xmlns:xlrd2="http://schemas.microsoft.com/office/spreadsheetml/2017/richdata2" ref="A2:D83">
    <sortCondition descending="1" ref="C2:C83"/>
  </sortState>
  <printOptions gridLines="1"/>
  <pageMargins left="0.7" right="0.7" top="0.75" bottom="0.75" header="0.3" footer="0.3"/>
  <pageSetup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F405-DFB0-4024-AFF2-F3A4AEA678C6}">
  <dimension ref="A1:G25"/>
  <sheetViews>
    <sheetView workbookViewId="0">
      <selection activeCell="J16" sqref="J16"/>
    </sheetView>
  </sheetViews>
  <sheetFormatPr defaultRowHeight="15"/>
  <sheetData>
    <row r="1" spans="1:7" ht="16.5" thickBot="1">
      <c r="A1" s="79"/>
      <c r="B1" s="81" t="s">
        <v>6</v>
      </c>
      <c r="C1" s="82"/>
      <c r="D1" s="81" t="s">
        <v>5</v>
      </c>
      <c r="E1" s="82"/>
      <c r="F1" s="81" t="s">
        <v>138</v>
      </c>
      <c r="G1" s="82"/>
    </row>
    <row r="2" spans="1:7" ht="16.5" thickBot="1">
      <c r="A2" s="80"/>
      <c r="B2" s="83" t="s">
        <v>139</v>
      </c>
      <c r="C2" s="84"/>
      <c r="D2" s="83" t="s">
        <v>140</v>
      </c>
      <c r="E2" s="84"/>
      <c r="F2" s="83" t="s">
        <v>141</v>
      </c>
      <c r="G2" s="84"/>
    </row>
    <row r="3" spans="1:7" ht="16.5" thickBot="1">
      <c r="A3" s="55" t="s">
        <v>142</v>
      </c>
      <c r="B3" s="56" t="s">
        <v>143</v>
      </c>
      <c r="C3" s="56" t="s">
        <v>144</v>
      </c>
      <c r="D3" s="56" t="s">
        <v>143</v>
      </c>
      <c r="E3" s="56" t="s">
        <v>144</v>
      </c>
      <c r="F3" s="56" t="s">
        <v>143</v>
      </c>
      <c r="G3" s="56" t="s">
        <v>144</v>
      </c>
    </row>
    <row r="4" spans="1:7" ht="16.5" thickBot="1">
      <c r="A4" s="57">
        <v>2001</v>
      </c>
      <c r="B4" s="56">
        <v>0</v>
      </c>
      <c r="C4" s="56">
        <v>0</v>
      </c>
      <c r="D4" s="56">
        <v>7</v>
      </c>
      <c r="E4" s="56">
        <v>12</v>
      </c>
      <c r="F4" s="56">
        <v>7</v>
      </c>
      <c r="G4" s="56">
        <v>6.3</v>
      </c>
    </row>
    <row r="5" spans="1:7" ht="16.5" thickBot="1">
      <c r="A5" s="57">
        <v>2002</v>
      </c>
      <c r="B5" s="56">
        <v>18.2</v>
      </c>
      <c r="C5" s="56">
        <v>34.299999999999997</v>
      </c>
      <c r="D5" s="56">
        <v>25</v>
      </c>
      <c r="E5" s="56">
        <v>42.7</v>
      </c>
      <c r="F5" s="56">
        <v>43.2</v>
      </c>
      <c r="G5" s="56">
        <v>38.700000000000003</v>
      </c>
    </row>
    <row r="6" spans="1:7" ht="16.5" thickBot="1">
      <c r="A6" s="57">
        <v>2003</v>
      </c>
      <c r="B6" s="56">
        <v>30</v>
      </c>
      <c r="C6" s="56">
        <v>56.6</v>
      </c>
      <c r="D6" s="56">
        <v>40</v>
      </c>
      <c r="E6" s="56">
        <v>68.400000000000006</v>
      </c>
      <c r="F6" s="56">
        <v>70</v>
      </c>
      <c r="G6" s="56">
        <v>62.8</v>
      </c>
    </row>
    <row r="7" spans="1:7" ht="16.5" thickBot="1">
      <c r="A7" s="57">
        <v>2004</v>
      </c>
      <c r="B7" s="56">
        <v>31</v>
      </c>
      <c r="C7" s="56">
        <v>58.5</v>
      </c>
      <c r="D7" s="56">
        <v>37</v>
      </c>
      <c r="E7" s="56">
        <v>63.2</v>
      </c>
      <c r="F7" s="56">
        <v>68</v>
      </c>
      <c r="G7" s="56">
        <v>61</v>
      </c>
    </row>
    <row r="8" spans="1:7" ht="16.5" thickBot="1">
      <c r="A8" s="57">
        <v>2005</v>
      </c>
      <c r="B8" s="56">
        <v>4</v>
      </c>
      <c r="C8" s="56">
        <v>7.5</v>
      </c>
      <c r="D8" s="56">
        <v>24.5</v>
      </c>
      <c r="E8" s="56">
        <v>41.9</v>
      </c>
      <c r="F8" s="56">
        <v>28.5</v>
      </c>
      <c r="G8" s="56">
        <v>25.6</v>
      </c>
    </row>
    <row r="9" spans="1:7" ht="16.5" thickBot="1">
      <c r="A9" s="57">
        <v>2006</v>
      </c>
      <c r="B9" s="56">
        <v>9.5</v>
      </c>
      <c r="C9" s="56">
        <v>17.899999999999999</v>
      </c>
      <c r="D9" s="56">
        <v>16.5</v>
      </c>
      <c r="E9" s="56">
        <v>28.2</v>
      </c>
      <c r="F9" s="56">
        <v>26</v>
      </c>
      <c r="G9" s="56">
        <v>23.3</v>
      </c>
    </row>
    <row r="10" spans="1:7" ht="16.5" thickBot="1">
      <c r="A10" s="57">
        <v>2007</v>
      </c>
      <c r="B10" s="56">
        <v>9.5</v>
      </c>
      <c r="C10" s="56">
        <v>17.899999999999999</v>
      </c>
      <c r="D10" s="56">
        <v>20.5</v>
      </c>
      <c r="E10" s="56">
        <v>35</v>
      </c>
      <c r="F10" s="56">
        <v>30</v>
      </c>
      <c r="G10" s="56">
        <v>26.9</v>
      </c>
    </row>
    <row r="11" spans="1:7" ht="16.5" thickBot="1">
      <c r="A11" s="57">
        <v>2008</v>
      </c>
      <c r="B11" s="56">
        <v>0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</row>
    <row r="12" spans="1:7" ht="16.5" thickBot="1">
      <c r="A12" s="57">
        <v>2009</v>
      </c>
      <c r="B12" s="56">
        <v>0</v>
      </c>
      <c r="C12" s="56">
        <v>0</v>
      </c>
      <c r="D12" s="56">
        <v>20</v>
      </c>
      <c r="E12" s="56">
        <v>34.200000000000003</v>
      </c>
      <c r="F12" s="56">
        <v>20</v>
      </c>
      <c r="G12" s="56">
        <v>17.899999999999999</v>
      </c>
    </row>
    <row r="13" spans="1:7" ht="16.5" thickBot="1">
      <c r="A13" s="57">
        <v>2010</v>
      </c>
      <c r="B13" s="56">
        <v>8.5</v>
      </c>
      <c r="C13" s="56">
        <v>16</v>
      </c>
      <c r="D13" s="56">
        <v>19.7</v>
      </c>
      <c r="E13" s="56">
        <v>33.700000000000003</v>
      </c>
      <c r="F13" s="56">
        <v>28.2</v>
      </c>
      <c r="G13" s="56">
        <v>25.3</v>
      </c>
    </row>
    <row r="14" spans="1:7" ht="16.5" thickBot="1">
      <c r="A14" s="57">
        <v>2011</v>
      </c>
      <c r="B14" s="56">
        <v>12.9</v>
      </c>
      <c r="C14" s="56">
        <v>24.3</v>
      </c>
      <c r="D14" s="56">
        <v>27.1</v>
      </c>
      <c r="E14" s="56">
        <v>46.3</v>
      </c>
      <c r="F14" s="56">
        <v>40</v>
      </c>
      <c r="G14" s="56">
        <v>35.9</v>
      </c>
    </row>
    <row r="15" spans="1:7" ht="16.5" thickBot="1">
      <c r="A15" s="57">
        <v>2012</v>
      </c>
      <c r="B15" s="56">
        <v>19.2</v>
      </c>
      <c r="C15" s="56">
        <v>36.200000000000003</v>
      </c>
      <c r="D15" s="56">
        <v>31.8</v>
      </c>
      <c r="E15" s="56">
        <v>54.4</v>
      </c>
      <c r="F15" s="56">
        <v>51</v>
      </c>
      <c r="G15" s="56">
        <v>45.7</v>
      </c>
    </row>
    <row r="16" spans="1:7" ht="16.5" thickBot="1">
      <c r="A16" s="57">
        <v>2013</v>
      </c>
      <c r="B16" s="56">
        <v>9.6999999999999993</v>
      </c>
      <c r="C16" s="56">
        <v>18.3</v>
      </c>
      <c r="D16" s="56">
        <v>26.8</v>
      </c>
      <c r="E16" s="56">
        <v>45.8</v>
      </c>
      <c r="F16" s="56">
        <v>36.5</v>
      </c>
      <c r="G16" s="56">
        <v>32.700000000000003</v>
      </c>
    </row>
    <row r="17" spans="1:7" ht="16.5" thickBot="1">
      <c r="A17" s="57">
        <v>2014</v>
      </c>
      <c r="B17" s="56">
        <v>3.3</v>
      </c>
      <c r="C17" s="56">
        <v>6.2</v>
      </c>
      <c r="D17" s="56">
        <v>23.1</v>
      </c>
      <c r="E17" s="56">
        <v>39.5</v>
      </c>
      <c r="F17" s="56">
        <v>16.399999999999999</v>
      </c>
      <c r="G17" s="56">
        <v>23.7</v>
      </c>
    </row>
    <row r="18" spans="1:7" ht="16.5" thickBot="1">
      <c r="A18" s="58">
        <v>2015</v>
      </c>
      <c r="B18" s="59">
        <v>6.4</v>
      </c>
      <c r="C18" s="59">
        <v>12.1</v>
      </c>
      <c r="D18" s="59">
        <v>13.2</v>
      </c>
      <c r="E18" s="59">
        <v>22.6</v>
      </c>
      <c r="F18" s="59">
        <v>19.600000000000001</v>
      </c>
      <c r="G18" s="59">
        <v>17.600000000000001</v>
      </c>
    </row>
    <row r="19" spans="1:7" ht="16.5" thickBot="1">
      <c r="A19" s="58">
        <v>2016</v>
      </c>
      <c r="B19" s="59">
        <v>10</v>
      </c>
      <c r="C19" s="59">
        <v>18.899999999999999</v>
      </c>
      <c r="D19" s="59">
        <v>20</v>
      </c>
      <c r="E19" s="59">
        <v>34.200000000000003</v>
      </c>
      <c r="F19" s="59">
        <v>30</v>
      </c>
      <c r="G19" s="59">
        <v>26.9</v>
      </c>
    </row>
    <row r="20" spans="1:7" ht="16.5" thickBot="1">
      <c r="A20" s="58">
        <v>2017</v>
      </c>
      <c r="B20" s="59">
        <v>2.4</v>
      </c>
      <c r="C20" s="59">
        <v>4.5</v>
      </c>
      <c r="D20" s="59">
        <v>21.3</v>
      </c>
      <c r="E20" s="59">
        <v>36.4</v>
      </c>
      <c r="F20" s="59">
        <v>23.7</v>
      </c>
      <c r="G20" s="59">
        <v>21.3</v>
      </c>
    </row>
    <row r="21" spans="1:7" ht="16.5" thickBot="1">
      <c r="A21" s="57">
        <v>2018</v>
      </c>
      <c r="B21" s="56">
        <v>7.8</v>
      </c>
      <c r="C21" s="56">
        <v>14.7</v>
      </c>
      <c r="D21" s="56">
        <v>37.9</v>
      </c>
      <c r="E21" s="56">
        <v>64.8</v>
      </c>
      <c r="F21" s="56">
        <v>45.7</v>
      </c>
      <c r="G21" s="56">
        <v>41</v>
      </c>
    </row>
    <row r="22" spans="1:7" ht="16.5" thickBot="1">
      <c r="A22" s="58">
        <v>2019</v>
      </c>
      <c r="B22" s="59">
        <v>0</v>
      </c>
      <c r="C22" s="59">
        <v>0</v>
      </c>
      <c r="D22" s="59">
        <v>17.399999999999999</v>
      </c>
      <c r="E22" s="59">
        <v>27.7</v>
      </c>
      <c r="F22" s="59">
        <v>17.399999999999999</v>
      </c>
      <c r="G22" s="59">
        <v>15.6</v>
      </c>
    </row>
    <row r="23" spans="1:7" ht="16.5" thickBot="1">
      <c r="A23" s="58">
        <v>2020</v>
      </c>
      <c r="B23" s="59">
        <v>13</v>
      </c>
      <c r="C23" s="59">
        <v>24.5</v>
      </c>
      <c r="D23" s="59">
        <v>39.700000000000003</v>
      </c>
      <c r="E23" s="59">
        <v>67.8</v>
      </c>
      <c r="F23" s="59">
        <v>52.7</v>
      </c>
      <c r="G23" s="59">
        <v>47.3</v>
      </c>
    </row>
    <row r="24" spans="1:7" ht="16.5" thickBot="1">
      <c r="A24" s="58">
        <v>2021</v>
      </c>
      <c r="B24" s="59">
        <v>14</v>
      </c>
      <c r="C24" s="59">
        <v>26.4</v>
      </c>
      <c r="D24" s="59">
        <v>32</v>
      </c>
      <c r="E24" s="59">
        <v>54.7</v>
      </c>
      <c r="F24" s="59">
        <f>14+32</f>
        <v>46</v>
      </c>
      <c r="G24" s="59">
        <v>41.2</v>
      </c>
    </row>
    <row r="25" spans="1:7" ht="16.5" thickBot="1">
      <c r="A25" s="55" t="s">
        <v>122</v>
      </c>
      <c r="B25" s="60">
        <f>AVERAGE(B4:B24)</f>
        <v>9.9714285714285733</v>
      </c>
      <c r="C25" s="60">
        <f t="shared" ref="C25:G25" si="0">AVERAGE(C4:C24)</f>
        <v>18.8</v>
      </c>
      <c r="D25" s="60">
        <f t="shared" si="0"/>
        <v>23.833333333333332</v>
      </c>
      <c r="E25" s="60">
        <f t="shared" si="0"/>
        <v>40.642857142857146</v>
      </c>
      <c r="F25" s="60">
        <f t="shared" si="0"/>
        <v>33.328571428571436</v>
      </c>
      <c r="G25" s="60">
        <f t="shared" si="0"/>
        <v>30.319047619047616</v>
      </c>
    </row>
  </sheetData>
  <mergeCells count="7">
    <mergeCell ref="A1:A2"/>
    <mergeCell ref="B1:C1"/>
    <mergeCell ref="D1:E1"/>
    <mergeCell ref="F1:G1"/>
    <mergeCell ref="B2:C2"/>
    <mergeCell ref="D2:E2"/>
    <mergeCell ref="F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F1021-87A0-43D7-95A9-413E39D03A98}">
  <sheetPr codeName="Sheet9"/>
  <dimension ref="A1:O147"/>
  <sheetViews>
    <sheetView topLeftCell="A122" workbookViewId="0">
      <selection activeCell="B140" sqref="B2:B140"/>
    </sheetView>
  </sheetViews>
  <sheetFormatPr defaultRowHeight="15"/>
  <cols>
    <col min="1" max="1" width="10.5703125" style="1" bestFit="1" customWidth="1"/>
    <col min="2" max="2" width="10.7109375" bestFit="1" customWidth="1"/>
    <col min="3" max="3" width="11.28515625" style="12" bestFit="1" customWidth="1"/>
    <col min="4" max="4" width="10.7109375" bestFit="1" customWidth="1"/>
    <col min="5" max="5" width="9.7109375" bestFit="1" customWidth="1"/>
    <col min="6" max="6" width="10.7109375" bestFit="1" customWidth="1"/>
    <col min="7" max="7" width="10.5703125" bestFit="1" customWidth="1"/>
    <col min="8" max="8" width="14.5703125" bestFit="1" customWidth="1"/>
    <col min="9" max="9" width="12.5703125" bestFit="1" customWidth="1"/>
    <col min="12" max="12" width="12.5703125" bestFit="1" customWidth="1"/>
    <col min="13" max="13" width="15.5703125" customWidth="1"/>
    <col min="14" max="14" width="18.28515625" style="8" bestFit="1" customWidth="1"/>
    <col min="15" max="15" width="19.42578125" style="8" customWidth="1"/>
  </cols>
  <sheetData>
    <row r="1" spans="1:15" ht="45.75" thickBot="1">
      <c r="A1" s="77" t="s">
        <v>0</v>
      </c>
      <c r="B1" s="3" t="s">
        <v>129</v>
      </c>
      <c r="C1" s="3" t="s">
        <v>110</v>
      </c>
      <c r="D1" s="3" t="s">
        <v>145</v>
      </c>
      <c r="E1" s="3" t="s">
        <v>146</v>
      </c>
      <c r="F1" s="3" t="s">
        <v>147</v>
      </c>
      <c r="G1" s="3" t="s">
        <v>111</v>
      </c>
      <c r="H1" s="3" t="s">
        <v>148</v>
      </c>
      <c r="I1" s="3" t="s">
        <v>109</v>
      </c>
      <c r="L1" s="85" t="s">
        <v>129</v>
      </c>
      <c r="M1" s="86"/>
      <c r="N1" s="86"/>
      <c r="O1" s="87"/>
    </row>
    <row r="2" spans="1:15" ht="63.75" thickBot="1">
      <c r="A2" s="77">
        <v>44362</v>
      </c>
      <c r="B2" s="78">
        <v>0</v>
      </c>
      <c r="C2" s="78">
        <f t="shared" ref="C2:C33" si="0">IF(B2&gt;0,1,0)</f>
        <v>0</v>
      </c>
      <c r="D2" s="78">
        <v>0</v>
      </c>
      <c r="E2" s="78">
        <v>0</v>
      </c>
      <c r="F2" s="78">
        <f t="shared" ref="F2:F27" si="1">SUM(D2:E2)</f>
        <v>0</v>
      </c>
      <c r="G2" s="78">
        <f t="shared" ref="G2:G27" si="2">IF(F2&gt;0,1,0)</f>
        <v>0</v>
      </c>
      <c r="H2" s="78">
        <f t="shared" ref="H2:H33" si="3">SUM(B2,F2)</f>
        <v>0</v>
      </c>
      <c r="I2" s="78">
        <f t="shared" ref="I2:I27" si="4">IF(C2&gt;0,1,IF(G2&gt;0,1,0))</f>
        <v>0</v>
      </c>
      <c r="L2" s="50" t="s">
        <v>130</v>
      </c>
      <c r="M2" s="51" t="s">
        <v>131</v>
      </c>
      <c r="N2" s="73" t="s">
        <v>136</v>
      </c>
      <c r="O2" s="73" t="s">
        <v>137</v>
      </c>
    </row>
    <row r="3" spans="1:15" ht="17.25" thickTop="1" thickBot="1">
      <c r="A3" s="77">
        <v>44363</v>
      </c>
      <c r="B3" s="78">
        <v>0</v>
      </c>
      <c r="C3" s="78">
        <f t="shared" si="0"/>
        <v>0</v>
      </c>
      <c r="D3" s="78">
        <v>0</v>
      </c>
      <c r="E3" s="78">
        <v>0</v>
      </c>
      <c r="F3" s="78">
        <f t="shared" si="1"/>
        <v>0</v>
      </c>
      <c r="G3" s="78">
        <f t="shared" si="2"/>
        <v>0</v>
      </c>
      <c r="H3" s="78">
        <f t="shared" si="3"/>
        <v>0</v>
      </c>
      <c r="I3" s="78">
        <f t="shared" si="4"/>
        <v>0</v>
      </c>
      <c r="L3" s="52" t="s">
        <v>132</v>
      </c>
      <c r="M3" s="53">
        <v>14</v>
      </c>
      <c r="N3" s="74">
        <v>31.89</v>
      </c>
      <c r="O3" s="74">
        <v>21.656874999999996</v>
      </c>
    </row>
    <row r="4" spans="1:15" ht="16.5" thickBot="1">
      <c r="A4" s="77">
        <v>44364</v>
      </c>
      <c r="B4" s="78">
        <v>0.21999999999999886</v>
      </c>
      <c r="C4" s="78">
        <f t="shared" si="0"/>
        <v>1</v>
      </c>
      <c r="D4" s="78">
        <v>0</v>
      </c>
      <c r="E4" s="78">
        <v>0</v>
      </c>
      <c r="F4" s="78">
        <f t="shared" si="1"/>
        <v>0</v>
      </c>
      <c r="G4" s="78">
        <f t="shared" si="2"/>
        <v>0</v>
      </c>
      <c r="H4" s="78">
        <f t="shared" si="3"/>
        <v>0.21999999999999886</v>
      </c>
      <c r="I4" s="78">
        <f t="shared" si="4"/>
        <v>1</v>
      </c>
      <c r="L4" s="52" t="s">
        <v>133</v>
      </c>
      <c r="M4" s="53">
        <v>7</v>
      </c>
      <c r="N4" s="74">
        <v>30.419999999999987</v>
      </c>
      <c r="O4" s="74">
        <v>4.3496774193548386</v>
      </c>
    </row>
    <row r="5" spans="1:15" ht="16.5" thickBot="1">
      <c r="A5" s="77">
        <v>44365</v>
      </c>
      <c r="B5" s="78">
        <v>15.919999999999987</v>
      </c>
      <c r="C5" s="78">
        <f t="shared" si="0"/>
        <v>1</v>
      </c>
      <c r="D5" s="78">
        <v>0</v>
      </c>
      <c r="E5" s="78">
        <v>0</v>
      </c>
      <c r="F5" s="78">
        <f t="shared" si="1"/>
        <v>0</v>
      </c>
      <c r="G5" s="78">
        <f t="shared" si="2"/>
        <v>0</v>
      </c>
      <c r="H5" s="78">
        <f t="shared" si="3"/>
        <v>15.919999999999987</v>
      </c>
      <c r="I5" s="78">
        <f t="shared" si="4"/>
        <v>1</v>
      </c>
      <c r="L5" s="52" t="s">
        <v>134</v>
      </c>
      <c r="M5" s="53">
        <v>4</v>
      </c>
      <c r="N5" s="74">
        <v>21.190000000000012</v>
      </c>
      <c r="O5" s="74">
        <v>1.8245161290322591</v>
      </c>
    </row>
    <row r="6" spans="1:15" ht="16.5" thickBot="1">
      <c r="A6" s="77">
        <v>44366</v>
      </c>
      <c r="B6" s="78">
        <v>18.680000000000007</v>
      </c>
      <c r="C6" s="78">
        <f t="shared" si="0"/>
        <v>1</v>
      </c>
      <c r="D6" s="78">
        <v>0</v>
      </c>
      <c r="E6" s="78">
        <v>0</v>
      </c>
      <c r="F6" s="78">
        <f t="shared" si="1"/>
        <v>0</v>
      </c>
      <c r="G6" s="78">
        <f t="shared" si="2"/>
        <v>0</v>
      </c>
      <c r="H6" s="78">
        <f t="shared" si="3"/>
        <v>18.680000000000007</v>
      </c>
      <c r="I6" s="78">
        <f t="shared" si="4"/>
        <v>1</v>
      </c>
      <c r="L6" s="52" t="s">
        <v>11</v>
      </c>
      <c r="M6" s="53">
        <v>22</v>
      </c>
      <c r="N6" s="74">
        <v>29.67</v>
      </c>
      <c r="O6" s="74">
        <v>17.565999999999999</v>
      </c>
    </row>
    <row r="7" spans="1:15" ht="16.5" thickBot="1">
      <c r="A7" s="77">
        <v>44367</v>
      </c>
      <c r="B7" s="78">
        <v>21.560000000000002</v>
      </c>
      <c r="C7" s="78">
        <f t="shared" si="0"/>
        <v>1</v>
      </c>
      <c r="D7" s="78">
        <v>0</v>
      </c>
      <c r="E7" s="78">
        <v>0</v>
      </c>
      <c r="F7" s="78">
        <f t="shared" si="1"/>
        <v>0</v>
      </c>
      <c r="G7" s="78">
        <f t="shared" si="2"/>
        <v>0</v>
      </c>
      <c r="H7" s="78">
        <f t="shared" si="3"/>
        <v>21.560000000000002</v>
      </c>
      <c r="I7" s="78">
        <f t="shared" si="4"/>
        <v>1</v>
      </c>
      <c r="L7" s="52" t="s">
        <v>112</v>
      </c>
      <c r="M7" s="53">
        <v>3</v>
      </c>
      <c r="N7" s="74">
        <v>12.799999999999997</v>
      </c>
      <c r="O7" s="74">
        <v>0.91645161290322519</v>
      </c>
    </row>
    <row r="8" spans="1:15" ht="16.5" thickBot="1">
      <c r="A8" s="77">
        <v>44368</v>
      </c>
      <c r="B8" s="78">
        <v>21.850000000000009</v>
      </c>
      <c r="C8" s="78">
        <f t="shared" si="0"/>
        <v>1</v>
      </c>
      <c r="D8" s="78">
        <v>0</v>
      </c>
      <c r="E8" s="78">
        <v>0</v>
      </c>
      <c r="F8" s="78">
        <f t="shared" si="1"/>
        <v>0</v>
      </c>
      <c r="G8" s="78">
        <f t="shared" si="2"/>
        <v>0</v>
      </c>
      <c r="H8" s="78">
        <f t="shared" si="3"/>
        <v>21.850000000000009</v>
      </c>
      <c r="I8" s="78">
        <f t="shared" si="4"/>
        <v>1</v>
      </c>
      <c r="L8" s="54" t="s">
        <v>12</v>
      </c>
      <c r="M8" s="72">
        <v>50</v>
      </c>
      <c r="N8" s="75">
        <f>MAX(N3:N7)</f>
        <v>31.89</v>
      </c>
      <c r="O8" s="76">
        <f>AVERAGE(O3:O7)</f>
        <v>9.2627040322580623</v>
      </c>
    </row>
    <row r="9" spans="1:15">
      <c r="A9" s="77">
        <v>44369</v>
      </c>
      <c r="B9" s="78">
        <v>24.080000000000013</v>
      </c>
      <c r="C9" s="78">
        <f t="shared" si="0"/>
        <v>1</v>
      </c>
      <c r="D9" s="78">
        <v>0</v>
      </c>
      <c r="E9" s="78">
        <v>0</v>
      </c>
      <c r="F9" s="78">
        <f t="shared" si="1"/>
        <v>0</v>
      </c>
      <c r="G9" s="78">
        <f t="shared" si="2"/>
        <v>0</v>
      </c>
      <c r="H9" s="78">
        <f t="shared" si="3"/>
        <v>24.080000000000013</v>
      </c>
      <c r="I9" s="78">
        <f t="shared" si="4"/>
        <v>1</v>
      </c>
    </row>
    <row r="10" spans="1:15" ht="15.75" thickBot="1">
      <c r="A10" s="77">
        <v>44370</v>
      </c>
      <c r="B10" s="78">
        <v>27.489999999999995</v>
      </c>
      <c r="C10" s="78">
        <f t="shared" si="0"/>
        <v>1</v>
      </c>
      <c r="D10" s="78">
        <v>0</v>
      </c>
      <c r="E10" s="78">
        <v>0</v>
      </c>
      <c r="F10" s="78">
        <f t="shared" si="1"/>
        <v>0</v>
      </c>
      <c r="G10" s="78">
        <f t="shared" si="2"/>
        <v>0</v>
      </c>
      <c r="H10" s="78">
        <f t="shared" si="3"/>
        <v>27.489999999999995</v>
      </c>
      <c r="I10" s="78">
        <f t="shared" si="4"/>
        <v>1</v>
      </c>
    </row>
    <row r="11" spans="1:15" ht="21.75" thickBot="1">
      <c r="A11" s="77">
        <v>44371</v>
      </c>
      <c r="B11" s="78">
        <v>31</v>
      </c>
      <c r="C11" s="78">
        <f t="shared" si="0"/>
        <v>1</v>
      </c>
      <c r="D11" s="78">
        <v>0</v>
      </c>
      <c r="E11" s="78">
        <v>0</v>
      </c>
      <c r="F11" s="78">
        <f t="shared" si="1"/>
        <v>0</v>
      </c>
      <c r="G11" s="78">
        <f t="shared" si="2"/>
        <v>0</v>
      </c>
      <c r="H11" s="78">
        <f t="shared" si="3"/>
        <v>31</v>
      </c>
      <c r="I11" s="78">
        <f t="shared" si="4"/>
        <v>1</v>
      </c>
      <c r="L11" s="85" t="s">
        <v>135</v>
      </c>
      <c r="M11" s="86"/>
      <c r="N11" s="86"/>
      <c r="O11" s="87"/>
    </row>
    <row r="12" spans="1:15" ht="63.75" thickBot="1">
      <c r="A12" s="77">
        <v>44372</v>
      </c>
      <c r="B12" s="78">
        <v>31.14</v>
      </c>
      <c r="C12" s="78">
        <f t="shared" si="0"/>
        <v>1</v>
      </c>
      <c r="D12" s="78">
        <v>0</v>
      </c>
      <c r="E12" s="78">
        <v>0</v>
      </c>
      <c r="F12" s="78">
        <f t="shared" si="1"/>
        <v>0</v>
      </c>
      <c r="G12" s="78">
        <f t="shared" si="2"/>
        <v>0</v>
      </c>
      <c r="H12" s="78">
        <f t="shared" si="3"/>
        <v>31.14</v>
      </c>
      <c r="I12" s="78">
        <f t="shared" si="4"/>
        <v>1</v>
      </c>
      <c r="L12" s="50" t="s">
        <v>130</v>
      </c>
      <c r="M12" s="51" t="s">
        <v>131</v>
      </c>
      <c r="N12" s="73" t="s">
        <v>136</v>
      </c>
      <c r="O12" s="73" t="s">
        <v>137</v>
      </c>
    </row>
    <row r="13" spans="1:15" ht="17.25" thickTop="1" thickBot="1">
      <c r="A13" s="77">
        <v>44373</v>
      </c>
      <c r="B13" s="78">
        <v>31.759999999999991</v>
      </c>
      <c r="C13" s="78">
        <f t="shared" si="0"/>
        <v>1</v>
      </c>
      <c r="D13" s="78">
        <v>0</v>
      </c>
      <c r="E13" s="78">
        <v>0</v>
      </c>
      <c r="F13" s="78">
        <f t="shared" si="1"/>
        <v>0</v>
      </c>
      <c r="G13" s="78">
        <f t="shared" si="2"/>
        <v>0</v>
      </c>
      <c r="H13" s="78">
        <f t="shared" si="3"/>
        <v>31.759999999999991</v>
      </c>
      <c r="I13" s="78">
        <f t="shared" si="4"/>
        <v>1</v>
      </c>
      <c r="L13" s="52" t="s">
        <v>132</v>
      </c>
      <c r="M13" s="53">
        <v>2</v>
      </c>
      <c r="N13" s="74">
        <v>2.8200000000000216</v>
      </c>
      <c r="O13" s="74">
        <v>0.28875000000000206</v>
      </c>
    </row>
    <row r="14" spans="1:15" ht="16.5" thickBot="1">
      <c r="A14" s="77">
        <v>44374</v>
      </c>
      <c r="B14" s="78">
        <v>31.89</v>
      </c>
      <c r="C14" s="78">
        <f t="shared" si="0"/>
        <v>1</v>
      </c>
      <c r="D14" s="78">
        <v>2.8200000000000216</v>
      </c>
      <c r="E14" s="78">
        <v>0</v>
      </c>
      <c r="F14" s="78">
        <f t="shared" si="1"/>
        <v>2.8200000000000216</v>
      </c>
      <c r="G14" s="78">
        <f t="shared" si="2"/>
        <v>1</v>
      </c>
      <c r="H14" s="78">
        <f t="shared" si="3"/>
        <v>34.710000000000022</v>
      </c>
      <c r="I14" s="78">
        <f t="shared" si="4"/>
        <v>1</v>
      </c>
      <c r="L14" s="52" t="s">
        <v>133</v>
      </c>
      <c r="M14" s="53">
        <v>11</v>
      </c>
      <c r="N14" s="74">
        <v>7.7599999999999909</v>
      </c>
      <c r="O14" s="74">
        <v>1.9103225806451631</v>
      </c>
    </row>
    <row r="15" spans="1:15" ht="16.5" thickBot="1">
      <c r="A15" s="77">
        <v>44375</v>
      </c>
      <c r="B15" s="78">
        <v>30.47</v>
      </c>
      <c r="C15" s="78">
        <f t="shared" si="0"/>
        <v>1</v>
      </c>
      <c r="D15" s="78">
        <v>1.8000000000000114</v>
      </c>
      <c r="E15" s="78">
        <v>0</v>
      </c>
      <c r="F15" s="78">
        <f t="shared" si="1"/>
        <v>1.8000000000000114</v>
      </c>
      <c r="G15" s="78">
        <f t="shared" si="2"/>
        <v>1</v>
      </c>
      <c r="H15" s="78">
        <f t="shared" si="3"/>
        <v>32.27000000000001</v>
      </c>
      <c r="I15" s="78">
        <f t="shared" si="4"/>
        <v>1</v>
      </c>
      <c r="L15" s="52" t="s">
        <v>134</v>
      </c>
      <c r="M15" s="53">
        <v>24</v>
      </c>
      <c r="N15" s="74">
        <v>11.930000000000007</v>
      </c>
      <c r="O15" s="74">
        <v>5.0706451612903223</v>
      </c>
    </row>
    <row r="16" spans="1:15" ht="16.5" thickBot="1">
      <c r="A16" s="77">
        <v>44376</v>
      </c>
      <c r="B16" s="78">
        <v>29.209999999999994</v>
      </c>
      <c r="C16" s="78">
        <f t="shared" si="0"/>
        <v>1</v>
      </c>
      <c r="D16" s="78">
        <v>0</v>
      </c>
      <c r="E16" s="78">
        <v>0</v>
      </c>
      <c r="F16" s="78">
        <f t="shared" si="1"/>
        <v>0</v>
      </c>
      <c r="G16" s="78">
        <f t="shared" si="2"/>
        <v>0</v>
      </c>
      <c r="H16" s="78">
        <f t="shared" si="3"/>
        <v>29.209999999999994</v>
      </c>
      <c r="I16" s="78">
        <f t="shared" si="4"/>
        <v>1</v>
      </c>
      <c r="L16" s="52" t="s">
        <v>11</v>
      </c>
      <c r="M16" s="53">
        <v>30</v>
      </c>
      <c r="N16" s="74">
        <v>11.629999999999967</v>
      </c>
      <c r="O16" s="74">
        <v>9.2040000000000042</v>
      </c>
    </row>
    <row r="17" spans="1:15" ht="16.5" thickBot="1">
      <c r="A17" s="77">
        <v>44377</v>
      </c>
      <c r="B17" s="78">
        <v>31.240000000000009</v>
      </c>
      <c r="C17" s="78">
        <f t="shared" si="0"/>
        <v>1</v>
      </c>
      <c r="D17" s="78">
        <v>0</v>
      </c>
      <c r="E17" s="78">
        <v>0</v>
      </c>
      <c r="F17" s="78">
        <f t="shared" si="1"/>
        <v>0</v>
      </c>
      <c r="G17" s="78">
        <f t="shared" si="2"/>
        <v>0</v>
      </c>
      <c r="H17" s="78">
        <f t="shared" si="3"/>
        <v>31.240000000000009</v>
      </c>
      <c r="I17" s="78">
        <f t="shared" si="4"/>
        <v>1</v>
      </c>
      <c r="L17" s="52" t="s">
        <v>112</v>
      </c>
      <c r="M17" s="53">
        <v>3</v>
      </c>
      <c r="N17" s="74">
        <v>7.2600000000000193</v>
      </c>
      <c r="O17" s="74">
        <v>0.5532258064516149</v>
      </c>
    </row>
    <row r="18" spans="1:15" ht="16.5" thickBot="1">
      <c r="A18" s="77">
        <v>44378</v>
      </c>
      <c r="B18" s="78">
        <v>30.17</v>
      </c>
      <c r="C18" s="78">
        <f t="shared" si="0"/>
        <v>1</v>
      </c>
      <c r="D18" s="78">
        <v>0</v>
      </c>
      <c r="E18" s="78">
        <v>0</v>
      </c>
      <c r="F18" s="78">
        <f t="shared" si="1"/>
        <v>0</v>
      </c>
      <c r="G18" s="78">
        <f t="shared" si="2"/>
        <v>0</v>
      </c>
      <c r="H18" s="78">
        <f t="shared" si="3"/>
        <v>30.17</v>
      </c>
      <c r="I18" s="78">
        <f t="shared" si="4"/>
        <v>1</v>
      </c>
      <c r="L18" s="54" t="s">
        <v>12</v>
      </c>
      <c r="M18" s="72">
        <v>70</v>
      </c>
      <c r="N18" s="75">
        <f>MAX(N13:N17)</f>
        <v>11.930000000000007</v>
      </c>
      <c r="O18" s="76">
        <f>AVERAGE(O13:O17)</f>
        <v>3.4053887096774211</v>
      </c>
    </row>
    <row r="19" spans="1:15">
      <c r="A19" s="77">
        <v>44379</v>
      </c>
      <c r="B19" s="78">
        <v>30.419999999999987</v>
      </c>
      <c r="C19" s="78">
        <f t="shared" si="0"/>
        <v>1</v>
      </c>
      <c r="D19" s="78">
        <v>0</v>
      </c>
      <c r="E19" s="78">
        <v>0</v>
      </c>
      <c r="F19" s="78">
        <f t="shared" si="1"/>
        <v>0</v>
      </c>
      <c r="G19" s="78">
        <f t="shared" si="2"/>
        <v>0</v>
      </c>
      <c r="H19" s="78">
        <f t="shared" si="3"/>
        <v>30.419999999999987</v>
      </c>
      <c r="I19" s="78">
        <f t="shared" si="4"/>
        <v>1</v>
      </c>
    </row>
    <row r="20" spans="1:15">
      <c r="A20" s="77">
        <v>44380</v>
      </c>
      <c r="B20" s="78">
        <v>29.150000000000006</v>
      </c>
      <c r="C20" s="78">
        <f t="shared" si="0"/>
        <v>1</v>
      </c>
      <c r="D20" s="78">
        <v>0</v>
      </c>
      <c r="E20" s="78">
        <v>0</v>
      </c>
      <c r="F20" s="78">
        <f t="shared" si="1"/>
        <v>0</v>
      </c>
      <c r="G20" s="78">
        <f t="shared" si="2"/>
        <v>0</v>
      </c>
      <c r="H20" s="78">
        <f t="shared" si="3"/>
        <v>29.150000000000006</v>
      </c>
      <c r="I20" s="78">
        <f t="shared" si="4"/>
        <v>1</v>
      </c>
    </row>
    <row r="21" spans="1:15">
      <c r="A21" s="77">
        <v>44381</v>
      </c>
      <c r="B21" s="78">
        <v>0</v>
      </c>
      <c r="C21" s="78">
        <f t="shared" si="0"/>
        <v>0</v>
      </c>
      <c r="D21" s="78">
        <v>0</v>
      </c>
      <c r="E21" s="78">
        <v>0</v>
      </c>
      <c r="F21" s="78">
        <f t="shared" si="1"/>
        <v>0</v>
      </c>
      <c r="G21" s="78">
        <f t="shared" si="2"/>
        <v>0</v>
      </c>
      <c r="H21" s="78">
        <f t="shared" si="3"/>
        <v>0</v>
      </c>
      <c r="I21" s="78">
        <f t="shared" si="4"/>
        <v>0</v>
      </c>
    </row>
    <row r="22" spans="1:15">
      <c r="A22" s="77">
        <v>44382</v>
      </c>
      <c r="B22" s="78">
        <v>0</v>
      </c>
      <c r="C22" s="78">
        <f t="shared" si="0"/>
        <v>0</v>
      </c>
      <c r="D22" s="78">
        <v>0</v>
      </c>
      <c r="E22" s="78">
        <v>0</v>
      </c>
      <c r="F22" s="78">
        <f t="shared" si="1"/>
        <v>0</v>
      </c>
      <c r="G22" s="78">
        <f t="shared" si="2"/>
        <v>0</v>
      </c>
      <c r="H22" s="78">
        <f t="shared" si="3"/>
        <v>0</v>
      </c>
      <c r="I22" s="78">
        <f t="shared" si="4"/>
        <v>0</v>
      </c>
    </row>
    <row r="23" spans="1:15">
      <c r="A23" s="77">
        <v>44383</v>
      </c>
      <c r="B23" s="78">
        <v>0</v>
      </c>
      <c r="C23" s="78">
        <f t="shared" si="0"/>
        <v>0</v>
      </c>
      <c r="D23" s="78">
        <v>0</v>
      </c>
      <c r="E23" s="78">
        <v>0</v>
      </c>
      <c r="F23" s="78">
        <f t="shared" si="1"/>
        <v>0</v>
      </c>
      <c r="G23" s="78">
        <f t="shared" si="2"/>
        <v>0</v>
      </c>
      <c r="H23" s="78">
        <f t="shared" si="3"/>
        <v>0</v>
      </c>
      <c r="I23" s="78">
        <f t="shared" si="4"/>
        <v>0</v>
      </c>
    </row>
    <row r="24" spans="1:15">
      <c r="A24" s="77">
        <v>44384</v>
      </c>
      <c r="B24" s="78">
        <v>0</v>
      </c>
      <c r="C24" s="78">
        <f t="shared" si="0"/>
        <v>0</v>
      </c>
      <c r="D24" s="78">
        <v>0</v>
      </c>
      <c r="E24" s="78">
        <v>0</v>
      </c>
      <c r="F24" s="78">
        <f t="shared" si="1"/>
        <v>0</v>
      </c>
      <c r="G24" s="78">
        <f t="shared" si="2"/>
        <v>0</v>
      </c>
      <c r="H24" s="78">
        <f t="shared" si="3"/>
        <v>0</v>
      </c>
      <c r="I24" s="78">
        <f t="shared" si="4"/>
        <v>0</v>
      </c>
    </row>
    <row r="25" spans="1:15">
      <c r="A25" s="77">
        <v>44385</v>
      </c>
      <c r="B25" s="78">
        <v>0</v>
      </c>
      <c r="C25" s="78">
        <f t="shared" si="0"/>
        <v>0</v>
      </c>
      <c r="D25" s="78">
        <v>0</v>
      </c>
      <c r="E25" s="78">
        <v>0</v>
      </c>
      <c r="F25" s="78">
        <f t="shared" si="1"/>
        <v>0</v>
      </c>
      <c r="G25" s="78">
        <f t="shared" si="2"/>
        <v>0</v>
      </c>
      <c r="H25" s="78">
        <f t="shared" si="3"/>
        <v>0</v>
      </c>
      <c r="I25" s="78">
        <f t="shared" si="4"/>
        <v>0</v>
      </c>
    </row>
    <row r="26" spans="1:15">
      <c r="A26" s="77">
        <v>44386</v>
      </c>
      <c r="B26" s="78">
        <v>0</v>
      </c>
      <c r="C26" s="78">
        <f t="shared" si="0"/>
        <v>0</v>
      </c>
      <c r="D26" s="78">
        <v>0</v>
      </c>
      <c r="E26" s="78">
        <v>0</v>
      </c>
      <c r="F26" s="78">
        <f t="shared" si="1"/>
        <v>0</v>
      </c>
      <c r="G26" s="78">
        <f t="shared" si="2"/>
        <v>0</v>
      </c>
      <c r="H26" s="78">
        <f t="shared" si="3"/>
        <v>0</v>
      </c>
      <c r="I26" s="78">
        <f t="shared" si="4"/>
        <v>0</v>
      </c>
    </row>
    <row r="27" spans="1:15">
      <c r="A27" s="77">
        <v>44387</v>
      </c>
      <c r="B27" s="78">
        <v>0</v>
      </c>
      <c r="C27" s="78">
        <f t="shared" si="0"/>
        <v>0</v>
      </c>
      <c r="D27" s="78">
        <v>0</v>
      </c>
      <c r="E27" s="78">
        <v>0</v>
      </c>
      <c r="F27" s="78">
        <f t="shared" si="1"/>
        <v>0</v>
      </c>
      <c r="G27" s="78">
        <f t="shared" si="2"/>
        <v>0</v>
      </c>
      <c r="H27" s="78">
        <f t="shared" si="3"/>
        <v>0</v>
      </c>
      <c r="I27" s="78">
        <f t="shared" si="4"/>
        <v>0</v>
      </c>
    </row>
    <row r="28" spans="1:15">
      <c r="A28" s="77">
        <v>44388</v>
      </c>
      <c r="B28" s="78">
        <v>0</v>
      </c>
      <c r="C28" s="78">
        <f t="shared" si="0"/>
        <v>0</v>
      </c>
      <c r="D28" s="78">
        <v>0</v>
      </c>
      <c r="E28" s="78">
        <v>0</v>
      </c>
      <c r="F28" s="78">
        <f t="shared" ref="F28:F91" si="5">SUM(D28:E28)</f>
        <v>0</v>
      </c>
      <c r="G28" s="78">
        <f t="shared" ref="G28:G91" si="6">IF(F28&gt;0,1,0)</f>
        <v>0</v>
      </c>
      <c r="H28" s="78">
        <f t="shared" si="3"/>
        <v>0</v>
      </c>
      <c r="I28" s="78">
        <f t="shared" ref="I28:I91" si="7">IF(C28&gt;0,1,IF(G28&gt;0,1,0))</f>
        <v>0</v>
      </c>
    </row>
    <row r="29" spans="1:15">
      <c r="A29" s="77">
        <v>44389</v>
      </c>
      <c r="B29" s="78">
        <v>0</v>
      </c>
      <c r="C29" s="78">
        <f t="shared" si="0"/>
        <v>0</v>
      </c>
      <c r="D29" s="78">
        <v>0</v>
      </c>
      <c r="E29" s="78">
        <v>0</v>
      </c>
      <c r="F29" s="78">
        <f t="shared" si="5"/>
        <v>0</v>
      </c>
      <c r="G29" s="78">
        <f t="shared" si="6"/>
        <v>0</v>
      </c>
      <c r="H29" s="78">
        <f t="shared" si="3"/>
        <v>0</v>
      </c>
      <c r="I29" s="78">
        <f t="shared" si="7"/>
        <v>0</v>
      </c>
    </row>
    <row r="30" spans="1:15">
      <c r="A30" s="77">
        <v>44390</v>
      </c>
      <c r="B30" s="78">
        <v>0</v>
      </c>
      <c r="C30" s="78">
        <f t="shared" si="0"/>
        <v>0</v>
      </c>
      <c r="D30" s="78">
        <v>0</v>
      </c>
      <c r="E30" s="78">
        <v>0</v>
      </c>
      <c r="F30" s="78">
        <f t="shared" si="5"/>
        <v>0</v>
      </c>
      <c r="G30" s="78">
        <f t="shared" si="6"/>
        <v>0</v>
      </c>
      <c r="H30" s="78">
        <f t="shared" si="3"/>
        <v>0</v>
      </c>
      <c r="I30" s="78">
        <f t="shared" si="7"/>
        <v>0</v>
      </c>
    </row>
    <row r="31" spans="1:15">
      <c r="A31" s="77">
        <v>44391</v>
      </c>
      <c r="B31" s="78">
        <v>0</v>
      </c>
      <c r="C31" s="78">
        <f t="shared" si="0"/>
        <v>0</v>
      </c>
      <c r="D31" s="78">
        <v>0</v>
      </c>
      <c r="E31" s="78">
        <v>0</v>
      </c>
      <c r="F31" s="78">
        <f t="shared" si="5"/>
        <v>0</v>
      </c>
      <c r="G31" s="78">
        <f t="shared" si="6"/>
        <v>0</v>
      </c>
      <c r="H31" s="78">
        <f t="shared" si="3"/>
        <v>0</v>
      </c>
      <c r="I31" s="78">
        <f t="shared" si="7"/>
        <v>0</v>
      </c>
    </row>
    <row r="32" spans="1:15">
      <c r="A32" s="77">
        <v>44392</v>
      </c>
      <c r="B32" s="78">
        <v>0</v>
      </c>
      <c r="C32" s="78">
        <f t="shared" si="0"/>
        <v>0</v>
      </c>
      <c r="D32" s="78">
        <v>0</v>
      </c>
      <c r="E32" s="78">
        <v>0</v>
      </c>
      <c r="F32" s="78">
        <f t="shared" si="5"/>
        <v>0</v>
      </c>
      <c r="G32" s="78">
        <f t="shared" si="6"/>
        <v>0</v>
      </c>
      <c r="H32" s="78">
        <f t="shared" si="3"/>
        <v>0</v>
      </c>
      <c r="I32" s="78">
        <f t="shared" si="7"/>
        <v>0</v>
      </c>
    </row>
    <row r="33" spans="1:9">
      <c r="A33" s="77">
        <v>44393</v>
      </c>
      <c r="B33" s="78">
        <v>0</v>
      </c>
      <c r="C33" s="78">
        <f t="shared" si="0"/>
        <v>0</v>
      </c>
      <c r="D33" s="78">
        <v>2.1200000000000045</v>
      </c>
      <c r="E33" s="78">
        <v>0</v>
      </c>
      <c r="F33" s="78">
        <f t="shared" si="5"/>
        <v>2.1200000000000045</v>
      </c>
      <c r="G33" s="78">
        <f t="shared" si="6"/>
        <v>1</v>
      </c>
      <c r="H33" s="78">
        <f t="shared" si="3"/>
        <v>2.1200000000000045</v>
      </c>
      <c r="I33" s="78">
        <f t="shared" si="7"/>
        <v>1</v>
      </c>
    </row>
    <row r="34" spans="1:9">
      <c r="A34" s="77">
        <v>44394</v>
      </c>
      <c r="B34" s="78">
        <v>2.1799999999999926</v>
      </c>
      <c r="C34" s="78">
        <f t="shared" ref="C34:C65" si="8">IF(B34&gt;0,1,0)</f>
        <v>1</v>
      </c>
      <c r="D34" s="78">
        <v>5.0800000000000125</v>
      </c>
      <c r="E34" s="78">
        <v>0</v>
      </c>
      <c r="F34" s="78">
        <f t="shared" si="5"/>
        <v>5.0800000000000125</v>
      </c>
      <c r="G34" s="78">
        <f t="shared" si="6"/>
        <v>1</v>
      </c>
      <c r="H34" s="78">
        <f t="shared" ref="H34:H65" si="9">SUM(B34,F34)</f>
        <v>7.2600000000000051</v>
      </c>
      <c r="I34" s="78">
        <f t="shared" si="7"/>
        <v>1</v>
      </c>
    </row>
    <row r="35" spans="1:9">
      <c r="A35" s="77">
        <v>44395</v>
      </c>
      <c r="B35" s="78">
        <v>18.990000000000009</v>
      </c>
      <c r="C35" s="78">
        <f t="shared" si="8"/>
        <v>1</v>
      </c>
      <c r="D35" s="78">
        <v>6.8700000000000045</v>
      </c>
      <c r="E35" s="78">
        <v>0</v>
      </c>
      <c r="F35" s="78">
        <f t="shared" si="5"/>
        <v>6.8700000000000045</v>
      </c>
      <c r="G35" s="78">
        <f t="shared" si="6"/>
        <v>1</v>
      </c>
      <c r="H35" s="78">
        <f t="shared" si="9"/>
        <v>25.860000000000014</v>
      </c>
      <c r="I35" s="78">
        <f t="shared" si="7"/>
        <v>1</v>
      </c>
    </row>
    <row r="36" spans="1:9">
      <c r="A36" s="77">
        <v>44396</v>
      </c>
      <c r="B36" s="78">
        <v>14.650000000000006</v>
      </c>
      <c r="C36" s="78">
        <f t="shared" si="8"/>
        <v>1</v>
      </c>
      <c r="D36" s="78">
        <v>3.5200000000000102</v>
      </c>
      <c r="E36" s="78">
        <v>0</v>
      </c>
      <c r="F36" s="78">
        <f t="shared" si="5"/>
        <v>3.5200000000000102</v>
      </c>
      <c r="G36" s="78">
        <f t="shared" si="6"/>
        <v>1</v>
      </c>
      <c r="H36" s="78">
        <f t="shared" si="9"/>
        <v>18.170000000000016</v>
      </c>
      <c r="I36" s="78">
        <f t="shared" si="7"/>
        <v>1</v>
      </c>
    </row>
    <row r="37" spans="1:9">
      <c r="A37" s="77">
        <v>44397</v>
      </c>
      <c r="B37" s="78">
        <v>9.2800000000000011</v>
      </c>
      <c r="C37" s="78">
        <f t="shared" si="8"/>
        <v>1</v>
      </c>
      <c r="D37" s="78">
        <v>6.4300000000000068</v>
      </c>
      <c r="E37" s="78">
        <v>0</v>
      </c>
      <c r="F37" s="78">
        <f t="shared" si="5"/>
        <v>6.4300000000000068</v>
      </c>
      <c r="G37" s="78">
        <f t="shared" si="6"/>
        <v>1</v>
      </c>
      <c r="H37" s="78">
        <f t="shared" si="9"/>
        <v>15.710000000000008</v>
      </c>
      <c r="I37" s="78">
        <f t="shared" si="7"/>
        <v>1</v>
      </c>
    </row>
    <row r="38" spans="1:9">
      <c r="A38" s="77">
        <v>44398</v>
      </c>
      <c r="B38" s="78">
        <v>0</v>
      </c>
      <c r="C38" s="78">
        <f t="shared" si="8"/>
        <v>0</v>
      </c>
      <c r="D38" s="78">
        <v>5.6800000000000068</v>
      </c>
      <c r="E38" s="78">
        <v>0</v>
      </c>
      <c r="F38" s="78">
        <f t="shared" si="5"/>
        <v>5.6800000000000068</v>
      </c>
      <c r="G38" s="78">
        <f t="shared" si="6"/>
        <v>1</v>
      </c>
      <c r="H38" s="78">
        <f t="shared" si="9"/>
        <v>5.6800000000000068</v>
      </c>
      <c r="I38" s="78">
        <f t="shared" si="7"/>
        <v>1</v>
      </c>
    </row>
    <row r="39" spans="1:9">
      <c r="A39" s="77">
        <v>44399</v>
      </c>
      <c r="B39" s="78">
        <v>0</v>
      </c>
      <c r="C39" s="78">
        <f t="shared" si="8"/>
        <v>0</v>
      </c>
      <c r="D39" s="78">
        <v>5.3900000000000148</v>
      </c>
      <c r="E39" s="78">
        <v>0</v>
      </c>
      <c r="F39" s="78">
        <f t="shared" si="5"/>
        <v>5.3900000000000148</v>
      </c>
      <c r="G39" s="78">
        <f t="shared" si="6"/>
        <v>1</v>
      </c>
      <c r="H39" s="78">
        <f t="shared" si="9"/>
        <v>5.3900000000000148</v>
      </c>
      <c r="I39" s="78">
        <f t="shared" si="7"/>
        <v>1</v>
      </c>
    </row>
    <row r="40" spans="1:9">
      <c r="A40" s="77">
        <v>44400</v>
      </c>
      <c r="B40" s="78">
        <v>0</v>
      </c>
      <c r="C40" s="78">
        <f t="shared" si="8"/>
        <v>0</v>
      </c>
      <c r="D40" s="78">
        <v>5.9300000000000068</v>
      </c>
      <c r="E40" s="78">
        <v>0</v>
      </c>
      <c r="F40" s="78">
        <f t="shared" si="5"/>
        <v>5.9300000000000068</v>
      </c>
      <c r="G40" s="78">
        <f t="shared" si="6"/>
        <v>1</v>
      </c>
      <c r="H40" s="78">
        <f t="shared" si="9"/>
        <v>5.9300000000000068</v>
      </c>
      <c r="I40" s="78">
        <f t="shared" si="7"/>
        <v>1</v>
      </c>
    </row>
    <row r="41" spans="1:9">
      <c r="A41" s="77">
        <v>44401</v>
      </c>
      <c r="B41" s="78">
        <v>0</v>
      </c>
      <c r="C41" s="78">
        <f t="shared" si="8"/>
        <v>0</v>
      </c>
      <c r="D41" s="78">
        <v>5.0999999999999943</v>
      </c>
      <c r="E41" s="78">
        <v>0</v>
      </c>
      <c r="F41" s="78">
        <f t="shared" si="5"/>
        <v>5.0999999999999943</v>
      </c>
      <c r="G41" s="78">
        <f t="shared" si="6"/>
        <v>1</v>
      </c>
      <c r="H41" s="78">
        <f t="shared" si="9"/>
        <v>5.0999999999999943</v>
      </c>
      <c r="I41" s="78">
        <f t="shared" si="7"/>
        <v>1</v>
      </c>
    </row>
    <row r="42" spans="1:9">
      <c r="A42" s="77">
        <v>44402</v>
      </c>
      <c r="B42" s="78">
        <v>0</v>
      </c>
      <c r="C42" s="78">
        <f t="shared" si="8"/>
        <v>0</v>
      </c>
      <c r="D42" s="78">
        <v>0</v>
      </c>
      <c r="E42" s="78">
        <v>0</v>
      </c>
      <c r="F42" s="78">
        <f t="shared" si="5"/>
        <v>0</v>
      </c>
      <c r="G42" s="78">
        <f t="shared" si="6"/>
        <v>0</v>
      </c>
      <c r="H42" s="78">
        <f t="shared" si="9"/>
        <v>0</v>
      </c>
      <c r="I42" s="78">
        <f t="shared" si="7"/>
        <v>0</v>
      </c>
    </row>
    <row r="43" spans="1:9">
      <c r="A43" s="77">
        <v>44403</v>
      </c>
      <c r="B43" s="78">
        <v>0</v>
      </c>
      <c r="C43" s="78">
        <f t="shared" si="8"/>
        <v>0</v>
      </c>
      <c r="D43" s="78">
        <v>5.3400000000000034</v>
      </c>
      <c r="E43" s="78">
        <v>0</v>
      </c>
      <c r="F43" s="78">
        <f t="shared" si="5"/>
        <v>5.3400000000000034</v>
      </c>
      <c r="G43" s="78">
        <f t="shared" si="6"/>
        <v>1</v>
      </c>
      <c r="H43" s="78">
        <f t="shared" si="9"/>
        <v>5.3400000000000034</v>
      </c>
      <c r="I43" s="78">
        <f t="shared" si="7"/>
        <v>1</v>
      </c>
    </row>
    <row r="44" spans="1:9">
      <c r="A44" s="77">
        <v>44404</v>
      </c>
      <c r="B44" s="78">
        <v>0</v>
      </c>
      <c r="C44" s="78">
        <f t="shared" si="8"/>
        <v>0</v>
      </c>
      <c r="D44" s="78">
        <v>7.7599999999999909</v>
      </c>
      <c r="E44" s="78">
        <v>0</v>
      </c>
      <c r="F44" s="78">
        <f t="shared" si="5"/>
        <v>7.7599999999999909</v>
      </c>
      <c r="G44" s="78">
        <f t="shared" si="6"/>
        <v>1</v>
      </c>
      <c r="H44" s="78">
        <f t="shared" si="9"/>
        <v>7.7599999999999909</v>
      </c>
      <c r="I44" s="78">
        <f t="shared" si="7"/>
        <v>1</v>
      </c>
    </row>
    <row r="45" spans="1:9">
      <c r="A45" s="77">
        <v>44405</v>
      </c>
      <c r="B45" s="78">
        <v>0</v>
      </c>
      <c r="C45" s="78">
        <f t="shared" si="8"/>
        <v>0</v>
      </c>
      <c r="D45" s="78">
        <v>0</v>
      </c>
      <c r="E45" s="78">
        <v>0</v>
      </c>
      <c r="F45" s="78">
        <f t="shared" si="5"/>
        <v>0</v>
      </c>
      <c r="G45" s="78">
        <f t="shared" si="6"/>
        <v>0</v>
      </c>
      <c r="H45" s="78">
        <f t="shared" si="9"/>
        <v>0</v>
      </c>
      <c r="I45" s="78">
        <f t="shared" si="7"/>
        <v>0</v>
      </c>
    </row>
    <row r="46" spans="1:9">
      <c r="A46" s="77">
        <v>44406</v>
      </c>
      <c r="B46" s="78">
        <v>0</v>
      </c>
      <c r="C46" s="78">
        <f t="shared" si="8"/>
        <v>0</v>
      </c>
      <c r="D46" s="78">
        <v>0</v>
      </c>
      <c r="E46" s="78">
        <v>0</v>
      </c>
      <c r="F46" s="78">
        <f t="shared" si="5"/>
        <v>0</v>
      </c>
      <c r="G46" s="78">
        <f t="shared" si="6"/>
        <v>0</v>
      </c>
      <c r="H46" s="78">
        <f t="shared" si="9"/>
        <v>0</v>
      </c>
      <c r="I46" s="78">
        <f t="shared" si="7"/>
        <v>0</v>
      </c>
    </row>
    <row r="47" spans="1:9">
      <c r="A47" s="77">
        <v>44407</v>
      </c>
      <c r="B47" s="78">
        <v>0</v>
      </c>
      <c r="C47" s="78">
        <f t="shared" si="8"/>
        <v>0</v>
      </c>
      <c r="D47" s="78">
        <v>0</v>
      </c>
      <c r="E47" s="78">
        <v>0</v>
      </c>
      <c r="F47" s="78">
        <f t="shared" si="5"/>
        <v>0</v>
      </c>
      <c r="G47" s="78">
        <f t="shared" si="6"/>
        <v>0</v>
      </c>
      <c r="H47" s="78">
        <f t="shared" si="9"/>
        <v>0</v>
      </c>
      <c r="I47" s="78">
        <f t="shared" si="7"/>
        <v>0</v>
      </c>
    </row>
    <row r="48" spans="1:9">
      <c r="A48" s="77">
        <v>44408</v>
      </c>
      <c r="B48" s="78">
        <v>0</v>
      </c>
      <c r="C48" s="78">
        <f t="shared" si="8"/>
        <v>0</v>
      </c>
      <c r="D48" s="78">
        <v>0</v>
      </c>
      <c r="E48" s="78">
        <v>0</v>
      </c>
      <c r="F48" s="78">
        <f t="shared" si="5"/>
        <v>0</v>
      </c>
      <c r="G48" s="78">
        <f t="shared" si="6"/>
        <v>0</v>
      </c>
      <c r="H48" s="78">
        <f t="shared" si="9"/>
        <v>0</v>
      </c>
      <c r="I48" s="78">
        <f t="shared" si="7"/>
        <v>0</v>
      </c>
    </row>
    <row r="49" spans="1:9">
      <c r="A49" s="77">
        <v>44409</v>
      </c>
      <c r="B49" s="78">
        <v>0</v>
      </c>
      <c r="C49" s="78">
        <f t="shared" si="8"/>
        <v>0</v>
      </c>
      <c r="D49" s="78">
        <v>0</v>
      </c>
      <c r="E49" s="78">
        <v>0</v>
      </c>
      <c r="F49" s="78">
        <f t="shared" si="5"/>
        <v>0</v>
      </c>
      <c r="G49" s="78">
        <f t="shared" si="6"/>
        <v>0</v>
      </c>
      <c r="H49" s="78">
        <f t="shared" si="9"/>
        <v>0</v>
      </c>
      <c r="I49" s="78">
        <f t="shared" si="7"/>
        <v>0</v>
      </c>
    </row>
    <row r="50" spans="1:9">
      <c r="A50" s="77">
        <v>44410</v>
      </c>
      <c r="B50" s="78">
        <v>0</v>
      </c>
      <c r="C50" s="78">
        <f t="shared" si="8"/>
        <v>0</v>
      </c>
      <c r="D50" s="78">
        <v>0</v>
      </c>
      <c r="E50" s="78">
        <v>0</v>
      </c>
      <c r="F50" s="78">
        <f t="shared" si="5"/>
        <v>0</v>
      </c>
      <c r="G50" s="78">
        <f t="shared" si="6"/>
        <v>0</v>
      </c>
      <c r="H50" s="78">
        <f t="shared" si="9"/>
        <v>0</v>
      </c>
      <c r="I50" s="78">
        <f t="shared" si="7"/>
        <v>0</v>
      </c>
    </row>
    <row r="51" spans="1:9">
      <c r="A51" s="77">
        <v>44411</v>
      </c>
      <c r="B51" s="78">
        <v>0</v>
      </c>
      <c r="C51" s="78">
        <f t="shared" si="8"/>
        <v>0</v>
      </c>
      <c r="D51" s="78">
        <v>0</v>
      </c>
      <c r="E51" s="78">
        <v>0</v>
      </c>
      <c r="F51" s="78">
        <f t="shared" si="5"/>
        <v>0</v>
      </c>
      <c r="G51" s="78">
        <f t="shared" si="6"/>
        <v>0</v>
      </c>
      <c r="H51" s="78">
        <f t="shared" si="9"/>
        <v>0</v>
      </c>
      <c r="I51" s="78">
        <f t="shared" si="7"/>
        <v>0</v>
      </c>
    </row>
    <row r="52" spans="1:9">
      <c r="A52" s="77">
        <v>44412</v>
      </c>
      <c r="B52" s="78">
        <v>0</v>
      </c>
      <c r="C52" s="78">
        <f t="shared" si="8"/>
        <v>0</v>
      </c>
      <c r="D52" s="78">
        <v>0</v>
      </c>
      <c r="E52" s="78">
        <v>0</v>
      </c>
      <c r="F52" s="78">
        <f t="shared" si="5"/>
        <v>0</v>
      </c>
      <c r="G52" s="78">
        <f t="shared" si="6"/>
        <v>0</v>
      </c>
      <c r="H52" s="78">
        <f t="shared" si="9"/>
        <v>0</v>
      </c>
      <c r="I52" s="78">
        <f t="shared" si="7"/>
        <v>0</v>
      </c>
    </row>
    <row r="53" spans="1:9">
      <c r="A53" s="77">
        <v>44413</v>
      </c>
      <c r="B53" s="78">
        <v>0</v>
      </c>
      <c r="C53" s="78">
        <f t="shared" si="8"/>
        <v>0</v>
      </c>
      <c r="D53" s="78">
        <v>0</v>
      </c>
      <c r="E53" s="78">
        <v>0</v>
      </c>
      <c r="F53" s="78">
        <f t="shared" si="5"/>
        <v>0</v>
      </c>
      <c r="G53" s="78">
        <f t="shared" si="6"/>
        <v>0</v>
      </c>
      <c r="H53" s="78">
        <f t="shared" si="9"/>
        <v>0</v>
      </c>
      <c r="I53" s="78">
        <f t="shared" si="7"/>
        <v>0</v>
      </c>
    </row>
    <row r="54" spans="1:9">
      <c r="A54" s="77">
        <v>44414</v>
      </c>
      <c r="B54" s="78">
        <v>0</v>
      </c>
      <c r="C54" s="78">
        <f t="shared" si="8"/>
        <v>0</v>
      </c>
      <c r="D54" s="78">
        <v>0</v>
      </c>
      <c r="E54" s="78">
        <v>0</v>
      </c>
      <c r="F54" s="78">
        <f t="shared" si="5"/>
        <v>0</v>
      </c>
      <c r="G54" s="78">
        <f t="shared" si="6"/>
        <v>0</v>
      </c>
      <c r="H54" s="78">
        <f t="shared" si="9"/>
        <v>0</v>
      </c>
      <c r="I54" s="78">
        <f t="shared" si="7"/>
        <v>0</v>
      </c>
    </row>
    <row r="55" spans="1:9">
      <c r="A55" s="77">
        <v>44415</v>
      </c>
      <c r="B55" s="78">
        <v>0</v>
      </c>
      <c r="C55" s="78">
        <f t="shared" si="8"/>
        <v>0</v>
      </c>
      <c r="D55" s="78">
        <v>0</v>
      </c>
      <c r="E55" s="78">
        <v>0</v>
      </c>
      <c r="F55" s="78">
        <f t="shared" si="5"/>
        <v>0</v>
      </c>
      <c r="G55" s="78">
        <f t="shared" si="6"/>
        <v>0</v>
      </c>
      <c r="H55" s="78">
        <f t="shared" si="9"/>
        <v>0</v>
      </c>
      <c r="I55" s="78">
        <f t="shared" si="7"/>
        <v>0</v>
      </c>
    </row>
    <row r="56" spans="1:9">
      <c r="A56" s="77">
        <v>44416</v>
      </c>
      <c r="B56" s="78">
        <v>0</v>
      </c>
      <c r="C56" s="78">
        <f t="shared" si="8"/>
        <v>0</v>
      </c>
      <c r="D56" s="78">
        <v>1.460000000000008</v>
      </c>
      <c r="E56" s="78">
        <v>0</v>
      </c>
      <c r="F56" s="78">
        <f t="shared" si="5"/>
        <v>1.460000000000008</v>
      </c>
      <c r="G56" s="78">
        <f t="shared" si="6"/>
        <v>1</v>
      </c>
      <c r="H56" s="78">
        <f t="shared" si="9"/>
        <v>1.460000000000008</v>
      </c>
      <c r="I56" s="78">
        <f t="shared" si="7"/>
        <v>1</v>
      </c>
    </row>
    <row r="57" spans="1:9">
      <c r="A57" s="77">
        <v>44417</v>
      </c>
      <c r="B57" s="78">
        <v>0</v>
      </c>
      <c r="C57" s="78">
        <f t="shared" si="8"/>
        <v>0</v>
      </c>
      <c r="D57" s="78">
        <v>2.0100000000000193</v>
      </c>
      <c r="E57" s="78">
        <v>0</v>
      </c>
      <c r="F57" s="78">
        <f t="shared" si="5"/>
        <v>2.0100000000000193</v>
      </c>
      <c r="G57" s="78">
        <f t="shared" si="6"/>
        <v>1</v>
      </c>
      <c r="H57" s="78">
        <f t="shared" si="9"/>
        <v>2.0100000000000193</v>
      </c>
      <c r="I57" s="78">
        <f t="shared" si="7"/>
        <v>1</v>
      </c>
    </row>
    <row r="58" spans="1:9">
      <c r="A58" s="77">
        <v>44418</v>
      </c>
      <c r="B58" s="78">
        <v>0</v>
      </c>
      <c r="C58" s="78">
        <f t="shared" si="8"/>
        <v>0</v>
      </c>
      <c r="D58" s="78">
        <v>1.5999999999999943</v>
      </c>
      <c r="E58" s="78">
        <v>0</v>
      </c>
      <c r="F58" s="78">
        <f t="shared" si="5"/>
        <v>1.5999999999999943</v>
      </c>
      <c r="G58" s="78">
        <f t="shared" si="6"/>
        <v>1</v>
      </c>
      <c r="H58" s="78">
        <f t="shared" si="9"/>
        <v>1.5999999999999943</v>
      </c>
      <c r="I58" s="78">
        <f t="shared" si="7"/>
        <v>1</v>
      </c>
    </row>
    <row r="59" spans="1:9">
      <c r="A59" s="77">
        <v>44419</v>
      </c>
      <c r="B59" s="78">
        <v>16.800000000000011</v>
      </c>
      <c r="C59" s="78">
        <f t="shared" si="8"/>
        <v>1</v>
      </c>
      <c r="D59" s="78">
        <v>4.8700000000000045</v>
      </c>
      <c r="E59" s="78">
        <v>0</v>
      </c>
      <c r="F59" s="78">
        <f t="shared" si="5"/>
        <v>4.8700000000000045</v>
      </c>
      <c r="G59" s="78">
        <f t="shared" si="6"/>
        <v>1</v>
      </c>
      <c r="H59" s="78">
        <f t="shared" si="9"/>
        <v>21.670000000000016</v>
      </c>
      <c r="I59" s="78">
        <f t="shared" si="7"/>
        <v>1</v>
      </c>
    </row>
    <row r="60" spans="1:9">
      <c r="A60" s="77">
        <v>44420</v>
      </c>
      <c r="B60" s="78">
        <v>21.190000000000012</v>
      </c>
      <c r="C60" s="78">
        <f t="shared" si="8"/>
        <v>1</v>
      </c>
      <c r="D60" s="78">
        <v>5.8300000000000125</v>
      </c>
      <c r="E60" s="78">
        <v>0</v>
      </c>
      <c r="F60" s="78">
        <f t="shared" si="5"/>
        <v>5.8300000000000125</v>
      </c>
      <c r="G60" s="78">
        <f t="shared" si="6"/>
        <v>1</v>
      </c>
      <c r="H60" s="78">
        <f t="shared" si="9"/>
        <v>27.020000000000024</v>
      </c>
      <c r="I60" s="78">
        <f t="shared" si="7"/>
        <v>1</v>
      </c>
    </row>
    <row r="61" spans="1:9">
      <c r="A61" s="77">
        <v>44421</v>
      </c>
      <c r="B61" s="78">
        <v>1.7000000000000028</v>
      </c>
      <c r="C61" s="78">
        <f t="shared" si="8"/>
        <v>1</v>
      </c>
      <c r="D61" s="78">
        <v>6.3899999999999864</v>
      </c>
      <c r="E61" s="78">
        <v>0</v>
      </c>
      <c r="F61" s="78">
        <f t="shared" si="5"/>
        <v>6.3899999999999864</v>
      </c>
      <c r="G61" s="78">
        <f t="shared" si="6"/>
        <v>1</v>
      </c>
      <c r="H61" s="78">
        <f t="shared" si="9"/>
        <v>8.0899999999999892</v>
      </c>
      <c r="I61" s="78">
        <f t="shared" si="7"/>
        <v>1</v>
      </c>
    </row>
    <row r="62" spans="1:9">
      <c r="A62" s="77">
        <v>44422</v>
      </c>
      <c r="B62" s="78">
        <v>0</v>
      </c>
      <c r="C62" s="78">
        <f t="shared" si="8"/>
        <v>0</v>
      </c>
      <c r="D62" s="78">
        <v>6.1500000000000057</v>
      </c>
      <c r="E62" s="78">
        <v>0</v>
      </c>
      <c r="F62" s="78">
        <f t="shared" si="5"/>
        <v>6.1500000000000057</v>
      </c>
      <c r="G62" s="78">
        <f t="shared" si="6"/>
        <v>1</v>
      </c>
      <c r="H62" s="78">
        <f t="shared" si="9"/>
        <v>6.1500000000000057</v>
      </c>
      <c r="I62" s="78">
        <f t="shared" si="7"/>
        <v>1</v>
      </c>
    </row>
    <row r="63" spans="1:9">
      <c r="A63" s="77">
        <v>44423</v>
      </c>
      <c r="B63" s="78">
        <v>0</v>
      </c>
      <c r="C63" s="78">
        <f t="shared" si="8"/>
        <v>0</v>
      </c>
      <c r="D63" s="78">
        <v>6.5200000000000102</v>
      </c>
      <c r="E63" s="78">
        <v>0</v>
      </c>
      <c r="F63" s="78">
        <f t="shared" si="5"/>
        <v>6.5200000000000102</v>
      </c>
      <c r="G63" s="78">
        <f t="shared" si="6"/>
        <v>1</v>
      </c>
      <c r="H63" s="78">
        <f t="shared" si="9"/>
        <v>6.5200000000000102</v>
      </c>
      <c r="I63" s="78">
        <f t="shared" si="7"/>
        <v>1</v>
      </c>
    </row>
    <row r="64" spans="1:9">
      <c r="A64" s="77">
        <v>44424</v>
      </c>
      <c r="B64" s="78">
        <v>0</v>
      </c>
      <c r="C64" s="78">
        <f t="shared" si="8"/>
        <v>0</v>
      </c>
      <c r="D64" s="78">
        <v>5.9900000000000091</v>
      </c>
      <c r="E64" s="78">
        <v>0</v>
      </c>
      <c r="F64" s="78">
        <f t="shared" si="5"/>
        <v>5.9900000000000091</v>
      </c>
      <c r="G64" s="78">
        <f t="shared" si="6"/>
        <v>1</v>
      </c>
      <c r="H64" s="78">
        <f t="shared" si="9"/>
        <v>5.9900000000000091</v>
      </c>
      <c r="I64" s="78">
        <f t="shared" si="7"/>
        <v>1</v>
      </c>
    </row>
    <row r="65" spans="1:9">
      <c r="A65" s="77">
        <v>44425</v>
      </c>
      <c r="B65" s="78">
        <v>0</v>
      </c>
      <c r="C65" s="78">
        <f t="shared" si="8"/>
        <v>0</v>
      </c>
      <c r="D65" s="78">
        <v>5.0900000000000034</v>
      </c>
      <c r="E65" s="78">
        <v>0</v>
      </c>
      <c r="F65" s="78">
        <f t="shared" si="5"/>
        <v>5.0900000000000034</v>
      </c>
      <c r="G65" s="78">
        <f t="shared" si="6"/>
        <v>1</v>
      </c>
      <c r="H65" s="78">
        <f t="shared" si="9"/>
        <v>5.0900000000000034</v>
      </c>
      <c r="I65" s="78">
        <f t="shared" si="7"/>
        <v>1</v>
      </c>
    </row>
    <row r="66" spans="1:9">
      <c r="A66" s="77">
        <v>44426</v>
      </c>
      <c r="B66" s="78">
        <v>0</v>
      </c>
      <c r="C66" s="78">
        <f t="shared" ref="C66:C97" si="10">IF(B66&gt;0,1,0)</f>
        <v>0</v>
      </c>
      <c r="D66" s="78">
        <v>4.6400000000000148</v>
      </c>
      <c r="E66" s="78">
        <v>0</v>
      </c>
      <c r="F66" s="78">
        <f t="shared" si="5"/>
        <v>4.6400000000000148</v>
      </c>
      <c r="G66" s="78">
        <f t="shared" si="6"/>
        <v>1</v>
      </c>
      <c r="H66" s="78">
        <f t="shared" ref="H66:H97" si="11">SUM(B66,F66)</f>
        <v>4.6400000000000148</v>
      </c>
      <c r="I66" s="78">
        <f t="shared" si="7"/>
        <v>1</v>
      </c>
    </row>
    <row r="67" spans="1:9">
      <c r="A67" s="77">
        <v>44427</v>
      </c>
      <c r="B67" s="78">
        <v>0</v>
      </c>
      <c r="C67" s="78">
        <f t="shared" si="10"/>
        <v>0</v>
      </c>
      <c r="D67" s="78">
        <v>5.0099999999999909</v>
      </c>
      <c r="E67" s="78">
        <v>0</v>
      </c>
      <c r="F67" s="78">
        <f t="shared" si="5"/>
        <v>5.0099999999999909</v>
      </c>
      <c r="G67" s="78">
        <f t="shared" si="6"/>
        <v>1</v>
      </c>
      <c r="H67" s="78">
        <f t="shared" si="11"/>
        <v>5.0099999999999909</v>
      </c>
      <c r="I67" s="78">
        <f t="shared" si="7"/>
        <v>1</v>
      </c>
    </row>
    <row r="68" spans="1:9">
      <c r="A68" s="77">
        <v>44428</v>
      </c>
      <c r="B68" s="78">
        <v>0</v>
      </c>
      <c r="C68" s="78">
        <f t="shared" si="10"/>
        <v>0</v>
      </c>
      <c r="D68" s="78">
        <v>5.2299999999999898</v>
      </c>
      <c r="E68" s="78">
        <v>0</v>
      </c>
      <c r="F68" s="78">
        <f t="shared" si="5"/>
        <v>5.2299999999999898</v>
      </c>
      <c r="G68" s="78">
        <f t="shared" si="6"/>
        <v>1</v>
      </c>
      <c r="H68" s="78">
        <f t="shared" si="11"/>
        <v>5.2299999999999898</v>
      </c>
      <c r="I68" s="78">
        <f t="shared" si="7"/>
        <v>1</v>
      </c>
    </row>
    <row r="69" spans="1:9">
      <c r="A69" s="77">
        <v>44429</v>
      </c>
      <c r="B69" s="78">
        <v>0</v>
      </c>
      <c r="C69" s="78">
        <f t="shared" si="10"/>
        <v>0</v>
      </c>
      <c r="D69" s="78">
        <v>5.0900000000000034</v>
      </c>
      <c r="E69" s="78">
        <v>0</v>
      </c>
      <c r="F69" s="78">
        <f t="shared" si="5"/>
        <v>5.0900000000000034</v>
      </c>
      <c r="G69" s="78">
        <f t="shared" si="6"/>
        <v>1</v>
      </c>
      <c r="H69" s="78">
        <f t="shared" si="11"/>
        <v>5.0900000000000034</v>
      </c>
      <c r="I69" s="78">
        <f t="shared" si="7"/>
        <v>1</v>
      </c>
    </row>
    <row r="70" spans="1:9">
      <c r="A70" s="77">
        <v>44430</v>
      </c>
      <c r="B70" s="78">
        <v>16.870000000000005</v>
      </c>
      <c r="C70" s="78">
        <f t="shared" si="10"/>
        <v>1</v>
      </c>
      <c r="D70" s="78">
        <v>5.1399999999999864</v>
      </c>
      <c r="E70" s="78">
        <v>1.4299999999999784</v>
      </c>
      <c r="F70" s="78">
        <f t="shared" si="5"/>
        <v>6.5699999999999648</v>
      </c>
      <c r="G70" s="78">
        <f t="shared" si="6"/>
        <v>1</v>
      </c>
      <c r="H70" s="78">
        <f t="shared" si="11"/>
        <v>23.439999999999969</v>
      </c>
      <c r="I70" s="78">
        <f t="shared" si="7"/>
        <v>1</v>
      </c>
    </row>
    <row r="71" spans="1:9">
      <c r="A71" s="77">
        <v>44431</v>
      </c>
      <c r="B71" s="78">
        <v>0</v>
      </c>
      <c r="C71" s="78">
        <f t="shared" si="10"/>
        <v>0</v>
      </c>
      <c r="D71" s="78">
        <v>5.3000000000000114</v>
      </c>
      <c r="E71" s="78">
        <v>0</v>
      </c>
      <c r="F71" s="78">
        <f t="shared" si="5"/>
        <v>5.3000000000000114</v>
      </c>
      <c r="G71" s="78">
        <f t="shared" si="6"/>
        <v>1</v>
      </c>
      <c r="H71" s="78">
        <f t="shared" si="11"/>
        <v>5.3000000000000114</v>
      </c>
      <c r="I71" s="78">
        <f t="shared" si="7"/>
        <v>1</v>
      </c>
    </row>
    <row r="72" spans="1:9">
      <c r="A72" s="77">
        <v>44432</v>
      </c>
      <c r="B72" s="78">
        <v>0</v>
      </c>
      <c r="C72" s="78">
        <f t="shared" si="10"/>
        <v>0</v>
      </c>
      <c r="D72" s="78">
        <v>7.2699999999999818</v>
      </c>
      <c r="E72" s="78">
        <v>1.1699999999999875</v>
      </c>
      <c r="F72" s="78">
        <f t="shared" si="5"/>
        <v>8.4399999999999693</v>
      </c>
      <c r="G72" s="78">
        <f t="shared" si="6"/>
        <v>1</v>
      </c>
      <c r="H72" s="78">
        <f t="shared" si="11"/>
        <v>8.4399999999999693</v>
      </c>
      <c r="I72" s="78">
        <f t="shared" si="7"/>
        <v>1</v>
      </c>
    </row>
    <row r="73" spans="1:9">
      <c r="A73" s="77">
        <v>44433</v>
      </c>
      <c r="B73" s="78">
        <v>0</v>
      </c>
      <c r="C73" s="78">
        <f t="shared" si="10"/>
        <v>0</v>
      </c>
      <c r="D73" s="78">
        <v>8.3299999999999841</v>
      </c>
      <c r="E73" s="78">
        <v>3.4000000000000057</v>
      </c>
      <c r="F73" s="78">
        <f t="shared" si="5"/>
        <v>11.72999999999999</v>
      </c>
      <c r="G73" s="78">
        <f t="shared" si="6"/>
        <v>1</v>
      </c>
      <c r="H73" s="78">
        <f t="shared" si="11"/>
        <v>11.72999999999999</v>
      </c>
      <c r="I73" s="78">
        <f t="shared" si="7"/>
        <v>1</v>
      </c>
    </row>
    <row r="74" spans="1:9">
      <c r="A74" s="77">
        <v>44434</v>
      </c>
      <c r="B74" s="78">
        <v>0</v>
      </c>
      <c r="C74" s="78">
        <f t="shared" si="10"/>
        <v>0</v>
      </c>
      <c r="D74" s="78">
        <v>8.9300000000000068</v>
      </c>
      <c r="E74" s="78">
        <v>3</v>
      </c>
      <c r="F74" s="78">
        <f t="shared" si="5"/>
        <v>11.930000000000007</v>
      </c>
      <c r="G74" s="78">
        <f t="shared" si="6"/>
        <v>1</v>
      </c>
      <c r="H74" s="78">
        <f t="shared" si="11"/>
        <v>11.930000000000007</v>
      </c>
      <c r="I74" s="78">
        <f t="shared" si="7"/>
        <v>1</v>
      </c>
    </row>
    <row r="75" spans="1:9">
      <c r="A75" s="77">
        <v>44435</v>
      </c>
      <c r="B75" s="78">
        <v>0</v>
      </c>
      <c r="C75" s="78">
        <f t="shared" si="10"/>
        <v>0</v>
      </c>
      <c r="D75" s="78">
        <v>7.9499999999999886</v>
      </c>
      <c r="E75" s="78">
        <v>2.539999999999992</v>
      </c>
      <c r="F75" s="78">
        <f t="shared" si="5"/>
        <v>10.489999999999981</v>
      </c>
      <c r="G75" s="78">
        <f t="shared" si="6"/>
        <v>1</v>
      </c>
      <c r="H75" s="78">
        <f t="shared" si="11"/>
        <v>10.489999999999981</v>
      </c>
      <c r="I75" s="78">
        <f t="shared" si="7"/>
        <v>1</v>
      </c>
    </row>
    <row r="76" spans="1:9">
      <c r="A76" s="77">
        <v>44436</v>
      </c>
      <c r="B76" s="78">
        <v>0</v>
      </c>
      <c r="C76" s="78">
        <f t="shared" si="10"/>
        <v>0</v>
      </c>
      <c r="D76" s="78">
        <v>7.8199999999999932</v>
      </c>
      <c r="E76" s="78">
        <v>0</v>
      </c>
      <c r="F76" s="78">
        <f t="shared" si="5"/>
        <v>7.8199999999999932</v>
      </c>
      <c r="G76" s="78">
        <f t="shared" si="6"/>
        <v>1</v>
      </c>
      <c r="H76" s="78">
        <f t="shared" si="11"/>
        <v>7.8199999999999932</v>
      </c>
      <c r="I76" s="78">
        <f t="shared" si="7"/>
        <v>1</v>
      </c>
    </row>
    <row r="77" spans="1:9">
      <c r="A77" s="77">
        <v>44437</v>
      </c>
      <c r="B77" s="78">
        <v>0</v>
      </c>
      <c r="C77" s="78">
        <f t="shared" si="10"/>
        <v>0</v>
      </c>
      <c r="D77" s="78">
        <v>7.8400000000000034</v>
      </c>
      <c r="E77" s="78">
        <v>0.23000000000001819</v>
      </c>
      <c r="F77" s="78">
        <f t="shared" si="5"/>
        <v>8.0700000000000216</v>
      </c>
      <c r="G77" s="78">
        <f t="shared" si="6"/>
        <v>1</v>
      </c>
      <c r="H77" s="78">
        <f t="shared" si="11"/>
        <v>8.0700000000000216</v>
      </c>
      <c r="I77" s="78">
        <f t="shared" si="7"/>
        <v>1</v>
      </c>
    </row>
    <row r="78" spans="1:9">
      <c r="A78" s="77">
        <v>44438</v>
      </c>
      <c r="B78" s="78">
        <v>0</v>
      </c>
      <c r="C78" s="78">
        <f t="shared" si="10"/>
        <v>0</v>
      </c>
      <c r="D78" s="78">
        <v>8.7599999999999909</v>
      </c>
      <c r="E78" s="78">
        <v>1.210000000000008</v>
      </c>
      <c r="F78" s="78">
        <f t="shared" si="5"/>
        <v>9.9699999999999989</v>
      </c>
      <c r="G78" s="78">
        <f t="shared" si="6"/>
        <v>1</v>
      </c>
      <c r="H78" s="78">
        <f t="shared" si="11"/>
        <v>9.9699999999999989</v>
      </c>
      <c r="I78" s="78">
        <f t="shared" si="7"/>
        <v>1</v>
      </c>
    </row>
    <row r="79" spans="1:9">
      <c r="A79" s="77">
        <v>44439</v>
      </c>
      <c r="B79" s="78">
        <v>0</v>
      </c>
      <c r="C79" s="78">
        <f t="shared" si="10"/>
        <v>0</v>
      </c>
      <c r="D79" s="78">
        <v>8.3400000000000034</v>
      </c>
      <c r="E79" s="78">
        <v>2.6500000000000057</v>
      </c>
      <c r="F79" s="78">
        <f t="shared" si="5"/>
        <v>10.990000000000009</v>
      </c>
      <c r="G79" s="78">
        <f t="shared" si="6"/>
        <v>1</v>
      </c>
      <c r="H79" s="78">
        <f t="shared" si="11"/>
        <v>10.990000000000009</v>
      </c>
      <c r="I79" s="78">
        <f t="shared" si="7"/>
        <v>1</v>
      </c>
    </row>
    <row r="80" spans="1:9">
      <c r="A80" s="77">
        <v>44440</v>
      </c>
      <c r="B80" s="78">
        <v>0</v>
      </c>
      <c r="C80" s="78">
        <f t="shared" si="10"/>
        <v>0</v>
      </c>
      <c r="D80" s="78">
        <v>8.2399999999999807</v>
      </c>
      <c r="E80" s="78">
        <v>3.3899999999999864</v>
      </c>
      <c r="F80" s="78">
        <f t="shared" si="5"/>
        <v>11.629999999999967</v>
      </c>
      <c r="G80" s="78">
        <f t="shared" si="6"/>
        <v>1</v>
      </c>
      <c r="H80" s="78">
        <f t="shared" si="11"/>
        <v>11.629999999999967</v>
      </c>
      <c r="I80" s="78">
        <f t="shared" si="7"/>
        <v>1</v>
      </c>
    </row>
    <row r="81" spans="1:9">
      <c r="A81" s="77">
        <v>44441</v>
      </c>
      <c r="B81" s="78">
        <v>0</v>
      </c>
      <c r="C81" s="78">
        <f t="shared" si="10"/>
        <v>0</v>
      </c>
      <c r="D81" s="78">
        <v>8.1700000000000159</v>
      </c>
      <c r="E81" s="78">
        <v>2.3300000000000125</v>
      </c>
      <c r="F81" s="78">
        <f t="shared" si="5"/>
        <v>10.500000000000028</v>
      </c>
      <c r="G81" s="78">
        <f t="shared" si="6"/>
        <v>1</v>
      </c>
      <c r="H81" s="78">
        <f t="shared" si="11"/>
        <v>10.500000000000028</v>
      </c>
      <c r="I81" s="78">
        <f t="shared" si="7"/>
        <v>1</v>
      </c>
    </row>
    <row r="82" spans="1:9">
      <c r="A82" s="77">
        <v>44442</v>
      </c>
      <c r="B82" s="78">
        <v>0</v>
      </c>
      <c r="C82" s="78">
        <f t="shared" si="10"/>
        <v>0</v>
      </c>
      <c r="D82" s="78">
        <v>4.8100000000000023</v>
      </c>
      <c r="E82" s="78">
        <v>2.5</v>
      </c>
      <c r="F82" s="78">
        <f t="shared" si="5"/>
        <v>7.3100000000000023</v>
      </c>
      <c r="G82" s="78">
        <f t="shared" si="6"/>
        <v>1</v>
      </c>
      <c r="H82" s="78">
        <f t="shared" si="11"/>
        <v>7.3100000000000023</v>
      </c>
      <c r="I82" s="78">
        <f t="shared" si="7"/>
        <v>1</v>
      </c>
    </row>
    <row r="83" spans="1:9">
      <c r="A83" s="77">
        <v>44443</v>
      </c>
      <c r="B83" s="78">
        <v>0</v>
      </c>
      <c r="C83" s="78">
        <f t="shared" si="10"/>
        <v>0</v>
      </c>
      <c r="D83" s="78">
        <v>5.8499999999999943</v>
      </c>
      <c r="E83" s="78">
        <v>2.5600000000000023</v>
      </c>
      <c r="F83" s="78">
        <f t="shared" si="5"/>
        <v>8.4099999999999966</v>
      </c>
      <c r="G83" s="78">
        <f t="shared" si="6"/>
        <v>1</v>
      </c>
      <c r="H83" s="78">
        <f t="shared" si="11"/>
        <v>8.4099999999999966</v>
      </c>
      <c r="I83" s="78">
        <f t="shared" si="7"/>
        <v>1</v>
      </c>
    </row>
    <row r="84" spans="1:9">
      <c r="A84" s="77">
        <v>44444</v>
      </c>
      <c r="B84" s="78">
        <v>0</v>
      </c>
      <c r="C84" s="78">
        <f t="shared" si="10"/>
        <v>0</v>
      </c>
      <c r="D84" s="78">
        <v>5.6599999999999966</v>
      </c>
      <c r="E84" s="78">
        <v>0</v>
      </c>
      <c r="F84" s="78">
        <f t="shared" si="5"/>
        <v>5.6599999999999966</v>
      </c>
      <c r="G84" s="78">
        <f t="shared" si="6"/>
        <v>1</v>
      </c>
      <c r="H84" s="78">
        <f t="shared" si="11"/>
        <v>5.6599999999999966</v>
      </c>
      <c r="I84" s="78">
        <f t="shared" si="7"/>
        <v>1</v>
      </c>
    </row>
    <row r="85" spans="1:9">
      <c r="A85" s="77">
        <v>44445</v>
      </c>
      <c r="B85" s="78">
        <v>0</v>
      </c>
      <c r="C85" s="78">
        <f t="shared" si="10"/>
        <v>0</v>
      </c>
      <c r="D85" s="78">
        <v>6.5300000000000011</v>
      </c>
      <c r="E85" s="78">
        <v>0</v>
      </c>
      <c r="F85" s="78">
        <f t="shared" si="5"/>
        <v>6.5300000000000011</v>
      </c>
      <c r="G85" s="78">
        <f t="shared" si="6"/>
        <v>1</v>
      </c>
      <c r="H85" s="78">
        <f t="shared" si="11"/>
        <v>6.5300000000000011</v>
      </c>
      <c r="I85" s="78">
        <f t="shared" si="7"/>
        <v>1</v>
      </c>
    </row>
    <row r="86" spans="1:9">
      <c r="A86" s="77">
        <v>44446</v>
      </c>
      <c r="B86" s="78">
        <v>0</v>
      </c>
      <c r="C86" s="78">
        <f t="shared" si="10"/>
        <v>0</v>
      </c>
      <c r="D86" s="78">
        <v>6.4200000000000159</v>
      </c>
      <c r="E86" s="78">
        <v>2.0500000000000114</v>
      </c>
      <c r="F86" s="78">
        <f t="shared" si="5"/>
        <v>8.4700000000000273</v>
      </c>
      <c r="G86" s="78">
        <f t="shared" si="6"/>
        <v>1</v>
      </c>
      <c r="H86" s="78">
        <f t="shared" si="11"/>
        <v>8.4700000000000273</v>
      </c>
      <c r="I86" s="78">
        <f t="shared" si="7"/>
        <v>1</v>
      </c>
    </row>
    <row r="87" spans="1:9">
      <c r="A87" s="77">
        <v>44447</v>
      </c>
      <c r="B87" s="78">
        <v>0</v>
      </c>
      <c r="C87" s="78">
        <f t="shared" si="10"/>
        <v>0</v>
      </c>
      <c r="D87" s="78">
        <v>6.2999999999999829</v>
      </c>
      <c r="E87" s="78">
        <v>2.6800000000000068</v>
      </c>
      <c r="F87" s="78">
        <f t="shared" si="5"/>
        <v>8.9799999999999898</v>
      </c>
      <c r="G87" s="78">
        <f t="shared" si="6"/>
        <v>1</v>
      </c>
      <c r="H87" s="78">
        <f t="shared" si="11"/>
        <v>8.9799999999999898</v>
      </c>
      <c r="I87" s="78">
        <f t="shared" si="7"/>
        <v>1</v>
      </c>
    </row>
    <row r="88" spans="1:9">
      <c r="A88" s="77">
        <v>44448</v>
      </c>
      <c r="B88" s="78">
        <v>5.7399999999999949</v>
      </c>
      <c r="C88" s="78">
        <f t="shared" si="10"/>
        <v>1</v>
      </c>
      <c r="D88" s="78">
        <v>6.210000000000008</v>
      </c>
      <c r="E88" s="78">
        <v>3.3199999999999932</v>
      </c>
      <c r="F88" s="78">
        <f t="shared" si="5"/>
        <v>9.5300000000000011</v>
      </c>
      <c r="G88" s="78">
        <f t="shared" si="6"/>
        <v>1</v>
      </c>
      <c r="H88" s="78">
        <f t="shared" si="11"/>
        <v>15.269999999999996</v>
      </c>
      <c r="I88" s="78">
        <f t="shared" si="7"/>
        <v>1</v>
      </c>
    </row>
    <row r="89" spans="1:9">
      <c r="A89" s="77">
        <v>44449</v>
      </c>
      <c r="B89" s="78">
        <v>18.5</v>
      </c>
      <c r="C89" s="78">
        <f t="shared" si="10"/>
        <v>1</v>
      </c>
      <c r="D89" s="78">
        <v>6.1599999999999966</v>
      </c>
      <c r="E89" s="78">
        <v>3.4099999999999966</v>
      </c>
      <c r="F89" s="78">
        <f t="shared" si="5"/>
        <v>9.5699999999999932</v>
      </c>
      <c r="G89" s="78">
        <f t="shared" si="6"/>
        <v>1</v>
      </c>
      <c r="H89" s="78">
        <f t="shared" si="11"/>
        <v>28.069999999999993</v>
      </c>
      <c r="I89" s="78">
        <f t="shared" si="7"/>
        <v>1</v>
      </c>
    </row>
    <row r="90" spans="1:9">
      <c r="A90" s="77">
        <v>44450</v>
      </c>
      <c r="B90" s="78">
        <v>18.14</v>
      </c>
      <c r="C90" s="78">
        <f t="shared" si="10"/>
        <v>1</v>
      </c>
      <c r="D90" s="78">
        <v>6.1599999999999966</v>
      </c>
      <c r="E90" s="78">
        <v>3.4099999999999966</v>
      </c>
      <c r="F90" s="78">
        <f t="shared" si="5"/>
        <v>9.5699999999999932</v>
      </c>
      <c r="G90" s="78">
        <f t="shared" si="6"/>
        <v>1</v>
      </c>
      <c r="H90" s="78">
        <f t="shared" si="11"/>
        <v>27.709999999999994</v>
      </c>
      <c r="I90" s="78">
        <f t="shared" si="7"/>
        <v>1</v>
      </c>
    </row>
    <row r="91" spans="1:9">
      <c r="A91" s="77">
        <v>44451</v>
      </c>
      <c r="B91" s="78">
        <v>18.78</v>
      </c>
      <c r="C91" s="78">
        <f t="shared" si="10"/>
        <v>1</v>
      </c>
      <c r="D91" s="78">
        <v>6.0199999999999818</v>
      </c>
      <c r="E91" s="78">
        <v>4.1000000000000227</v>
      </c>
      <c r="F91" s="78">
        <f t="shared" si="5"/>
        <v>10.120000000000005</v>
      </c>
      <c r="G91" s="78">
        <f t="shared" si="6"/>
        <v>1</v>
      </c>
      <c r="H91" s="78">
        <f t="shared" si="11"/>
        <v>28.900000000000006</v>
      </c>
      <c r="I91" s="78">
        <f t="shared" si="7"/>
        <v>1</v>
      </c>
    </row>
    <row r="92" spans="1:9">
      <c r="A92" s="77">
        <v>44452</v>
      </c>
      <c r="B92" s="78">
        <v>19.86999999999999</v>
      </c>
      <c r="C92" s="78">
        <f t="shared" si="10"/>
        <v>1</v>
      </c>
      <c r="D92" s="78">
        <v>6</v>
      </c>
      <c r="E92" s="78">
        <v>4.3000000000000114</v>
      </c>
      <c r="F92" s="78">
        <f t="shared" ref="F92:F140" si="12">SUM(D92:E92)</f>
        <v>10.300000000000011</v>
      </c>
      <c r="G92" s="78">
        <f t="shared" ref="G92:G140" si="13">IF(F92&gt;0,1,0)</f>
        <v>1</v>
      </c>
      <c r="H92" s="78">
        <f t="shared" si="11"/>
        <v>30.17</v>
      </c>
      <c r="I92" s="78">
        <f t="shared" ref="I92:I140" si="14">IF(C92&gt;0,1,IF(G92&gt;0,1,0))</f>
        <v>1</v>
      </c>
    </row>
    <row r="93" spans="1:9">
      <c r="A93" s="77">
        <v>44453</v>
      </c>
      <c r="B93" s="78">
        <v>20.210000000000008</v>
      </c>
      <c r="C93" s="78">
        <f t="shared" si="10"/>
        <v>1</v>
      </c>
      <c r="D93" s="78">
        <v>5.9399999999999977</v>
      </c>
      <c r="E93" s="78">
        <v>4.460000000000008</v>
      </c>
      <c r="F93" s="78">
        <f t="shared" si="12"/>
        <v>10.400000000000006</v>
      </c>
      <c r="G93" s="78">
        <f t="shared" si="13"/>
        <v>1</v>
      </c>
      <c r="H93" s="78">
        <f t="shared" si="11"/>
        <v>30.610000000000014</v>
      </c>
      <c r="I93" s="78">
        <f t="shared" si="14"/>
        <v>1</v>
      </c>
    </row>
    <row r="94" spans="1:9">
      <c r="A94" s="77">
        <v>44454</v>
      </c>
      <c r="B94" s="78">
        <v>20.329999999999998</v>
      </c>
      <c r="C94" s="78">
        <f t="shared" si="10"/>
        <v>1</v>
      </c>
      <c r="D94" s="78">
        <v>5.9399999999999977</v>
      </c>
      <c r="E94" s="78">
        <v>4.460000000000008</v>
      </c>
      <c r="F94" s="78">
        <f t="shared" si="12"/>
        <v>10.400000000000006</v>
      </c>
      <c r="G94" s="78">
        <f t="shared" si="13"/>
        <v>1</v>
      </c>
      <c r="H94" s="78">
        <f t="shared" si="11"/>
        <v>30.730000000000004</v>
      </c>
      <c r="I94" s="78">
        <f t="shared" si="14"/>
        <v>1</v>
      </c>
    </row>
    <row r="95" spans="1:9">
      <c r="A95" s="77">
        <v>44455</v>
      </c>
      <c r="B95" s="78">
        <v>22.58</v>
      </c>
      <c r="C95" s="78">
        <f t="shared" si="10"/>
        <v>1</v>
      </c>
      <c r="D95" s="78">
        <v>5.8300000000000125</v>
      </c>
      <c r="E95" s="78">
        <v>4.5200000000000102</v>
      </c>
      <c r="F95" s="78">
        <f t="shared" si="12"/>
        <v>10.350000000000023</v>
      </c>
      <c r="G95" s="78">
        <f t="shared" si="13"/>
        <v>1</v>
      </c>
      <c r="H95" s="78">
        <f t="shared" si="11"/>
        <v>32.930000000000021</v>
      </c>
      <c r="I95" s="78">
        <f t="shared" si="14"/>
        <v>1</v>
      </c>
    </row>
    <row r="96" spans="1:9">
      <c r="A96" s="77">
        <v>44456</v>
      </c>
      <c r="B96" s="78">
        <v>23.090000000000003</v>
      </c>
      <c r="C96" s="78">
        <f t="shared" si="10"/>
        <v>1</v>
      </c>
      <c r="D96" s="78">
        <v>5.7700000000000102</v>
      </c>
      <c r="E96" s="78">
        <v>4.7000000000000171</v>
      </c>
      <c r="F96" s="78">
        <f t="shared" si="12"/>
        <v>10.470000000000027</v>
      </c>
      <c r="G96" s="78">
        <f t="shared" si="13"/>
        <v>1</v>
      </c>
      <c r="H96" s="78">
        <f t="shared" si="11"/>
        <v>33.560000000000031</v>
      </c>
      <c r="I96" s="78">
        <f t="shared" si="14"/>
        <v>1</v>
      </c>
    </row>
    <row r="97" spans="1:9">
      <c r="A97" s="77">
        <v>44457</v>
      </c>
      <c r="B97" s="78">
        <v>23.28</v>
      </c>
      <c r="C97" s="78">
        <f t="shared" si="10"/>
        <v>1</v>
      </c>
      <c r="D97" s="78">
        <v>5.6899999999999977</v>
      </c>
      <c r="E97" s="78">
        <v>4.8200000000000216</v>
      </c>
      <c r="F97" s="78">
        <f t="shared" si="12"/>
        <v>10.510000000000019</v>
      </c>
      <c r="G97" s="78">
        <f t="shared" si="13"/>
        <v>1</v>
      </c>
      <c r="H97" s="78">
        <f t="shared" si="11"/>
        <v>33.79000000000002</v>
      </c>
      <c r="I97" s="78">
        <f t="shared" si="14"/>
        <v>1</v>
      </c>
    </row>
    <row r="98" spans="1:9">
      <c r="A98" s="77">
        <v>44458</v>
      </c>
      <c r="B98" s="78">
        <v>23.100000000000009</v>
      </c>
      <c r="C98" s="78">
        <f t="shared" ref="C98:C129" si="15">IF(B98&gt;0,1,0)</f>
        <v>1</v>
      </c>
      <c r="D98" s="78">
        <v>5.6000000000000227</v>
      </c>
      <c r="E98" s="78">
        <v>4.710000000000008</v>
      </c>
      <c r="F98" s="78">
        <f t="shared" si="12"/>
        <v>10.310000000000031</v>
      </c>
      <c r="G98" s="78">
        <f t="shared" si="13"/>
        <v>1</v>
      </c>
      <c r="H98" s="78">
        <f t="shared" ref="H98:H129" si="16">SUM(B98,F98)</f>
        <v>33.410000000000039</v>
      </c>
      <c r="I98" s="78">
        <f t="shared" si="14"/>
        <v>1</v>
      </c>
    </row>
    <row r="99" spans="1:9">
      <c r="A99" s="77">
        <v>44459</v>
      </c>
      <c r="B99" s="78">
        <v>23.090000000000003</v>
      </c>
      <c r="C99" s="78">
        <f t="shared" si="15"/>
        <v>1</v>
      </c>
      <c r="D99" s="78">
        <v>4.7199999999999989</v>
      </c>
      <c r="E99" s="78">
        <v>4.9399999999999977</v>
      </c>
      <c r="F99" s="78">
        <f t="shared" si="12"/>
        <v>9.6599999999999966</v>
      </c>
      <c r="G99" s="78">
        <f t="shared" si="13"/>
        <v>1</v>
      </c>
      <c r="H99" s="78">
        <f t="shared" si="16"/>
        <v>32.75</v>
      </c>
      <c r="I99" s="78">
        <f t="shared" si="14"/>
        <v>1</v>
      </c>
    </row>
    <row r="100" spans="1:9">
      <c r="A100" s="77">
        <v>44460</v>
      </c>
      <c r="B100" s="78">
        <v>28.14</v>
      </c>
      <c r="C100" s="78">
        <f t="shared" si="15"/>
        <v>1</v>
      </c>
      <c r="D100" s="78">
        <v>4.660000000000025</v>
      </c>
      <c r="E100" s="78">
        <v>4.9399999999999977</v>
      </c>
      <c r="F100" s="78">
        <f t="shared" si="12"/>
        <v>9.6000000000000227</v>
      </c>
      <c r="G100" s="78">
        <f t="shared" si="13"/>
        <v>1</v>
      </c>
      <c r="H100" s="78">
        <f t="shared" si="16"/>
        <v>37.740000000000023</v>
      </c>
      <c r="I100" s="78">
        <f t="shared" si="14"/>
        <v>1</v>
      </c>
    </row>
    <row r="101" spans="1:9">
      <c r="A101" s="77">
        <v>44461</v>
      </c>
      <c r="B101" s="78">
        <v>28.980000000000004</v>
      </c>
      <c r="C101" s="78">
        <f t="shared" si="15"/>
        <v>1</v>
      </c>
      <c r="D101" s="78">
        <v>4.6500000000000057</v>
      </c>
      <c r="E101" s="78">
        <v>4.8199999999999932</v>
      </c>
      <c r="F101" s="78">
        <f t="shared" si="12"/>
        <v>9.4699999999999989</v>
      </c>
      <c r="G101" s="78">
        <f t="shared" si="13"/>
        <v>1</v>
      </c>
      <c r="H101" s="78">
        <f t="shared" si="16"/>
        <v>38.450000000000003</v>
      </c>
      <c r="I101" s="78">
        <f t="shared" si="14"/>
        <v>1</v>
      </c>
    </row>
    <row r="102" spans="1:9">
      <c r="A102" s="77">
        <v>44462</v>
      </c>
      <c r="B102" s="78">
        <v>29.67</v>
      </c>
      <c r="C102" s="78">
        <f t="shared" si="15"/>
        <v>1</v>
      </c>
      <c r="D102" s="78">
        <v>4.5799999999999841</v>
      </c>
      <c r="E102" s="78">
        <v>4.7199999999999989</v>
      </c>
      <c r="F102" s="78">
        <f t="shared" si="12"/>
        <v>9.2999999999999829</v>
      </c>
      <c r="G102" s="78">
        <f t="shared" si="13"/>
        <v>1</v>
      </c>
      <c r="H102" s="78">
        <f t="shared" si="16"/>
        <v>38.969999999999985</v>
      </c>
      <c r="I102" s="78">
        <f t="shared" si="14"/>
        <v>1</v>
      </c>
    </row>
    <row r="103" spans="1:9">
      <c r="A103" s="77">
        <v>44463</v>
      </c>
      <c r="B103" s="78">
        <v>29.060000000000002</v>
      </c>
      <c r="C103" s="78">
        <f t="shared" si="15"/>
        <v>1</v>
      </c>
      <c r="D103" s="78">
        <v>4.5500000000000114</v>
      </c>
      <c r="E103" s="78">
        <v>4.4699999999999989</v>
      </c>
      <c r="F103" s="78">
        <f t="shared" si="12"/>
        <v>9.0200000000000102</v>
      </c>
      <c r="G103" s="78">
        <f t="shared" si="13"/>
        <v>1</v>
      </c>
      <c r="H103" s="78">
        <f t="shared" si="16"/>
        <v>38.080000000000013</v>
      </c>
      <c r="I103" s="78">
        <f t="shared" si="14"/>
        <v>1</v>
      </c>
    </row>
    <row r="104" spans="1:9">
      <c r="A104" s="77">
        <v>44464</v>
      </c>
      <c r="B104" s="78">
        <v>29.560000000000002</v>
      </c>
      <c r="C104" s="78">
        <f t="shared" si="15"/>
        <v>1</v>
      </c>
      <c r="D104" s="78">
        <v>4.5200000000000102</v>
      </c>
      <c r="E104" s="78">
        <v>4.5200000000000102</v>
      </c>
      <c r="F104" s="78">
        <f t="shared" si="12"/>
        <v>9.0400000000000205</v>
      </c>
      <c r="G104" s="78">
        <f t="shared" si="13"/>
        <v>1</v>
      </c>
      <c r="H104" s="78">
        <f t="shared" si="16"/>
        <v>38.600000000000023</v>
      </c>
      <c r="I104" s="78">
        <f t="shared" si="14"/>
        <v>1</v>
      </c>
    </row>
    <row r="105" spans="1:9">
      <c r="A105" s="77">
        <v>44465</v>
      </c>
      <c r="B105" s="78">
        <v>29.090000000000003</v>
      </c>
      <c r="C105" s="78">
        <f t="shared" si="15"/>
        <v>1</v>
      </c>
      <c r="D105" s="78">
        <v>4.4099999999999966</v>
      </c>
      <c r="E105" s="78">
        <v>4.1899999999999977</v>
      </c>
      <c r="F105" s="78">
        <f t="shared" si="12"/>
        <v>8.5999999999999943</v>
      </c>
      <c r="G105" s="78">
        <f t="shared" si="13"/>
        <v>1</v>
      </c>
      <c r="H105" s="78">
        <f t="shared" si="16"/>
        <v>37.69</v>
      </c>
      <c r="I105" s="78">
        <f t="shared" si="14"/>
        <v>1</v>
      </c>
    </row>
    <row r="106" spans="1:9">
      <c r="A106" s="77">
        <v>44466</v>
      </c>
      <c r="B106" s="78">
        <v>29.589999999999989</v>
      </c>
      <c r="C106" s="78">
        <f t="shared" si="15"/>
        <v>1</v>
      </c>
      <c r="D106" s="78">
        <v>4.3300000000000125</v>
      </c>
      <c r="E106" s="78">
        <v>4.0099999999999909</v>
      </c>
      <c r="F106" s="78">
        <f t="shared" si="12"/>
        <v>8.3400000000000034</v>
      </c>
      <c r="G106" s="78">
        <f t="shared" si="13"/>
        <v>1</v>
      </c>
      <c r="H106" s="78">
        <f t="shared" si="16"/>
        <v>37.929999999999993</v>
      </c>
      <c r="I106" s="78">
        <f t="shared" si="14"/>
        <v>1</v>
      </c>
    </row>
    <row r="107" spans="1:9">
      <c r="A107" s="77">
        <v>44467</v>
      </c>
      <c r="B107" s="78">
        <v>29.569999999999993</v>
      </c>
      <c r="C107" s="78">
        <f t="shared" si="15"/>
        <v>1</v>
      </c>
      <c r="D107" s="78">
        <v>4.2800000000000011</v>
      </c>
      <c r="E107" s="78">
        <v>3.9599999999999795</v>
      </c>
      <c r="F107" s="78">
        <f t="shared" si="12"/>
        <v>8.2399999999999807</v>
      </c>
      <c r="G107" s="78">
        <f t="shared" si="13"/>
        <v>1</v>
      </c>
      <c r="H107" s="78">
        <f t="shared" si="16"/>
        <v>37.809999999999974</v>
      </c>
      <c r="I107" s="78">
        <f t="shared" si="14"/>
        <v>1</v>
      </c>
    </row>
    <row r="108" spans="1:9">
      <c r="A108" s="77">
        <v>44468</v>
      </c>
      <c r="B108" s="78">
        <v>27.099999999999994</v>
      </c>
      <c r="C108" s="78">
        <f t="shared" si="15"/>
        <v>1</v>
      </c>
      <c r="D108" s="78">
        <v>4.160000000000025</v>
      </c>
      <c r="E108" s="78">
        <v>3.7800000000000011</v>
      </c>
      <c r="F108" s="78">
        <f t="shared" si="12"/>
        <v>7.9400000000000261</v>
      </c>
      <c r="G108" s="78">
        <f t="shared" si="13"/>
        <v>1</v>
      </c>
      <c r="H108" s="78">
        <f t="shared" si="16"/>
        <v>35.04000000000002</v>
      </c>
      <c r="I108" s="78">
        <f t="shared" si="14"/>
        <v>1</v>
      </c>
    </row>
    <row r="109" spans="1:9">
      <c r="A109" s="77">
        <v>44469</v>
      </c>
      <c r="B109" s="78">
        <v>29.510000000000005</v>
      </c>
      <c r="C109" s="78">
        <f t="shared" si="15"/>
        <v>1</v>
      </c>
      <c r="D109" s="78">
        <v>4.160000000000025</v>
      </c>
      <c r="E109" s="78">
        <v>3.7299999999999898</v>
      </c>
      <c r="F109" s="78">
        <f t="shared" si="12"/>
        <v>7.8900000000000148</v>
      </c>
      <c r="G109" s="78">
        <f t="shared" si="13"/>
        <v>1</v>
      </c>
      <c r="H109" s="78">
        <f t="shared" si="16"/>
        <v>37.40000000000002</v>
      </c>
      <c r="I109" s="78">
        <f t="shared" si="14"/>
        <v>1</v>
      </c>
    </row>
    <row r="110" spans="1:9">
      <c r="A110" s="77">
        <v>44470</v>
      </c>
      <c r="B110" s="78">
        <v>9.519999999999996</v>
      </c>
      <c r="C110" s="78">
        <f t="shared" si="15"/>
        <v>1</v>
      </c>
      <c r="D110" s="78">
        <v>4.0800000000000125</v>
      </c>
      <c r="E110" s="78">
        <v>3.1800000000000068</v>
      </c>
      <c r="F110" s="78">
        <f t="shared" si="12"/>
        <v>7.2600000000000193</v>
      </c>
      <c r="G110" s="78">
        <f t="shared" si="13"/>
        <v>1</v>
      </c>
      <c r="H110" s="78">
        <f t="shared" si="16"/>
        <v>16.780000000000015</v>
      </c>
      <c r="I110" s="78">
        <f t="shared" si="14"/>
        <v>1</v>
      </c>
    </row>
    <row r="111" spans="1:9">
      <c r="A111" s="77">
        <v>44471</v>
      </c>
      <c r="B111" s="78">
        <v>6.0899999999999892</v>
      </c>
      <c r="C111" s="78">
        <f t="shared" si="15"/>
        <v>1</v>
      </c>
      <c r="D111" s="78">
        <v>4.0800000000000125</v>
      </c>
      <c r="E111" s="78">
        <v>3.1800000000000068</v>
      </c>
      <c r="F111" s="78">
        <f t="shared" si="12"/>
        <v>7.2600000000000193</v>
      </c>
      <c r="G111" s="78">
        <f t="shared" si="13"/>
        <v>1</v>
      </c>
      <c r="H111" s="78">
        <f t="shared" si="16"/>
        <v>13.350000000000009</v>
      </c>
      <c r="I111" s="78">
        <f t="shared" si="14"/>
        <v>1</v>
      </c>
    </row>
    <row r="112" spans="1:9">
      <c r="A112" s="77">
        <v>44472</v>
      </c>
      <c r="B112" s="78">
        <v>12.799999999999997</v>
      </c>
      <c r="C112" s="78">
        <f t="shared" si="15"/>
        <v>1</v>
      </c>
      <c r="D112" s="78">
        <v>2.6300000000000239</v>
      </c>
      <c r="E112" s="78">
        <v>0</v>
      </c>
      <c r="F112" s="78">
        <f t="shared" si="12"/>
        <v>2.6300000000000239</v>
      </c>
      <c r="G112" s="78">
        <f t="shared" si="13"/>
        <v>1</v>
      </c>
      <c r="H112" s="78">
        <f t="shared" si="16"/>
        <v>15.430000000000021</v>
      </c>
      <c r="I112" s="78">
        <f t="shared" si="14"/>
        <v>1</v>
      </c>
    </row>
    <row r="113" spans="1:9">
      <c r="A113" s="77">
        <v>44473</v>
      </c>
      <c r="B113" s="78">
        <v>0</v>
      </c>
      <c r="C113" s="78">
        <f t="shared" si="15"/>
        <v>0</v>
      </c>
      <c r="D113" s="78">
        <v>0</v>
      </c>
      <c r="E113" s="78">
        <v>0</v>
      </c>
      <c r="F113" s="78">
        <f t="shared" si="12"/>
        <v>0</v>
      </c>
      <c r="G113" s="78">
        <f t="shared" si="13"/>
        <v>0</v>
      </c>
      <c r="H113" s="78">
        <f t="shared" si="16"/>
        <v>0</v>
      </c>
      <c r="I113" s="78">
        <f t="shared" si="14"/>
        <v>0</v>
      </c>
    </row>
    <row r="114" spans="1:9">
      <c r="A114" s="77">
        <v>44474</v>
      </c>
      <c r="B114" s="78">
        <v>0</v>
      </c>
      <c r="C114" s="78">
        <f t="shared" si="15"/>
        <v>0</v>
      </c>
      <c r="D114" s="78">
        <v>0</v>
      </c>
      <c r="E114" s="78">
        <v>0</v>
      </c>
      <c r="F114" s="78">
        <f t="shared" si="12"/>
        <v>0</v>
      </c>
      <c r="G114" s="78">
        <f t="shared" si="13"/>
        <v>0</v>
      </c>
      <c r="H114" s="78">
        <f t="shared" si="16"/>
        <v>0</v>
      </c>
      <c r="I114" s="78">
        <f t="shared" si="14"/>
        <v>0</v>
      </c>
    </row>
    <row r="115" spans="1:9">
      <c r="A115" s="77">
        <v>44475</v>
      </c>
      <c r="B115" s="78">
        <v>0</v>
      </c>
      <c r="C115" s="78">
        <f t="shared" si="15"/>
        <v>0</v>
      </c>
      <c r="D115" s="78">
        <v>0</v>
      </c>
      <c r="E115" s="78">
        <v>0</v>
      </c>
      <c r="F115" s="78">
        <f t="shared" si="12"/>
        <v>0</v>
      </c>
      <c r="G115" s="78">
        <f t="shared" si="13"/>
        <v>0</v>
      </c>
      <c r="H115" s="78">
        <f t="shared" si="16"/>
        <v>0</v>
      </c>
      <c r="I115" s="78">
        <f t="shared" si="14"/>
        <v>0</v>
      </c>
    </row>
    <row r="116" spans="1:9">
      <c r="A116" s="77">
        <v>44476</v>
      </c>
      <c r="B116" s="78">
        <v>0</v>
      </c>
      <c r="C116" s="78">
        <f t="shared" si="15"/>
        <v>0</v>
      </c>
      <c r="D116" s="78">
        <v>0</v>
      </c>
      <c r="E116" s="78">
        <v>0</v>
      </c>
      <c r="F116" s="78">
        <f t="shared" si="12"/>
        <v>0</v>
      </c>
      <c r="G116" s="78">
        <f t="shared" si="13"/>
        <v>0</v>
      </c>
      <c r="H116" s="78">
        <f t="shared" si="16"/>
        <v>0</v>
      </c>
      <c r="I116" s="78">
        <f t="shared" si="14"/>
        <v>0</v>
      </c>
    </row>
    <row r="117" spans="1:9">
      <c r="A117" s="77">
        <v>44477</v>
      </c>
      <c r="B117" s="78">
        <v>0</v>
      </c>
      <c r="C117" s="78">
        <f t="shared" si="15"/>
        <v>0</v>
      </c>
      <c r="D117" s="78">
        <v>0</v>
      </c>
      <c r="E117" s="78">
        <v>0</v>
      </c>
      <c r="F117" s="78">
        <f t="shared" si="12"/>
        <v>0</v>
      </c>
      <c r="G117" s="78">
        <f t="shared" si="13"/>
        <v>0</v>
      </c>
      <c r="H117" s="78">
        <f t="shared" si="16"/>
        <v>0</v>
      </c>
      <c r="I117" s="78">
        <f t="shared" si="14"/>
        <v>0</v>
      </c>
    </row>
    <row r="118" spans="1:9">
      <c r="A118" s="77">
        <v>44478</v>
      </c>
      <c r="B118" s="78">
        <v>0</v>
      </c>
      <c r="C118" s="78">
        <f t="shared" si="15"/>
        <v>0</v>
      </c>
      <c r="D118" s="78">
        <v>0</v>
      </c>
      <c r="E118" s="78">
        <v>0</v>
      </c>
      <c r="F118" s="78">
        <f t="shared" si="12"/>
        <v>0</v>
      </c>
      <c r="G118" s="78">
        <f t="shared" si="13"/>
        <v>0</v>
      </c>
      <c r="H118" s="78">
        <f t="shared" si="16"/>
        <v>0</v>
      </c>
      <c r="I118" s="78">
        <f t="shared" si="14"/>
        <v>0</v>
      </c>
    </row>
    <row r="119" spans="1:9">
      <c r="A119" s="77">
        <v>44479</v>
      </c>
      <c r="B119" s="78">
        <v>0</v>
      </c>
      <c r="C119" s="78">
        <f t="shared" si="15"/>
        <v>0</v>
      </c>
      <c r="D119" s="78">
        <v>0</v>
      </c>
      <c r="E119" s="78">
        <v>0</v>
      </c>
      <c r="F119" s="78">
        <f t="shared" si="12"/>
        <v>0</v>
      </c>
      <c r="G119" s="78">
        <f t="shared" si="13"/>
        <v>0</v>
      </c>
      <c r="H119" s="78">
        <f t="shared" si="16"/>
        <v>0</v>
      </c>
      <c r="I119" s="78">
        <f t="shared" si="14"/>
        <v>0</v>
      </c>
    </row>
    <row r="120" spans="1:9">
      <c r="A120" s="77">
        <v>44480</v>
      </c>
      <c r="B120" s="78">
        <v>0</v>
      </c>
      <c r="C120" s="78">
        <f t="shared" si="15"/>
        <v>0</v>
      </c>
      <c r="D120" s="78">
        <v>0</v>
      </c>
      <c r="E120" s="78">
        <v>0</v>
      </c>
      <c r="F120" s="78">
        <f t="shared" si="12"/>
        <v>0</v>
      </c>
      <c r="G120" s="78">
        <f t="shared" si="13"/>
        <v>0</v>
      </c>
      <c r="H120" s="78">
        <f t="shared" si="16"/>
        <v>0</v>
      </c>
      <c r="I120" s="78">
        <f t="shared" si="14"/>
        <v>0</v>
      </c>
    </row>
    <row r="121" spans="1:9">
      <c r="A121" s="77">
        <v>44481</v>
      </c>
      <c r="B121" s="78">
        <v>0</v>
      </c>
      <c r="C121" s="78">
        <f t="shared" si="15"/>
        <v>0</v>
      </c>
      <c r="D121" s="78">
        <v>0</v>
      </c>
      <c r="E121" s="78">
        <v>0</v>
      </c>
      <c r="F121" s="78">
        <f>SUM(D121:E121)</f>
        <v>0</v>
      </c>
      <c r="G121" s="78">
        <f t="shared" si="13"/>
        <v>0</v>
      </c>
      <c r="H121" s="78">
        <f t="shared" si="16"/>
        <v>0</v>
      </c>
      <c r="I121" s="78">
        <f t="shared" si="14"/>
        <v>0</v>
      </c>
    </row>
    <row r="122" spans="1:9">
      <c r="A122" s="77">
        <v>44482</v>
      </c>
      <c r="B122" s="78">
        <v>0</v>
      </c>
      <c r="C122" s="78">
        <f t="shared" si="15"/>
        <v>0</v>
      </c>
      <c r="D122" s="78">
        <v>0</v>
      </c>
      <c r="E122" s="78">
        <v>0</v>
      </c>
      <c r="F122" s="78">
        <f t="shared" si="12"/>
        <v>0</v>
      </c>
      <c r="G122" s="78">
        <f t="shared" si="13"/>
        <v>0</v>
      </c>
      <c r="H122" s="78">
        <f t="shared" si="16"/>
        <v>0</v>
      </c>
      <c r="I122" s="78">
        <f t="shared" si="14"/>
        <v>0</v>
      </c>
    </row>
    <row r="123" spans="1:9">
      <c r="A123" s="77">
        <v>44483</v>
      </c>
      <c r="B123" s="78">
        <v>0</v>
      </c>
      <c r="C123" s="78">
        <f t="shared" si="15"/>
        <v>0</v>
      </c>
      <c r="D123" s="78">
        <v>0</v>
      </c>
      <c r="E123" s="78">
        <v>0</v>
      </c>
      <c r="F123" s="78">
        <f t="shared" si="12"/>
        <v>0</v>
      </c>
      <c r="G123" s="78">
        <f t="shared" si="13"/>
        <v>0</v>
      </c>
      <c r="H123" s="78">
        <f t="shared" si="16"/>
        <v>0</v>
      </c>
      <c r="I123" s="78">
        <f t="shared" si="14"/>
        <v>0</v>
      </c>
    </row>
    <row r="124" spans="1:9">
      <c r="A124" s="77">
        <v>44484</v>
      </c>
      <c r="B124" s="78">
        <v>0</v>
      </c>
      <c r="C124" s="78">
        <f t="shared" si="15"/>
        <v>0</v>
      </c>
      <c r="D124" s="78">
        <v>0</v>
      </c>
      <c r="E124" s="78">
        <v>0</v>
      </c>
      <c r="F124" s="78">
        <f t="shared" si="12"/>
        <v>0</v>
      </c>
      <c r="G124" s="78">
        <f t="shared" si="13"/>
        <v>0</v>
      </c>
      <c r="H124" s="78">
        <f t="shared" si="16"/>
        <v>0</v>
      </c>
      <c r="I124" s="78">
        <f t="shared" si="14"/>
        <v>0</v>
      </c>
    </row>
    <row r="125" spans="1:9">
      <c r="A125" s="77">
        <v>44485</v>
      </c>
      <c r="B125" s="78">
        <v>0</v>
      </c>
      <c r="C125" s="78">
        <f t="shared" si="15"/>
        <v>0</v>
      </c>
      <c r="D125" s="78">
        <v>0</v>
      </c>
      <c r="E125" s="78">
        <v>0</v>
      </c>
      <c r="F125" s="78">
        <f t="shared" si="12"/>
        <v>0</v>
      </c>
      <c r="G125" s="78">
        <f t="shared" si="13"/>
        <v>0</v>
      </c>
      <c r="H125" s="78">
        <f t="shared" si="16"/>
        <v>0</v>
      </c>
      <c r="I125" s="78">
        <f t="shared" si="14"/>
        <v>0</v>
      </c>
    </row>
    <row r="126" spans="1:9">
      <c r="A126" s="77">
        <v>44486</v>
      </c>
      <c r="B126" s="78">
        <v>0</v>
      </c>
      <c r="C126" s="78">
        <f t="shared" si="15"/>
        <v>0</v>
      </c>
      <c r="D126" s="78">
        <v>0</v>
      </c>
      <c r="E126" s="78">
        <v>0</v>
      </c>
      <c r="F126" s="78">
        <f t="shared" si="12"/>
        <v>0</v>
      </c>
      <c r="G126" s="78">
        <f t="shared" si="13"/>
        <v>0</v>
      </c>
      <c r="H126" s="78">
        <f t="shared" si="16"/>
        <v>0</v>
      </c>
      <c r="I126" s="78">
        <f t="shared" si="14"/>
        <v>0</v>
      </c>
    </row>
    <row r="127" spans="1:9">
      <c r="A127" s="77">
        <v>44487</v>
      </c>
      <c r="B127" s="78">
        <v>0</v>
      </c>
      <c r="C127" s="78">
        <f t="shared" si="15"/>
        <v>0</v>
      </c>
      <c r="D127" s="78">
        <v>0</v>
      </c>
      <c r="E127" s="78">
        <v>0</v>
      </c>
      <c r="F127" s="78">
        <f t="shared" si="12"/>
        <v>0</v>
      </c>
      <c r="G127" s="78">
        <f t="shared" si="13"/>
        <v>0</v>
      </c>
      <c r="H127" s="78">
        <f t="shared" si="16"/>
        <v>0</v>
      </c>
      <c r="I127" s="78">
        <f t="shared" si="14"/>
        <v>0</v>
      </c>
    </row>
    <row r="128" spans="1:9">
      <c r="A128" s="77">
        <v>44488</v>
      </c>
      <c r="B128" s="78">
        <v>0</v>
      </c>
      <c r="C128" s="78">
        <f t="shared" si="15"/>
        <v>0</v>
      </c>
      <c r="D128" s="78">
        <v>0</v>
      </c>
      <c r="E128" s="78">
        <v>0</v>
      </c>
      <c r="F128" s="78">
        <f t="shared" si="12"/>
        <v>0</v>
      </c>
      <c r="G128" s="78">
        <f t="shared" si="13"/>
        <v>0</v>
      </c>
      <c r="H128" s="78">
        <f t="shared" si="16"/>
        <v>0</v>
      </c>
      <c r="I128" s="78">
        <f t="shared" si="14"/>
        <v>0</v>
      </c>
    </row>
    <row r="129" spans="1:9">
      <c r="A129" s="77">
        <v>44489</v>
      </c>
      <c r="B129" s="78">
        <v>0</v>
      </c>
      <c r="C129" s="78">
        <f t="shared" si="15"/>
        <v>0</v>
      </c>
      <c r="D129" s="78">
        <v>0</v>
      </c>
      <c r="E129" s="78">
        <v>0</v>
      </c>
      <c r="F129" s="78">
        <f t="shared" si="12"/>
        <v>0</v>
      </c>
      <c r="G129" s="78">
        <f t="shared" si="13"/>
        <v>0</v>
      </c>
      <c r="H129" s="78">
        <f t="shared" si="16"/>
        <v>0</v>
      </c>
      <c r="I129" s="78">
        <f t="shared" si="14"/>
        <v>0</v>
      </c>
    </row>
    <row r="130" spans="1:9">
      <c r="A130" s="77">
        <v>44490</v>
      </c>
      <c r="B130" s="78">
        <v>0</v>
      </c>
      <c r="C130" s="78">
        <f t="shared" ref="C130:C140" si="17">IF(B130&gt;0,1,0)</f>
        <v>0</v>
      </c>
      <c r="D130" s="78">
        <v>0</v>
      </c>
      <c r="E130" s="78">
        <v>0</v>
      </c>
      <c r="F130" s="78">
        <f t="shared" si="12"/>
        <v>0</v>
      </c>
      <c r="G130" s="78">
        <f t="shared" si="13"/>
        <v>0</v>
      </c>
      <c r="H130" s="78">
        <f t="shared" ref="H130:H140" si="18">SUM(B130,F130)</f>
        <v>0</v>
      </c>
      <c r="I130" s="78">
        <f t="shared" si="14"/>
        <v>0</v>
      </c>
    </row>
    <row r="131" spans="1:9">
      <c r="A131" s="77">
        <v>44491</v>
      </c>
      <c r="B131" s="78">
        <v>0</v>
      </c>
      <c r="C131" s="78">
        <f t="shared" si="17"/>
        <v>0</v>
      </c>
      <c r="D131" s="78">
        <v>0</v>
      </c>
      <c r="E131" s="78">
        <v>0</v>
      </c>
      <c r="F131" s="78">
        <f t="shared" si="12"/>
        <v>0</v>
      </c>
      <c r="G131" s="78">
        <f t="shared" si="13"/>
        <v>0</v>
      </c>
      <c r="H131" s="78">
        <f t="shared" si="18"/>
        <v>0</v>
      </c>
      <c r="I131" s="78">
        <f t="shared" si="14"/>
        <v>0</v>
      </c>
    </row>
    <row r="132" spans="1:9">
      <c r="A132" s="77">
        <v>44492</v>
      </c>
      <c r="B132" s="78">
        <v>0</v>
      </c>
      <c r="C132" s="78">
        <f t="shared" si="17"/>
        <v>0</v>
      </c>
      <c r="D132" s="78">
        <v>0</v>
      </c>
      <c r="E132" s="78">
        <v>0</v>
      </c>
      <c r="F132" s="78">
        <f t="shared" si="12"/>
        <v>0</v>
      </c>
      <c r="G132" s="78">
        <f t="shared" si="13"/>
        <v>0</v>
      </c>
      <c r="H132" s="78">
        <f t="shared" si="18"/>
        <v>0</v>
      </c>
      <c r="I132" s="78">
        <f t="shared" si="14"/>
        <v>0</v>
      </c>
    </row>
    <row r="133" spans="1:9">
      <c r="A133" s="77">
        <v>44493</v>
      </c>
      <c r="B133" s="78">
        <v>0</v>
      </c>
      <c r="C133" s="78">
        <f t="shared" si="17"/>
        <v>0</v>
      </c>
      <c r="D133" s="78">
        <v>0</v>
      </c>
      <c r="E133" s="78">
        <v>0</v>
      </c>
      <c r="F133" s="78">
        <f t="shared" si="12"/>
        <v>0</v>
      </c>
      <c r="G133" s="78">
        <f t="shared" si="13"/>
        <v>0</v>
      </c>
      <c r="H133" s="78">
        <f t="shared" si="18"/>
        <v>0</v>
      </c>
      <c r="I133" s="78">
        <f t="shared" si="14"/>
        <v>0</v>
      </c>
    </row>
    <row r="134" spans="1:9">
      <c r="A134" s="77">
        <v>44494</v>
      </c>
      <c r="B134" s="78">
        <v>0</v>
      </c>
      <c r="C134" s="78">
        <f t="shared" si="17"/>
        <v>0</v>
      </c>
      <c r="D134" s="78">
        <v>0</v>
      </c>
      <c r="E134" s="78">
        <v>0</v>
      </c>
      <c r="F134" s="78">
        <f t="shared" si="12"/>
        <v>0</v>
      </c>
      <c r="G134" s="78">
        <f t="shared" si="13"/>
        <v>0</v>
      </c>
      <c r="H134" s="78">
        <f t="shared" si="18"/>
        <v>0</v>
      </c>
      <c r="I134" s="78">
        <f t="shared" si="14"/>
        <v>0</v>
      </c>
    </row>
    <row r="135" spans="1:9">
      <c r="A135" s="77">
        <v>44495</v>
      </c>
      <c r="B135" s="78">
        <v>0</v>
      </c>
      <c r="C135" s="78">
        <f t="shared" si="17"/>
        <v>0</v>
      </c>
      <c r="D135" s="78">
        <v>0</v>
      </c>
      <c r="E135" s="78">
        <v>0</v>
      </c>
      <c r="F135" s="78">
        <f t="shared" si="12"/>
        <v>0</v>
      </c>
      <c r="G135" s="78">
        <f t="shared" si="13"/>
        <v>0</v>
      </c>
      <c r="H135" s="78">
        <f t="shared" si="18"/>
        <v>0</v>
      </c>
      <c r="I135" s="78">
        <f t="shared" si="14"/>
        <v>0</v>
      </c>
    </row>
    <row r="136" spans="1:9">
      <c r="A136" s="77">
        <v>44496</v>
      </c>
      <c r="B136" s="78">
        <v>0</v>
      </c>
      <c r="C136" s="78">
        <f t="shared" si="17"/>
        <v>0</v>
      </c>
      <c r="D136" s="78">
        <v>0</v>
      </c>
      <c r="E136" s="78">
        <v>0</v>
      </c>
      <c r="F136" s="78">
        <f t="shared" si="12"/>
        <v>0</v>
      </c>
      <c r="G136" s="78">
        <f t="shared" si="13"/>
        <v>0</v>
      </c>
      <c r="H136" s="78">
        <f t="shared" si="18"/>
        <v>0</v>
      </c>
      <c r="I136" s="78">
        <f t="shared" si="14"/>
        <v>0</v>
      </c>
    </row>
    <row r="137" spans="1:9">
      <c r="A137" s="77">
        <v>44497</v>
      </c>
      <c r="B137" s="78">
        <v>0</v>
      </c>
      <c r="C137" s="78">
        <f t="shared" si="17"/>
        <v>0</v>
      </c>
      <c r="D137" s="78">
        <v>0</v>
      </c>
      <c r="E137" s="78">
        <v>0</v>
      </c>
      <c r="F137" s="78">
        <f t="shared" si="12"/>
        <v>0</v>
      </c>
      <c r="G137" s="78">
        <f t="shared" si="13"/>
        <v>0</v>
      </c>
      <c r="H137" s="78">
        <f t="shared" si="18"/>
        <v>0</v>
      </c>
      <c r="I137" s="78">
        <f t="shared" si="14"/>
        <v>0</v>
      </c>
    </row>
    <row r="138" spans="1:9">
      <c r="A138" s="77">
        <v>44498</v>
      </c>
      <c r="B138" s="78">
        <v>0</v>
      </c>
      <c r="C138" s="78">
        <f t="shared" si="17"/>
        <v>0</v>
      </c>
      <c r="D138" s="78">
        <v>0</v>
      </c>
      <c r="E138" s="78">
        <v>0</v>
      </c>
      <c r="F138" s="78">
        <f t="shared" si="12"/>
        <v>0</v>
      </c>
      <c r="G138" s="78">
        <f t="shared" si="13"/>
        <v>0</v>
      </c>
      <c r="H138" s="78">
        <f t="shared" si="18"/>
        <v>0</v>
      </c>
      <c r="I138" s="78">
        <f t="shared" si="14"/>
        <v>0</v>
      </c>
    </row>
    <row r="139" spans="1:9">
      <c r="A139" s="77">
        <v>44499</v>
      </c>
      <c r="B139" s="78">
        <v>0</v>
      </c>
      <c r="C139" s="78">
        <f t="shared" si="17"/>
        <v>0</v>
      </c>
      <c r="D139" s="78">
        <v>0</v>
      </c>
      <c r="E139" s="78">
        <v>0</v>
      </c>
      <c r="F139" s="78">
        <f t="shared" si="12"/>
        <v>0</v>
      </c>
      <c r="G139" s="78">
        <f t="shared" si="13"/>
        <v>0</v>
      </c>
      <c r="H139" s="78">
        <f t="shared" si="18"/>
        <v>0</v>
      </c>
      <c r="I139" s="78">
        <f t="shared" si="14"/>
        <v>0</v>
      </c>
    </row>
    <row r="140" spans="1:9">
      <c r="A140" s="77">
        <v>44500</v>
      </c>
      <c r="B140" s="78">
        <v>0</v>
      </c>
      <c r="C140" s="78">
        <f t="shared" si="17"/>
        <v>0</v>
      </c>
      <c r="D140" s="78">
        <v>0</v>
      </c>
      <c r="E140" s="78">
        <v>0</v>
      </c>
      <c r="F140" s="78">
        <f t="shared" si="12"/>
        <v>0</v>
      </c>
      <c r="G140" s="78">
        <f t="shared" si="13"/>
        <v>0</v>
      </c>
      <c r="H140" s="78">
        <f t="shared" si="18"/>
        <v>0</v>
      </c>
      <c r="I140" s="78">
        <f t="shared" si="14"/>
        <v>0</v>
      </c>
    </row>
    <row r="141" spans="1:9">
      <c r="B141" s="9"/>
      <c r="C141" s="26">
        <f>SUM(C1:C140)</f>
        <v>50</v>
      </c>
      <c r="D141" s="4"/>
      <c r="E141" s="9"/>
      <c r="F141" s="9"/>
      <c r="G141" s="26">
        <f>SUM(G1:G140)</f>
        <v>70</v>
      </c>
      <c r="H141" s="12"/>
      <c r="I141" s="12">
        <f>SUM(I1:I140)</f>
        <v>85</v>
      </c>
    </row>
    <row r="142" spans="1:9">
      <c r="B142" s="30">
        <v>31.89</v>
      </c>
      <c r="C142" s="31"/>
      <c r="D142" s="29">
        <f>MAX(D2:D140)</f>
        <v>8.9300000000000068</v>
      </c>
      <c r="E142" s="30">
        <f>MAX(E2:E140)</f>
        <v>4.9399999999999977</v>
      </c>
      <c r="F142" s="30">
        <f>MAX(F2:F140)</f>
        <v>11.930000000000007</v>
      </c>
      <c r="G142" s="31"/>
      <c r="H142" s="2">
        <f>MAX(H2:H140)</f>
        <v>38.969999999999985</v>
      </c>
    </row>
    <row r="143" spans="1:9">
      <c r="B143" s="30">
        <v>0</v>
      </c>
      <c r="C143" s="31"/>
      <c r="D143" s="29">
        <f>MEDIAN(D2:D140)</f>
        <v>1.460000000000008</v>
      </c>
      <c r="E143" s="30">
        <f>MEDIAN(E2:E140)</f>
        <v>0</v>
      </c>
      <c r="F143" s="30">
        <f>MEDIAN(F2:F140)</f>
        <v>1.460000000000008</v>
      </c>
      <c r="G143" s="31"/>
      <c r="H143" s="2">
        <f>MEDIAN(H2:H140)</f>
        <v>5.6800000000000068</v>
      </c>
    </row>
    <row r="144" spans="1:9">
      <c r="B144" s="30">
        <v>7.8654676258992788</v>
      </c>
      <c r="C144" s="31"/>
      <c r="D144" s="29">
        <f>AVERAGE(D2:D140)</f>
        <v>2.7518705035971238</v>
      </c>
      <c r="E144" s="30">
        <f>AVERAGE(E2:E140)</f>
        <v>0.94812949640287825</v>
      </c>
      <c r="F144" s="30">
        <f>AVERAGE(F2:F140)</f>
        <v>3.7000000000000015</v>
      </c>
      <c r="G144" s="31"/>
      <c r="H144" s="2">
        <f>AVERAGE(H2:H140)</f>
        <v>11.565467625899279</v>
      </c>
    </row>
    <row r="145" spans="1:8">
      <c r="A145" s="1" t="s">
        <v>926</v>
      </c>
      <c r="B145" s="28">
        <v>44374</v>
      </c>
      <c r="C145" s="26"/>
      <c r="D145" s="27">
        <v>44434</v>
      </c>
      <c r="E145" s="28">
        <v>44459</v>
      </c>
      <c r="F145" s="28">
        <v>44434</v>
      </c>
      <c r="G145" s="26"/>
      <c r="H145" s="1">
        <v>44462</v>
      </c>
    </row>
    <row r="146" spans="1:8">
      <c r="A146" s="1" t="s">
        <v>927</v>
      </c>
      <c r="B146" s="28">
        <v>44364</v>
      </c>
      <c r="C146" s="26"/>
      <c r="D146" s="27">
        <v>44393</v>
      </c>
      <c r="E146" s="28">
        <v>44430</v>
      </c>
      <c r="F146" s="28">
        <v>44393</v>
      </c>
      <c r="G146" s="26"/>
      <c r="H146" s="1">
        <v>44364</v>
      </c>
    </row>
    <row r="147" spans="1:8">
      <c r="A147" s="1" t="s">
        <v>928</v>
      </c>
      <c r="B147" s="28">
        <v>44472</v>
      </c>
      <c r="C147" s="26"/>
      <c r="D147" s="27">
        <v>44472</v>
      </c>
      <c r="E147" s="28">
        <v>44471</v>
      </c>
      <c r="F147" s="28">
        <v>44472</v>
      </c>
      <c r="G147" s="26"/>
      <c r="H147" s="1">
        <v>44472</v>
      </c>
    </row>
  </sheetData>
  <mergeCells count="2">
    <mergeCell ref="L11:O11"/>
    <mergeCell ref="L1:O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9DFAE-12AD-4A77-B178-EA68D367A9DB}">
  <sheetPr codeName="Sheet10"/>
  <dimension ref="A1:G7"/>
  <sheetViews>
    <sheetView workbookViewId="0">
      <selection activeCell="J19" sqref="J19"/>
    </sheetView>
  </sheetViews>
  <sheetFormatPr defaultRowHeight="15"/>
  <cols>
    <col min="1" max="1" width="12.7109375" style="19" customWidth="1"/>
    <col min="2" max="2" width="13" style="15" customWidth="1"/>
    <col min="3" max="3" width="26.140625" style="15" customWidth="1"/>
    <col min="4" max="4" width="13.85546875" customWidth="1"/>
    <col min="5" max="6" width="14.28515625" customWidth="1"/>
    <col min="7" max="7" width="18.140625" customWidth="1"/>
  </cols>
  <sheetData>
    <row r="1" spans="1:7" s="5" customFormat="1" ht="60.75" thickBot="1">
      <c r="A1" s="20" t="s">
        <v>1</v>
      </c>
      <c r="B1" s="21" t="s">
        <v>117</v>
      </c>
      <c r="C1" s="21" t="s">
        <v>115</v>
      </c>
      <c r="D1" s="22" t="s">
        <v>113</v>
      </c>
      <c r="E1" s="22" t="s">
        <v>114</v>
      </c>
      <c r="F1" s="22" t="s">
        <v>118</v>
      </c>
      <c r="G1" s="23" t="s">
        <v>116</v>
      </c>
    </row>
    <row r="2" spans="1:7" ht="30.75" thickTop="1">
      <c r="A2" s="89" t="s">
        <v>5</v>
      </c>
      <c r="B2" s="40" t="s">
        <v>124</v>
      </c>
      <c r="C2" s="40" t="s">
        <v>123</v>
      </c>
      <c r="D2" s="41">
        <v>44364</v>
      </c>
      <c r="E2" s="41">
        <v>44472</v>
      </c>
      <c r="F2" s="42">
        <v>31.89</v>
      </c>
      <c r="G2" s="43">
        <v>44374</v>
      </c>
    </row>
    <row r="3" spans="1:7" ht="15.75" thickBot="1">
      <c r="A3" s="90"/>
      <c r="B3" s="92" t="s">
        <v>128</v>
      </c>
      <c r="C3" s="92"/>
      <c r="D3" s="25">
        <v>44364</v>
      </c>
      <c r="E3" s="25">
        <v>44472</v>
      </c>
      <c r="F3" s="44">
        <v>31.89</v>
      </c>
      <c r="G3" s="45">
        <v>44374</v>
      </c>
    </row>
    <row r="4" spans="1:7">
      <c r="A4" s="91" t="s">
        <v>6</v>
      </c>
      <c r="B4" s="16"/>
      <c r="C4" s="16" t="s">
        <v>125</v>
      </c>
      <c r="D4" s="17">
        <v>44393</v>
      </c>
      <c r="E4" s="17">
        <v>44472</v>
      </c>
      <c r="F4" s="32">
        <v>8.93</v>
      </c>
      <c r="G4" s="18">
        <v>44434</v>
      </c>
    </row>
    <row r="5" spans="1:7" ht="45">
      <c r="A5" s="91"/>
      <c r="B5" s="36"/>
      <c r="C5" s="36" t="s">
        <v>126</v>
      </c>
      <c r="D5" s="37">
        <v>44430</v>
      </c>
      <c r="E5" s="37">
        <v>44471</v>
      </c>
      <c r="F5" s="38">
        <v>4.9400000000000004</v>
      </c>
      <c r="G5" s="39">
        <v>44459</v>
      </c>
    </row>
    <row r="6" spans="1:7" ht="15.75" thickBot="1">
      <c r="A6" s="91"/>
      <c r="B6" s="92" t="s">
        <v>128</v>
      </c>
      <c r="C6" s="92"/>
      <c r="D6" s="33">
        <v>44393</v>
      </c>
      <c r="E6" s="33">
        <v>44472</v>
      </c>
      <c r="F6" s="34">
        <v>11.93</v>
      </c>
      <c r="G6" s="35">
        <v>44434</v>
      </c>
    </row>
    <row r="7" spans="1:7" s="5" customFormat="1" ht="16.5" thickBot="1">
      <c r="A7" s="46" t="s">
        <v>119</v>
      </c>
      <c r="B7" s="88" t="s">
        <v>127</v>
      </c>
      <c r="C7" s="88"/>
      <c r="D7" s="47">
        <v>44364</v>
      </c>
      <c r="E7" s="47">
        <v>44472</v>
      </c>
      <c r="F7" s="48">
        <v>38.97</v>
      </c>
      <c r="G7" s="49">
        <v>44462</v>
      </c>
    </row>
  </sheetData>
  <mergeCells count="5">
    <mergeCell ref="B7:C7"/>
    <mergeCell ref="A2:A3"/>
    <mergeCell ref="A4:A6"/>
    <mergeCell ref="B6:C6"/>
    <mergeCell ref="B3:C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BCB08-3D13-4620-AFEB-5B605C9E94F8}">
  <sheetPr codeName="Sheet11"/>
  <dimension ref="A1:F23"/>
  <sheetViews>
    <sheetView workbookViewId="0">
      <selection activeCell="F29" sqref="F29"/>
    </sheetView>
  </sheetViews>
  <sheetFormatPr defaultRowHeight="15"/>
  <cols>
    <col min="1" max="1" width="21.140625" bestFit="1" customWidth="1"/>
    <col min="2" max="2" width="8.28515625" customWidth="1"/>
    <col min="3" max="3" width="8.140625" customWidth="1"/>
    <col min="4" max="4" width="16.28515625" bestFit="1" customWidth="1"/>
    <col min="5" max="5" width="32.28515625" bestFit="1" customWidth="1"/>
    <col min="6" max="6" width="58.28515625" bestFit="1" customWidth="1"/>
  </cols>
  <sheetData>
    <row r="1" spans="1:6" s="5" customFormat="1" ht="15.75" thickBot="1">
      <c r="A1" s="6" t="s">
        <v>83</v>
      </c>
      <c r="B1" s="6" t="s">
        <v>80</v>
      </c>
      <c r="C1" s="6" t="s">
        <v>81</v>
      </c>
      <c r="D1" s="6" t="s">
        <v>82</v>
      </c>
      <c r="E1" s="6" t="s">
        <v>91</v>
      </c>
      <c r="F1" s="6" t="s">
        <v>84</v>
      </c>
    </row>
    <row r="2" spans="1:6" ht="15.75" thickTop="1">
      <c r="A2" t="s">
        <v>73</v>
      </c>
      <c r="B2">
        <v>169</v>
      </c>
      <c r="C2">
        <v>166.5</v>
      </c>
      <c r="D2" t="s">
        <v>73</v>
      </c>
      <c r="E2" t="s">
        <v>92</v>
      </c>
    </row>
    <row r="3" spans="1:6">
      <c r="A3" t="s">
        <v>74</v>
      </c>
      <c r="B3">
        <v>166.5</v>
      </c>
      <c r="C3">
        <v>166</v>
      </c>
      <c r="D3" t="s">
        <v>73</v>
      </c>
      <c r="E3" t="s">
        <v>93</v>
      </c>
    </row>
    <row r="4" spans="1:6">
      <c r="A4" t="s">
        <v>73</v>
      </c>
      <c r="B4">
        <v>166</v>
      </c>
      <c r="C4">
        <v>165</v>
      </c>
      <c r="D4" t="s">
        <v>73</v>
      </c>
      <c r="E4" t="s">
        <v>94</v>
      </c>
    </row>
    <row r="5" spans="1:6">
      <c r="A5" t="s">
        <v>74</v>
      </c>
      <c r="B5">
        <v>165</v>
      </c>
      <c r="C5">
        <v>161</v>
      </c>
      <c r="D5" t="s">
        <v>73</v>
      </c>
      <c r="E5" t="s">
        <v>95</v>
      </c>
    </row>
    <row r="6" spans="1:6">
      <c r="A6" t="s">
        <v>75</v>
      </c>
      <c r="B6">
        <v>161</v>
      </c>
      <c r="C6">
        <v>159.5</v>
      </c>
      <c r="D6" t="s">
        <v>76</v>
      </c>
      <c r="E6" t="s">
        <v>96</v>
      </c>
    </row>
    <row r="7" spans="1:6">
      <c r="A7" t="s">
        <v>77</v>
      </c>
      <c r="B7">
        <v>159.5</v>
      </c>
      <c r="C7">
        <v>156.5</v>
      </c>
      <c r="D7" t="s">
        <v>78</v>
      </c>
      <c r="E7" t="s">
        <v>97</v>
      </c>
    </row>
    <row r="8" spans="1:6">
      <c r="A8" t="s">
        <v>75</v>
      </c>
      <c r="B8">
        <v>156.5</v>
      </c>
      <c r="C8">
        <v>156</v>
      </c>
      <c r="D8" t="s">
        <v>76</v>
      </c>
      <c r="E8" t="s">
        <v>98</v>
      </c>
    </row>
    <row r="9" spans="1:6">
      <c r="A9" t="s">
        <v>77</v>
      </c>
      <c r="B9">
        <v>156</v>
      </c>
      <c r="C9">
        <v>155</v>
      </c>
      <c r="D9" t="s">
        <v>78</v>
      </c>
      <c r="E9" t="s">
        <v>102</v>
      </c>
    </row>
    <row r="10" spans="1:6">
      <c r="A10" t="s">
        <v>78</v>
      </c>
      <c r="B10">
        <v>155</v>
      </c>
      <c r="C10">
        <v>153</v>
      </c>
      <c r="D10" t="s">
        <v>78</v>
      </c>
      <c r="E10" t="s">
        <v>102</v>
      </c>
    </row>
    <row r="11" spans="1:6">
      <c r="A11" t="s">
        <v>75</v>
      </c>
      <c r="B11">
        <v>153</v>
      </c>
      <c r="C11">
        <v>150.5</v>
      </c>
      <c r="D11" t="s">
        <v>76</v>
      </c>
      <c r="E11" t="s">
        <v>103</v>
      </c>
    </row>
    <row r="12" spans="1:6">
      <c r="A12" t="s">
        <v>74</v>
      </c>
      <c r="B12">
        <v>150.5</v>
      </c>
      <c r="C12">
        <v>139</v>
      </c>
      <c r="D12" s="10" t="s">
        <v>73</v>
      </c>
      <c r="E12" t="s">
        <v>104</v>
      </c>
      <c r="F12" t="s">
        <v>105</v>
      </c>
    </row>
    <row r="13" spans="1:6">
      <c r="A13" t="s">
        <v>75</v>
      </c>
      <c r="B13">
        <v>139</v>
      </c>
      <c r="C13">
        <v>128</v>
      </c>
      <c r="D13" t="s">
        <v>76</v>
      </c>
      <c r="E13" t="s">
        <v>85</v>
      </c>
    </row>
    <row r="14" spans="1:6">
      <c r="A14" t="s">
        <v>74</v>
      </c>
      <c r="B14">
        <v>128</v>
      </c>
      <c r="C14">
        <v>116.5</v>
      </c>
      <c r="D14" t="s">
        <v>73</v>
      </c>
      <c r="E14" t="s">
        <v>106</v>
      </c>
      <c r="F14" t="s">
        <v>107</v>
      </c>
    </row>
    <row r="15" spans="1:6">
      <c r="A15" t="s">
        <v>73</v>
      </c>
      <c r="B15">
        <v>116.5</v>
      </c>
      <c r="C15">
        <v>111</v>
      </c>
      <c r="D15" t="s">
        <v>73</v>
      </c>
      <c r="E15" t="s">
        <v>108</v>
      </c>
    </row>
    <row r="16" spans="1:6">
      <c r="A16" t="s">
        <v>74</v>
      </c>
      <c r="B16">
        <v>111</v>
      </c>
      <c r="C16">
        <v>105</v>
      </c>
      <c r="D16" t="s">
        <v>73</v>
      </c>
    </row>
    <row r="17" spans="1:4">
      <c r="A17" t="s">
        <v>75</v>
      </c>
      <c r="B17">
        <v>105</v>
      </c>
      <c r="C17">
        <v>99</v>
      </c>
      <c r="D17" t="s">
        <v>76</v>
      </c>
    </row>
    <row r="18" spans="1:4">
      <c r="A18" t="s">
        <v>79</v>
      </c>
      <c r="B18">
        <v>99</v>
      </c>
      <c r="C18">
        <v>94</v>
      </c>
      <c r="D18" t="s">
        <v>78</v>
      </c>
    </row>
    <row r="19" spans="1:4">
      <c r="A19" t="s">
        <v>77</v>
      </c>
      <c r="B19">
        <v>94</v>
      </c>
      <c r="C19">
        <v>91</v>
      </c>
      <c r="D19" t="s">
        <v>78</v>
      </c>
    </row>
    <row r="20" spans="1:4">
      <c r="A20" t="s">
        <v>75</v>
      </c>
      <c r="B20">
        <v>91</v>
      </c>
      <c r="C20">
        <v>87.5</v>
      </c>
      <c r="D20" t="s">
        <v>76</v>
      </c>
    </row>
    <row r="21" spans="1:4">
      <c r="A21" t="s">
        <v>77</v>
      </c>
      <c r="B21">
        <v>87.5</v>
      </c>
      <c r="C21">
        <v>84.5</v>
      </c>
      <c r="D21" t="s">
        <v>78</v>
      </c>
    </row>
    <row r="22" spans="1:4">
      <c r="A22" t="s">
        <v>78</v>
      </c>
      <c r="B22">
        <v>84.5</v>
      </c>
      <c r="C22">
        <v>74.5</v>
      </c>
      <c r="D22" t="s">
        <v>78</v>
      </c>
    </row>
    <row r="23" spans="1:4">
      <c r="A23" t="s">
        <v>75</v>
      </c>
      <c r="B23">
        <v>74.5</v>
      </c>
      <c r="C23">
        <v>65</v>
      </c>
      <c r="D23" t="s">
        <v>76</v>
      </c>
    </row>
  </sheetData>
  <sortState xmlns:xlrd2="http://schemas.microsoft.com/office/spreadsheetml/2017/richdata2" ref="A2:D25">
    <sortCondition descending="1" ref="B2:B25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622E-93B3-42FE-B406-791BF1D513F7}">
  <sheetPr codeName="Sheet14"/>
  <dimension ref="A1:FF205"/>
  <sheetViews>
    <sheetView workbookViewId="0">
      <selection activeCell="Q28" sqref="Q28"/>
    </sheetView>
  </sheetViews>
  <sheetFormatPr defaultRowHeight="15"/>
  <cols>
    <col min="1" max="1" width="6.7109375" bestFit="1" customWidth="1"/>
    <col min="2" max="2" width="8.28515625" bestFit="1" customWidth="1"/>
    <col min="3" max="3" width="7.7109375" bestFit="1" customWidth="1"/>
    <col min="4" max="4" width="8.7109375" bestFit="1" customWidth="1"/>
    <col min="5" max="5" width="8.42578125" bestFit="1" customWidth="1"/>
    <col min="6" max="6" width="8.140625" bestFit="1" customWidth="1"/>
    <col min="7" max="8" width="7.140625" customWidth="1"/>
    <col min="9" max="18" width="8.7109375" bestFit="1" customWidth="1"/>
    <col min="19" max="40" width="9.7109375" bestFit="1" customWidth="1"/>
    <col min="41" max="49" width="8.7109375" bestFit="1" customWidth="1"/>
    <col min="50" max="70" width="9.7109375" bestFit="1" customWidth="1"/>
    <col min="71" max="79" width="8.7109375" bestFit="1" customWidth="1"/>
    <col min="80" max="101" width="9.7109375" bestFit="1" customWidth="1"/>
    <col min="102" max="108" width="8.7109375" bestFit="1" customWidth="1"/>
    <col min="109" max="109" width="8.5703125" bestFit="1" customWidth="1"/>
    <col min="110" max="110" width="8.7109375" bestFit="1" customWidth="1"/>
    <col min="111" max="132" width="9.7109375" bestFit="1" customWidth="1"/>
    <col min="133" max="141" width="8.7109375" bestFit="1" customWidth="1"/>
    <col min="142" max="171" width="9.7109375" bestFit="1" customWidth="1"/>
    <col min="172" max="193" width="10.7109375" bestFit="1" customWidth="1"/>
    <col min="194" max="198" width="9.7109375" bestFit="1" customWidth="1"/>
    <col min="199" max="220" width="10.7109375" bestFit="1" customWidth="1"/>
  </cols>
  <sheetData>
    <row r="1" spans="1:162">
      <c r="A1" s="65" t="s">
        <v>168</v>
      </c>
      <c r="B1" s="71">
        <v>44348</v>
      </c>
      <c r="C1" s="71">
        <v>44378</v>
      </c>
      <c r="D1" s="71">
        <v>44409</v>
      </c>
      <c r="E1" s="71">
        <v>44440</v>
      </c>
      <c r="F1" s="71">
        <v>44470</v>
      </c>
      <c r="G1" s="69"/>
      <c r="H1" s="69"/>
      <c r="J1" s="1">
        <v>44348</v>
      </c>
      <c r="K1" s="1">
        <v>44349</v>
      </c>
      <c r="L1" s="1">
        <v>44350</v>
      </c>
      <c r="M1" s="1">
        <v>44351</v>
      </c>
      <c r="N1" s="1">
        <v>44352</v>
      </c>
      <c r="O1" s="1">
        <v>44353</v>
      </c>
      <c r="P1" s="1">
        <v>44354</v>
      </c>
      <c r="Q1" s="1">
        <v>44355</v>
      </c>
      <c r="R1" s="1">
        <v>44356</v>
      </c>
      <c r="S1" s="1">
        <v>44357</v>
      </c>
      <c r="T1" s="1">
        <v>44358</v>
      </c>
      <c r="U1" s="1">
        <v>44359</v>
      </c>
      <c r="V1" s="1">
        <v>44360</v>
      </c>
      <c r="W1" s="1">
        <v>44361</v>
      </c>
      <c r="X1" s="1">
        <v>44362</v>
      </c>
      <c r="Y1" s="1">
        <v>44363</v>
      </c>
      <c r="Z1" s="1">
        <v>44364</v>
      </c>
      <c r="AA1" s="1">
        <v>44365</v>
      </c>
      <c r="AB1" s="1">
        <v>44366</v>
      </c>
      <c r="AC1" s="1">
        <v>44367</v>
      </c>
      <c r="AD1" s="1">
        <v>44368</v>
      </c>
      <c r="AE1" s="1">
        <v>44369</v>
      </c>
      <c r="AF1" s="1">
        <v>44370</v>
      </c>
      <c r="AG1" s="1">
        <v>44371</v>
      </c>
      <c r="AH1" s="1">
        <v>44372</v>
      </c>
      <c r="AI1" s="1">
        <v>44373</v>
      </c>
      <c r="AJ1" s="1">
        <v>44374</v>
      </c>
      <c r="AK1" s="1">
        <v>44375</v>
      </c>
      <c r="AL1" s="1">
        <v>44376</v>
      </c>
      <c r="AM1" s="1">
        <v>44377</v>
      </c>
      <c r="AN1" s="1">
        <v>44378</v>
      </c>
      <c r="AO1" s="1">
        <v>44379</v>
      </c>
      <c r="AP1" s="1">
        <v>44380</v>
      </c>
      <c r="AQ1" s="1">
        <v>44381</v>
      </c>
      <c r="AR1" s="1">
        <v>44382</v>
      </c>
      <c r="AS1" s="1">
        <v>44383</v>
      </c>
      <c r="AT1" s="1">
        <v>44384</v>
      </c>
      <c r="AU1" s="1">
        <v>44385</v>
      </c>
      <c r="AV1" s="1">
        <v>44386</v>
      </c>
      <c r="AW1" s="1">
        <v>44387</v>
      </c>
      <c r="AX1" s="1">
        <v>44388</v>
      </c>
      <c r="AY1" s="1">
        <v>44389</v>
      </c>
      <c r="AZ1" s="1">
        <v>44390</v>
      </c>
      <c r="BA1" s="1">
        <v>44391</v>
      </c>
      <c r="BB1" s="1">
        <v>44392</v>
      </c>
      <c r="BC1" s="1">
        <v>44393</v>
      </c>
      <c r="BD1" s="1">
        <v>44394</v>
      </c>
      <c r="BE1" s="1">
        <v>44395</v>
      </c>
      <c r="BF1" s="1">
        <v>44396</v>
      </c>
      <c r="BG1" s="1">
        <v>44397</v>
      </c>
      <c r="BH1" s="1">
        <v>44398</v>
      </c>
      <c r="BI1" s="1">
        <v>44399</v>
      </c>
      <c r="BJ1" s="1">
        <v>44400</v>
      </c>
      <c r="BK1" s="1">
        <v>44401</v>
      </c>
      <c r="BL1" s="1">
        <v>44402</v>
      </c>
      <c r="BM1" s="1">
        <v>44403</v>
      </c>
      <c r="BN1" s="1">
        <v>44404</v>
      </c>
      <c r="BO1" s="1">
        <v>44405</v>
      </c>
      <c r="BP1" s="1">
        <v>44406</v>
      </c>
      <c r="BQ1" s="1">
        <v>44407</v>
      </c>
      <c r="BR1" s="1">
        <v>44408</v>
      </c>
      <c r="BS1" s="1">
        <v>44409</v>
      </c>
      <c r="BT1" s="1">
        <v>44410</v>
      </c>
      <c r="BU1" s="1">
        <v>44411</v>
      </c>
      <c r="BV1" s="1">
        <v>44412</v>
      </c>
      <c r="BW1" s="1">
        <v>44413</v>
      </c>
      <c r="BX1" s="1">
        <v>44414</v>
      </c>
      <c r="BY1" s="1">
        <v>44415</v>
      </c>
      <c r="BZ1" s="1">
        <v>44416</v>
      </c>
      <c r="CA1" s="1">
        <v>44417</v>
      </c>
      <c r="CB1" s="1">
        <v>44418</v>
      </c>
      <c r="CC1" s="1">
        <v>44419</v>
      </c>
      <c r="CD1" s="1">
        <v>44420</v>
      </c>
      <c r="CE1" s="1">
        <v>44421</v>
      </c>
      <c r="CF1" s="1">
        <v>44422</v>
      </c>
      <c r="CG1" s="1">
        <v>44423</v>
      </c>
      <c r="CH1" s="1">
        <v>44424</v>
      </c>
      <c r="CI1" s="1">
        <v>44425</v>
      </c>
      <c r="CJ1" s="1">
        <v>44426</v>
      </c>
      <c r="CK1" s="1">
        <v>44427</v>
      </c>
      <c r="CL1" s="1">
        <v>44428</v>
      </c>
      <c r="CM1" s="1">
        <v>44429</v>
      </c>
      <c r="CN1" s="1">
        <v>44430</v>
      </c>
      <c r="CO1" s="1">
        <v>44431</v>
      </c>
      <c r="CP1" s="1">
        <v>44432</v>
      </c>
      <c r="CQ1" s="1">
        <v>44433</v>
      </c>
      <c r="CR1" s="1">
        <v>44434</v>
      </c>
      <c r="CS1" s="1">
        <v>44435</v>
      </c>
      <c r="CT1" s="1">
        <v>44436</v>
      </c>
      <c r="CU1" s="1">
        <v>44437</v>
      </c>
      <c r="CV1" s="1">
        <v>44438</v>
      </c>
      <c r="CW1" s="1">
        <v>44439</v>
      </c>
      <c r="CX1" s="1">
        <v>44440</v>
      </c>
      <c r="CY1" s="1">
        <v>44441</v>
      </c>
      <c r="CZ1" s="1">
        <v>44442</v>
      </c>
      <c r="DA1" s="1">
        <v>44443</v>
      </c>
      <c r="DB1" s="1">
        <v>44444</v>
      </c>
      <c r="DC1" s="1">
        <v>44445</v>
      </c>
      <c r="DD1" s="1">
        <v>44446</v>
      </c>
      <c r="DE1" s="1">
        <v>44447</v>
      </c>
      <c r="DF1" s="1">
        <v>44448</v>
      </c>
      <c r="DG1" s="1">
        <v>44449</v>
      </c>
      <c r="DH1" s="1">
        <v>44450</v>
      </c>
      <c r="DI1" s="1">
        <v>44451</v>
      </c>
      <c r="DJ1" s="1">
        <v>44452</v>
      </c>
      <c r="DK1" s="1">
        <v>44453</v>
      </c>
      <c r="DL1" s="1">
        <v>44454</v>
      </c>
      <c r="DM1" s="1">
        <v>44455</v>
      </c>
      <c r="DN1" s="1">
        <v>44456</v>
      </c>
      <c r="DO1" s="1">
        <v>44457</v>
      </c>
      <c r="DP1" s="1">
        <v>44458</v>
      </c>
      <c r="DQ1" s="1">
        <v>44459</v>
      </c>
      <c r="DR1" s="1">
        <v>44460</v>
      </c>
      <c r="DS1" s="1">
        <v>44461</v>
      </c>
      <c r="DT1" s="1">
        <v>44462</v>
      </c>
      <c r="DU1" s="1">
        <v>44463</v>
      </c>
      <c r="DV1" s="1">
        <v>44464</v>
      </c>
      <c r="DW1" s="1">
        <v>44465</v>
      </c>
      <c r="DX1" s="1">
        <v>44466</v>
      </c>
      <c r="DY1" s="1">
        <v>44467</v>
      </c>
      <c r="DZ1" s="1">
        <v>44468</v>
      </c>
      <c r="EA1" s="1">
        <v>44469</v>
      </c>
      <c r="EB1" s="1">
        <v>44470</v>
      </c>
      <c r="EC1" s="1">
        <v>44471</v>
      </c>
      <c r="ED1" s="1">
        <v>44472</v>
      </c>
      <c r="EE1" s="1">
        <v>44473</v>
      </c>
      <c r="EF1" s="1">
        <v>44474</v>
      </c>
      <c r="EG1" s="1">
        <v>44475</v>
      </c>
      <c r="EH1" s="1">
        <v>44476</v>
      </c>
      <c r="EI1" s="1">
        <v>44477</v>
      </c>
      <c r="EJ1" s="1">
        <v>44478</v>
      </c>
      <c r="EK1" s="1">
        <v>44479</v>
      </c>
      <c r="EL1" s="1">
        <v>44480</v>
      </c>
      <c r="EM1" s="1">
        <v>44481</v>
      </c>
      <c r="EN1" s="1">
        <v>44482</v>
      </c>
      <c r="EO1" s="1">
        <v>44483</v>
      </c>
      <c r="EP1" s="1">
        <v>44484</v>
      </c>
      <c r="EQ1" s="1">
        <v>44485</v>
      </c>
      <c r="ER1" s="1">
        <v>44486</v>
      </c>
      <c r="ES1" s="1">
        <v>44487</v>
      </c>
      <c r="ET1" s="1">
        <v>44488</v>
      </c>
      <c r="EU1" s="1">
        <v>44489</v>
      </c>
      <c r="EV1" s="1">
        <v>44490</v>
      </c>
      <c r="EW1" s="1">
        <v>44491</v>
      </c>
      <c r="EX1" s="1">
        <v>44492</v>
      </c>
      <c r="EY1" s="1">
        <v>44493</v>
      </c>
      <c r="EZ1" s="1">
        <v>44494</v>
      </c>
      <c r="FA1" s="1">
        <v>44495</v>
      </c>
      <c r="FB1" s="1">
        <v>44496</v>
      </c>
      <c r="FC1" s="1">
        <v>44497</v>
      </c>
      <c r="FD1" s="1">
        <v>44498</v>
      </c>
      <c r="FE1" s="1">
        <v>44499</v>
      </c>
      <c r="FF1" s="1">
        <v>44500</v>
      </c>
    </row>
    <row r="2" spans="1:162">
      <c r="A2" s="66">
        <v>1</v>
      </c>
      <c r="B2" s="67" t="s">
        <v>169</v>
      </c>
      <c r="C2" s="67" t="s">
        <v>170</v>
      </c>
      <c r="D2" s="67" t="s">
        <v>171</v>
      </c>
      <c r="E2" s="67" t="s">
        <v>172</v>
      </c>
      <c r="F2" s="67" t="s">
        <v>173</v>
      </c>
      <c r="G2" s="70"/>
      <c r="H2" s="70"/>
      <c r="J2" s="67" t="s">
        <v>169</v>
      </c>
      <c r="K2" s="67" t="s">
        <v>174</v>
      </c>
      <c r="L2" s="67" t="s">
        <v>179</v>
      </c>
      <c r="M2" s="67" t="s">
        <v>184</v>
      </c>
      <c r="N2" s="67" t="s">
        <v>189</v>
      </c>
      <c r="O2" s="67" t="s">
        <v>194</v>
      </c>
      <c r="P2" s="67" t="s">
        <v>199</v>
      </c>
      <c r="Q2" s="67" t="s">
        <v>204</v>
      </c>
      <c r="R2" s="67" t="s">
        <v>209</v>
      </c>
      <c r="S2" s="67" t="s">
        <v>213</v>
      </c>
      <c r="T2" s="67" t="s">
        <v>218</v>
      </c>
      <c r="U2" s="67" t="s">
        <v>222</v>
      </c>
      <c r="V2" s="67" t="s">
        <v>226</v>
      </c>
      <c r="W2" s="67" t="s">
        <v>231</v>
      </c>
      <c r="X2" s="67" t="s">
        <v>235</v>
      </c>
      <c r="Y2" s="67" t="s">
        <v>240</v>
      </c>
      <c r="Z2" s="67" t="s">
        <v>244</v>
      </c>
      <c r="AA2" s="67" t="s">
        <v>248</v>
      </c>
      <c r="AB2" s="67" t="s">
        <v>253</v>
      </c>
      <c r="AC2" s="67" t="s">
        <v>258</v>
      </c>
      <c r="AD2" s="67" t="s">
        <v>262</v>
      </c>
      <c r="AE2" s="67" t="s">
        <v>267</v>
      </c>
      <c r="AF2" s="67" t="s">
        <v>271</v>
      </c>
      <c r="AG2" s="67" t="s">
        <v>275</v>
      </c>
      <c r="AH2" s="67" t="s">
        <v>279</v>
      </c>
      <c r="AI2" s="67" t="s">
        <v>283</v>
      </c>
      <c r="AJ2" s="67" t="s">
        <v>288</v>
      </c>
      <c r="AK2" s="67" t="s">
        <v>293</v>
      </c>
      <c r="AL2" s="67" t="s">
        <v>298</v>
      </c>
      <c r="AM2" s="67" t="s">
        <v>303</v>
      </c>
    </row>
    <row r="3" spans="1:162">
      <c r="A3" s="66">
        <v>2</v>
      </c>
      <c r="B3" s="67" t="s">
        <v>174</v>
      </c>
      <c r="C3" s="67" t="s">
        <v>175</v>
      </c>
      <c r="D3" s="67" t="s">
        <v>176</v>
      </c>
      <c r="E3" s="67" t="s">
        <v>177</v>
      </c>
      <c r="F3" s="67" t="s">
        <v>178</v>
      </c>
      <c r="G3" s="70"/>
      <c r="H3" s="70"/>
    </row>
    <row r="4" spans="1:162">
      <c r="A4" s="66">
        <v>3</v>
      </c>
      <c r="B4" s="67" t="s">
        <v>179</v>
      </c>
      <c r="C4" s="67" t="s">
        <v>180</v>
      </c>
      <c r="D4" s="67" t="s">
        <v>181</v>
      </c>
      <c r="E4" s="67" t="s">
        <v>182</v>
      </c>
      <c r="F4" s="67" t="s">
        <v>183</v>
      </c>
      <c r="G4" s="70"/>
      <c r="H4" s="70"/>
    </row>
    <row r="5" spans="1:162">
      <c r="A5" s="66">
        <v>4</v>
      </c>
      <c r="B5" s="67" t="s">
        <v>184</v>
      </c>
      <c r="C5" s="67" t="s">
        <v>185</v>
      </c>
      <c r="D5" s="67" t="s">
        <v>186</v>
      </c>
      <c r="E5" s="67" t="s">
        <v>187</v>
      </c>
      <c r="F5" s="67" t="s">
        <v>188</v>
      </c>
      <c r="G5" s="70"/>
      <c r="H5" s="70"/>
    </row>
    <row r="6" spans="1:162">
      <c r="A6" s="66">
        <v>5</v>
      </c>
      <c r="B6" s="67" t="s">
        <v>189</v>
      </c>
      <c r="C6" s="67" t="s">
        <v>190</v>
      </c>
      <c r="D6" s="67" t="s">
        <v>191</v>
      </c>
      <c r="E6" s="67" t="s">
        <v>192</v>
      </c>
      <c r="F6" s="67" t="s">
        <v>193</v>
      </c>
      <c r="G6" s="70"/>
      <c r="H6" s="70"/>
    </row>
    <row r="7" spans="1:162">
      <c r="A7" s="66">
        <v>6</v>
      </c>
      <c r="B7" s="67" t="s">
        <v>194</v>
      </c>
      <c r="C7" s="67" t="s">
        <v>195</v>
      </c>
      <c r="D7" s="67" t="s">
        <v>196</v>
      </c>
      <c r="E7" s="67" t="s">
        <v>197</v>
      </c>
      <c r="F7" s="67" t="s">
        <v>198</v>
      </c>
      <c r="G7" s="70"/>
      <c r="H7" s="70"/>
    </row>
    <row r="8" spans="1:162">
      <c r="A8" s="66">
        <v>7</v>
      </c>
      <c r="B8" s="67" t="s">
        <v>199</v>
      </c>
      <c r="C8" s="67" t="s">
        <v>200</v>
      </c>
      <c r="D8" s="67" t="s">
        <v>201</v>
      </c>
      <c r="E8" s="67" t="s">
        <v>202</v>
      </c>
      <c r="F8" s="67" t="s">
        <v>203</v>
      </c>
      <c r="G8" s="70"/>
      <c r="H8" s="70"/>
    </row>
    <row r="9" spans="1:162">
      <c r="A9" s="66">
        <v>8</v>
      </c>
      <c r="B9" s="67" t="s">
        <v>204</v>
      </c>
      <c r="C9" s="67" t="s">
        <v>205</v>
      </c>
      <c r="D9" s="67" t="s">
        <v>206</v>
      </c>
      <c r="E9" s="67" t="s">
        <v>207</v>
      </c>
      <c r="F9" s="67" t="s">
        <v>208</v>
      </c>
      <c r="G9" s="70"/>
      <c r="H9" s="70"/>
    </row>
    <row r="10" spans="1:162">
      <c r="A10" s="66">
        <v>9</v>
      </c>
      <c r="B10" s="67" t="s">
        <v>209</v>
      </c>
      <c r="C10" s="67" t="s">
        <v>175</v>
      </c>
      <c r="D10" s="67" t="s">
        <v>210</v>
      </c>
      <c r="E10" s="67" t="s">
        <v>211</v>
      </c>
      <c r="F10" s="67" t="s">
        <v>212</v>
      </c>
      <c r="G10" s="70"/>
      <c r="H10" s="70"/>
    </row>
    <row r="11" spans="1:162">
      <c r="A11" s="66">
        <v>10</v>
      </c>
      <c r="B11" s="67" t="s">
        <v>213</v>
      </c>
      <c r="C11" s="67" t="s">
        <v>214</v>
      </c>
      <c r="D11" s="67" t="s">
        <v>215</v>
      </c>
      <c r="E11" s="67" t="s">
        <v>216</v>
      </c>
      <c r="F11" s="67" t="s">
        <v>217</v>
      </c>
      <c r="G11" s="70"/>
      <c r="H11" s="70"/>
    </row>
    <row r="12" spans="1:162">
      <c r="A12" s="66">
        <v>11</v>
      </c>
      <c r="B12" s="67" t="s">
        <v>218</v>
      </c>
      <c r="C12" s="67" t="s">
        <v>219</v>
      </c>
      <c r="D12" s="67" t="s">
        <v>220</v>
      </c>
      <c r="E12" s="67" t="s">
        <v>221</v>
      </c>
      <c r="F12" s="67" t="s">
        <v>180</v>
      </c>
      <c r="G12" s="70"/>
      <c r="H12" s="70"/>
    </row>
    <row r="13" spans="1:162">
      <c r="A13" s="66">
        <v>12</v>
      </c>
      <c r="B13" s="67" t="s">
        <v>222</v>
      </c>
      <c r="C13" s="67" t="s">
        <v>223</v>
      </c>
      <c r="D13" s="67" t="s">
        <v>224</v>
      </c>
      <c r="E13" s="67" t="s">
        <v>221</v>
      </c>
      <c r="F13" s="67" t="s">
        <v>225</v>
      </c>
      <c r="G13" s="70"/>
      <c r="H13" s="70"/>
    </row>
    <row r="14" spans="1:162">
      <c r="A14" s="66">
        <v>13</v>
      </c>
      <c r="B14" s="67" t="s">
        <v>226</v>
      </c>
      <c r="C14" s="67" t="s">
        <v>227</v>
      </c>
      <c r="D14" s="67" t="s">
        <v>228</v>
      </c>
      <c r="E14" s="67" t="s">
        <v>229</v>
      </c>
      <c r="F14" s="67" t="s">
        <v>230</v>
      </c>
      <c r="G14" s="70"/>
      <c r="H14" s="70"/>
    </row>
    <row r="15" spans="1:162">
      <c r="A15" s="66">
        <v>14</v>
      </c>
      <c r="B15" s="67" t="s">
        <v>231</v>
      </c>
      <c r="C15" s="67" t="s">
        <v>232</v>
      </c>
      <c r="D15" s="67" t="s">
        <v>233</v>
      </c>
      <c r="E15" s="67" t="s">
        <v>234</v>
      </c>
      <c r="F15" s="67" t="s">
        <v>231</v>
      </c>
      <c r="G15" s="70"/>
      <c r="H15" s="70"/>
    </row>
    <row r="16" spans="1:162">
      <c r="A16" s="66">
        <v>15</v>
      </c>
      <c r="B16" s="67" t="s">
        <v>235</v>
      </c>
      <c r="C16" s="67" t="s">
        <v>236</v>
      </c>
      <c r="D16" s="67" t="s">
        <v>237</v>
      </c>
      <c r="E16" s="67" t="s">
        <v>238</v>
      </c>
      <c r="F16" s="67" t="s">
        <v>239</v>
      </c>
      <c r="G16" s="70"/>
      <c r="H16" s="70"/>
    </row>
    <row r="17" spans="1:8">
      <c r="A17" s="66">
        <v>16</v>
      </c>
      <c r="B17" s="67" t="s">
        <v>240</v>
      </c>
      <c r="C17" s="67" t="s">
        <v>241</v>
      </c>
      <c r="D17" s="67" t="s">
        <v>242</v>
      </c>
      <c r="E17" s="67" t="s">
        <v>243</v>
      </c>
      <c r="F17" s="67" t="s">
        <v>180</v>
      </c>
      <c r="G17" s="70"/>
      <c r="H17" s="70"/>
    </row>
    <row r="18" spans="1:8">
      <c r="A18" s="66">
        <v>17</v>
      </c>
      <c r="B18" s="67" t="s">
        <v>244</v>
      </c>
      <c r="C18" s="67" t="s">
        <v>172</v>
      </c>
      <c r="D18" s="67" t="s">
        <v>245</v>
      </c>
      <c r="E18" s="67" t="s">
        <v>246</v>
      </c>
      <c r="F18" s="67" t="s">
        <v>247</v>
      </c>
      <c r="G18" s="70"/>
      <c r="H18" s="70"/>
    </row>
    <row r="19" spans="1:8">
      <c r="A19" s="66">
        <v>18</v>
      </c>
      <c r="B19" s="67" t="s">
        <v>248</v>
      </c>
      <c r="C19" s="67" t="s">
        <v>249</v>
      </c>
      <c r="D19" s="67" t="s">
        <v>250</v>
      </c>
      <c r="E19" s="67" t="s">
        <v>251</v>
      </c>
      <c r="F19" s="67" t="s">
        <v>252</v>
      </c>
      <c r="G19" s="70"/>
      <c r="H19" s="70"/>
    </row>
    <row r="20" spans="1:8">
      <c r="A20" s="66">
        <v>19</v>
      </c>
      <c r="B20" s="67" t="s">
        <v>253</v>
      </c>
      <c r="C20" s="67" t="s">
        <v>254</v>
      </c>
      <c r="D20" s="67" t="s">
        <v>255</v>
      </c>
      <c r="E20" s="67" t="s">
        <v>256</v>
      </c>
      <c r="F20" s="67" t="s">
        <v>257</v>
      </c>
      <c r="G20" s="70"/>
      <c r="H20" s="70"/>
    </row>
    <row r="21" spans="1:8">
      <c r="A21" s="66">
        <v>20</v>
      </c>
      <c r="B21" s="67" t="s">
        <v>258</v>
      </c>
      <c r="C21" s="67" t="s">
        <v>259</v>
      </c>
      <c r="D21" s="67" t="s">
        <v>246</v>
      </c>
      <c r="E21" s="67" t="s">
        <v>260</v>
      </c>
      <c r="F21" s="67" t="s">
        <v>261</v>
      </c>
      <c r="G21" s="70"/>
      <c r="H21" s="70"/>
    </row>
    <row r="22" spans="1:8">
      <c r="A22" s="66">
        <v>21</v>
      </c>
      <c r="B22" s="67" t="s">
        <v>262</v>
      </c>
      <c r="C22" s="67" t="s">
        <v>263</v>
      </c>
      <c r="D22" s="67" t="s">
        <v>264</v>
      </c>
      <c r="E22" s="67" t="s">
        <v>265</v>
      </c>
      <c r="F22" s="67" t="s">
        <v>266</v>
      </c>
      <c r="G22" s="70"/>
      <c r="H22" s="70"/>
    </row>
    <row r="23" spans="1:8">
      <c r="A23" s="66">
        <v>22</v>
      </c>
      <c r="B23" s="67" t="s">
        <v>267</v>
      </c>
      <c r="C23" s="67" t="s">
        <v>268</v>
      </c>
      <c r="D23" s="67" t="s">
        <v>269</v>
      </c>
      <c r="E23" s="67" t="s">
        <v>246</v>
      </c>
      <c r="F23" s="67" t="s">
        <v>270</v>
      </c>
      <c r="G23" s="70"/>
      <c r="H23" s="70"/>
    </row>
    <row r="24" spans="1:8">
      <c r="A24" s="66">
        <v>23</v>
      </c>
      <c r="B24" s="67" t="s">
        <v>271</v>
      </c>
      <c r="C24" s="67" t="s">
        <v>272</v>
      </c>
      <c r="D24" s="67" t="s">
        <v>273</v>
      </c>
      <c r="E24" s="67" t="s">
        <v>274</v>
      </c>
      <c r="F24" s="67" t="s">
        <v>257</v>
      </c>
      <c r="G24" s="70"/>
      <c r="H24" s="70"/>
    </row>
    <row r="25" spans="1:8">
      <c r="A25" s="66">
        <v>24</v>
      </c>
      <c r="B25" s="67" t="s">
        <v>275</v>
      </c>
      <c r="C25" s="67" t="s">
        <v>276</v>
      </c>
      <c r="D25" s="67" t="s">
        <v>277</v>
      </c>
      <c r="E25" s="67" t="s">
        <v>187</v>
      </c>
      <c r="F25" s="67" t="s">
        <v>278</v>
      </c>
      <c r="G25" s="70"/>
      <c r="H25" s="70"/>
    </row>
    <row r="26" spans="1:8">
      <c r="A26" s="66">
        <v>25</v>
      </c>
      <c r="B26" s="67" t="s">
        <v>279</v>
      </c>
      <c r="C26" s="67" t="s">
        <v>280</v>
      </c>
      <c r="D26" s="67" t="s">
        <v>273</v>
      </c>
      <c r="E26" s="67" t="s">
        <v>281</v>
      </c>
      <c r="F26" s="67" t="s">
        <v>282</v>
      </c>
      <c r="G26" s="70"/>
      <c r="H26" s="70"/>
    </row>
    <row r="27" spans="1:8">
      <c r="A27" s="66">
        <v>26</v>
      </c>
      <c r="B27" s="67" t="s">
        <v>283</v>
      </c>
      <c r="C27" s="67" t="s">
        <v>284</v>
      </c>
      <c r="D27" s="67" t="s">
        <v>285</v>
      </c>
      <c r="E27" s="67" t="s">
        <v>286</v>
      </c>
      <c r="F27" s="67" t="s">
        <v>287</v>
      </c>
      <c r="G27" s="70"/>
      <c r="H27" s="70"/>
    </row>
    <row r="28" spans="1:8">
      <c r="A28" s="66">
        <v>27</v>
      </c>
      <c r="B28" s="67" t="s">
        <v>288</v>
      </c>
      <c r="C28" s="67" t="s">
        <v>289</v>
      </c>
      <c r="D28" s="67" t="s">
        <v>290</v>
      </c>
      <c r="E28" s="67" t="s">
        <v>291</v>
      </c>
      <c r="F28" s="67" t="s">
        <v>292</v>
      </c>
      <c r="G28" s="70"/>
      <c r="H28" s="70"/>
    </row>
    <row r="29" spans="1:8">
      <c r="A29" s="66">
        <v>28</v>
      </c>
      <c r="B29" s="67" t="s">
        <v>293</v>
      </c>
      <c r="C29" s="67" t="s">
        <v>294</v>
      </c>
      <c r="D29" s="67" t="s">
        <v>295</v>
      </c>
      <c r="E29" s="67" t="s">
        <v>296</v>
      </c>
      <c r="F29" s="67" t="s">
        <v>297</v>
      </c>
      <c r="G29" s="70"/>
      <c r="H29" s="70"/>
    </row>
    <row r="30" spans="1:8">
      <c r="A30" s="66">
        <v>29</v>
      </c>
      <c r="B30" s="67" t="s">
        <v>298</v>
      </c>
      <c r="C30" s="67" t="s">
        <v>299</v>
      </c>
      <c r="D30" s="67" t="s">
        <v>300</v>
      </c>
      <c r="E30" s="67" t="s">
        <v>301</v>
      </c>
      <c r="F30" s="67" t="s">
        <v>302</v>
      </c>
      <c r="G30" s="70"/>
      <c r="H30" s="70"/>
    </row>
    <row r="31" spans="1:8">
      <c r="A31" s="66">
        <v>30</v>
      </c>
      <c r="B31" s="67" t="s">
        <v>303</v>
      </c>
      <c r="C31" s="67" t="s">
        <v>304</v>
      </c>
      <c r="D31" s="67" t="s">
        <v>305</v>
      </c>
      <c r="E31" s="67" t="s">
        <v>246</v>
      </c>
      <c r="F31" s="67" t="s">
        <v>306</v>
      </c>
      <c r="G31" s="70"/>
      <c r="H31" s="70"/>
    </row>
    <row r="32" spans="1:8">
      <c r="A32" s="66">
        <v>31</v>
      </c>
      <c r="B32" s="68"/>
      <c r="C32" s="67" t="s">
        <v>307</v>
      </c>
      <c r="D32" s="67" t="s">
        <v>308</v>
      </c>
      <c r="E32" s="68"/>
      <c r="F32" s="67" t="s">
        <v>309</v>
      </c>
      <c r="G32" s="70"/>
      <c r="H32" s="70"/>
    </row>
    <row r="33" spans="1:3">
      <c r="A33" s="13"/>
      <c r="C33" s="1"/>
    </row>
    <row r="34" spans="1:3">
      <c r="A34" s="13"/>
      <c r="C34" s="1"/>
    </row>
    <row r="35" spans="1:3">
      <c r="A35" s="13"/>
      <c r="C35" s="1"/>
    </row>
    <row r="36" spans="1:3">
      <c r="A36" s="13"/>
      <c r="C36" s="1"/>
    </row>
    <row r="37" spans="1:3">
      <c r="A37" s="13"/>
      <c r="C37" s="1"/>
    </row>
    <row r="38" spans="1:3">
      <c r="A38" s="13"/>
      <c r="C38" s="1"/>
    </row>
    <row r="39" spans="1:3">
      <c r="A39" s="13"/>
      <c r="C39" s="1"/>
    </row>
    <row r="40" spans="1:3">
      <c r="A40" s="13"/>
      <c r="C40" s="1"/>
    </row>
    <row r="41" spans="1:3">
      <c r="A41" s="13"/>
      <c r="C41" s="1"/>
    </row>
    <row r="42" spans="1:3">
      <c r="A42" s="13"/>
      <c r="C42" s="1"/>
    </row>
    <row r="43" spans="1:3">
      <c r="A43" s="13"/>
      <c r="C43" s="1"/>
    </row>
    <row r="44" spans="1:3">
      <c r="A44" s="13"/>
      <c r="C44" s="1"/>
    </row>
    <row r="45" spans="1:3">
      <c r="A45" s="13"/>
      <c r="C45" s="1"/>
    </row>
    <row r="46" spans="1:3">
      <c r="A46" s="13"/>
      <c r="C46" s="1"/>
    </row>
    <row r="47" spans="1:3">
      <c r="A47" s="13"/>
      <c r="C47" s="1"/>
    </row>
    <row r="48" spans="1:3">
      <c r="A48" s="13"/>
      <c r="C48" s="1"/>
    </row>
    <row r="49" spans="1:3">
      <c r="A49" s="13"/>
      <c r="C49" s="1"/>
    </row>
    <row r="50" spans="1:3">
      <c r="A50" s="13"/>
      <c r="C50" s="1"/>
    </row>
    <row r="51" spans="1:3">
      <c r="A51" s="13"/>
      <c r="C51" s="1"/>
    </row>
    <row r="52" spans="1:3">
      <c r="A52" s="13"/>
      <c r="C52" s="1"/>
    </row>
    <row r="53" spans="1:3">
      <c r="A53" s="13"/>
      <c r="C53" s="1"/>
    </row>
    <row r="54" spans="1:3">
      <c r="A54" s="13"/>
      <c r="C54" s="1"/>
    </row>
    <row r="55" spans="1:3">
      <c r="A55" s="13"/>
      <c r="C55" s="1"/>
    </row>
    <row r="56" spans="1:3">
      <c r="A56" s="13"/>
      <c r="C56" s="1"/>
    </row>
    <row r="57" spans="1:3">
      <c r="A57" s="13"/>
      <c r="C57" s="1"/>
    </row>
    <row r="58" spans="1:3">
      <c r="A58" s="13"/>
      <c r="C58" s="1"/>
    </row>
    <row r="59" spans="1:3">
      <c r="A59" s="13"/>
      <c r="C59" s="1"/>
    </row>
    <row r="60" spans="1:3">
      <c r="A60" s="13"/>
      <c r="C60" s="1"/>
    </row>
    <row r="61" spans="1:3">
      <c r="A61" s="13"/>
      <c r="C61" s="1"/>
    </row>
    <row r="62" spans="1:3">
      <c r="A62" s="13"/>
      <c r="C62" s="1"/>
    </row>
    <row r="63" spans="1:3">
      <c r="A63" s="13"/>
      <c r="C63" s="1"/>
    </row>
    <row r="64" spans="1:3">
      <c r="A64" s="13"/>
      <c r="C64" s="1"/>
    </row>
    <row r="65" spans="1:3">
      <c r="A65" s="13"/>
      <c r="C65" s="1"/>
    </row>
    <row r="66" spans="1:3">
      <c r="A66" s="13"/>
      <c r="C66" s="1"/>
    </row>
    <row r="67" spans="1:3">
      <c r="A67" s="13"/>
      <c r="C67" s="1"/>
    </row>
    <row r="68" spans="1:3">
      <c r="A68" s="13"/>
      <c r="C68" s="1"/>
    </row>
    <row r="69" spans="1:3">
      <c r="A69" s="13"/>
      <c r="C69" s="1"/>
    </row>
    <row r="70" spans="1:3">
      <c r="A70" s="13"/>
      <c r="C70" s="1"/>
    </row>
    <row r="71" spans="1:3">
      <c r="A71" s="13"/>
      <c r="C71" s="1"/>
    </row>
    <row r="72" spans="1:3">
      <c r="A72" s="13"/>
      <c r="C72" s="1"/>
    </row>
    <row r="73" spans="1:3">
      <c r="A73" s="13"/>
      <c r="C73" s="1"/>
    </row>
    <row r="74" spans="1:3">
      <c r="A74" s="13"/>
      <c r="C74" s="1"/>
    </row>
    <row r="75" spans="1:3">
      <c r="A75" s="13"/>
      <c r="C75" s="1"/>
    </row>
    <row r="76" spans="1:3">
      <c r="A76" s="13"/>
      <c r="C76" s="1"/>
    </row>
    <row r="77" spans="1:3">
      <c r="A77" s="13"/>
      <c r="C77" s="1"/>
    </row>
    <row r="78" spans="1:3">
      <c r="A78" s="13"/>
      <c r="C78" s="1"/>
    </row>
    <row r="79" spans="1:3">
      <c r="A79" s="13"/>
      <c r="C79" s="1"/>
    </row>
    <row r="80" spans="1:3">
      <c r="A80" s="13"/>
      <c r="C80" s="1"/>
    </row>
    <row r="81" spans="1:3">
      <c r="A81" s="13"/>
      <c r="C81" s="1"/>
    </row>
    <row r="82" spans="1:3">
      <c r="A82" s="13"/>
      <c r="C82" s="1"/>
    </row>
    <row r="83" spans="1:3">
      <c r="A83" s="13"/>
      <c r="C83" s="1"/>
    </row>
    <row r="84" spans="1:3">
      <c r="A84" s="13"/>
      <c r="C84" s="1"/>
    </row>
    <row r="85" spans="1:3">
      <c r="A85" s="13"/>
      <c r="C85" s="1"/>
    </row>
    <row r="86" spans="1:3">
      <c r="A86" s="13"/>
      <c r="C86" s="1"/>
    </row>
    <row r="87" spans="1:3">
      <c r="A87" s="13"/>
      <c r="C87" s="1"/>
    </row>
    <row r="88" spans="1:3">
      <c r="A88" s="13"/>
      <c r="C88" s="1"/>
    </row>
    <row r="89" spans="1:3">
      <c r="A89" s="13"/>
      <c r="C89" s="1"/>
    </row>
    <row r="90" spans="1:3">
      <c r="A90" s="13"/>
      <c r="C90" s="1"/>
    </row>
    <row r="91" spans="1:3">
      <c r="A91" s="13"/>
      <c r="C91" s="1"/>
    </row>
    <row r="92" spans="1:3">
      <c r="A92" s="13"/>
      <c r="C92" s="1"/>
    </row>
    <row r="93" spans="1:3">
      <c r="A93" s="13"/>
      <c r="C93" s="1"/>
    </row>
    <row r="94" spans="1:3">
      <c r="A94" s="13"/>
      <c r="C94" s="1"/>
    </row>
    <row r="95" spans="1:3">
      <c r="A95" s="13"/>
      <c r="C95" s="1"/>
    </row>
    <row r="96" spans="1:3">
      <c r="A96" s="13"/>
      <c r="C96" s="1"/>
    </row>
    <row r="97" spans="1:3">
      <c r="A97" s="13"/>
      <c r="C97" s="1"/>
    </row>
    <row r="98" spans="1:3">
      <c r="A98" s="13"/>
      <c r="C98" s="1"/>
    </row>
    <row r="99" spans="1:3">
      <c r="A99" s="13"/>
      <c r="C99" s="1"/>
    </row>
    <row r="100" spans="1:3">
      <c r="A100" s="13"/>
      <c r="C100" s="1"/>
    </row>
    <row r="101" spans="1:3">
      <c r="A101" s="13"/>
      <c r="C101" s="1"/>
    </row>
    <row r="102" spans="1:3">
      <c r="A102" s="13"/>
      <c r="C102" s="1"/>
    </row>
    <row r="103" spans="1:3">
      <c r="A103" s="13"/>
      <c r="C103" s="1"/>
    </row>
    <row r="104" spans="1:3">
      <c r="A104" s="13"/>
      <c r="C104" s="1"/>
    </row>
    <row r="105" spans="1:3">
      <c r="A105" s="13"/>
      <c r="C105" s="1"/>
    </row>
    <row r="106" spans="1:3">
      <c r="A106" s="13"/>
      <c r="C106" s="1"/>
    </row>
    <row r="107" spans="1:3">
      <c r="A107" s="13"/>
      <c r="C107" s="1"/>
    </row>
    <row r="108" spans="1:3">
      <c r="A108" s="13"/>
      <c r="C108" s="1"/>
    </row>
    <row r="109" spans="1:3">
      <c r="A109" s="13"/>
      <c r="C109" s="1"/>
    </row>
    <row r="110" spans="1:3">
      <c r="A110" s="13"/>
      <c r="C110" s="1"/>
    </row>
    <row r="111" spans="1:3">
      <c r="A111" s="13"/>
      <c r="C111" s="1"/>
    </row>
    <row r="112" spans="1:3">
      <c r="A112" s="13"/>
      <c r="C112" s="1"/>
    </row>
    <row r="113" spans="1:3">
      <c r="A113" s="13"/>
      <c r="C113" s="1"/>
    </row>
    <row r="114" spans="1:3">
      <c r="A114" s="13"/>
      <c r="C114" s="1"/>
    </row>
    <row r="115" spans="1:3">
      <c r="A115" s="13"/>
      <c r="C115" s="1"/>
    </row>
    <row r="116" spans="1:3">
      <c r="A116" s="13"/>
      <c r="C116" s="1"/>
    </row>
    <row r="117" spans="1:3">
      <c r="A117" s="13"/>
      <c r="C117" s="1"/>
    </row>
    <row r="118" spans="1:3">
      <c r="A118" s="13"/>
      <c r="C118" s="1"/>
    </row>
    <row r="119" spans="1:3">
      <c r="A119" s="13"/>
      <c r="C119" s="1"/>
    </row>
    <row r="120" spans="1:3">
      <c r="A120" s="13"/>
      <c r="C120" s="1"/>
    </row>
    <row r="121" spans="1:3">
      <c r="A121" s="13"/>
      <c r="C121" s="1"/>
    </row>
    <row r="122" spans="1:3">
      <c r="A122" s="13"/>
      <c r="C122" s="1"/>
    </row>
    <row r="123" spans="1:3">
      <c r="A123" s="13"/>
      <c r="C123" s="1"/>
    </row>
    <row r="124" spans="1:3">
      <c r="A124" s="13"/>
      <c r="C124" s="1"/>
    </row>
    <row r="125" spans="1:3">
      <c r="A125" s="13"/>
      <c r="C125" s="1"/>
    </row>
    <row r="126" spans="1:3">
      <c r="A126" s="13"/>
      <c r="C126" s="1"/>
    </row>
    <row r="127" spans="1:3">
      <c r="A127" s="13"/>
      <c r="C127" s="1"/>
    </row>
    <row r="128" spans="1:3">
      <c r="A128" s="13"/>
      <c r="C128" s="1"/>
    </row>
    <row r="129" spans="1:3">
      <c r="A129" s="13"/>
      <c r="C129" s="1"/>
    </row>
    <row r="130" spans="1:3">
      <c r="A130" s="13"/>
      <c r="C130" s="1"/>
    </row>
    <row r="131" spans="1:3">
      <c r="A131" s="13"/>
      <c r="C131" s="1"/>
    </row>
    <row r="132" spans="1:3">
      <c r="A132" s="13"/>
      <c r="C132" s="1"/>
    </row>
    <row r="133" spans="1:3">
      <c r="A133" s="13"/>
      <c r="C133" s="1"/>
    </row>
    <row r="134" spans="1:3">
      <c r="A134" s="13"/>
      <c r="C134" s="1"/>
    </row>
    <row r="135" spans="1:3">
      <c r="A135" s="13"/>
      <c r="C135" s="1"/>
    </row>
    <row r="136" spans="1:3">
      <c r="A136" s="13"/>
      <c r="C136" s="1"/>
    </row>
    <row r="137" spans="1:3">
      <c r="A137" s="13"/>
      <c r="C137" s="1"/>
    </row>
    <row r="138" spans="1:3">
      <c r="A138" s="13"/>
      <c r="C138" s="1"/>
    </row>
    <row r="139" spans="1:3">
      <c r="A139" s="13"/>
      <c r="C139" s="1"/>
    </row>
    <row r="140" spans="1:3">
      <c r="A140" s="13"/>
      <c r="C140" s="1"/>
    </row>
    <row r="141" spans="1:3">
      <c r="A141" s="13"/>
      <c r="C141" s="1"/>
    </row>
    <row r="142" spans="1:3">
      <c r="A142" s="13"/>
      <c r="C142" s="1"/>
    </row>
    <row r="143" spans="1:3">
      <c r="A143" s="13"/>
      <c r="C143" s="1"/>
    </row>
    <row r="144" spans="1:3">
      <c r="A144" s="13"/>
      <c r="C144" s="1"/>
    </row>
    <row r="145" spans="1:3">
      <c r="A145" s="13"/>
      <c r="C145" s="1"/>
    </row>
    <row r="146" spans="1:3">
      <c r="A146" s="13"/>
      <c r="C146" s="1"/>
    </row>
    <row r="147" spans="1:3">
      <c r="A147" s="13"/>
      <c r="C147" s="1"/>
    </row>
    <row r="148" spans="1:3">
      <c r="A148" s="13"/>
      <c r="C148" s="1"/>
    </row>
    <row r="149" spans="1:3">
      <c r="A149" s="13"/>
      <c r="C149" s="1"/>
    </row>
    <row r="150" spans="1:3">
      <c r="A150" s="13"/>
      <c r="C150" s="1"/>
    </row>
    <row r="151" spans="1:3">
      <c r="A151" s="13"/>
      <c r="C151" s="1"/>
    </row>
    <row r="152" spans="1:3">
      <c r="A152" s="13"/>
      <c r="C152" s="1"/>
    </row>
    <row r="153" spans="1:3">
      <c r="A153" s="13"/>
      <c r="C153" s="1"/>
    </row>
    <row r="154" spans="1:3">
      <c r="A154" s="13"/>
      <c r="C154" s="1"/>
    </row>
    <row r="155" spans="1:3">
      <c r="A155" s="13"/>
      <c r="C155" s="1"/>
    </row>
    <row r="156" spans="1:3">
      <c r="A156" s="13"/>
      <c r="C156" s="1"/>
    </row>
    <row r="157" spans="1:3">
      <c r="A157" s="13"/>
      <c r="C157" s="1"/>
    </row>
    <row r="158" spans="1:3">
      <c r="A158" s="13"/>
      <c r="C158" s="1"/>
    </row>
    <row r="159" spans="1:3">
      <c r="A159" s="13"/>
      <c r="C159" s="1"/>
    </row>
    <row r="160" spans="1:3">
      <c r="A160" s="13"/>
      <c r="C160" s="1"/>
    </row>
    <row r="161" spans="1:3">
      <c r="A161" s="13"/>
      <c r="C161" s="1"/>
    </row>
    <row r="162" spans="1:3">
      <c r="A162" s="13"/>
      <c r="C162" s="1"/>
    </row>
    <row r="163" spans="1:3">
      <c r="A163" s="13"/>
      <c r="C163" s="1"/>
    </row>
    <row r="164" spans="1:3">
      <c r="A164" s="13"/>
      <c r="C164" s="1"/>
    </row>
    <row r="165" spans="1:3">
      <c r="A165" s="13"/>
      <c r="C165" s="1"/>
    </row>
    <row r="166" spans="1:3">
      <c r="A166" s="13"/>
      <c r="C166" s="1"/>
    </row>
    <row r="167" spans="1:3">
      <c r="A167" s="13"/>
      <c r="C167" s="1"/>
    </row>
    <row r="168" spans="1:3">
      <c r="A168" s="13"/>
      <c r="C168" s="1"/>
    </row>
    <row r="169" spans="1:3">
      <c r="A169" s="13"/>
      <c r="C169" s="1"/>
    </row>
    <row r="170" spans="1:3">
      <c r="A170" s="13"/>
      <c r="C170" s="1"/>
    </row>
    <row r="171" spans="1:3">
      <c r="A171" s="13"/>
      <c r="C171" s="1"/>
    </row>
    <row r="172" spans="1:3">
      <c r="A172" s="13"/>
      <c r="C172" s="1"/>
    </row>
    <row r="173" spans="1:3">
      <c r="A173" s="13"/>
      <c r="C173" s="1"/>
    </row>
    <row r="174" spans="1:3">
      <c r="A174" s="13"/>
      <c r="C174" s="1"/>
    </row>
    <row r="175" spans="1:3">
      <c r="A175" s="13"/>
      <c r="C175" s="1"/>
    </row>
    <row r="176" spans="1:3">
      <c r="A176" s="13"/>
      <c r="C176" s="1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Running Data Isleta Peralta</vt:lpstr>
      <vt:lpstr>Running Data Isleta Abeytas</vt:lpstr>
      <vt:lpstr>Running Data San Acacia</vt:lpstr>
      <vt:lpstr>LandmarkRM</vt:lpstr>
      <vt:lpstr>Historical Drying Summary</vt:lpstr>
      <vt:lpstr>Drying Summary</vt:lpstr>
      <vt:lpstr>2021 Format Rpt Tbl Summary Seg</vt:lpstr>
      <vt:lpstr>HatchDryingPotential</vt:lpstr>
      <vt:lpstr>USGSBosqueFarms</vt:lpstr>
      <vt:lpstr>USGS 346</vt:lpstr>
      <vt:lpstr>USGS Bernardo</vt:lpstr>
      <vt:lpstr>USGS San Acacia</vt:lpstr>
      <vt:lpstr>USGS Escondida</vt:lpstr>
      <vt:lpstr>USGS 380</vt:lpstr>
      <vt:lpstr>USGS San Marcial</vt:lpstr>
      <vt:lpstr>'Drying Summary'!_Hlk56519594</vt:lpstr>
      <vt:lpstr>LandmarkRM!Print_Titles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McKenna</dc:creator>
  <cp:lastModifiedBy>Gilbert, Eliza I</cp:lastModifiedBy>
  <cp:lastPrinted>2022-01-29T00:25:41Z</cp:lastPrinted>
  <dcterms:created xsi:type="dcterms:W3CDTF">2017-07-10T14:07:22Z</dcterms:created>
  <dcterms:modified xsi:type="dcterms:W3CDTF">2022-09-29T18:08:21Z</dcterms:modified>
</cp:coreProperties>
</file>